
<file path=[Content_Types].xml><?xml version="1.0" encoding="utf-8"?>
<Types xmlns="http://schemas.openxmlformats.org/package/2006/content-types">
  <Default Extension="wmf" ContentType="image/x-wmf"/>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3040" windowHeight="9060" tabRatio="865" firstSheet="3" activeTab="6"/>
  </bookViews>
  <sheets>
    <sheet name="1.1、25学年7-3月底稿（fone年初定稿版)" sheetId="46" r:id="rId1"/>
    <sheet name="1.2、25学年3月底稿（fone年初定稿版)  (2)" sheetId="45" r:id="rId2"/>
    <sheet name="4.2 3月成本分析 (fone年初定稿版） (2)" sheetId="44" r:id="rId3"/>
    <sheet name="4.1 7-3累计成本分析 (fone年初定稿版) (2)" sheetId="43" r:id="rId4"/>
    <sheet name="3.2 3月成本分析(内部考核-突围版) (2)" sheetId="42" r:id="rId5"/>
    <sheet name="3.1 1-3累计成本分析(内部考核突围版)" sheetId="41" r:id="rId6"/>
    <sheet name="2.4、25学年3月底稿（突围版）" sheetId="40" r:id="rId7"/>
    <sheet name="2.1、25学1-3月底稿（突围版） (2)" sheetId="39" r:id="rId8"/>
    <sheet name="5、1-6突围计划分月版" sheetId="34" r:id="rId9"/>
    <sheet name="1.3、25学年2月底稿（fone年初定稿版) " sheetId="32" r:id="rId10"/>
    <sheet name="2.2、25学年1月底稿（突围版）" sheetId="16" r:id="rId11"/>
    <sheet name="2.3、25学年2月底稿（突围版）" sheetId="17" r:id="rId12"/>
    <sheet name="3.3 25学年2月成本分析底稿（突围版）" sheetId="36" r:id="rId13"/>
    <sheet name="4.3 25学年2月成本分析底稿（fone版）" sheetId="37" r:id="rId14"/>
    <sheet name="6、25学年7-10月底稿 (fone上报集团版)" sheetId="10" state="hidden" r:id="rId15"/>
    <sheet name="8、25内部考核版明细表" sheetId="6" state="hidden" r:id="rId16"/>
    <sheet name="9、商业内部考核预算情况" sheetId="7" state="hidden"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s>
  <definedNames>
    <definedName name="_00000">#REF!</definedName>
    <definedName name="_2个人应收款">#REF!</definedName>
    <definedName name="_2其他应付款其他">#REF!</definedName>
    <definedName name="_2其他应收款">#REF!</definedName>
    <definedName name="_2应付帐款">#REF!</definedName>
    <definedName name="_2应收帐款">#REF!</definedName>
    <definedName name="_DAT1">'[1]利息7月-8月'!$A$4:$A$23</definedName>
    <definedName name="_DAT2">'[1]利息7月-8月'!$B$4:$B$23</definedName>
    <definedName name="_DAT3">'[1]利息7月-8月'!$C$4:$C$23</definedName>
    <definedName name="_DAT4">'[1]利息7月-8月'!#REF!</definedName>
    <definedName name="_DAT5">'[1]利息7月-8月'!#REF!</definedName>
    <definedName name="_DAT6">'[1]利息7月-8月'!$D$4:$D$23</definedName>
    <definedName name="_xlnm._FilterDatabase" localSheetId="15" hidden="1">'8、25内部考核版明细表'!$A$2:$AD$131</definedName>
    <definedName name="_jv2">'[2]NON_OP I&amp;E_JV1'!$A$1</definedName>
    <definedName name="_mon2">[3]Titel!$K$9</definedName>
    <definedName name="_Order1" hidden="1">255</definedName>
    <definedName name="_Order2" hidden="1">255</definedName>
    <definedName name="a">#REF!</definedName>
    <definedName name="aaa">#REF!</definedName>
    <definedName name="Acq_Non_conso_investments">'[4]17. Non consolidated stock'!$F$27</definedName>
    <definedName name="AEINJ_ARS_E410900">'[5]A-Eingang Laender (ändert)'!$C$52</definedName>
    <definedName name="AEINJ_ARS_E410910">'[5]A-Eingang Laender (ändert)'!$D$52</definedName>
    <definedName name="AEINJ_ARS_E410920">'[5]A-Eingang Laender (ändert)'!$E$52</definedName>
    <definedName name="AEINJ_ARS_E410930">'[5]A-Eingang Laender (ändert)'!$F$52</definedName>
    <definedName name="AEINJ_BRL_E410900">'[5]A-Eingang Laender (ändert)'!$C$50</definedName>
    <definedName name="AEINJ_BRL_E410910">'[5]A-Eingang Laender (ändert)'!$D$50</definedName>
    <definedName name="AEINJ_BRL_E410920">'[5]A-Eingang Laender (ändert)'!$E$50</definedName>
    <definedName name="AEINJ_BRL_E410930">'[5]A-Eingang Laender (ändert)'!$F$50</definedName>
    <definedName name="AEINJ_CLP_E410900">'[5]A-Eingang Laender (ändert)'!$C$51</definedName>
    <definedName name="AEINJ_CLP_E410910">'[5]A-Eingang Laender (ändert)'!$D$51</definedName>
    <definedName name="AEINJ_CLP_E410920">'[5]A-Eingang Laender (ändert)'!$E$51</definedName>
    <definedName name="AEINJ_CLP_E410930">'[5]A-Eingang Laender (ändert)'!$F$51</definedName>
    <definedName name="AEINJ_COP_E410900">'[5]A-Eingang Laender (ändert)'!$C$53</definedName>
    <definedName name="AEINJ_COP_E410910">'[5]A-Eingang Laender (ändert)'!$D$53</definedName>
    <definedName name="AEINJ_COP_E410920">'[5]A-Eingang Laender (ändert)'!$E$53</definedName>
    <definedName name="AEINJ_COP_E410930">'[5]A-Eingang Laender (ändert)'!$F$53</definedName>
    <definedName name="AEINJ_EGP_E410900">'[5]A-Eingang Laender (ändert)'!$C$43</definedName>
    <definedName name="AEINJ_EGP_E410910">'[5]A-Eingang Laender (ändert)'!$D$43</definedName>
    <definedName name="AEINJ_EGP_E410920">'[5]A-Eingang Laender (ändert)'!$E$43</definedName>
    <definedName name="AEINJ_EGP_E410930">'[5]A-Eingang Laender (ändert)'!$F$43</definedName>
    <definedName name="AEINJ_ESP_UEGGE">'[5]A-Eingang Laender (ändert)'!$D$23</definedName>
    <definedName name="AEINJ_HKD_E410900">'[5]A-Eingang Laender (ändert)'!$C$59</definedName>
    <definedName name="AEINJ_HKD_E410910">'[5]A-Eingang Laender (ändert)'!$D$59</definedName>
    <definedName name="AEINJ_HKD_E410920">'[5]A-Eingang Laender (ändert)'!$E$59</definedName>
    <definedName name="AEINJ_HKD_E410930">'[5]A-Eingang Laender (ändert)'!$F$59</definedName>
    <definedName name="AEINJ_HRK_E410900">'[5]A-Eingang Laender (ändert)'!$C$35</definedName>
    <definedName name="AEINJ_HRK_E410910">'[5]A-Eingang Laender (ändert)'!$D$35</definedName>
    <definedName name="AEINJ_HRK_E410920">'[5]A-Eingang Laender (ändert)'!$E$35</definedName>
    <definedName name="AEINJ_HRK_E410930">'[5]A-Eingang Laender (ändert)'!$F$35</definedName>
    <definedName name="AEINJ_ILS_E410900">'[5]A-Eingang Laender (ändert)'!$C$60</definedName>
    <definedName name="AEINJ_ILS_E410910">'[5]A-Eingang Laender (ändert)'!$D$60</definedName>
    <definedName name="AEINJ_ILS_E410920">'[5]A-Eingang Laender (ändert)'!$E$60</definedName>
    <definedName name="AEINJ_ILS_E410930">'[5]A-Eingang Laender (ändert)'!$F$60</definedName>
    <definedName name="AEINJ_INR_E410900">'[5]A-Eingang Laender (ändert)'!$C$58</definedName>
    <definedName name="AEINJ_INR_E410910">'[5]A-Eingang Laender (ändert)'!$D$58</definedName>
    <definedName name="AEINJ_INR_E410920">'[5]A-Eingang Laender (ändert)'!$E$58</definedName>
    <definedName name="AEINJ_INR_E410930">'[5]A-Eingang Laender (ändert)'!$F$58</definedName>
    <definedName name="AEINJ_KRW_E410900">'[5]A-Eingang Laender (ändert)'!$C$61</definedName>
    <definedName name="AEINJ_KRW_E410910">'[5]A-Eingang Laender (ändert)'!$D$61</definedName>
    <definedName name="AEINJ_KRW_E410920">'[5]A-Eingang Laender (ändert)'!$E$61</definedName>
    <definedName name="AEINJ_KRW_E410930">'[5]A-Eingang Laender (ändert)'!$F$61</definedName>
    <definedName name="AEINJ_MAD_E410900">'[5]A-Eingang Laender (ändert)'!$C$44</definedName>
    <definedName name="AEINJ_MAD_E410910">'[5]A-Eingang Laender (ändert)'!$D$44</definedName>
    <definedName name="AEINJ_MAD_E410920">'[5]A-Eingang Laender (ändert)'!$E$44</definedName>
    <definedName name="AEINJ_MAD_E410930">'[5]A-Eingang Laender (ändert)'!$F$44</definedName>
    <definedName name="AEINJ_MXN_E410900">'[5]A-Eingang Laender (ändert)'!$C$49</definedName>
    <definedName name="AEINJ_MXN_E410910">'[5]A-Eingang Laender (ändert)'!$D$49</definedName>
    <definedName name="AEINJ_MXN_E410920">'[5]A-Eingang Laender (ändert)'!$E$49</definedName>
    <definedName name="AEINJ_MXN_E410930">'[5]A-Eingang Laender (ändert)'!$F$49</definedName>
    <definedName name="AEINJ_MYR_E410900">'[5]A-Eingang Laender (ändert)'!$C$65</definedName>
    <definedName name="AEINJ_MYR_E410910">'[5]A-Eingang Laender (ändert)'!$D$65</definedName>
    <definedName name="AEINJ_MYR_E410920">'[5]A-Eingang Laender (ändert)'!$E$65</definedName>
    <definedName name="AEINJ_MYR_E410930">'[5]A-Eingang Laender (ändert)'!$F$65</definedName>
    <definedName name="AEINJ_ROL_E410900">'[5]A-Eingang Laender (ändert)'!$C$36</definedName>
    <definedName name="AEINJ_ROL_E410910">'[5]A-Eingang Laender (ändert)'!$D$36</definedName>
    <definedName name="AEINJ_ROL_E410920">'[5]A-Eingang Laender (ändert)'!$E$36</definedName>
    <definedName name="AEINJ_ROL_E410930">'[5]A-Eingang Laender (ändert)'!$F$36</definedName>
    <definedName name="AEINJ_SAR_E410900">'[5]A-Eingang Laender (ändert)'!$C$63</definedName>
    <definedName name="AEINJ_SAR_E410910">'[5]A-Eingang Laender (ändert)'!$D$63</definedName>
    <definedName name="AEINJ_SAR_E410920">'[5]A-Eingang Laender (ändert)'!$E$63</definedName>
    <definedName name="AEINJ_SAR_E410930">'[5]A-Eingang Laender (ändert)'!$F$63</definedName>
    <definedName name="AEINJ_SGD_E410900">'[5]A-Eingang Laender (ändert)'!$C$62</definedName>
    <definedName name="AEINJ_SGD_E410910">'[5]A-Eingang Laender (ändert)'!$D$62</definedName>
    <definedName name="AEINJ_SGD_E410920">'[5]A-Eingang Laender (ändert)'!$E$62</definedName>
    <definedName name="AEINJ_SGD_E410930">'[5]A-Eingang Laender (ändert)'!$F$62</definedName>
    <definedName name="AEINJ_SIT_E410900">'[5]A-Eingang Laender (ändert)'!$C$34</definedName>
    <definedName name="AEINJ_SIT_E410910">'[5]A-Eingang Laender (ändert)'!$D$34</definedName>
    <definedName name="AEINJ_SIT_E410920">'[5]A-Eingang Laender (ändert)'!$E$34</definedName>
    <definedName name="AEINJ_SIT_E410930">'[5]A-Eingang Laender (ändert)'!$F$34</definedName>
    <definedName name="AEINJ_SKK_E410900">'[5]A-Eingang Laender (ändert)'!$C$37</definedName>
    <definedName name="AEINJ_SKK_E410910">'[5]A-Eingang Laender (ändert)'!$D$37</definedName>
    <definedName name="AEINJ_SKK_E410920">'[5]A-Eingang Laender (ändert)'!$E$37</definedName>
    <definedName name="AEINJ_SKK_E410930">'[5]A-Eingang Laender (ändert)'!$F$37</definedName>
    <definedName name="AEINJ_THB_E410900">'[5]A-Eingang Laender (ändert)'!$C$64</definedName>
    <definedName name="AEINJ_THB_E410910">'[5]A-Eingang Laender (ändert)'!$D$64</definedName>
    <definedName name="AEINJ_THB_E410920">'[5]A-Eingang Laender (ändert)'!$E$64</definedName>
    <definedName name="AEINJ_THB_E410930">'[5]A-Eingang Laender (ändert)'!$F$64</definedName>
    <definedName name="AEINJ_TRL_E410900">'[5]A-Eingang Laender (ändert)'!$C$33</definedName>
    <definedName name="AEINJ_TRL_E410910">'[5]A-Eingang Laender (ändert)'!$D$33</definedName>
    <definedName name="AEINJ_TRL_E410920">'[5]A-Eingang Laender (ändert)'!$E$33</definedName>
    <definedName name="AEINJ_TRL_E410930">'[5]A-Eingang Laender (ändert)'!$F$33</definedName>
    <definedName name="AEINJ_UAH_E410900">'[5]A-Eingang Laender (ändert)'!$C$38</definedName>
    <definedName name="AEINJ_UAH_E410910">'[5]A-Eingang Laender (ändert)'!$D$38</definedName>
    <definedName name="AEINJ_UAH_E410920">'[5]A-Eingang Laender (ändert)'!$E$38</definedName>
    <definedName name="AEINJ_UAH_E410930">'[5]A-Eingang Laender (ändert)'!$F$38</definedName>
    <definedName name="aging">[6]账龄分析表!$A$1:$I$1092</definedName>
    <definedName name="as">[7]TB!$A$2:$H$227</definedName>
    <definedName name="asabj_ao">'[8]Movem. in fixed assets - Depr.'!$I$19</definedName>
    <definedName name="asas">'[8]Movem. in fixed assets - Depr.'!$I$20</definedName>
    <definedName name="asdad">[3]Titel!$G$8</definedName>
    <definedName name="Average_rate_N">'[4]General Data'!$G$11</definedName>
    <definedName name="B">#REF!</definedName>
    <definedName name="CASJ_C523100">'[5]Cash-Flow (offen)'!$H$14</definedName>
    <definedName name="CASJ_C523200">'[5]Cash-Flow (offen)'!$H$15</definedName>
    <definedName name="CIT_Rate">#REF!</definedName>
    <definedName name="CLIENT_NAME">#REF!</definedName>
    <definedName name="Closing_rate_N">'[4]General Data'!$G$10</definedName>
    <definedName name="COFE.">#REF!</definedName>
    <definedName name="Col_AC_3112_ApRepLocalApresRet">[4]Assets!$M$1:$M$65536</definedName>
    <definedName name="Col_AC_3112_AvRepLocalApresRet">[4]Assets!$K$1:$K$65536</definedName>
    <definedName name="Col_AC_AnneeNLocalApresRet">[4]Assets!$E$1:$E$65536</definedName>
    <definedName name="Col_PA_3112_AvRepLocalApresRet">[4]Liabilities!$K$1:$K$65536</definedName>
    <definedName name="Col_PA_AnneeNLocalApresRet">[4]Liabilities!$E$1:$E$65536</definedName>
    <definedName name="Col_Par_Reel_P130">'[4]General Data'!$K$1:$K$65536</definedName>
    <definedName name="Col_Par_Reel_P260">'[4]General Data'!$L$1:$L$65536</definedName>
    <definedName name="Col_PL_AnneeNLocalApresRet">'[4]P-L'!$E$1:$E$65536</definedName>
    <definedName name="COMM">#REF!</definedName>
    <definedName name="Current">#REF!</definedName>
    <definedName name="custlist">[9]Customer_Country!$G$9:$G$202</definedName>
    <definedName name="D">#N/A</definedName>
    <definedName name="DA_3009720238500000393" hidden="1">#REF!</definedName>
    <definedName name="DA_3010657909000000014" hidden="1">[10]合并外余额!$P$7</definedName>
    <definedName name="DA_3010657909000000019" hidden="1">#REF!</definedName>
    <definedName name="DA_3010657909000000024" hidden="1">#REF!</definedName>
    <definedName name="DA_3010657909000000054" hidden="1">[10]合并外余额!$K$11</definedName>
    <definedName name="DA_3010657909000000069" hidden="1">#REF!</definedName>
    <definedName name="DA_3010657909000000093" hidden="1">[10]合并外交易!$J$8</definedName>
    <definedName name="DA_3010657909000000101" hidden="1">#REF!</definedName>
    <definedName name="DA_3010657909000000125" hidden="1">'[10]For disclosure'!$D$12</definedName>
    <definedName name="DA_3010657909000000135" hidden="1">'[10]For disclosure'!$D$18</definedName>
    <definedName name="DA_3010657909000000197" hidden="1">[10]合并外余额!$K$16</definedName>
    <definedName name="DA_3010657909000000209" hidden="1">[10]合并外余额!$P$16</definedName>
    <definedName name="DA_3010657909000000216" hidden="1">#REF!</definedName>
    <definedName name="DA_3010657909000000219" hidden="1">#REF!</definedName>
    <definedName name="DA_3010657909000000222" hidden="1">#REF!</definedName>
    <definedName name="DA_3010657909000000466" hidden="1">#REF!</definedName>
    <definedName name="Database">#REF!</definedName>
    <definedName name="DEC_V">[11]index!$A$1:$T$337</definedName>
    <definedName name="DEPT">#REF!</definedName>
    <definedName name="einheit">[12]Titel!$B$9</definedName>
    <definedName name="ERGM_E415100">'[13]Profit and loss'!$G$8</definedName>
    <definedName name="ERGM_E415200">'[13]Profit and loss'!$G$9</definedName>
    <definedName name="ERGM_E500000">'[13]Profit and loss'!$G$14</definedName>
    <definedName name="ERGM_E500100">'[13]Profit and loss'!$G$15</definedName>
    <definedName name="ERGM_E510000">'[13]Profit and loss'!$G$16</definedName>
    <definedName name="ExpandFromCode">"MU220001AL15"</definedName>
    <definedName name="ExpandFromCodeEXT">"AMU220001AL15"</definedName>
    <definedName name="ExpandFromLevel">"RU"</definedName>
    <definedName name="ExpandTo">"TOTAL"</definedName>
    <definedName name="F">[14]销量!$C$9</definedName>
    <definedName name="F7.1">#REF!</definedName>
    <definedName name="F7.2">#REF!</definedName>
    <definedName name="FirstFreeRow">15</definedName>
    <definedName name="G">[14]销量!$B$1:$B$16</definedName>
    <definedName name="gggg">[15]Titel!$B$9</definedName>
    <definedName name="gha">[3]Titel!$B$8</definedName>
    <definedName name="GUVM_G400000">'[13]Profit and loss'!$G$18</definedName>
    <definedName name="GUVM_G410000">'[13]Profit and loss'!$G$13</definedName>
    <definedName name="GUVM_G412000">'[13]Profit and loss'!$G$11</definedName>
    <definedName name="GUVM_G413000">'[13]Profit and loss'!$G$12</definedName>
    <definedName name="GUVM_G415000">'[13]Profit and loss'!$G$10</definedName>
    <definedName name="GUVM_G440000">'[13]Profit and loss'!$G$22</definedName>
    <definedName name="GUVM_G500000">'[13]Profit and loss'!$G$17</definedName>
    <definedName name="GUVM_G540000">'[13]Profit and loss'!$G$24</definedName>
    <definedName name="GUVM_G550000">'[13]Profit and loss'!$G$19</definedName>
    <definedName name="GUVM_G560000">'[13]Profit and loss'!$G$21</definedName>
    <definedName name="GUVM_G570000">'[13]Profit and loss'!$G$20</definedName>
    <definedName name="GUVM_G601000">'[13]Profit and loss'!$G$27</definedName>
    <definedName name="GUVM_G603000">'[13]Profit and loss'!$G$23</definedName>
    <definedName name="GUVM_G701500">'[13]Profit and loss'!$G$25</definedName>
    <definedName name="GUVM_G900000">'[13]Profit and loss'!$G$26</definedName>
    <definedName name="GUVM_G900500">'[13]Profit and loss'!$G$28</definedName>
    <definedName name="H">[14]销量!$A$15</definedName>
    <definedName name="HEADER">#REF!</definedName>
    <definedName name="ID.NO">#REF!</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"11/04/2022 02:32:26"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J">[14]销量!$A$26</definedName>
    <definedName name="jahr">[12]Titel!$G$8</definedName>
    <definedName name="judge">[16]报表封面!$I$11</definedName>
    <definedName name="K">[14]销量!$C$39</definedName>
    <definedName name="Konzernverkehr_Auswahl">#N/A</definedName>
    <definedName name="L">[14]销量!$C$27</definedName>
    <definedName name="Language">[17]Basic_information!$F$2</definedName>
    <definedName name="M_S">#REF!</definedName>
    <definedName name="mon">[12]Titel!$K$9</definedName>
    <definedName name="MvtCorpAcquisitions_Loc">'[4]14. Fixed assets'!$E$36</definedName>
    <definedName name="MvtIncorpAcquisitions_Loc">'[4]13. Intangible assets'!$E$18</definedName>
    <definedName name="NAME">#REF!</definedName>
    <definedName name="NoColumnKeys">10</definedName>
    <definedName name="NoRowKeys">1</definedName>
    <definedName name="ORIGI">#REF!</definedName>
    <definedName name="OUTPUT">#REF!</definedName>
    <definedName name="PART_ID">[18]Sheet1!$A$1:$G$2000</definedName>
    <definedName name="PERIOD_END">#REF!</definedName>
    <definedName name="PL_R990">'[19]P-L'!$C$59</definedName>
    <definedName name="PREPARED_BY">#REF!</definedName>
    <definedName name="PREPARED_DATE">#REF!</definedName>
    <definedName name="_xlnm.Print_Area">#REF!</definedName>
    <definedName name="Print_Area_MI">#REF!</definedName>
    <definedName name="Print_Area_Reset">#N/A</definedName>
    <definedName name="Print_Areapp">#REF!</definedName>
    <definedName name="_xlnm.Print_Titles">#N/A</definedName>
    <definedName name="Prior">#REF!</definedName>
    <definedName name="Pro.">{#N/A,#N/A,FALSE,"Summary";#N/A,#N/A,FALSE,"Subsidiaries";#N/A,#N/A,FALSE,"Associated";#N/A,#N/A,FALSE,"BS"}</definedName>
    <definedName name="produccion_gas_anual">#REF!</definedName>
    <definedName name="ProductStatus">#REF!</definedName>
    <definedName name="profitoil_contrat_extranj">#REF!</definedName>
    <definedName name="ProjectName">{"Client Name or Project Name"}</definedName>
    <definedName name="ProjectName_1">{"Client Name or Project Name"}</definedName>
    <definedName name="ProjectName_17">{"Client Name or Project Name"}</definedName>
    <definedName name="ProjectName_17_1">{"Client Name or Project Name"}</definedName>
    <definedName name="ProjectName_17_2">{"Client Name or Project Name"}</definedName>
    <definedName name="ProjectName_19">{"Client Name or Project Name"}</definedName>
    <definedName name="ProjectName_19_1">{"Client Name or Project Name"}</definedName>
    <definedName name="ProjectName_19_2">{"Client Name or Project Name"}</definedName>
    <definedName name="ProjectName_2">{"Client Name or Project Name"}</definedName>
    <definedName name="ProjectName_21">{"Client Name or Project Name"}</definedName>
    <definedName name="ProjectName_21_1">{"Client Name or Project Name"}</definedName>
    <definedName name="ProjectName_21_2">{"Client Name or Project Name"}</definedName>
    <definedName name="ProjectName_31">{"Client Name or Project Name"}</definedName>
    <definedName name="ProjectName_31_1">{"Client Name or Project Name"}</definedName>
    <definedName name="ProjectName_31_2">{"Client Name or Project Name"}</definedName>
    <definedName name="ProjectName_4">{"Client Name or Project Name"}</definedName>
    <definedName name="ProjectName_4_1">{"Client Name or Project Name"}</definedName>
    <definedName name="ProjectName_4_2">{"Client Name or Project Name"}</definedName>
    <definedName name="qq">[20]Titel!$B$9</definedName>
    <definedName name="Recorder">#REF!</definedName>
    <definedName name="RESING">#REF!</definedName>
    <definedName name="Row_AC_A303">[4]Assets!$A$18:$IV$18</definedName>
    <definedName name="Row_AC_A305">[4]Assets!$A$20:$IV$20</definedName>
    <definedName name="Row_AC_A451">[4]Assets!$A$21:$IV$21</definedName>
    <definedName name="Row_AC_A452">[4]Assets!$A$22:$IV$22</definedName>
    <definedName name="Row_AC_A501">[4]Assets!$A$23:$IV$23</definedName>
    <definedName name="Row_AC_A502">[4]Assets!$A$24:$IV$24</definedName>
    <definedName name="Row_AC_A601">[4]Assets!$A$25:$IV$25</definedName>
    <definedName name="Row_AC_A602">[4]Assets!$A$26:$IV$26</definedName>
    <definedName name="Row_AC_A621">[4]Assets!$A$28:$IV$28</definedName>
    <definedName name="Row_AC_A622">[4]Assets!$A$29:$IV$29</definedName>
    <definedName name="Row_AC_A625">[4]Assets!$A$32:$IV$32</definedName>
    <definedName name="Row_AC_A701">[4]Assets!$A$33:$IV$33</definedName>
    <definedName name="Row_AC_A800">[4]Assets!$A$36:$IV$36</definedName>
    <definedName name="Row_AC_A851">[4]Assets!$A$38:$IV$38</definedName>
    <definedName name="Row_AC_A854">[4]Assets!$A$41:$IV$41</definedName>
    <definedName name="Row_AC_A855">[4]Assets!$A$42:$IV$42</definedName>
    <definedName name="Row_PA_P140">[4]Liabilities!$A$10:$IV$10</definedName>
    <definedName name="Row_PA_P250">[4]Liabilities!$A$13:$IV$13</definedName>
    <definedName name="Row_PA_P500">[4]Liabilities!$A$19:$IV$19</definedName>
    <definedName name="Row_PA_P520">[4]Liabilities!$A$20:$IV$20</definedName>
    <definedName name="Row_PA_P600">[4]Liabilities!$A$21:$IV$21</definedName>
    <definedName name="Row_PA_P710">[4]Liabilities!$A$22:$IV$22</definedName>
    <definedName name="Row_PA_P740">[4]Liabilities!$A$25:$IV$25</definedName>
    <definedName name="Row_PAR_RecusEquivalenceLocal">'[4]General Data'!$A$38:$IV$38</definedName>
    <definedName name="Row_PAR_RecusInterLocal">'[4]General Data'!$A$35:$IV$35</definedName>
    <definedName name="Row_PL_R401">'[4]P-L'!$A$20:$IV$20</definedName>
    <definedName name="Row_PL_R402">'[4]P-L'!$A$21:$IV$21</definedName>
    <definedName name="Row_PL_R403">'[4]P-L'!$A$22:$IV$22</definedName>
    <definedName name="Row_PL_R421">'[4]P-L'!$A$24:$IV$24</definedName>
    <definedName name="Row_PL_R422">'[4]P-L'!$A$25:$IV$25</definedName>
    <definedName name="Row_PL_R552">'[4]P-L'!$A$41:$IV$41</definedName>
    <definedName name="Row_PL_R554">'[4]P-L'!$A$43:$IV$43</definedName>
    <definedName name="Row_PL_R650">'[4]P-L'!$A$47:$IV$47</definedName>
    <definedName name="Row_PL_R701">'[4]P-L'!$A$48:$IV$48</definedName>
    <definedName name="s">[14]销量!$C$4</definedName>
    <definedName name="SAPRangeKEYFIG_Tabelle4_MgtEBIT">#REF!</definedName>
    <definedName name="SAPRangeKEYFIG_Tabelle4_PL_inLC">#REF!</definedName>
    <definedName name="SAPRangeKEYFIG_Tabelle4_PLinLocalCurrency">#REF!</definedName>
    <definedName name="SAPRangeKEYFIG_Tabelle61_cashflow_EATKADA">#REF!</definedName>
    <definedName name="SAPRangePOPER_Tabelle17_Tabelle17D1">[21]Header!$E$22</definedName>
    <definedName name="SAPRangePOPER_Tabelle4_MgtEBIT">#REF!</definedName>
    <definedName name="SAPRangePOPER_Tabelle4_PL_inLC">#REF!</definedName>
    <definedName name="SAPRangePOPER_Tabelle4_PLinLocalCurrency">#REF!</definedName>
    <definedName name="SAPRangePOPER_Tabelle61_cashflow_EATKADA">#REF!</definedName>
    <definedName name="SAPRangeRBUNIT_Tabelle6_Headcnt">#REF!</definedName>
    <definedName name="SAPRangeRITEM_Tabelle4_MgtEBIT">#REF!</definedName>
    <definedName name="SAPRangeRITEM_Tabelle4_PL_inLC">#REF!</definedName>
    <definedName name="SAPRangeRITEM_Tabelle4_PLinLocalCurrency">#REF!</definedName>
    <definedName name="SAPRangeRITEM_Tabelle61_cashflow_EATKADA">#REF!</definedName>
    <definedName name="SAPRangeRVERS_Tabelle4_MgtEBIT">#REF!</definedName>
    <definedName name="SAPRangeRVERS_Tabelle4_PL_inLC">#REF!</definedName>
    <definedName name="SAPRangeRVERS_Tabelle4_PLinLocalCurrency">#REF!</definedName>
    <definedName name="SAPRangeRVERS_Tabelle61_cashflow_EATKADA">#REF!</definedName>
    <definedName name="SAPRangeRVERS_Tabelle8_BS">#REF!</definedName>
    <definedName name="SAPRangeRYEAR_Tabelle1_Tabelle1D1">[22]Header!$E$21</definedName>
    <definedName name="SAPRangeRYEAR_Tabelle17_Tabelle17D1">[21]Header!$E$21</definedName>
    <definedName name="SAPRangeRYEAR_Tabelle4_MgtEBIT">#REF!</definedName>
    <definedName name="SAPRangeRYEAR_Tabelle4_PL_inLC">#REF!</definedName>
    <definedName name="SAPRangeRYEAR_Tabelle4_PLinLocalCurrency">#REF!</definedName>
    <definedName name="SAPRangeRYEAR_Tabelle61_cashflow_EATKADA">#REF!</definedName>
    <definedName name="SAPRangeRYEAR_Tabelle71_Personel">[23]Personel!#REF!</definedName>
    <definedName name="SAPTrigger_Tabelle24_Tabelle24D1">[24]sapactivexlhiddensheet!$D$39</definedName>
    <definedName name="SAPTrigger_Tabelle24_Tabelle24D2">[24]sapactivexlhiddensheet!$BO$39</definedName>
    <definedName name="SAPTrigger_Tabelle24_UploadF101Stat">[24]sapactivexlhiddensheet!$BR$39</definedName>
    <definedName name="SAPTrigger_Tabelle29_ExportF10.2">[24]sapactivexlhiddensheet!$BP$39</definedName>
    <definedName name="SAPTrigger_Tabelle35_ExportF15.2">[25]sapactivexlhiddensheet!$BV$39</definedName>
    <definedName name="SAPTrigger_Tabelle4_MgtEBIT">[23]sapactivexlhiddensheet!$E$39</definedName>
    <definedName name="SAPTrigger_Tabelle4_PL_inLC">[23]sapactivexlhiddensheet!$B$39</definedName>
    <definedName name="SAPTrigger_Tabelle61_cashflow_EATKADA">[26]sapactivexlhiddensheet!$D$39</definedName>
    <definedName name="SAPTrigger_Tabelle8_BS">[26]sapactivexlhiddensheet!$G$39</definedName>
    <definedName name="SAPTrigger_Tabelle9_Tabelle9D1">[27]sapactivexlhiddensheet!$AA$39</definedName>
    <definedName name="sasa">[28]Customer_Country!$G$9:$G$202</definedName>
    <definedName name="sel">#REF!</definedName>
    <definedName name="Sheet1">#REF!</definedName>
    <definedName name="Sheet10">#REF!</definedName>
    <definedName name="Sheet2">#REF!</definedName>
    <definedName name="Sheet3">#REF!</definedName>
    <definedName name="Sheet4">#REF!</definedName>
    <definedName name="Sheet5">#REF!</definedName>
    <definedName name="Sheet6">#REF!</definedName>
    <definedName name="Sheet7">#REF!</definedName>
    <definedName name="Sheet8">#REF!</definedName>
    <definedName name="Sheet9">#REF!</definedName>
    <definedName name="sm">#REF!</definedName>
    <definedName name="sp">6</definedName>
    <definedName name="t">#REF!</definedName>
    <definedName name="Tax_rate">#REF!</definedName>
    <definedName name="TEL">#REF!</definedName>
    <definedName name="TEST0">'[1]利息7月-8月'!$A$4:$D$23</definedName>
    <definedName name="TEST1">'[29]利息7月-8月'!$A$4:$D$23</definedName>
    <definedName name="TESTHKEY">'[1]利息7月-8月'!$D$3:$D$3</definedName>
    <definedName name="TESTKEYS">'[1]利息7月-8月'!$A$4:$C$23</definedName>
    <definedName name="TESTVKEY">'[1]利息7月-8月'!$A$3:$C$3</definedName>
    <definedName name="TextRefCopyRangeCount" hidden="1">4</definedName>
    <definedName name="ThisArtText">"MU220001AL15 - MU Export NEA Sweden"</definedName>
    <definedName name="ThisCurr">"EUR"</definedName>
    <definedName name="ThisSort">"Thousands"</definedName>
    <definedName name="UERLJ_ARS_E410800">'[5]U-Erloese Laender(ändert)'!$C$52</definedName>
    <definedName name="UERLJ_ARS_E410810">'[5]U-Erloese Laender(ändert)'!$D$52</definedName>
    <definedName name="UERLJ_ARS_E410820">'[5]U-Erloese Laender(ändert)'!$E$52</definedName>
    <definedName name="UERLJ_ARS_E410830">'[5]U-Erloese Laender(ändert)'!$F$52</definedName>
    <definedName name="UERLJ_BRL_E410800">'[5]U-Erloese Laender(ändert)'!$C$50</definedName>
    <definedName name="UERLJ_BRL_E410810">'[5]U-Erloese Laender(ändert)'!$D$50</definedName>
    <definedName name="UERLJ_BRL_E410820">'[5]U-Erloese Laender(ändert)'!$E$50</definedName>
    <definedName name="UERLJ_BRL_E410830">'[5]U-Erloese Laender(ändert)'!$F$50</definedName>
    <definedName name="UERLJ_CLP_E410800">'[5]U-Erloese Laender(ändert)'!$C$51</definedName>
    <definedName name="UERLJ_CLP_E410810">'[5]U-Erloese Laender(ändert)'!$D$51</definedName>
    <definedName name="UERLJ_CLP_E410820">'[5]U-Erloese Laender(ändert)'!$E$51</definedName>
    <definedName name="UERLJ_CLP_E410830">'[5]U-Erloese Laender(ändert)'!$F$51</definedName>
    <definedName name="UERLJ_COP_E410800">'[5]U-Erloese Laender(ändert)'!$C$53</definedName>
    <definedName name="UERLJ_COP_E410810">'[5]U-Erloese Laender(ändert)'!$D$53</definedName>
    <definedName name="UERLJ_COP_E410820">'[5]U-Erloese Laender(ändert)'!$E$53</definedName>
    <definedName name="UERLJ_COP_E410830">'[5]U-Erloese Laender(ändert)'!$F$53</definedName>
    <definedName name="UERLJ_EGP_E410800">'[5]U-Erloese Laender(ändert)'!$C$43</definedName>
    <definedName name="UERLJ_EGP_E410810">'[5]U-Erloese Laender(ändert)'!$D$43</definedName>
    <definedName name="UERLJ_EGP_E410820">'[5]U-Erloese Laender(ändert)'!$E$43</definedName>
    <definedName name="UERLJ_EGP_E410830">'[5]U-Erloese Laender(ändert)'!$F$43</definedName>
    <definedName name="UERLJ_HKD_E410800">'[5]U-Erloese Laender(ändert)'!$C$59</definedName>
    <definedName name="UERLJ_HKD_E410810">'[5]U-Erloese Laender(ändert)'!$D$59</definedName>
    <definedName name="UERLJ_HKD_E410820">'[5]U-Erloese Laender(ändert)'!$E$59</definedName>
    <definedName name="UERLJ_HKD_E410830">'[5]U-Erloese Laender(ändert)'!$F$59</definedName>
    <definedName name="UERLJ_HRK_E410800">'[5]U-Erloese Laender(ändert)'!$C$35</definedName>
    <definedName name="UERLJ_HRK_E410810">'[5]U-Erloese Laender(ändert)'!$D$35</definedName>
    <definedName name="UERLJ_HRK_E410820">'[5]U-Erloese Laender(ändert)'!$E$35</definedName>
    <definedName name="UERLJ_HRK_E410830">'[5]U-Erloese Laender(ändert)'!$F$35</definedName>
    <definedName name="UERLJ_ILS_E410800">'[5]U-Erloese Laender(ändert)'!$C$60</definedName>
    <definedName name="UERLJ_ILS_E410810">'[5]U-Erloese Laender(ändert)'!$D$60</definedName>
    <definedName name="UERLJ_ILS_E410820">'[5]U-Erloese Laender(ändert)'!$E$60</definedName>
    <definedName name="UERLJ_ILS_E410830">'[5]U-Erloese Laender(ändert)'!$F$60</definedName>
    <definedName name="UERLJ_INR_E410800">'[5]U-Erloese Laender(ändert)'!$C$58</definedName>
    <definedName name="UERLJ_INR_E410810">'[5]U-Erloese Laender(ändert)'!$D$58</definedName>
    <definedName name="UERLJ_INR_E410820">'[5]U-Erloese Laender(ändert)'!$E$58</definedName>
    <definedName name="UERLJ_INR_E410830">'[5]U-Erloese Laender(ändert)'!$F$58</definedName>
    <definedName name="UERLJ_KRW_E410800">'[5]U-Erloese Laender(ändert)'!$C$61</definedName>
    <definedName name="UERLJ_KRW_E410810">'[5]U-Erloese Laender(ändert)'!$D$61</definedName>
    <definedName name="UERLJ_KRW_E410820">'[5]U-Erloese Laender(ändert)'!$E$61</definedName>
    <definedName name="UERLJ_KRW_E410830">'[5]U-Erloese Laender(ändert)'!$F$61</definedName>
    <definedName name="UERLJ_MAD_E410800">'[5]U-Erloese Laender(ändert)'!$C$44</definedName>
    <definedName name="UERLJ_MAD_E410810">'[5]U-Erloese Laender(ändert)'!$D$44</definedName>
    <definedName name="UERLJ_MAD_E410820">'[5]U-Erloese Laender(ändert)'!$E$44</definedName>
    <definedName name="UERLJ_MAD_E410830">'[5]U-Erloese Laender(ändert)'!$F$44</definedName>
    <definedName name="UERLJ_MXN_E410800">'[5]U-Erloese Laender(ändert)'!$C$49</definedName>
    <definedName name="UERLJ_MXN_E410810">'[5]U-Erloese Laender(ändert)'!$D$49</definedName>
    <definedName name="UERLJ_MXN_E410820">'[5]U-Erloese Laender(ändert)'!$E$49</definedName>
    <definedName name="UERLJ_MXN_E410830">'[5]U-Erloese Laender(ändert)'!$F$49</definedName>
    <definedName name="UERLJ_MYR_E410800">'[5]U-Erloese Laender(ändert)'!$C$65</definedName>
    <definedName name="UERLJ_MYR_E410810">'[5]U-Erloese Laender(ändert)'!$D$65</definedName>
    <definedName name="UERLJ_MYR_E410820">'[5]U-Erloese Laender(ändert)'!$E$65</definedName>
    <definedName name="UERLJ_MYR_E410830">'[5]U-Erloese Laender(ändert)'!$F$65</definedName>
    <definedName name="UERLJ_ROL_E410800">'[5]U-Erloese Laender(ändert)'!$C$36</definedName>
    <definedName name="UERLJ_ROL_E410810">'[5]U-Erloese Laender(ändert)'!$D$36</definedName>
    <definedName name="UERLJ_ROL_E410820">'[5]U-Erloese Laender(ändert)'!$E$36</definedName>
    <definedName name="UERLJ_ROL_E410830">'[5]U-Erloese Laender(ändert)'!$F$36</definedName>
    <definedName name="UERLJ_SAR_E410800">'[5]U-Erloese Laender(ändert)'!$C$63</definedName>
    <definedName name="UERLJ_SAR_E410810">'[5]U-Erloese Laender(ändert)'!$D$63</definedName>
    <definedName name="UERLJ_SAR_E410820">'[5]U-Erloese Laender(ändert)'!$E$63</definedName>
    <definedName name="UERLJ_SAR_E410830">'[5]U-Erloese Laender(ändert)'!$F$63</definedName>
    <definedName name="UERLJ_SGD_E410800">'[5]U-Erloese Laender(ändert)'!$C$62</definedName>
    <definedName name="UERLJ_SGD_E410810">'[5]U-Erloese Laender(ändert)'!$D$62</definedName>
    <definedName name="UERLJ_SGD_E410820">'[5]U-Erloese Laender(ändert)'!$E$62</definedName>
    <definedName name="UERLJ_SGD_E410830">'[5]U-Erloese Laender(ändert)'!$F$62</definedName>
    <definedName name="UERLJ_SIT_E410800">'[5]U-Erloese Laender(ändert)'!$C$34</definedName>
    <definedName name="UERLJ_SIT_E410810">'[5]U-Erloese Laender(ändert)'!$D$34</definedName>
    <definedName name="UERLJ_SIT_E410820">'[5]U-Erloese Laender(ändert)'!$E$34</definedName>
    <definedName name="UERLJ_SIT_E410830">'[5]U-Erloese Laender(ändert)'!$F$34</definedName>
    <definedName name="UERLJ_SKK_E410800">'[5]U-Erloese Laender(ändert)'!$C$37</definedName>
    <definedName name="UERLJ_SKK_E410810">'[5]U-Erloese Laender(ändert)'!$D$37</definedName>
    <definedName name="UERLJ_SKK_E410820">'[5]U-Erloese Laender(ändert)'!$E$37</definedName>
    <definedName name="UERLJ_SKK_E410830">'[5]U-Erloese Laender(ändert)'!$F$37</definedName>
    <definedName name="UERLJ_THB_E410800">'[5]U-Erloese Laender(ändert)'!$C$64</definedName>
    <definedName name="UERLJ_THB_E410810">'[5]U-Erloese Laender(ändert)'!$D$64</definedName>
    <definedName name="UERLJ_THB_E410820">'[5]U-Erloese Laender(ändert)'!$E$64</definedName>
    <definedName name="UERLJ_THB_E410830">'[5]U-Erloese Laender(ändert)'!$F$64</definedName>
    <definedName name="UERLJ_TRL_E410800">'[5]U-Erloese Laender(ändert)'!$C$33</definedName>
    <definedName name="UERLJ_TRL_E410810">'[5]U-Erloese Laender(ändert)'!$D$33</definedName>
    <definedName name="UERLJ_TRL_E410820">'[5]U-Erloese Laender(ändert)'!$E$33</definedName>
    <definedName name="UERLJ_TRL_E410830">'[5]U-Erloese Laender(ändert)'!$F$33</definedName>
    <definedName name="UERLJ_UAH_E410800">'[5]U-Erloese Laender(ändert)'!$C$38</definedName>
    <definedName name="UERLJ_UAH_E410810">'[5]U-Erloese Laender(ändert)'!$D$38</definedName>
    <definedName name="UERLJ_UAH_E410820">'[5]U-Erloese Laender(ändert)'!$E$38</definedName>
    <definedName name="UERLJ_UAH_E410830">'[5]U-Erloese Laender(ändert)'!$F$38</definedName>
    <definedName name="UFPrn20021219113110">#REF!</definedName>
    <definedName name="UFPrn20021219113332">#REF!</definedName>
    <definedName name="UFPrn20021219113410">#REF!</definedName>
    <definedName name="UFPrn20021219113449">#REF!</definedName>
    <definedName name="UFPrn20021219114434">#REF!</definedName>
    <definedName name="UFPrn20021219114731">#REF!</definedName>
    <definedName name="UFPrn20021219114825">#REF!</definedName>
    <definedName name="UFPrn20021219114838">#REF!</definedName>
    <definedName name="UFPrn20021219115040">#REF!</definedName>
    <definedName name="UFPrn20030106194533">#REF!</definedName>
    <definedName name="UFPrn20041214104220">#REF!</definedName>
    <definedName name="UFPrn20041214104239">#REF!</definedName>
    <definedName name="UFPrn20050420155141">[30]Sum!$A$1:$M$37</definedName>
    <definedName name="UFPrn20060508083911">[31]AP!$A$2:$P$110</definedName>
    <definedName name="UFPrn20060804132628">'[32]O1-1'!$A$5:$D$231</definedName>
    <definedName name="wada">[3]Titel!$B$9</definedName>
    <definedName name="waehr">[12]Titel!$B$8</definedName>
    <definedName name="x">IF(SUM(#REF!)&gt;1,1,IF(SUM(#REF!)=1,1,0))</definedName>
    <definedName name="zhao">[20]Titel!$B$9</definedName>
    <definedName name="zhao1">[20]Titel!$B$8</definedName>
    <definedName name="คช">[33]เครื่องมือ!$B$391</definedName>
    <definedName name="คชผ4">[33]เครื่องมือ!$J$391</definedName>
    <definedName name="คชผ5">[33]เครื่องมือ!$K$391</definedName>
    <definedName name="คชผ6">[33]เครื่องมือ!$L$391</definedName>
    <definedName name="คต25">[34]เครื่องตกแต่ง!$B$76</definedName>
    <definedName name="คม25">[34]เครื่องมือ!$B$131</definedName>
    <definedName name="ย">[33]ยานพาหนะ!$B$79</definedName>
    <definedName name="อ">[33]อาคาร!$B$70</definedName>
    <definedName name="อ2">[34]อาคาร!$B$19</definedName>
    <definedName name="อ25">[34]อาคาร!$K$19</definedName>
    <definedName name="อ26">[34]อาคาร!$L$19</definedName>
    <definedName name="啊">#REF!</definedName>
    <definedName name="啊啊">#REF!</definedName>
    <definedName name="北部区域_教育后勤">'[35]2.3 科目分析'!$T$4:$T$23</definedName>
    <definedName name="嚓0">#REF!</definedName>
    <definedName name="产量预算">[36]XL4Poppy!$A$15</definedName>
    <definedName name="产量预算和计划">'[37]制费-分月'!$A$15</definedName>
    <definedName name="产销量预算1">[36]XL4Poppy!$C$4</definedName>
    <definedName name="大多数">[38]XL4Poppy!$A$15</definedName>
    <definedName name="订单产品信息">#REF!</definedName>
    <definedName name="东部区域_教育后勤">'[35]2.3 科目分析'!$U$4:$U$23</definedName>
    <definedName name="工">#REF!</definedName>
    <definedName name="海亮后勤车队">'[35]2.3 科目分析'!$AD$4:$AD$23</definedName>
    <definedName name="海亮医院">'[35]2.3 科目分析'!$AE$4:$AE$23</definedName>
    <definedName name="合并">#REF!</definedName>
    <definedName name="后勤商业运营部">'[35]2.3 科目分析'!$AF$4:$AF$23</definedName>
    <definedName name="基本盘">'[35]2.3 科目分析'!$U$26:$U$34</definedName>
    <definedName name="集团管理部门">'[35]2.3 科目分析'!$Y$5:$Y$23</definedName>
    <definedName name="教育园特色餐饮">'[35]2.3 科目分析'!$AC$4:$AC$23</definedName>
    <definedName name="苛" hidden="1">{"M1sPrint",#N/A,FALSE,"M1s"}</definedName>
    <definedName name="年">#REF!</definedName>
    <definedName name="念心湖酒店">'[35]2.3 科目分析'!$AB$4:$AB$23</definedName>
    <definedName name="其他货币资金.dbf">[39]其他货币资金.dbf!$A$1:$H$25</definedName>
    <definedName name="趋势分析">[40]目录!#REF!</definedName>
    <definedName name="人力">#REF!</definedName>
    <definedName name="日">#REF!</definedName>
    <definedName name="商超业务_便利店">'[35]2.3 科目分析'!$W$4:$W$23</definedName>
    <definedName name="商超业务_商业街">'[35]2.3 科目分析'!$X$4:$X$23</definedName>
    <definedName name="商业">'[35]2.3 科目分析'!$V$26:$V$34</definedName>
    <definedName name="省市">'[41]Sheet1 (2)'!$A$1:$A$3</definedName>
    <definedName name="收DA111" hidden="1">#REF!</definedName>
    <definedName name="收费">'[1]利息7月-8月'!#REF!</definedName>
    <definedName name="收费111" hidden="1">#REF!</definedName>
    <definedName name="收费收费" hidden="1">#REF!</definedName>
    <definedName name="税费金缴付">'[42]利息7月-8月'!$B$4:$B$23</definedName>
    <definedName name="税金1">'[1]利息7月-8月'!$C$4:$C$23</definedName>
    <definedName name="天马2019">IF(SUM(#REF!)&gt;1,1,IF(SUM(#REF!)=1,1,0))</definedName>
    <definedName name="西南区域_教育后勤">'[35]2.3 科目分析'!$V$4:$V$23</definedName>
    <definedName name="线上商城业务">'[35]2.3 科目分析'!$AG$4:$AG$23</definedName>
    <definedName name="银行存款.dbf">[39]银行存款.dbf!$A$1:$H$21</definedName>
    <definedName name="应收员工个人表">'[43]OPEN ITEN KEY'!#REF!</definedName>
    <definedName name="应收账款2分析">#REF!</definedName>
    <definedName name="预算">#REF!</definedName>
    <definedName name="月">#REF!</definedName>
    <definedName name="增长级">'[35]2.3 科目分析'!$T$26:$T$34</definedName>
    <definedName name="制造费用分析1">'[1]利息7月-8月'!$A$4:$A$23</definedName>
    <definedName name="中心管理部门">'[35]2.3 科目分析'!$Z$4:$Z$23</definedName>
    <definedName name="中心其余业务部门">'[35]2.3 科目分析'!$AA$4:$AA$23</definedName>
    <definedName name="전">#REF!</definedName>
    <definedName name="주택사업본부">#REF!</definedName>
    <definedName name="철구사업본부">#REF!</definedName>
    <definedName name="_00000" localSheetId="9">#REF!</definedName>
    <definedName name="_2个人应收款" localSheetId="9">#REF!</definedName>
    <definedName name="_2其他应付款其他" localSheetId="9">#REF!</definedName>
    <definedName name="_2其他应收款" localSheetId="9">#REF!</definedName>
    <definedName name="_2应付帐款" localSheetId="9">#REF!</definedName>
    <definedName name="_2应收帐款" localSheetId="9">#REF!</definedName>
    <definedName name="a" localSheetId="9">#REF!</definedName>
    <definedName name="aaa" localSheetId="9">#REF!</definedName>
    <definedName name="B" localSheetId="9">#REF!</definedName>
    <definedName name="CIT_Rate" localSheetId="9">#REF!</definedName>
    <definedName name="CLIENT_NAME" localSheetId="9">#REF!</definedName>
    <definedName name="COFE." localSheetId="9">#REF!</definedName>
    <definedName name="COMM" localSheetId="9">#REF!</definedName>
    <definedName name="Current" localSheetId="9">#REF!</definedName>
    <definedName name="DA_3009720238500000393" localSheetId="9" hidden="1">#REF!</definedName>
    <definedName name="DA_3010657909000000019" localSheetId="9" hidden="1">#REF!</definedName>
    <definedName name="DA_3010657909000000024" localSheetId="9" hidden="1">#REF!</definedName>
    <definedName name="DA_3010657909000000069" localSheetId="9" hidden="1">#REF!</definedName>
    <definedName name="DA_3010657909000000101" localSheetId="9" hidden="1">#REF!</definedName>
    <definedName name="DA_3010657909000000216" localSheetId="9" hidden="1">#REF!</definedName>
    <definedName name="DA_3010657909000000219" localSheetId="9" hidden="1">#REF!</definedName>
    <definedName name="DA_3010657909000000222" localSheetId="9" hidden="1">#REF!</definedName>
    <definedName name="DA_3010657909000000466" localSheetId="9" hidden="1">#REF!</definedName>
    <definedName name="Database" localSheetId="9">#REF!</definedName>
    <definedName name="DEPT" localSheetId="9">#REF!</definedName>
    <definedName name="F7.1" localSheetId="9">#REF!</definedName>
    <definedName name="F7.2" localSheetId="9">#REF!</definedName>
    <definedName name="HEADER" localSheetId="9">#REF!</definedName>
    <definedName name="ID.NO" localSheetId="9">#REF!</definedName>
    <definedName name="M_S" localSheetId="9">#REF!</definedName>
    <definedName name="NAME" localSheetId="9">#REF!</definedName>
    <definedName name="ORIGI" localSheetId="9">#REF!</definedName>
    <definedName name="OUTPUT" localSheetId="9">#REF!</definedName>
    <definedName name="PERIOD_END" localSheetId="9">#REF!</definedName>
    <definedName name="PREPARED_BY" localSheetId="9">#REF!</definedName>
    <definedName name="PREPARED_DATE" localSheetId="9">#REF!</definedName>
    <definedName name="_xlnm.Print_Area" localSheetId="9">#REF!</definedName>
    <definedName name="Print_Area_MI" localSheetId="9">#REF!</definedName>
    <definedName name="Print_Areapp" localSheetId="9">#REF!</definedName>
    <definedName name="Prior" localSheetId="9">#REF!</definedName>
    <definedName name="produccion_gas_anual" localSheetId="9">#REF!</definedName>
    <definedName name="ProductStatus" localSheetId="9">#REF!</definedName>
    <definedName name="profitoil_contrat_extranj" localSheetId="9">#REF!</definedName>
    <definedName name="Recorder" localSheetId="9">#REF!</definedName>
    <definedName name="RESING" localSheetId="9">#REF!</definedName>
    <definedName name="SAPRangeKEYFIG_Tabelle4_MgtEBIT" localSheetId="9">#REF!</definedName>
    <definedName name="SAPRangeKEYFIG_Tabelle4_PL_inLC" localSheetId="9">#REF!</definedName>
    <definedName name="SAPRangeKEYFIG_Tabelle4_PLinLocalCurrency" localSheetId="9">#REF!</definedName>
    <definedName name="SAPRangeKEYFIG_Tabelle61_cashflow_EATKADA" localSheetId="9">#REF!</definedName>
    <definedName name="SAPRangePOPER_Tabelle4_MgtEBIT" localSheetId="9">#REF!</definedName>
    <definedName name="SAPRangePOPER_Tabelle4_PL_inLC" localSheetId="9">#REF!</definedName>
    <definedName name="SAPRangePOPER_Tabelle4_PLinLocalCurrency" localSheetId="9">#REF!</definedName>
    <definedName name="SAPRangePOPER_Tabelle61_cashflow_EATKADA" localSheetId="9">#REF!</definedName>
    <definedName name="SAPRangeRBUNIT_Tabelle6_Headcnt" localSheetId="9">#REF!</definedName>
    <definedName name="SAPRangeRITEM_Tabelle4_MgtEBIT" localSheetId="9">#REF!</definedName>
    <definedName name="SAPRangeRITEM_Tabelle4_PL_inLC" localSheetId="9">#REF!</definedName>
    <definedName name="SAPRangeRITEM_Tabelle4_PLinLocalCurrency" localSheetId="9">#REF!</definedName>
    <definedName name="SAPRangeRITEM_Tabelle61_cashflow_EATKADA" localSheetId="9">#REF!</definedName>
    <definedName name="SAPRangeRVERS_Tabelle4_MgtEBIT" localSheetId="9">#REF!</definedName>
    <definedName name="SAPRangeRVERS_Tabelle4_PL_inLC" localSheetId="9">#REF!</definedName>
    <definedName name="SAPRangeRVERS_Tabelle4_PLinLocalCurrency" localSheetId="9">#REF!</definedName>
    <definedName name="SAPRangeRVERS_Tabelle61_cashflow_EATKADA" localSheetId="9">#REF!</definedName>
    <definedName name="SAPRangeRVERS_Tabelle8_BS" localSheetId="9">#REF!</definedName>
    <definedName name="SAPRangeRYEAR_Tabelle4_MgtEBIT" localSheetId="9">#REF!</definedName>
    <definedName name="SAPRangeRYEAR_Tabelle4_PL_inLC" localSheetId="9">#REF!</definedName>
    <definedName name="SAPRangeRYEAR_Tabelle4_PLinLocalCurrency" localSheetId="9">#REF!</definedName>
    <definedName name="SAPRangeRYEAR_Tabelle61_cashflow_EATKADA" localSheetId="9">#REF!</definedName>
    <definedName name="sel" localSheetId="9">#REF!</definedName>
    <definedName name="Sheet1" localSheetId="9">#REF!</definedName>
    <definedName name="Sheet10" localSheetId="9">#REF!</definedName>
    <definedName name="Sheet2" localSheetId="9">#REF!</definedName>
    <definedName name="Sheet3" localSheetId="9">#REF!</definedName>
    <definedName name="Sheet4" localSheetId="9">#REF!</definedName>
    <definedName name="Sheet5" localSheetId="9">#REF!</definedName>
    <definedName name="Sheet6" localSheetId="9">#REF!</definedName>
    <definedName name="Sheet7" localSheetId="9">#REF!</definedName>
    <definedName name="Sheet8" localSheetId="9">#REF!</definedName>
    <definedName name="Sheet9" localSheetId="9">#REF!</definedName>
    <definedName name="sm" localSheetId="9">#REF!</definedName>
    <definedName name="t" localSheetId="9">#REF!</definedName>
    <definedName name="Tax_rate" localSheetId="9">#REF!</definedName>
    <definedName name="TEL" localSheetId="9">#REF!</definedName>
    <definedName name="UFPrn20021219113110" localSheetId="9">#REF!</definedName>
    <definedName name="UFPrn20021219113332" localSheetId="9">#REF!</definedName>
    <definedName name="UFPrn20021219113410" localSheetId="9">#REF!</definedName>
    <definedName name="UFPrn20021219113449" localSheetId="9">#REF!</definedName>
    <definedName name="UFPrn20021219114434" localSheetId="9">#REF!</definedName>
    <definedName name="UFPrn20021219114731" localSheetId="9">#REF!</definedName>
    <definedName name="UFPrn20021219114825" localSheetId="9">#REF!</definedName>
    <definedName name="UFPrn20021219114838" localSheetId="9">#REF!</definedName>
    <definedName name="UFPrn20021219115040" localSheetId="9">#REF!</definedName>
    <definedName name="UFPrn20030106194533" localSheetId="9">#REF!</definedName>
    <definedName name="UFPrn20041214104220" localSheetId="9">#REF!</definedName>
    <definedName name="UFPrn20041214104239" localSheetId="9">#REF!</definedName>
    <definedName name="x" localSheetId="9">IF(SUM(#REF!)&gt;1,1,IF(SUM(#REF!)=1,1,0))</definedName>
    <definedName name="คช" localSheetId="9">[33]เครื่องมือ!$B$391</definedName>
    <definedName name="คชผ4" localSheetId="9">[33]เครื่องมือ!$J$391</definedName>
    <definedName name="คชผ5" localSheetId="9">[33]เครื่องมือ!$K$391</definedName>
    <definedName name="คชผ6" localSheetId="9">[33]เครื่องมือ!$L$391</definedName>
    <definedName name="คต25" localSheetId="9">[34]เครื่องตกแต่ง!$B$76</definedName>
    <definedName name="คม25" localSheetId="9">[34]เครื่องมือ!$B$131</definedName>
    <definedName name="ย" localSheetId="9">[33]ยานพาหนะ!$B$79</definedName>
    <definedName name="อ" localSheetId="9">[33]อาคาร!$B$70</definedName>
    <definedName name="อ2" localSheetId="9">[34]อาคาร!$B$19</definedName>
    <definedName name="อ25" localSheetId="9">[34]อาคาร!$K$19</definedName>
    <definedName name="อ26" localSheetId="9">[34]อาคาร!$L$19</definedName>
    <definedName name="啊" localSheetId="9">#REF!</definedName>
    <definedName name="啊啊" localSheetId="9">#REF!</definedName>
    <definedName name="嚓0" localSheetId="9">#REF!</definedName>
    <definedName name="订单产品信息" localSheetId="9">#REF!</definedName>
    <definedName name="工" localSheetId="9">#REF!</definedName>
    <definedName name="合并" localSheetId="9">#REF!</definedName>
    <definedName name="年" localSheetId="9">#REF!</definedName>
    <definedName name="人力" localSheetId="9">#REF!</definedName>
    <definedName name="日" localSheetId="9">#REF!</definedName>
    <definedName name="收DA111" localSheetId="9" hidden="1">#REF!</definedName>
    <definedName name="收费111" localSheetId="9" hidden="1">#REF!</definedName>
    <definedName name="收费收费" localSheetId="9" hidden="1">#REF!</definedName>
    <definedName name="天马2019" localSheetId="9">IF(SUM(#REF!)&gt;1,1,IF(SUM(#REF!)=1,1,0))</definedName>
    <definedName name="应收账款2分析" localSheetId="9">#REF!</definedName>
    <definedName name="预算" localSheetId="9">#REF!</definedName>
    <definedName name="月" localSheetId="9">#REF!</definedName>
    <definedName name="전" localSheetId="9">#REF!</definedName>
    <definedName name="주택사업본부" localSheetId="9">#REF!</definedName>
    <definedName name="철구사업본부" localSheetId="9">#REF!</definedName>
    <definedName name="_00000" localSheetId="8">#REF!</definedName>
    <definedName name="_2个人应收款" localSheetId="8">#REF!</definedName>
    <definedName name="_2其他应付款其他" localSheetId="8">#REF!</definedName>
    <definedName name="_2其他应收款" localSheetId="8">#REF!</definedName>
    <definedName name="_2应付帐款" localSheetId="8">#REF!</definedName>
    <definedName name="_2应收帐款" localSheetId="8">#REF!</definedName>
    <definedName name="a" localSheetId="8">#REF!</definedName>
    <definedName name="aaa" localSheetId="8">#REF!</definedName>
    <definedName name="B" localSheetId="8">#REF!</definedName>
    <definedName name="CIT_Rate" localSheetId="8">#REF!</definedName>
    <definedName name="CLIENT_NAME" localSheetId="8">#REF!</definedName>
    <definedName name="COFE." localSheetId="8">#REF!</definedName>
    <definedName name="COMM" localSheetId="8">#REF!</definedName>
    <definedName name="Current" localSheetId="8">#REF!</definedName>
    <definedName name="DA_3009720238500000393" localSheetId="8" hidden="1">#REF!</definedName>
    <definedName name="DA_3010657909000000019" localSheetId="8" hidden="1">#REF!</definedName>
    <definedName name="DA_3010657909000000024" localSheetId="8" hidden="1">#REF!</definedName>
    <definedName name="DA_3010657909000000069" localSheetId="8" hidden="1">#REF!</definedName>
    <definedName name="DA_3010657909000000101" localSheetId="8" hidden="1">#REF!</definedName>
    <definedName name="DA_3010657909000000216" localSheetId="8" hidden="1">#REF!</definedName>
    <definedName name="DA_3010657909000000219" localSheetId="8" hidden="1">#REF!</definedName>
    <definedName name="DA_3010657909000000222" localSheetId="8" hidden="1">#REF!</definedName>
    <definedName name="DA_3010657909000000466" localSheetId="8" hidden="1">#REF!</definedName>
    <definedName name="Database" localSheetId="8">#REF!</definedName>
    <definedName name="DEPT" localSheetId="8">#REF!</definedName>
    <definedName name="F7.1" localSheetId="8">#REF!</definedName>
    <definedName name="F7.2" localSheetId="8">#REF!</definedName>
    <definedName name="HEADER" localSheetId="8">#REF!</definedName>
    <definedName name="ID.NO" localSheetId="8">#REF!</definedName>
    <definedName name="M_S" localSheetId="8">#REF!</definedName>
    <definedName name="NAME" localSheetId="8">#REF!</definedName>
    <definedName name="ORIGI" localSheetId="8">#REF!</definedName>
    <definedName name="OUTPUT" localSheetId="8">#REF!</definedName>
    <definedName name="PERIOD_END" localSheetId="8">#REF!</definedName>
    <definedName name="PREPARED_BY" localSheetId="8">#REF!</definedName>
    <definedName name="PREPARED_DATE" localSheetId="8">#REF!</definedName>
    <definedName name="_xlnm.Print_Area" localSheetId="8">#REF!</definedName>
    <definedName name="Print_Area_MI" localSheetId="8">#REF!</definedName>
    <definedName name="Print_Areapp" localSheetId="8">#REF!</definedName>
    <definedName name="Prior" localSheetId="8">#REF!</definedName>
    <definedName name="produccion_gas_anual" localSheetId="8">#REF!</definedName>
    <definedName name="ProductStatus" localSheetId="8">#REF!</definedName>
    <definedName name="profitoil_contrat_extranj" localSheetId="8">#REF!</definedName>
    <definedName name="Recorder" localSheetId="8">#REF!</definedName>
    <definedName name="RESING" localSheetId="8">#REF!</definedName>
    <definedName name="SAPRangeKEYFIG_Tabelle4_MgtEBIT" localSheetId="8">#REF!</definedName>
    <definedName name="SAPRangeKEYFIG_Tabelle4_PL_inLC" localSheetId="8">#REF!</definedName>
    <definedName name="SAPRangeKEYFIG_Tabelle4_PLinLocalCurrency" localSheetId="8">#REF!</definedName>
    <definedName name="SAPRangeKEYFIG_Tabelle61_cashflow_EATKADA" localSheetId="8">#REF!</definedName>
    <definedName name="SAPRangePOPER_Tabelle4_MgtEBIT" localSheetId="8">#REF!</definedName>
    <definedName name="SAPRangePOPER_Tabelle4_PL_inLC" localSheetId="8">#REF!</definedName>
    <definedName name="SAPRangePOPER_Tabelle4_PLinLocalCurrency" localSheetId="8">#REF!</definedName>
    <definedName name="SAPRangePOPER_Tabelle61_cashflow_EATKADA" localSheetId="8">#REF!</definedName>
    <definedName name="SAPRangeRBUNIT_Tabelle6_Headcnt" localSheetId="8">#REF!</definedName>
    <definedName name="SAPRangeRITEM_Tabelle4_MgtEBIT" localSheetId="8">#REF!</definedName>
    <definedName name="SAPRangeRITEM_Tabelle4_PL_inLC" localSheetId="8">#REF!</definedName>
    <definedName name="SAPRangeRITEM_Tabelle4_PLinLocalCurrency" localSheetId="8">#REF!</definedName>
    <definedName name="SAPRangeRITEM_Tabelle61_cashflow_EATKADA" localSheetId="8">#REF!</definedName>
    <definedName name="SAPRangeRVERS_Tabelle4_MgtEBIT" localSheetId="8">#REF!</definedName>
    <definedName name="SAPRangeRVERS_Tabelle4_PL_inLC" localSheetId="8">#REF!</definedName>
    <definedName name="SAPRangeRVERS_Tabelle4_PLinLocalCurrency" localSheetId="8">#REF!</definedName>
    <definedName name="SAPRangeRVERS_Tabelle61_cashflow_EATKADA" localSheetId="8">#REF!</definedName>
    <definedName name="SAPRangeRVERS_Tabelle8_BS" localSheetId="8">#REF!</definedName>
    <definedName name="SAPRangeRYEAR_Tabelle4_MgtEBIT" localSheetId="8">#REF!</definedName>
    <definedName name="SAPRangeRYEAR_Tabelle4_PL_inLC" localSheetId="8">#REF!</definedName>
    <definedName name="SAPRangeRYEAR_Tabelle4_PLinLocalCurrency" localSheetId="8">#REF!</definedName>
    <definedName name="SAPRangeRYEAR_Tabelle61_cashflow_EATKADA" localSheetId="8">#REF!</definedName>
    <definedName name="sel" localSheetId="8">#REF!</definedName>
    <definedName name="Sheet1" localSheetId="8">#REF!</definedName>
    <definedName name="Sheet10" localSheetId="8">#REF!</definedName>
    <definedName name="Sheet2" localSheetId="8">#REF!</definedName>
    <definedName name="Sheet3" localSheetId="8">#REF!</definedName>
    <definedName name="Sheet4" localSheetId="8">#REF!</definedName>
    <definedName name="Sheet5" localSheetId="8">#REF!</definedName>
    <definedName name="Sheet6" localSheetId="8">#REF!</definedName>
    <definedName name="Sheet7" localSheetId="8">#REF!</definedName>
    <definedName name="Sheet8" localSheetId="8">#REF!</definedName>
    <definedName name="Sheet9" localSheetId="8">#REF!</definedName>
    <definedName name="sm" localSheetId="8">#REF!</definedName>
    <definedName name="t" localSheetId="8">#REF!</definedName>
    <definedName name="Tax_rate" localSheetId="8">#REF!</definedName>
    <definedName name="TEL" localSheetId="8">#REF!</definedName>
    <definedName name="UFPrn20021219113110" localSheetId="8">#REF!</definedName>
    <definedName name="UFPrn20021219113332" localSheetId="8">#REF!</definedName>
    <definedName name="UFPrn20021219113410" localSheetId="8">#REF!</definedName>
    <definedName name="UFPrn20021219113449" localSheetId="8">#REF!</definedName>
    <definedName name="UFPrn20021219114434" localSheetId="8">#REF!</definedName>
    <definedName name="UFPrn20021219114731" localSheetId="8">#REF!</definedName>
    <definedName name="UFPrn20021219114825" localSheetId="8">#REF!</definedName>
    <definedName name="UFPrn20021219114838" localSheetId="8">#REF!</definedName>
    <definedName name="UFPrn20021219115040" localSheetId="8">#REF!</definedName>
    <definedName name="UFPrn20030106194533" localSheetId="8">#REF!</definedName>
    <definedName name="UFPrn20041214104220" localSheetId="8">#REF!</definedName>
    <definedName name="UFPrn20041214104239" localSheetId="8">#REF!</definedName>
    <definedName name="x" localSheetId="8">IF(SUM(#REF!)&gt;1,1,IF(SUM(#REF!)=1,1,0))</definedName>
    <definedName name="คช" localSheetId="8">[33]เครื่องมือ!$B$391</definedName>
    <definedName name="คชผ4" localSheetId="8">[33]เครื่องมือ!$J$391</definedName>
    <definedName name="คชผ5" localSheetId="8">[33]เครื่องมือ!$K$391</definedName>
    <definedName name="คชผ6" localSheetId="8">[33]เครื่องมือ!$L$391</definedName>
    <definedName name="คต25" localSheetId="8">[34]เครื่องตกแต่ง!$B$76</definedName>
    <definedName name="คม25" localSheetId="8">[34]เครื่องมือ!$B$131</definedName>
    <definedName name="ย" localSheetId="8">[33]ยานพาหนะ!$B$79</definedName>
    <definedName name="อ" localSheetId="8">[33]อาคาร!$B$70</definedName>
    <definedName name="อ2" localSheetId="8">[34]อาคาร!$B$19</definedName>
    <definedName name="อ25" localSheetId="8">[34]อาคาร!$K$19</definedName>
    <definedName name="อ26" localSheetId="8">[34]อาคาร!$L$19</definedName>
    <definedName name="啊" localSheetId="8">#REF!</definedName>
    <definedName name="啊啊" localSheetId="8">#REF!</definedName>
    <definedName name="嚓0" localSheetId="8">#REF!</definedName>
    <definedName name="订单产品信息" localSheetId="8">#REF!</definedName>
    <definedName name="工" localSheetId="8">#REF!</definedName>
    <definedName name="合并" localSheetId="8">#REF!</definedName>
    <definedName name="年" localSheetId="8">#REF!</definedName>
    <definedName name="人力" localSheetId="8">#REF!</definedName>
    <definedName name="日" localSheetId="8">#REF!</definedName>
    <definedName name="收DA111" localSheetId="8" hidden="1">#REF!</definedName>
    <definedName name="收费111" localSheetId="8" hidden="1">#REF!</definedName>
    <definedName name="收费收费" localSheetId="8" hidden="1">#REF!</definedName>
    <definedName name="天马2019" localSheetId="8">IF(SUM(#REF!)&gt;1,1,IF(SUM(#REF!)=1,1,0))</definedName>
    <definedName name="应收账款2分析" localSheetId="8">#REF!</definedName>
    <definedName name="预算" localSheetId="8">#REF!</definedName>
    <definedName name="月" localSheetId="8">#REF!</definedName>
    <definedName name="전" localSheetId="8">#REF!</definedName>
    <definedName name="주택사업본부" localSheetId="8">#REF!</definedName>
    <definedName name="철구사업본부" localSheetId="8">#REF!</definedName>
    <definedName name="_00000" localSheetId="7">#REF!</definedName>
    <definedName name="_2个人应收款" localSheetId="7">#REF!</definedName>
    <definedName name="_2其他应付款其他" localSheetId="7">#REF!</definedName>
    <definedName name="_2其他应收款" localSheetId="7">#REF!</definedName>
    <definedName name="_2应付帐款" localSheetId="7">#REF!</definedName>
    <definedName name="_2应收帐款" localSheetId="7">#REF!</definedName>
    <definedName name="_jv2" localSheetId="7">'[44]NON_OP I&amp;E_JV1'!$A$1</definedName>
    <definedName name="a" localSheetId="7">#REF!</definedName>
    <definedName name="aaa" localSheetId="7">#REF!</definedName>
    <definedName name="Acq_Non_conso_investments" localSheetId="7">'[45]17. Non consolidated stock'!$F$27</definedName>
    <definedName name="AEINJ_ARS_E410900" localSheetId="7">'[46]A-Eingang Laender (ändert)'!$C$52</definedName>
    <definedName name="AEINJ_ARS_E410910" localSheetId="7">'[46]A-Eingang Laender (ändert)'!$D$52</definedName>
    <definedName name="AEINJ_ARS_E410920" localSheetId="7">'[46]A-Eingang Laender (ändert)'!$E$52</definedName>
    <definedName name="AEINJ_ARS_E410930" localSheetId="7">'[46]A-Eingang Laender (ändert)'!$F$52</definedName>
    <definedName name="AEINJ_BRL_E410900" localSheetId="7">'[46]A-Eingang Laender (ändert)'!$C$50</definedName>
    <definedName name="AEINJ_BRL_E410910" localSheetId="7">'[46]A-Eingang Laender (ändert)'!$D$50</definedName>
    <definedName name="AEINJ_BRL_E410920" localSheetId="7">'[46]A-Eingang Laender (ändert)'!$E$50</definedName>
    <definedName name="AEINJ_BRL_E410930" localSheetId="7">'[46]A-Eingang Laender (ändert)'!$F$50</definedName>
    <definedName name="AEINJ_CLP_E410900" localSheetId="7">'[46]A-Eingang Laender (ändert)'!$C$51</definedName>
    <definedName name="AEINJ_CLP_E410910" localSheetId="7">'[46]A-Eingang Laender (ändert)'!$D$51</definedName>
    <definedName name="AEINJ_CLP_E410920" localSheetId="7">'[46]A-Eingang Laender (ändert)'!$E$51</definedName>
    <definedName name="AEINJ_CLP_E410930" localSheetId="7">'[46]A-Eingang Laender (ändert)'!$F$51</definedName>
    <definedName name="AEINJ_COP_E410900" localSheetId="7">'[46]A-Eingang Laender (ändert)'!$C$53</definedName>
    <definedName name="AEINJ_COP_E410910" localSheetId="7">'[46]A-Eingang Laender (ändert)'!$D$53</definedName>
    <definedName name="AEINJ_COP_E410920" localSheetId="7">'[46]A-Eingang Laender (ändert)'!$E$53</definedName>
    <definedName name="AEINJ_COP_E410930" localSheetId="7">'[46]A-Eingang Laender (ändert)'!$F$53</definedName>
    <definedName name="AEINJ_EGP_E410900" localSheetId="7">'[46]A-Eingang Laender (ändert)'!$C$43</definedName>
    <definedName name="AEINJ_EGP_E410910" localSheetId="7">'[46]A-Eingang Laender (ändert)'!$D$43</definedName>
    <definedName name="AEINJ_EGP_E410920" localSheetId="7">'[46]A-Eingang Laender (ändert)'!$E$43</definedName>
    <definedName name="AEINJ_EGP_E410930" localSheetId="7">'[46]A-Eingang Laender (ändert)'!$F$43</definedName>
    <definedName name="AEINJ_ESP_UEGGE" localSheetId="7">'[46]A-Eingang Laender (ändert)'!$D$23</definedName>
    <definedName name="AEINJ_HKD_E410900" localSheetId="7">'[46]A-Eingang Laender (ändert)'!$C$59</definedName>
    <definedName name="AEINJ_HKD_E410910" localSheetId="7">'[46]A-Eingang Laender (ändert)'!$D$59</definedName>
    <definedName name="AEINJ_HKD_E410920" localSheetId="7">'[46]A-Eingang Laender (ändert)'!$E$59</definedName>
    <definedName name="AEINJ_HKD_E410930" localSheetId="7">'[46]A-Eingang Laender (ändert)'!$F$59</definedName>
    <definedName name="AEINJ_HRK_E410900" localSheetId="7">'[46]A-Eingang Laender (ändert)'!$C$35</definedName>
    <definedName name="AEINJ_HRK_E410910" localSheetId="7">'[46]A-Eingang Laender (ändert)'!$D$35</definedName>
    <definedName name="AEINJ_HRK_E410920" localSheetId="7">'[46]A-Eingang Laender (ändert)'!$E$35</definedName>
    <definedName name="AEINJ_HRK_E410930" localSheetId="7">'[46]A-Eingang Laender (ändert)'!$F$35</definedName>
    <definedName name="AEINJ_ILS_E410900" localSheetId="7">'[46]A-Eingang Laender (ändert)'!$C$60</definedName>
    <definedName name="AEINJ_ILS_E410910" localSheetId="7">'[46]A-Eingang Laender (ändert)'!$D$60</definedName>
    <definedName name="AEINJ_ILS_E410920" localSheetId="7">'[46]A-Eingang Laender (ändert)'!$E$60</definedName>
    <definedName name="AEINJ_ILS_E410930" localSheetId="7">'[46]A-Eingang Laender (ändert)'!$F$60</definedName>
    <definedName name="AEINJ_INR_E410900" localSheetId="7">'[46]A-Eingang Laender (ändert)'!$C$58</definedName>
    <definedName name="AEINJ_INR_E410910" localSheetId="7">'[46]A-Eingang Laender (ändert)'!$D$58</definedName>
    <definedName name="AEINJ_INR_E410920" localSheetId="7">'[46]A-Eingang Laender (ändert)'!$E$58</definedName>
    <definedName name="AEINJ_INR_E410930" localSheetId="7">'[46]A-Eingang Laender (ändert)'!$F$58</definedName>
    <definedName name="AEINJ_KRW_E410900" localSheetId="7">'[46]A-Eingang Laender (ändert)'!$C$61</definedName>
    <definedName name="AEINJ_KRW_E410910" localSheetId="7">'[46]A-Eingang Laender (ändert)'!$D$61</definedName>
    <definedName name="AEINJ_KRW_E410920" localSheetId="7">'[46]A-Eingang Laender (ändert)'!$E$61</definedName>
    <definedName name="AEINJ_KRW_E410930" localSheetId="7">'[46]A-Eingang Laender (ändert)'!$F$61</definedName>
    <definedName name="AEINJ_MAD_E410900" localSheetId="7">'[46]A-Eingang Laender (ändert)'!$C$44</definedName>
    <definedName name="AEINJ_MAD_E410910" localSheetId="7">'[46]A-Eingang Laender (ändert)'!$D$44</definedName>
    <definedName name="AEINJ_MAD_E410920" localSheetId="7">'[46]A-Eingang Laender (ändert)'!$E$44</definedName>
    <definedName name="AEINJ_MAD_E410930" localSheetId="7">'[46]A-Eingang Laender (ändert)'!$F$44</definedName>
    <definedName name="AEINJ_MXN_E410900" localSheetId="7">'[46]A-Eingang Laender (ändert)'!$C$49</definedName>
    <definedName name="AEINJ_MXN_E410910" localSheetId="7">'[46]A-Eingang Laender (ändert)'!$D$49</definedName>
    <definedName name="AEINJ_MXN_E410920" localSheetId="7">'[46]A-Eingang Laender (ändert)'!$E$49</definedName>
    <definedName name="AEINJ_MXN_E410930" localSheetId="7">'[46]A-Eingang Laender (ändert)'!$F$49</definedName>
    <definedName name="AEINJ_MYR_E410900" localSheetId="7">'[46]A-Eingang Laender (ändert)'!$C$65</definedName>
    <definedName name="AEINJ_MYR_E410910" localSheetId="7">'[46]A-Eingang Laender (ändert)'!$D$65</definedName>
    <definedName name="AEINJ_MYR_E410920" localSheetId="7">'[46]A-Eingang Laender (ändert)'!$E$65</definedName>
    <definedName name="AEINJ_MYR_E410930" localSheetId="7">'[46]A-Eingang Laender (ändert)'!$F$65</definedName>
    <definedName name="AEINJ_ROL_E410900" localSheetId="7">'[46]A-Eingang Laender (ändert)'!$C$36</definedName>
    <definedName name="AEINJ_ROL_E410910" localSheetId="7">'[46]A-Eingang Laender (ändert)'!$D$36</definedName>
    <definedName name="AEINJ_ROL_E410920" localSheetId="7">'[46]A-Eingang Laender (ändert)'!$E$36</definedName>
    <definedName name="AEINJ_ROL_E410930" localSheetId="7">'[46]A-Eingang Laender (ändert)'!$F$36</definedName>
    <definedName name="AEINJ_SAR_E410900" localSheetId="7">'[46]A-Eingang Laender (ändert)'!$C$63</definedName>
    <definedName name="AEINJ_SAR_E410910" localSheetId="7">'[46]A-Eingang Laender (ändert)'!$D$63</definedName>
    <definedName name="AEINJ_SAR_E410920" localSheetId="7">'[46]A-Eingang Laender (ändert)'!$E$63</definedName>
    <definedName name="AEINJ_SAR_E410930" localSheetId="7">'[46]A-Eingang Laender (ändert)'!$F$63</definedName>
    <definedName name="AEINJ_SGD_E410900" localSheetId="7">'[46]A-Eingang Laender (ändert)'!$C$62</definedName>
    <definedName name="AEINJ_SGD_E410910" localSheetId="7">'[46]A-Eingang Laender (ändert)'!$D$62</definedName>
    <definedName name="AEINJ_SGD_E410920" localSheetId="7">'[46]A-Eingang Laender (ändert)'!$E$62</definedName>
    <definedName name="AEINJ_SGD_E410930" localSheetId="7">'[46]A-Eingang Laender (ändert)'!$F$62</definedName>
    <definedName name="AEINJ_SIT_E410900" localSheetId="7">'[46]A-Eingang Laender (ändert)'!$C$34</definedName>
    <definedName name="AEINJ_SIT_E410910" localSheetId="7">'[46]A-Eingang Laender (ändert)'!$D$34</definedName>
    <definedName name="AEINJ_SIT_E410920" localSheetId="7">'[46]A-Eingang Laender (ändert)'!$E$34</definedName>
    <definedName name="AEINJ_SIT_E410930" localSheetId="7">'[46]A-Eingang Laender (ändert)'!$F$34</definedName>
    <definedName name="AEINJ_SKK_E410900" localSheetId="7">'[46]A-Eingang Laender (ändert)'!$C$37</definedName>
    <definedName name="AEINJ_SKK_E410910" localSheetId="7">'[46]A-Eingang Laender (ändert)'!$D$37</definedName>
    <definedName name="AEINJ_SKK_E410920" localSheetId="7">'[46]A-Eingang Laender (ändert)'!$E$37</definedName>
    <definedName name="AEINJ_SKK_E410930" localSheetId="7">'[46]A-Eingang Laender (ändert)'!$F$37</definedName>
    <definedName name="AEINJ_THB_E410900" localSheetId="7">'[46]A-Eingang Laender (ändert)'!$C$64</definedName>
    <definedName name="AEINJ_THB_E410910" localSheetId="7">'[46]A-Eingang Laender (ändert)'!$D$64</definedName>
    <definedName name="AEINJ_THB_E410920" localSheetId="7">'[46]A-Eingang Laender (ändert)'!$E$64</definedName>
    <definedName name="AEINJ_THB_E410930" localSheetId="7">'[46]A-Eingang Laender (ändert)'!$F$64</definedName>
    <definedName name="AEINJ_TRL_E410900" localSheetId="7">'[46]A-Eingang Laender (ändert)'!$C$33</definedName>
    <definedName name="AEINJ_TRL_E410910" localSheetId="7">'[46]A-Eingang Laender (ändert)'!$D$33</definedName>
    <definedName name="AEINJ_TRL_E410920" localSheetId="7">'[46]A-Eingang Laender (ändert)'!$E$33</definedName>
    <definedName name="AEINJ_TRL_E410930" localSheetId="7">'[46]A-Eingang Laender (ändert)'!$F$33</definedName>
    <definedName name="AEINJ_UAH_E410900" localSheetId="7">'[46]A-Eingang Laender (ändert)'!$C$38</definedName>
    <definedName name="AEINJ_UAH_E410910" localSheetId="7">'[46]A-Eingang Laender (ändert)'!$D$38</definedName>
    <definedName name="AEINJ_UAH_E410920" localSheetId="7">'[46]A-Eingang Laender (ändert)'!$E$38</definedName>
    <definedName name="AEINJ_UAH_E410930" localSheetId="7">'[46]A-Eingang Laender (ändert)'!$F$38</definedName>
    <definedName name="aging" localSheetId="7">[47]账龄分析表!$A$1:$I$1092</definedName>
    <definedName name="asabj_ao" localSheetId="7">'[48]Movem. in fixed assets - Depr.'!$I$19</definedName>
    <definedName name="asas" localSheetId="7">'[48]Movem. in fixed assets - Depr.'!$I$20</definedName>
    <definedName name="Average_rate_N" localSheetId="7">'[45]General Data'!$G$11</definedName>
    <definedName name="B" localSheetId="7">#REF!</definedName>
    <definedName name="CASJ_C523100" localSheetId="7">'[46]Cash-Flow (offen)'!$H$14</definedName>
    <definedName name="CASJ_C523200" localSheetId="7">'[46]Cash-Flow (offen)'!$H$15</definedName>
    <definedName name="CIT_Rate" localSheetId="7">#REF!</definedName>
    <definedName name="CLIENT_NAME" localSheetId="7">#REF!</definedName>
    <definedName name="Closing_rate_N" localSheetId="7">'[45]General Data'!$G$10</definedName>
    <definedName name="COFE." localSheetId="7">#REF!</definedName>
    <definedName name="Col_AC_3112_ApRepLocalApresRet" localSheetId="7">[45]Assets!$M$1:$M$65536</definedName>
    <definedName name="Col_AC_3112_AvRepLocalApresRet" localSheetId="7">[45]Assets!$K$1:$K$65536</definedName>
    <definedName name="Col_AC_AnneeNLocalApresRet" localSheetId="7">[45]Assets!$E$1:$E$65536</definedName>
    <definedName name="Col_PA_3112_AvRepLocalApresRet" localSheetId="7">[45]Liabilities!$K$1:$K$65536</definedName>
    <definedName name="Col_PA_AnneeNLocalApresRet" localSheetId="7">[45]Liabilities!$E$1:$E$65536</definedName>
    <definedName name="Col_Par_Reel_P130" localSheetId="7">'[45]General Data'!$K$1:$K$65536</definedName>
    <definedName name="Col_Par_Reel_P260" localSheetId="7">'[45]General Data'!$L$1:$L$65536</definedName>
    <definedName name="Col_PL_AnneeNLocalApresRet" localSheetId="7">'[45]P-L'!$E$1:$E$65536</definedName>
    <definedName name="COMM" localSheetId="7">#REF!</definedName>
    <definedName name="Current" localSheetId="7">#REF!</definedName>
    <definedName name="custlist" localSheetId="7">[49]Customer_Country!$G$9:$G$202</definedName>
    <definedName name="DA_3009720238500000393" localSheetId="7" hidden="1">#REF!</definedName>
    <definedName name="DA_3010657909000000019" localSheetId="7" hidden="1">#REF!</definedName>
    <definedName name="DA_3010657909000000024" localSheetId="7" hidden="1">#REF!</definedName>
    <definedName name="DA_3010657909000000069" localSheetId="7" hidden="1">#REF!</definedName>
    <definedName name="DA_3010657909000000101" localSheetId="7" hidden="1">#REF!</definedName>
    <definedName name="DA_3010657909000000216" localSheetId="7" hidden="1">#REF!</definedName>
    <definedName name="DA_3010657909000000219" localSheetId="7" hidden="1">#REF!</definedName>
    <definedName name="DA_3010657909000000222" localSheetId="7" hidden="1">#REF!</definedName>
    <definedName name="DA_3010657909000000466" localSheetId="7" hidden="1">#REF!</definedName>
    <definedName name="Database" localSheetId="7">#REF!</definedName>
    <definedName name="DEPT" localSheetId="7">#REF!</definedName>
    <definedName name="einheit" localSheetId="7">[50]Titel!$B$9</definedName>
    <definedName name="ERGM_E415100" localSheetId="7">'[51]Profit and loss'!$G$8</definedName>
    <definedName name="ERGM_E415200" localSheetId="7">'[51]Profit and loss'!$G$9</definedName>
    <definedName name="ERGM_E500000" localSheetId="7">'[51]Profit and loss'!$G$14</definedName>
    <definedName name="ERGM_E500100" localSheetId="7">'[51]Profit and loss'!$G$15</definedName>
    <definedName name="ERGM_E510000" localSheetId="7">'[51]Profit and loss'!$G$16</definedName>
    <definedName name="F7.1" localSheetId="7">#REF!</definedName>
    <definedName name="F7.2" localSheetId="7">#REF!</definedName>
    <definedName name="GUVM_G400000" localSheetId="7">'[51]Profit and loss'!$G$18</definedName>
    <definedName name="GUVM_G410000" localSheetId="7">'[51]Profit and loss'!$G$13</definedName>
    <definedName name="GUVM_G412000" localSheetId="7">'[51]Profit and loss'!$G$11</definedName>
    <definedName name="GUVM_G413000" localSheetId="7">'[51]Profit and loss'!$G$12</definedName>
    <definedName name="GUVM_G415000" localSheetId="7">'[51]Profit and loss'!$G$10</definedName>
    <definedName name="GUVM_G440000" localSheetId="7">'[51]Profit and loss'!$G$22</definedName>
    <definedName name="GUVM_G500000" localSheetId="7">'[51]Profit and loss'!$G$17</definedName>
    <definedName name="GUVM_G540000" localSheetId="7">'[51]Profit and loss'!$G$24</definedName>
    <definedName name="GUVM_G550000" localSheetId="7">'[51]Profit and loss'!$G$19</definedName>
    <definedName name="GUVM_G560000" localSheetId="7">'[51]Profit and loss'!$G$21</definedName>
    <definedName name="GUVM_G570000" localSheetId="7">'[51]Profit and loss'!$G$20</definedName>
    <definedName name="GUVM_G601000" localSheetId="7">'[51]Profit and loss'!$G$27</definedName>
    <definedName name="GUVM_G603000" localSheetId="7">'[51]Profit and loss'!$G$23</definedName>
    <definedName name="GUVM_G701500" localSheetId="7">'[51]Profit and loss'!$G$25</definedName>
    <definedName name="GUVM_G900000" localSheetId="7">'[51]Profit and loss'!$G$26</definedName>
    <definedName name="GUVM_G900500" localSheetId="7">'[51]Profit and loss'!$G$28</definedName>
    <definedName name="HEADER" localSheetId="7">#REF!</definedName>
    <definedName name="ID.NO" localSheetId="7">#REF!</definedName>
    <definedName name="jahr" localSheetId="7">[50]Titel!$G$8</definedName>
    <definedName name="judge" localSheetId="7">[52]报表封面!$I$11</definedName>
    <definedName name="Language" localSheetId="7">[53]Basic_information!$F$2</definedName>
    <definedName name="M_S" localSheetId="7">#REF!</definedName>
    <definedName name="mon" localSheetId="7">[50]Titel!$K$9</definedName>
    <definedName name="MvtCorpAcquisitions_Loc" localSheetId="7">'[45]14. Fixed assets'!$E$36</definedName>
    <definedName name="MvtIncorpAcquisitions_Loc" localSheetId="7">'[45]13. Intangible assets'!$E$18</definedName>
    <definedName name="NAME" localSheetId="7">#REF!</definedName>
    <definedName name="ORIGI" localSheetId="7">#REF!</definedName>
    <definedName name="OUTPUT" localSheetId="7">#REF!</definedName>
    <definedName name="PART_ID" localSheetId="7">[54]Sheet1!$A$1:$G$2000</definedName>
    <definedName name="PERIOD_END" localSheetId="7">#REF!</definedName>
    <definedName name="PL_R990" localSheetId="7">'[55]P-L'!$C$59</definedName>
    <definedName name="PREPARED_BY" localSheetId="7">#REF!</definedName>
    <definedName name="PREPARED_DATE" localSheetId="7">#REF!</definedName>
    <definedName name="_xlnm.Print_Area" localSheetId="7">#REF!</definedName>
    <definedName name="Print_Area_MI" localSheetId="7">#REF!</definedName>
    <definedName name="Print_Areapp" localSheetId="7">#REF!</definedName>
    <definedName name="Prior" localSheetId="7">#REF!</definedName>
    <definedName name="produccion_gas_anual" localSheetId="7">#REF!</definedName>
    <definedName name="ProductStatus" localSheetId="7">#REF!</definedName>
    <definedName name="profitoil_contrat_extranj" localSheetId="7">#REF!</definedName>
    <definedName name="qq" localSheetId="7">[56]Titel!$B$9</definedName>
    <definedName name="Recorder" localSheetId="7">#REF!</definedName>
    <definedName name="RESING" localSheetId="7">#REF!</definedName>
    <definedName name="Row_AC_A303" localSheetId="7">[45]Assets!$A$18:$IV$18</definedName>
    <definedName name="Row_AC_A305" localSheetId="7">[45]Assets!$A$20:$IV$20</definedName>
    <definedName name="Row_AC_A451" localSheetId="7">[45]Assets!$A$21:$IV$21</definedName>
    <definedName name="Row_AC_A452" localSheetId="7">[45]Assets!$A$22:$IV$22</definedName>
    <definedName name="Row_AC_A501" localSheetId="7">[45]Assets!$A$23:$IV$23</definedName>
    <definedName name="Row_AC_A502" localSheetId="7">[45]Assets!$A$24:$IV$24</definedName>
    <definedName name="Row_AC_A601" localSheetId="7">[45]Assets!$A$25:$IV$25</definedName>
    <definedName name="Row_AC_A602" localSheetId="7">[45]Assets!$A$26:$IV$26</definedName>
    <definedName name="Row_AC_A621" localSheetId="7">[45]Assets!$A$28:$IV$28</definedName>
    <definedName name="Row_AC_A622" localSheetId="7">[45]Assets!$A$29:$IV$29</definedName>
    <definedName name="Row_AC_A625" localSheetId="7">[45]Assets!$A$32:$IV$32</definedName>
    <definedName name="Row_AC_A701" localSheetId="7">[45]Assets!$A$33:$IV$33</definedName>
    <definedName name="Row_AC_A800" localSheetId="7">[45]Assets!$A$36:$IV$36</definedName>
    <definedName name="Row_AC_A851" localSheetId="7">[45]Assets!$A$38:$IV$38</definedName>
    <definedName name="Row_AC_A854" localSheetId="7">[45]Assets!$A$41:$IV$41</definedName>
    <definedName name="Row_AC_A855" localSheetId="7">[45]Assets!$A$42:$IV$42</definedName>
    <definedName name="Row_PA_P140" localSheetId="7">[45]Liabilities!$A$10:$IV$10</definedName>
    <definedName name="Row_PA_P250" localSheetId="7">[45]Liabilities!$A$13:$IV$13</definedName>
    <definedName name="Row_PA_P500" localSheetId="7">[45]Liabilities!$A$19:$IV$19</definedName>
    <definedName name="Row_PA_P520" localSheetId="7">[45]Liabilities!$A$20:$IV$20</definedName>
    <definedName name="Row_PA_P600" localSheetId="7">[45]Liabilities!$A$21:$IV$21</definedName>
    <definedName name="Row_PA_P710" localSheetId="7">[45]Liabilities!$A$22:$IV$22</definedName>
    <definedName name="Row_PA_P740" localSheetId="7">[45]Liabilities!$A$25:$IV$25</definedName>
    <definedName name="Row_PAR_RecusEquivalenceLocal" localSheetId="7">'[45]General Data'!$A$38:$IV$38</definedName>
    <definedName name="Row_PAR_RecusInterLocal" localSheetId="7">'[45]General Data'!$A$35:$IV$35</definedName>
    <definedName name="Row_PL_R401" localSheetId="7">'[45]P-L'!$A$20:$IV$20</definedName>
    <definedName name="Row_PL_R402" localSheetId="7">'[45]P-L'!$A$21:$IV$21</definedName>
    <definedName name="Row_PL_R403" localSheetId="7">'[45]P-L'!$A$22:$IV$22</definedName>
    <definedName name="Row_PL_R421" localSheetId="7">'[45]P-L'!$A$24:$IV$24</definedName>
    <definedName name="Row_PL_R422" localSheetId="7">'[45]P-L'!$A$25:$IV$25</definedName>
    <definedName name="Row_PL_R552" localSheetId="7">'[45]P-L'!$A$41:$IV$41</definedName>
    <definedName name="Row_PL_R554" localSheetId="7">'[45]P-L'!$A$43:$IV$43</definedName>
    <definedName name="Row_PL_R650" localSheetId="7">'[45]P-L'!$A$47:$IV$47</definedName>
    <definedName name="Row_PL_R701" localSheetId="7">'[45]P-L'!$A$48:$IV$48</definedName>
    <definedName name="SAPRangeKEYFIG_Tabelle4_MgtEBIT" localSheetId="7">#REF!</definedName>
    <definedName name="SAPRangeKEYFIG_Tabelle4_PL_inLC" localSheetId="7">#REF!</definedName>
    <definedName name="SAPRangeKEYFIG_Tabelle4_PLinLocalCurrency" localSheetId="7">#REF!</definedName>
    <definedName name="SAPRangeKEYFIG_Tabelle61_cashflow_EATKADA" localSheetId="7">#REF!</definedName>
    <definedName name="SAPRangePOPER_Tabelle4_MgtEBIT" localSheetId="7">#REF!</definedName>
    <definedName name="SAPRangePOPER_Tabelle4_PL_inLC" localSheetId="7">#REF!</definedName>
    <definedName name="SAPRangePOPER_Tabelle4_PLinLocalCurrency" localSheetId="7">#REF!</definedName>
    <definedName name="SAPRangePOPER_Tabelle61_cashflow_EATKADA" localSheetId="7">#REF!</definedName>
    <definedName name="SAPRangeRBUNIT_Tabelle6_Headcnt" localSheetId="7">#REF!</definedName>
    <definedName name="SAPRangeRITEM_Tabelle4_MgtEBIT" localSheetId="7">#REF!</definedName>
    <definedName name="SAPRangeRITEM_Tabelle4_PL_inLC" localSheetId="7">#REF!</definedName>
    <definedName name="SAPRangeRITEM_Tabelle4_PLinLocalCurrency" localSheetId="7">#REF!</definedName>
    <definedName name="SAPRangeRITEM_Tabelle61_cashflow_EATKADA" localSheetId="7">#REF!</definedName>
    <definedName name="SAPRangeRVERS_Tabelle4_MgtEBIT" localSheetId="7">#REF!</definedName>
    <definedName name="SAPRangeRVERS_Tabelle4_PL_inLC" localSheetId="7">#REF!</definedName>
    <definedName name="SAPRangeRVERS_Tabelle4_PLinLocalCurrency" localSheetId="7">#REF!</definedName>
    <definedName name="SAPRangeRVERS_Tabelle61_cashflow_EATKADA" localSheetId="7">#REF!</definedName>
    <definedName name="SAPRangeRVERS_Tabelle8_BS" localSheetId="7">#REF!</definedName>
    <definedName name="SAPRangeRYEAR_Tabelle1_Tabelle1D1" localSheetId="7">[57]Header!$E$21</definedName>
    <definedName name="SAPRangeRYEAR_Tabelle4_MgtEBIT" localSheetId="7">#REF!</definedName>
    <definedName name="SAPRangeRYEAR_Tabelle4_PL_inLC" localSheetId="7">#REF!</definedName>
    <definedName name="SAPRangeRYEAR_Tabelle4_PLinLocalCurrency" localSheetId="7">#REF!</definedName>
    <definedName name="SAPRangeRYEAR_Tabelle61_cashflow_EATKADA" localSheetId="7">#REF!</definedName>
    <definedName name="SAPTrigger_Tabelle24_Tabelle24D1" localSheetId="7">[58]sapactivexlhiddensheet!$D$39</definedName>
    <definedName name="SAPTrigger_Tabelle24_Tabelle24D2" localSheetId="7">[58]sapactivexlhiddensheet!$BO$39</definedName>
    <definedName name="SAPTrigger_Tabelle24_UploadF101Stat" localSheetId="7">[58]sapactivexlhiddensheet!$BR$39</definedName>
    <definedName name="SAPTrigger_Tabelle29_ExportF10.2" localSheetId="7">[58]sapactivexlhiddensheet!$BP$39</definedName>
    <definedName name="SAPTrigger_Tabelle35_ExportF15.2" localSheetId="7">[59]sapactivexlhiddensheet!$BV$39</definedName>
    <definedName name="sel" localSheetId="7">#REF!</definedName>
    <definedName name="Sheet1" localSheetId="7">#REF!</definedName>
    <definedName name="Sheet10" localSheetId="7">#REF!</definedName>
    <definedName name="Sheet2" localSheetId="7">#REF!</definedName>
    <definedName name="Sheet3" localSheetId="7">#REF!</definedName>
    <definedName name="Sheet4" localSheetId="7">#REF!</definedName>
    <definedName name="Sheet5" localSheetId="7">#REF!</definedName>
    <definedName name="Sheet6" localSheetId="7">#REF!</definedName>
    <definedName name="Sheet7" localSheetId="7">#REF!</definedName>
    <definedName name="Sheet8" localSheetId="7">#REF!</definedName>
    <definedName name="Sheet9" localSheetId="7">#REF!</definedName>
    <definedName name="sm" localSheetId="7">#REF!</definedName>
    <definedName name="t" localSheetId="7">#REF!</definedName>
    <definedName name="Tax_rate" localSheetId="7">#REF!</definedName>
    <definedName name="TEL" localSheetId="7">#REF!</definedName>
    <definedName name="UERLJ_ARS_E410800" localSheetId="7">'[46]U-Erloese Laender(ändert)'!$C$52</definedName>
    <definedName name="UERLJ_ARS_E410810" localSheetId="7">'[46]U-Erloese Laender(ändert)'!$D$52</definedName>
    <definedName name="UERLJ_ARS_E410820" localSheetId="7">'[46]U-Erloese Laender(ändert)'!$E$52</definedName>
    <definedName name="UERLJ_ARS_E410830" localSheetId="7">'[46]U-Erloese Laender(ändert)'!$F$52</definedName>
    <definedName name="UERLJ_BRL_E410800" localSheetId="7">'[46]U-Erloese Laender(ändert)'!$C$50</definedName>
    <definedName name="UERLJ_BRL_E410810" localSheetId="7">'[46]U-Erloese Laender(ändert)'!$D$50</definedName>
    <definedName name="UERLJ_BRL_E410820" localSheetId="7">'[46]U-Erloese Laender(ändert)'!$E$50</definedName>
    <definedName name="UERLJ_BRL_E410830" localSheetId="7">'[46]U-Erloese Laender(ändert)'!$F$50</definedName>
    <definedName name="UERLJ_CLP_E410800" localSheetId="7">'[46]U-Erloese Laender(ändert)'!$C$51</definedName>
    <definedName name="UERLJ_CLP_E410810" localSheetId="7">'[46]U-Erloese Laender(ändert)'!$D$51</definedName>
    <definedName name="UERLJ_CLP_E410820" localSheetId="7">'[46]U-Erloese Laender(ändert)'!$E$51</definedName>
    <definedName name="UERLJ_CLP_E410830" localSheetId="7">'[46]U-Erloese Laender(ändert)'!$F$51</definedName>
    <definedName name="UERLJ_COP_E410800" localSheetId="7">'[46]U-Erloese Laender(ändert)'!$C$53</definedName>
    <definedName name="UERLJ_COP_E410810" localSheetId="7">'[46]U-Erloese Laender(ändert)'!$D$53</definedName>
    <definedName name="UERLJ_COP_E410820" localSheetId="7">'[46]U-Erloese Laender(ändert)'!$E$53</definedName>
    <definedName name="UERLJ_COP_E410830" localSheetId="7">'[46]U-Erloese Laender(ändert)'!$F$53</definedName>
    <definedName name="UERLJ_EGP_E410800" localSheetId="7">'[46]U-Erloese Laender(ändert)'!$C$43</definedName>
    <definedName name="UERLJ_EGP_E410810" localSheetId="7">'[46]U-Erloese Laender(ändert)'!$D$43</definedName>
    <definedName name="UERLJ_EGP_E410820" localSheetId="7">'[46]U-Erloese Laender(ändert)'!$E$43</definedName>
    <definedName name="UERLJ_EGP_E410830" localSheetId="7">'[46]U-Erloese Laender(ändert)'!$F$43</definedName>
    <definedName name="UERLJ_HKD_E410800" localSheetId="7">'[46]U-Erloese Laender(ändert)'!$C$59</definedName>
    <definedName name="UERLJ_HKD_E410810" localSheetId="7">'[46]U-Erloese Laender(ändert)'!$D$59</definedName>
    <definedName name="UERLJ_HKD_E410820" localSheetId="7">'[46]U-Erloese Laender(ändert)'!$E$59</definedName>
    <definedName name="UERLJ_HKD_E410830" localSheetId="7">'[46]U-Erloese Laender(ändert)'!$F$59</definedName>
    <definedName name="UERLJ_HRK_E410800" localSheetId="7">'[46]U-Erloese Laender(ändert)'!$C$35</definedName>
    <definedName name="UERLJ_HRK_E410810" localSheetId="7">'[46]U-Erloese Laender(ändert)'!$D$35</definedName>
    <definedName name="UERLJ_HRK_E410820" localSheetId="7">'[46]U-Erloese Laender(ändert)'!$E$35</definedName>
    <definedName name="UERLJ_HRK_E410830" localSheetId="7">'[46]U-Erloese Laender(ändert)'!$F$35</definedName>
    <definedName name="UERLJ_ILS_E410800" localSheetId="7">'[46]U-Erloese Laender(ändert)'!$C$60</definedName>
    <definedName name="UERLJ_ILS_E410810" localSheetId="7">'[46]U-Erloese Laender(ändert)'!$D$60</definedName>
    <definedName name="UERLJ_ILS_E410820" localSheetId="7">'[46]U-Erloese Laender(ändert)'!$E$60</definedName>
    <definedName name="UERLJ_ILS_E410830" localSheetId="7">'[46]U-Erloese Laender(ändert)'!$F$60</definedName>
    <definedName name="UERLJ_INR_E410800" localSheetId="7">'[46]U-Erloese Laender(ändert)'!$C$58</definedName>
    <definedName name="UERLJ_INR_E410810" localSheetId="7">'[46]U-Erloese Laender(ändert)'!$D$58</definedName>
    <definedName name="UERLJ_INR_E410820" localSheetId="7">'[46]U-Erloese Laender(ändert)'!$E$58</definedName>
    <definedName name="UERLJ_INR_E410830" localSheetId="7">'[46]U-Erloese Laender(ändert)'!$F$58</definedName>
    <definedName name="UERLJ_KRW_E410800" localSheetId="7">'[46]U-Erloese Laender(ändert)'!$C$61</definedName>
    <definedName name="UERLJ_KRW_E410810" localSheetId="7">'[46]U-Erloese Laender(ändert)'!$D$61</definedName>
    <definedName name="UERLJ_KRW_E410820" localSheetId="7">'[46]U-Erloese Laender(ändert)'!$E$61</definedName>
    <definedName name="UERLJ_KRW_E410830" localSheetId="7">'[46]U-Erloese Laender(ändert)'!$F$61</definedName>
    <definedName name="UERLJ_MAD_E410800" localSheetId="7">'[46]U-Erloese Laender(ändert)'!$C$44</definedName>
    <definedName name="UERLJ_MAD_E410810" localSheetId="7">'[46]U-Erloese Laender(ändert)'!$D$44</definedName>
    <definedName name="UERLJ_MAD_E410820" localSheetId="7">'[46]U-Erloese Laender(ändert)'!$E$44</definedName>
    <definedName name="UERLJ_MAD_E410830" localSheetId="7">'[46]U-Erloese Laender(ändert)'!$F$44</definedName>
    <definedName name="UERLJ_MXN_E410800" localSheetId="7">'[46]U-Erloese Laender(ändert)'!$C$49</definedName>
    <definedName name="UERLJ_MXN_E410810" localSheetId="7">'[46]U-Erloese Laender(ändert)'!$D$49</definedName>
    <definedName name="UERLJ_MXN_E410820" localSheetId="7">'[46]U-Erloese Laender(ändert)'!$E$49</definedName>
    <definedName name="UERLJ_MXN_E410830" localSheetId="7">'[46]U-Erloese Laender(ändert)'!$F$49</definedName>
    <definedName name="UERLJ_MYR_E410800" localSheetId="7">'[46]U-Erloese Laender(ändert)'!$C$65</definedName>
    <definedName name="UERLJ_MYR_E410810" localSheetId="7">'[46]U-Erloese Laender(ändert)'!$D$65</definedName>
    <definedName name="UERLJ_MYR_E410820" localSheetId="7">'[46]U-Erloese Laender(ändert)'!$E$65</definedName>
    <definedName name="UERLJ_MYR_E410830" localSheetId="7">'[46]U-Erloese Laender(ändert)'!$F$65</definedName>
    <definedName name="UERLJ_ROL_E410800" localSheetId="7">'[46]U-Erloese Laender(ändert)'!$C$36</definedName>
    <definedName name="UERLJ_ROL_E410810" localSheetId="7">'[46]U-Erloese Laender(ändert)'!$D$36</definedName>
    <definedName name="UERLJ_ROL_E410820" localSheetId="7">'[46]U-Erloese Laender(ändert)'!$E$36</definedName>
    <definedName name="UERLJ_ROL_E410830" localSheetId="7">'[46]U-Erloese Laender(ändert)'!$F$36</definedName>
    <definedName name="UERLJ_SAR_E410800" localSheetId="7">'[46]U-Erloese Laender(ändert)'!$C$63</definedName>
    <definedName name="UERLJ_SAR_E410810" localSheetId="7">'[46]U-Erloese Laender(ändert)'!$D$63</definedName>
    <definedName name="UERLJ_SAR_E410820" localSheetId="7">'[46]U-Erloese Laender(ändert)'!$E$63</definedName>
    <definedName name="UERLJ_SAR_E410830" localSheetId="7">'[46]U-Erloese Laender(ändert)'!$F$63</definedName>
    <definedName name="UERLJ_SGD_E410800" localSheetId="7">'[46]U-Erloese Laender(ändert)'!$C$62</definedName>
    <definedName name="UERLJ_SGD_E410810" localSheetId="7">'[46]U-Erloese Laender(ändert)'!$D$62</definedName>
    <definedName name="UERLJ_SGD_E410820" localSheetId="7">'[46]U-Erloese Laender(ändert)'!$E$62</definedName>
    <definedName name="UERLJ_SGD_E410830" localSheetId="7">'[46]U-Erloese Laender(ändert)'!$F$62</definedName>
    <definedName name="UERLJ_SIT_E410800" localSheetId="7">'[46]U-Erloese Laender(ändert)'!$C$34</definedName>
    <definedName name="UERLJ_SIT_E410810" localSheetId="7">'[46]U-Erloese Laender(ändert)'!$D$34</definedName>
    <definedName name="UERLJ_SIT_E410820" localSheetId="7">'[46]U-Erloese Laender(ändert)'!$E$34</definedName>
    <definedName name="UERLJ_SIT_E410830" localSheetId="7">'[46]U-Erloese Laender(ändert)'!$F$34</definedName>
    <definedName name="UERLJ_SKK_E410800" localSheetId="7">'[46]U-Erloese Laender(ändert)'!$C$37</definedName>
    <definedName name="UERLJ_SKK_E410810" localSheetId="7">'[46]U-Erloese Laender(ändert)'!$D$37</definedName>
    <definedName name="UERLJ_SKK_E410820" localSheetId="7">'[46]U-Erloese Laender(ändert)'!$E$37</definedName>
    <definedName name="UERLJ_SKK_E410830" localSheetId="7">'[46]U-Erloese Laender(ändert)'!$F$37</definedName>
    <definedName name="UERLJ_THB_E410800" localSheetId="7">'[46]U-Erloese Laender(ändert)'!$C$64</definedName>
    <definedName name="UERLJ_THB_E410810" localSheetId="7">'[46]U-Erloese Laender(ändert)'!$D$64</definedName>
    <definedName name="UERLJ_THB_E410820" localSheetId="7">'[46]U-Erloese Laender(ändert)'!$E$64</definedName>
    <definedName name="UERLJ_THB_E410830" localSheetId="7">'[46]U-Erloese Laender(ändert)'!$F$64</definedName>
    <definedName name="UERLJ_TRL_E410800" localSheetId="7">'[46]U-Erloese Laender(ändert)'!$C$33</definedName>
    <definedName name="UERLJ_TRL_E410810" localSheetId="7">'[46]U-Erloese Laender(ändert)'!$D$33</definedName>
    <definedName name="UERLJ_TRL_E410820" localSheetId="7">'[46]U-Erloese Laender(ändert)'!$E$33</definedName>
    <definedName name="UERLJ_TRL_E410830" localSheetId="7">'[46]U-Erloese Laender(ändert)'!$F$33</definedName>
    <definedName name="UERLJ_UAH_E410800" localSheetId="7">'[46]U-Erloese Laender(ändert)'!$C$38</definedName>
    <definedName name="UERLJ_UAH_E410810" localSheetId="7">'[46]U-Erloese Laender(ändert)'!$D$38</definedName>
    <definedName name="UERLJ_UAH_E410820" localSheetId="7">'[46]U-Erloese Laender(ändert)'!$E$38</definedName>
    <definedName name="UERLJ_UAH_E410830" localSheetId="7">'[46]U-Erloese Laender(ändert)'!$F$38</definedName>
    <definedName name="UFPrn20021219113110" localSheetId="7">#REF!</definedName>
    <definedName name="UFPrn20021219113332" localSheetId="7">#REF!</definedName>
    <definedName name="UFPrn20021219113410" localSheetId="7">#REF!</definedName>
    <definedName name="UFPrn20021219113449" localSheetId="7">#REF!</definedName>
    <definedName name="UFPrn20021219114434" localSheetId="7">#REF!</definedName>
    <definedName name="UFPrn20021219114731" localSheetId="7">#REF!</definedName>
    <definedName name="UFPrn20021219114825" localSheetId="7">#REF!</definedName>
    <definedName name="UFPrn20021219114838" localSheetId="7">#REF!</definedName>
    <definedName name="UFPrn20021219115040" localSheetId="7">#REF!</definedName>
    <definedName name="UFPrn20030106194533" localSheetId="7">#REF!</definedName>
    <definedName name="UFPrn20041214104220" localSheetId="7">#REF!</definedName>
    <definedName name="UFPrn20041214104239" localSheetId="7">#REF!</definedName>
    <definedName name="UFPrn20060804132628" localSheetId="7">'[60]O1-1'!$A$5:$D$231</definedName>
    <definedName name="waehr" localSheetId="7">[50]Titel!$B$8</definedName>
    <definedName name="x" localSheetId="7">IF(SUM(#REF!)&gt;1,1,IF(SUM(#REF!)=1,1,0))</definedName>
    <definedName name="zhao" localSheetId="7">[56]Titel!$B$9</definedName>
    <definedName name="zhao1" localSheetId="7">[56]Titel!$B$8</definedName>
    <definedName name="คช" localSheetId="7">[65]เครื่องมือ!$B$391</definedName>
    <definedName name="คชผ4" localSheetId="7">[65]เครื่องมือ!$J$391</definedName>
    <definedName name="คชผ5" localSheetId="7">[65]เครื่องมือ!$K$391</definedName>
    <definedName name="คชผ6" localSheetId="7">[65]เครื่องมือ!$L$391</definedName>
    <definedName name="คต25" localSheetId="7">[66]เครื่องตกแต่ง!$B$76</definedName>
    <definedName name="คม25" localSheetId="7">[66]เครื่องมือ!$B$131</definedName>
    <definedName name="ย" localSheetId="7">[65]ยานพาหนะ!$B$79</definedName>
    <definedName name="อ" localSheetId="7">[65]อาคาร!$B$70</definedName>
    <definedName name="อ2" localSheetId="7">[66]อาคาร!$B$19</definedName>
    <definedName name="อ25" localSheetId="7">[66]อาคาร!$K$19</definedName>
    <definedName name="อ26" localSheetId="7">[66]อาคาร!$L$19</definedName>
    <definedName name="啊" localSheetId="7">#REF!</definedName>
    <definedName name="啊啊" localSheetId="7">#REF!</definedName>
    <definedName name="北部区域_教育后勤" localSheetId="7">'[61]2.3 科目分析'!$T$4:$T$23</definedName>
    <definedName name="嚓0" localSheetId="7">#REF!</definedName>
    <definedName name="大多数" localSheetId="7">[62]XL4Poppy!$A$15</definedName>
    <definedName name="订单产品信息" localSheetId="7">#REF!</definedName>
    <definedName name="东部区域_教育后勤" localSheetId="7">'[61]2.3 科目分析'!$U$4:$U$23</definedName>
    <definedName name="工" localSheetId="7">#REF!</definedName>
    <definedName name="海亮后勤车队" localSheetId="7">'[61]2.3 科目分析'!$AD$4:$AD$23</definedName>
    <definedName name="海亮医院" localSheetId="7">'[61]2.3 科目分析'!$AE$4:$AE$23</definedName>
    <definedName name="合并" localSheetId="7">#REF!</definedName>
    <definedName name="后勤商业运营部" localSheetId="7">'[61]2.3 科目分析'!$AF$4:$AF$23</definedName>
    <definedName name="基本盘" localSheetId="7">'[61]2.3 科目分析'!$U$26:$U$34</definedName>
    <definedName name="集团管理部门" localSheetId="7">'[61]2.3 科目分析'!$Y$5:$Y$23</definedName>
    <definedName name="教育园特色餐饮" localSheetId="7">'[61]2.3 科目分析'!$AC$4:$AC$23</definedName>
    <definedName name="年" localSheetId="7">#REF!</definedName>
    <definedName name="念心湖酒店" localSheetId="7">'[61]2.3 科目分析'!$AB$4:$AB$23</definedName>
    <definedName name="人力" localSheetId="7">#REF!</definedName>
    <definedName name="日" localSheetId="7">#REF!</definedName>
    <definedName name="商超业务_便利店" localSheetId="7">'[61]2.3 科目分析'!$W$4:$W$23</definedName>
    <definedName name="商超业务_商业街" localSheetId="7">'[61]2.3 科目分析'!$X$4:$X$23</definedName>
    <definedName name="商业" localSheetId="7">'[61]2.3 科目分析'!$V$26:$V$34</definedName>
    <definedName name="省市" localSheetId="7">'[63]Sheet1 (2)'!$A$1:$A$3</definedName>
    <definedName name="收DA111" localSheetId="7" hidden="1">#REF!</definedName>
    <definedName name="收费111" localSheetId="7" hidden="1">#REF!</definedName>
    <definedName name="收费收费" localSheetId="7" hidden="1">#REF!</definedName>
    <definedName name="天马2019" localSheetId="7">IF(SUM(#REF!)&gt;1,1,IF(SUM(#REF!)=1,1,0))</definedName>
    <definedName name="西南区域_教育后勤" localSheetId="7">'[61]2.3 科目分析'!$V$4:$V$23</definedName>
    <definedName name="线上商城业务" localSheetId="7">'[61]2.3 科目分析'!$AG$4:$AG$23</definedName>
    <definedName name="应收员工个人表" localSheetId="7">'[64]OPEN ITEN KEY'!#REF!</definedName>
    <definedName name="应收账款2分析" localSheetId="7">#REF!</definedName>
    <definedName name="预算" localSheetId="7">#REF!</definedName>
    <definedName name="月" localSheetId="7">#REF!</definedName>
    <definedName name="增长级" localSheetId="7">'[61]2.3 科目分析'!$T$26:$T$34</definedName>
    <definedName name="中心管理部门" localSheetId="7">'[61]2.3 科目分析'!$Z$4:$Z$23</definedName>
    <definedName name="中心其余业务部门" localSheetId="7">'[61]2.3 科目分析'!$AA$4:$AA$23</definedName>
    <definedName name="전" localSheetId="7">#REF!</definedName>
    <definedName name="주택사업본부" localSheetId="7">#REF!</definedName>
    <definedName name="철구사업본부" localSheetId="7">#REF!</definedName>
    <definedName name="_00000" localSheetId="6">#REF!</definedName>
    <definedName name="_2个人应收款" localSheetId="6">#REF!</definedName>
    <definedName name="_2其他应付款其他" localSheetId="6">#REF!</definedName>
    <definedName name="_2其他应收款" localSheetId="6">#REF!</definedName>
    <definedName name="_2应付帐款" localSheetId="6">#REF!</definedName>
    <definedName name="_2应收帐款" localSheetId="6">#REF!</definedName>
    <definedName name="_jv2" localSheetId="6">'[44]NON_OP I&amp;E_JV1'!$A$1</definedName>
    <definedName name="a" localSheetId="6">#REF!</definedName>
    <definedName name="aaa" localSheetId="6">#REF!</definedName>
    <definedName name="Acq_Non_conso_investments" localSheetId="6">'[45]17. Non consolidated stock'!$F$27</definedName>
    <definedName name="AEINJ_ARS_E410900" localSheetId="6">'[46]A-Eingang Laender (ändert)'!$C$52</definedName>
    <definedName name="AEINJ_ARS_E410910" localSheetId="6">'[46]A-Eingang Laender (ändert)'!$D$52</definedName>
    <definedName name="AEINJ_ARS_E410920" localSheetId="6">'[46]A-Eingang Laender (ändert)'!$E$52</definedName>
    <definedName name="AEINJ_ARS_E410930" localSheetId="6">'[46]A-Eingang Laender (ändert)'!$F$52</definedName>
    <definedName name="AEINJ_BRL_E410900" localSheetId="6">'[46]A-Eingang Laender (ändert)'!$C$50</definedName>
    <definedName name="AEINJ_BRL_E410910" localSheetId="6">'[46]A-Eingang Laender (ändert)'!$D$50</definedName>
    <definedName name="AEINJ_BRL_E410920" localSheetId="6">'[46]A-Eingang Laender (ändert)'!$E$50</definedName>
    <definedName name="AEINJ_BRL_E410930" localSheetId="6">'[46]A-Eingang Laender (ändert)'!$F$50</definedName>
    <definedName name="AEINJ_CLP_E410900" localSheetId="6">'[46]A-Eingang Laender (ändert)'!$C$51</definedName>
    <definedName name="AEINJ_CLP_E410910" localSheetId="6">'[46]A-Eingang Laender (ändert)'!$D$51</definedName>
    <definedName name="AEINJ_CLP_E410920" localSheetId="6">'[46]A-Eingang Laender (ändert)'!$E$51</definedName>
    <definedName name="AEINJ_CLP_E410930" localSheetId="6">'[46]A-Eingang Laender (ändert)'!$F$51</definedName>
    <definedName name="AEINJ_COP_E410900" localSheetId="6">'[46]A-Eingang Laender (ändert)'!$C$53</definedName>
    <definedName name="AEINJ_COP_E410910" localSheetId="6">'[46]A-Eingang Laender (ändert)'!$D$53</definedName>
    <definedName name="AEINJ_COP_E410920" localSheetId="6">'[46]A-Eingang Laender (ändert)'!$E$53</definedName>
    <definedName name="AEINJ_COP_E410930" localSheetId="6">'[46]A-Eingang Laender (ändert)'!$F$53</definedName>
    <definedName name="AEINJ_EGP_E410900" localSheetId="6">'[46]A-Eingang Laender (ändert)'!$C$43</definedName>
    <definedName name="AEINJ_EGP_E410910" localSheetId="6">'[46]A-Eingang Laender (ändert)'!$D$43</definedName>
    <definedName name="AEINJ_EGP_E410920" localSheetId="6">'[46]A-Eingang Laender (ändert)'!$E$43</definedName>
    <definedName name="AEINJ_EGP_E410930" localSheetId="6">'[46]A-Eingang Laender (ändert)'!$F$43</definedName>
    <definedName name="AEINJ_ESP_UEGGE" localSheetId="6">'[46]A-Eingang Laender (ändert)'!$D$23</definedName>
    <definedName name="AEINJ_HKD_E410900" localSheetId="6">'[46]A-Eingang Laender (ändert)'!$C$59</definedName>
    <definedName name="AEINJ_HKD_E410910" localSheetId="6">'[46]A-Eingang Laender (ändert)'!$D$59</definedName>
    <definedName name="AEINJ_HKD_E410920" localSheetId="6">'[46]A-Eingang Laender (ändert)'!$E$59</definedName>
    <definedName name="AEINJ_HKD_E410930" localSheetId="6">'[46]A-Eingang Laender (ändert)'!$F$59</definedName>
    <definedName name="AEINJ_HRK_E410900" localSheetId="6">'[46]A-Eingang Laender (ändert)'!$C$35</definedName>
    <definedName name="AEINJ_HRK_E410910" localSheetId="6">'[46]A-Eingang Laender (ändert)'!$D$35</definedName>
    <definedName name="AEINJ_HRK_E410920" localSheetId="6">'[46]A-Eingang Laender (ändert)'!$E$35</definedName>
    <definedName name="AEINJ_HRK_E410930" localSheetId="6">'[46]A-Eingang Laender (ändert)'!$F$35</definedName>
    <definedName name="AEINJ_ILS_E410900" localSheetId="6">'[46]A-Eingang Laender (ändert)'!$C$60</definedName>
    <definedName name="AEINJ_ILS_E410910" localSheetId="6">'[46]A-Eingang Laender (ändert)'!$D$60</definedName>
    <definedName name="AEINJ_ILS_E410920" localSheetId="6">'[46]A-Eingang Laender (ändert)'!$E$60</definedName>
    <definedName name="AEINJ_ILS_E410930" localSheetId="6">'[46]A-Eingang Laender (ändert)'!$F$60</definedName>
    <definedName name="AEINJ_INR_E410900" localSheetId="6">'[46]A-Eingang Laender (ändert)'!$C$58</definedName>
    <definedName name="AEINJ_INR_E410910" localSheetId="6">'[46]A-Eingang Laender (ändert)'!$D$58</definedName>
    <definedName name="AEINJ_INR_E410920" localSheetId="6">'[46]A-Eingang Laender (ändert)'!$E$58</definedName>
    <definedName name="AEINJ_INR_E410930" localSheetId="6">'[46]A-Eingang Laender (ändert)'!$F$58</definedName>
    <definedName name="AEINJ_KRW_E410900" localSheetId="6">'[46]A-Eingang Laender (ändert)'!$C$61</definedName>
    <definedName name="AEINJ_KRW_E410910" localSheetId="6">'[46]A-Eingang Laender (ändert)'!$D$61</definedName>
    <definedName name="AEINJ_KRW_E410920" localSheetId="6">'[46]A-Eingang Laender (ändert)'!$E$61</definedName>
    <definedName name="AEINJ_KRW_E410930" localSheetId="6">'[46]A-Eingang Laender (ändert)'!$F$61</definedName>
    <definedName name="AEINJ_MAD_E410900" localSheetId="6">'[46]A-Eingang Laender (ändert)'!$C$44</definedName>
    <definedName name="AEINJ_MAD_E410910" localSheetId="6">'[46]A-Eingang Laender (ändert)'!$D$44</definedName>
    <definedName name="AEINJ_MAD_E410920" localSheetId="6">'[46]A-Eingang Laender (ändert)'!$E$44</definedName>
    <definedName name="AEINJ_MAD_E410930" localSheetId="6">'[46]A-Eingang Laender (ändert)'!$F$44</definedName>
    <definedName name="AEINJ_MXN_E410900" localSheetId="6">'[46]A-Eingang Laender (ändert)'!$C$49</definedName>
    <definedName name="AEINJ_MXN_E410910" localSheetId="6">'[46]A-Eingang Laender (ändert)'!$D$49</definedName>
    <definedName name="AEINJ_MXN_E410920" localSheetId="6">'[46]A-Eingang Laender (ändert)'!$E$49</definedName>
    <definedName name="AEINJ_MXN_E410930" localSheetId="6">'[46]A-Eingang Laender (ändert)'!$F$49</definedName>
    <definedName name="AEINJ_MYR_E410900" localSheetId="6">'[46]A-Eingang Laender (ändert)'!$C$65</definedName>
    <definedName name="AEINJ_MYR_E410910" localSheetId="6">'[46]A-Eingang Laender (ändert)'!$D$65</definedName>
    <definedName name="AEINJ_MYR_E410920" localSheetId="6">'[46]A-Eingang Laender (ändert)'!$E$65</definedName>
    <definedName name="AEINJ_MYR_E410930" localSheetId="6">'[46]A-Eingang Laender (ändert)'!$F$65</definedName>
    <definedName name="AEINJ_ROL_E410900" localSheetId="6">'[46]A-Eingang Laender (ändert)'!$C$36</definedName>
    <definedName name="AEINJ_ROL_E410910" localSheetId="6">'[46]A-Eingang Laender (ändert)'!$D$36</definedName>
    <definedName name="AEINJ_ROL_E410920" localSheetId="6">'[46]A-Eingang Laender (ändert)'!$E$36</definedName>
    <definedName name="AEINJ_ROL_E410930" localSheetId="6">'[46]A-Eingang Laender (ändert)'!$F$36</definedName>
    <definedName name="AEINJ_SAR_E410900" localSheetId="6">'[46]A-Eingang Laender (ändert)'!$C$63</definedName>
    <definedName name="AEINJ_SAR_E410910" localSheetId="6">'[46]A-Eingang Laender (ändert)'!$D$63</definedName>
    <definedName name="AEINJ_SAR_E410920" localSheetId="6">'[46]A-Eingang Laender (ändert)'!$E$63</definedName>
    <definedName name="AEINJ_SAR_E410930" localSheetId="6">'[46]A-Eingang Laender (ändert)'!$F$63</definedName>
    <definedName name="AEINJ_SGD_E410900" localSheetId="6">'[46]A-Eingang Laender (ändert)'!$C$62</definedName>
    <definedName name="AEINJ_SGD_E410910" localSheetId="6">'[46]A-Eingang Laender (ändert)'!$D$62</definedName>
    <definedName name="AEINJ_SGD_E410920" localSheetId="6">'[46]A-Eingang Laender (ändert)'!$E$62</definedName>
    <definedName name="AEINJ_SGD_E410930" localSheetId="6">'[46]A-Eingang Laender (ändert)'!$F$62</definedName>
    <definedName name="AEINJ_SIT_E410900" localSheetId="6">'[46]A-Eingang Laender (ändert)'!$C$34</definedName>
    <definedName name="AEINJ_SIT_E410910" localSheetId="6">'[46]A-Eingang Laender (ändert)'!$D$34</definedName>
    <definedName name="AEINJ_SIT_E410920" localSheetId="6">'[46]A-Eingang Laender (ändert)'!$E$34</definedName>
    <definedName name="AEINJ_SIT_E410930" localSheetId="6">'[46]A-Eingang Laender (ändert)'!$F$34</definedName>
    <definedName name="AEINJ_SKK_E410900" localSheetId="6">'[46]A-Eingang Laender (ändert)'!$C$37</definedName>
    <definedName name="AEINJ_SKK_E410910" localSheetId="6">'[46]A-Eingang Laender (ändert)'!$D$37</definedName>
    <definedName name="AEINJ_SKK_E410920" localSheetId="6">'[46]A-Eingang Laender (ändert)'!$E$37</definedName>
    <definedName name="AEINJ_SKK_E410930" localSheetId="6">'[46]A-Eingang Laender (ändert)'!$F$37</definedName>
    <definedName name="AEINJ_THB_E410900" localSheetId="6">'[46]A-Eingang Laender (ändert)'!$C$64</definedName>
    <definedName name="AEINJ_THB_E410910" localSheetId="6">'[46]A-Eingang Laender (ändert)'!$D$64</definedName>
    <definedName name="AEINJ_THB_E410920" localSheetId="6">'[46]A-Eingang Laender (ändert)'!$E$64</definedName>
    <definedName name="AEINJ_THB_E410930" localSheetId="6">'[46]A-Eingang Laender (ändert)'!$F$64</definedName>
    <definedName name="AEINJ_TRL_E410900" localSheetId="6">'[46]A-Eingang Laender (ändert)'!$C$33</definedName>
    <definedName name="AEINJ_TRL_E410910" localSheetId="6">'[46]A-Eingang Laender (ändert)'!$D$33</definedName>
    <definedName name="AEINJ_TRL_E410920" localSheetId="6">'[46]A-Eingang Laender (ändert)'!$E$33</definedName>
    <definedName name="AEINJ_TRL_E410930" localSheetId="6">'[46]A-Eingang Laender (ändert)'!$F$33</definedName>
    <definedName name="AEINJ_UAH_E410900" localSheetId="6">'[46]A-Eingang Laender (ändert)'!$C$38</definedName>
    <definedName name="AEINJ_UAH_E410910" localSheetId="6">'[46]A-Eingang Laender (ändert)'!$D$38</definedName>
    <definedName name="AEINJ_UAH_E410920" localSheetId="6">'[46]A-Eingang Laender (ändert)'!$E$38</definedName>
    <definedName name="AEINJ_UAH_E410930" localSheetId="6">'[46]A-Eingang Laender (ändert)'!$F$38</definedName>
    <definedName name="aging" localSheetId="6">[47]账龄分析表!$A$1:$I$1092</definedName>
    <definedName name="asabj_ao" localSheetId="6">'[48]Movem. in fixed assets - Depr.'!$I$19</definedName>
    <definedName name="asas" localSheetId="6">'[48]Movem. in fixed assets - Depr.'!$I$20</definedName>
    <definedName name="Average_rate_N" localSheetId="6">'[45]General Data'!$G$11</definedName>
    <definedName name="B" localSheetId="6">#REF!</definedName>
    <definedName name="CASJ_C523100" localSheetId="6">'[46]Cash-Flow (offen)'!$H$14</definedName>
    <definedName name="CASJ_C523200" localSheetId="6">'[46]Cash-Flow (offen)'!$H$15</definedName>
    <definedName name="CIT_Rate" localSheetId="6">#REF!</definedName>
    <definedName name="CLIENT_NAME" localSheetId="6">#REF!</definedName>
    <definedName name="Closing_rate_N" localSheetId="6">'[45]General Data'!$G$10</definedName>
    <definedName name="COFE." localSheetId="6">#REF!</definedName>
    <definedName name="Col_AC_3112_ApRepLocalApresRet" localSheetId="6">[45]Assets!$M$1:$M$65536</definedName>
    <definedName name="Col_AC_3112_AvRepLocalApresRet" localSheetId="6">[45]Assets!$K$1:$K$65536</definedName>
    <definedName name="Col_AC_AnneeNLocalApresRet" localSheetId="6">[45]Assets!$E$1:$E$65536</definedName>
    <definedName name="Col_PA_3112_AvRepLocalApresRet" localSheetId="6">[45]Liabilities!$K$1:$K$65536</definedName>
    <definedName name="Col_PA_AnneeNLocalApresRet" localSheetId="6">[45]Liabilities!$E$1:$E$65536</definedName>
    <definedName name="Col_Par_Reel_P130" localSheetId="6">'[45]General Data'!$K$1:$K$65536</definedName>
    <definedName name="Col_Par_Reel_P260" localSheetId="6">'[45]General Data'!$L$1:$L$65536</definedName>
    <definedName name="Col_PL_AnneeNLocalApresRet" localSheetId="6">'[45]P-L'!$E$1:$E$65536</definedName>
    <definedName name="COMM" localSheetId="6">#REF!</definedName>
    <definedName name="Current" localSheetId="6">#REF!</definedName>
    <definedName name="custlist" localSheetId="6">[49]Customer_Country!$G$9:$G$202</definedName>
    <definedName name="DA_3009720238500000393" localSheetId="6" hidden="1">#REF!</definedName>
    <definedName name="DA_3010657909000000019" localSheetId="6" hidden="1">#REF!</definedName>
    <definedName name="DA_3010657909000000024" localSheetId="6" hidden="1">#REF!</definedName>
    <definedName name="DA_3010657909000000069" localSheetId="6" hidden="1">#REF!</definedName>
    <definedName name="DA_3010657909000000101" localSheetId="6" hidden="1">#REF!</definedName>
    <definedName name="DA_3010657909000000216" localSheetId="6" hidden="1">#REF!</definedName>
    <definedName name="DA_3010657909000000219" localSheetId="6" hidden="1">#REF!</definedName>
    <definedName name="DA_3010657909000000222" localSheetId="6" hidden="1">#REF!</definedName>
    <definedName name="DA_3010657909000000466" localSheetId="6" hidden="1">#REF!</definedName>
    <definedName name="Database" localSheetId="6">#REF!</definedName>
    <definedName name="DEPT" localSheetId="6">#REF!</definedName>
    <definedName name="einheit" localSheetId="6">[50]Titel!$B$9</definedName>
    <definedName name="ERGM_E415100" localSheetId="6">'[51]Profit and loss'!$G$8</definedName>
    <definedName name="ERGM_E415200" localSheetId="6">'[51]Profit and loss'!$G$9</definedName>
    <definedName name="ERGM_E500000" localSheetId="6">'[51]Profit and loss'!$G$14</definedName>
    <definedName name="ERGM_E500100" localSheetId="6">'[51]Profit and loss'!$G$15</definedName>
    <definedName name="ERGM_E510000" localSheetId="6">'[51]Profit and loss'!$G$16</definedName>
    <definedName name="F7.1" localSheetId="6">#REF!</definedName>
    <definedName name="F7.2" localSheetId="6">#REF!</definedName>
    <definedName name="GUVM_G400000" localSheetId="6">'[51]Profit and loss'!$G$18</definedName>
    <definedName name="GUVM_G410000" localSheetId="6">'[51]Profit and loss'!$G$13</definedName>
    <definedName name="GUVM_G412000" localSheetId="6">'[51]Profit and loss'!$G$11</definedName>
    <definedName name="GUVM_G413000" localSheetId="6">'[51]Profit and loss'!$G$12</definedName>
    <definedName name="GUVM_G415000" localSheetId="6">'[51]Profit and loss'!$G$10</definedName>
    <definedName name="GUVM_G440000" localSheetId="6">'[51]Profit and loss'!$G$22</definedName>
    <definedName name="GUVM_G500000" localSheetId="6">'[51]Profit and loss'!$G$17</definedName>
    <definedName name="GUVM_G540000" localSheetId="6">'[51]Profit and loss'!$G$24</definedName>
    <definedName name="GUVM_G550000" localSheetId="6">'[51]Profit and loss'!$G$19</definedName>
    <definedName name="GUVM_G560000" localSheetId="6">'[51]Profit and loss'!$G$21</definedName>
    <definedName name="GUVM_G570000" localSheetId="6">'[51]Profit and loss'!$G$20</definedName>
    <definedName name="GUVM_G601000" localSheetId="6">'[51]Profit and loss'!$G$27</definedName>
    <definedName name="GUVM_G603000" localSheetId="6">'[51]Profit and loss'!$G$23</definedName>
    <definedName name="GUVM_G701500" localSheetId="6">'[51]Profit and loss'!$G$25</definedName>
    <definedName name="GUVM_G900000" localSheetId="6">'[51]Profit and loss'!$G$26</definedName>
    <definedName name="GUVM_G900500" localSheetId="6">'[51]Profit and loss'!$G$28</definedName>
    <definedName name="HEADER" localSheetId="6">#REF!</definedName>
    <definedName name="ID.NO" localSheetId="6">#REF!</definedName>
    <definedName name="jahr" localSheetId="6">[50]Titel!$G$8</definedName>
    <definedName name="judge" localSheetId="6">[52]报表封面!$I$11</definedName>
    <definedName name="Language" localSheetId="6">[53]Basic_information!$F$2</definedName>
    <definedName name="M_S" localSheetId="6">#REF!</definedName>
    <definedName name="mon" localSheetId="6">[50]Titel!$K$9</definedName>
    <definedName name="MvtCorpAcquisitions_Loc" localSheetId="6">'[45]14. Fixed assets'!$E$36</definedName>
    <definedName name="MvtIncorpAcquisitions_Loc" localSheetId="6">'[45]13. Intangible assets'!$E$18</definedName>
    <definedName name="NAME" localSheetId="6">#REF!</definedName>
    <definedName name="ORIGI" localSheetId="6">#REF!</definedName>
    <definedName name="OUTPUT" localSheetId="6">#REF!</definedName>
    <definedName name="PART_ID" localSheetId="6">[54]Sheet1!$A$1:$G$2000</definedName>
    <definedName name="PERIOD_END" localSheetId="6">#REF!</definedName>
    <definedName name="PL_R990" localSheetId="6">'[55]P-L'!$C$59</definedName>
    <definedName name="PREPARED_BY" localSheetId="6">#REF!</definedName>
    <definedName name="PREPARED_DATE" localSheetId="6">#REF!</definedName>
    <definedName name="_xlnm.Print_Area" localSheetId="6">#REF!</definedName>
    <definedName name="Print_Area_MI" localSheetId="6">#REF!</definedName>
    <definedName name="Print_Areapp" localSheetId="6">#REF!</definedName>
    <definedName name="Prior" localSheetId="6">#REF!</definedName>
    <definedName name="produccion_gas_anual" localSheetId="6">#REF!</definedName>
    <definedName name="ProductStatus" localSheetId="6">#REF!</definedName>
    <definedName name="profitoil_contrat_extranj" localSheetId="6">#REF!</definedName>
    <definedName name="qq" localSheetId="6">[56]Titel!$B$9</definedName>
    <definedName name="Recorder" localSheetId="6">#REF!</definedName>
    <definedName name="RESING" localSheetId="6">#REF!</definedName>
    <definedName name="Row_AC_A303" localSheetId="6">[45]Assets!$A$18:$IV$18</definedName>
    <definedName name="Row_AC_A305" localSheetId="6">[45]Assets!$A$20:$IV$20</definedName>
    <definedName name="Row_AC_A451" localSheetId="6">[45]Assets!$A$21:$IV$21</definedName>
    <definedName name="Row_AC_A452" localSheetId="6">[45]Assets!$A$22:$IV$22</definedName>
    <definedName name="Row_AC_A501" localSheetId="6">[45]Assets!$A$23:$IV$23</definedName>
    <definedName name="Row_AC_A502" localSheetId="6">[45]Assets!$A$24:$IV$24</definedName>
    <definedName name="Row_AC_A601" localSheetId="6">[45]Assets!$A$25:$IV$25</definedName>
    <definedName name="Row_AC_A602" localSheetId="6">[45]Assets!$A$26:$IV$26</definedName>
    <definedName name="Row_AC_A621" localSheetId="6">[45]Assets!$A$28:$IV$28</definedName>
    <definedName name="Row_AC_A622" localSheetId="6">[45]Assets!$A$29:$IV$29</definedName>
    <definedName name="Row_AC_A625" localSheetId="6">[45]Assets!$A$32:$IV$32</definedName>
    <definedName name="Row_AC_A701" localSheetId="6">[45]Assets!$A$33:$IV$33</definedName>
    <definedName name="Row_AC_A800" localSheetId="6">[45]Assets!$A$36:$IV$36</definedName>
    <definedName name="Row_AC_A851" localSheetId="6">[45]Assets!$A$38:$IV$38</definedName>
    <definedName name="Row_AC_A854" localSheetId="6">[45]Assets!$A$41:$IV$41</definedName>
    <definedName name="Row_AC_A855" localSheetId="6">[45]Assets!$A$42:$IV$42</definedName>
    <definedName name="Row_PA_P140" localSheetId="6">[45]Liabilities!$A$10:$IV$10</definedName>
    <definedName name="Row_PA_P250" localSheetId="6">[45]Liabilities!$A$13:$IV$13</definedName>
    <definedName name="Row_PA_P500" localSheetId="6">[45]Liabilities!$A$19:$IV$19</definedName>
    <definedName name="Row_PA_P520" localSheetId="6">[45]Liabilities!$A$20:$IV$20</definedName>
    <definedName name="Row_PA_P600" localSheetId="6">[45]Liabilities!$A$21:$IV$21</definedName>
    <definedName name="Row_PA_P710" localSheetId="6">[45]Liabilities!$A$22:$IV$22</definedName>
    <definedName name="Row_PA_P740" localSheetId="6">[45]Liabilities!$A$25:$IV$25</definedName>
    <definedName name="Row_PAR_RecusEquivalenceLocal" localSheetId="6">'[45]General Data'!$A$38:$IV$38</definedName>
    <definedName name="Row_PAR_RecusInterLocal" localSheetId="6">'[45]General Data'!$A$35:$IV$35</definedName>
    <definedName name="Row_PL_R401" localSheetId="6">'[45]P-L'!$A$20:$IV$20</definedName>
    <definedName name="Row_PL_R402" localSheetId="6">'[45]P-L'!$A$21:$IV$21</definedName>
    <definedName name="Row_PL_R403" localSheetId="6">'[45]P-L'!$A$22:$IV$22</definedName>
    <definedName name="Row_PL_R421" localSheetId="6">'[45]P-L'!$A$24:$IV$24</definedName>
    <definedName name="Row_PL_R422" localSheetId="6">'[45]P-L'!$A$25:$IV$25</definedName>
    <definedName name="Row_PL_R552" localSheetId="6">'[45]P-L'!$A$41:$IV$41</definedName>
    <definedName name="Row_PL_R554" localSheetId="6">'[45]P-L'!$A$43:$IV$43</definedName>
    <definedName name="Row_PL_R650" localSheetId="6">'[45]P-L'!$A$47:$IV$47</definedName>
    <definedName name="Row_PL_R701" localSheetId="6">'[45]P-L'!$A$48:$IV$48</definedName>
    <definedName name="SAPRangeKEYFIG_Tabelle4_MgtEBIT" localSheetId="6">#REF!</definedName>
    <definedName name="SAPRangeKEYFIG_Tabelle4_PL_inLC" localSheetId="6">#REF!</definedName>
    <definedName name="SAPRangeKEYFIG_Tabelle4_PLinLocalCurrency" localSheetId="6">#REF!</definedName>
    <definedName name="SAPRangeKEYFIG_Tabelle61_cashflow_EATKADA" localSheetId="6">#REF!</definedName>
    <definedName name="SAPRangePOPER_Tabelle4_MgtEBIT" localSheetId="6">#REF!</definedName>
    <definedName name="SAPRangePOPER_Tabelle4_PL_inLC" localSheetId="6">#REF!</definedName>
    <definedName name="SAPRangePOPER_Tabelle4_PLinLocalCurrency" localSheetId="6">#REF!</definedName>
    <definedName name="SAPRangePOPER_Tabelle61_cashflow_EATKADA" localSheetId="6">#REF!</definedName>
    <definedName name="SAPRangeRBUNIT_Tabelle6_Headcnt" localSheetId="6">#REF!</definedName>
    <definedName name="SAPRangeRITEM_Tabelle4_MgtEBIT" localSheetId="6">#REF!</definedName>
    <definedName name="SAPRangeRITEM_Tabelle4_PL_inLC" localSheetId="6">#REF!</definedName>
    <definedName name="SAPRangeRITEM_Tabelle4_PLinLocalCurrency" localSheetId="6">#REF!</definedName>
    <definedName name="SAPRangeRITEM_Tabelle61_cashflow_EATKADA" localSheetId="6">#REF!</definedName>
    <definedName name="SAPRangeRVERS_Tabelle4_MgtEBIT" localSheetId="6">#REF!</definedName>
    <definedName name="SAPRangeRVERS_Tabelle4_PL_inLC" localSheetId="6">#REF!</definedName>
    <definedName name="SAPRangeRVERS_Tabelle4_PLinLocalCurrency" localSheetId="6">#REF!</definedName>
    <definedName name="SAPRangeRVERS_Tabelle61_cashflow_EATKADA" localSheetId="6">#REF!</definedName>
    <definedName name="SAPRangeRVERS_Tabelle8_BS" localSheetId="6">#REF!</definedName>
    <definedName name="SAPRangeRYEAR_Tabelle1_Tabelle1D1" localSheetId="6">[57]Header!$E$21</definedName>
    <definedName name="SAPRangeRYEAR_Tabelle4_MgtEBIT" localSheetId="6">#REF!</definedName>
    <definedName name="SAPRangeRYEAR_Tabelle4_PL_inLC" localSheetId="6">#REF!</definedName>
    <definedName name="SAPRangeRYEAR_Tabelle4_PLinLocalCurrency" localSheetId="6">#REF!</definedName>
    <definedName name="SAPRangeRYEAR_Tabelle61_cashflow_EATKADA" localSheetId="6">#REF!</definedName>
    <definedName name="SAPTrigger_Tabelle24_Tabelle24D1" localSheetId="6">[58]sapactivexlhiddensheet!$D$39</definedName>
    <definedName name="SAPTrigger_Tabelle24_Tabelle24D2" localSheetId="6">[58]sapactivexlhiddensheet!$BO$39</definedName>
    <definedName name="SAPTrigger_Tabelle24_UploadF101Stat" localSheetId="6">[58]sapactivexlhiddensheet!$BR$39</definedName>
    <definedName name="SAPTrigger_Tabelle29_ExportF10.2" localSheetId="6">[58]sapactivexlhiddensheet!$BP$39</definedName>
    <definedName name="SAPTrigger_Tabelle35_ExportF15.2" localSheetId="6">[59]sapactivexlhiddensheet!$BV$39</definedName>
    <definedName name="sel" localSheetId="6">#REF!</definedName>
    <definedName name="Sheet1" localSheetId="6">#REF!</definedName>
    <definedName name="Sheet10" localSheetId="6">#REF!</definedName>
    <definedName name="Sheet2" localSheetId="6">#REF!</definedName>
    <definedName name="Sheet3" localSheetId="6">#REF!</definedName>
    <definedName name="Sheet4" localSheetId="6">#REF!</definedName>
    <definedName name="Sheet5" localSheetId="6">#REF!</definedName>
    <definedName name="Sheet6" localSheetId="6">#REF!</definedName>
    <definedName name="Sheet7" localSheetId="6">#REF!</definedName>
    <definedName name="Sheet8" localSheetId="6">#REF!</definedName>
    <definedName name="Sheet9" localSheetId="6">#REF!</definedName>
    <definedName name="sm" localSheetId="6">#REF!</definedName>
    <definedName name="t" localSheetId="6">#REF!</definedName>
    <definedName name="Tax_rate" localSheetId="6">#REF!</definedName>
    <definedName name="TEL" localSheetId="6">#REF!</definedName>
    <definedName name="UERLJ_ARS_E410800" localSheetId="6">'[46]U-Erloese Laender(ändert)'!$C$52</definedName>
    <definedName name="UERLJ_ARS_E410810" localSheetId="6">'[46]U-Erloese Laender(ändert)'!$D$52</definedName>
    <definedName name="UERLJ_ARS_E410820" localSheetId="6">'[46]U-Erloese Laender(ändert)'!$E$52</definedName>
    <definedName name="UERLJ_ARS_E410830" localSheetId="6">'[46]U-Erloese Laender(ändert)'!$F$52</definedName>
    <definedName name="UERLJ_BRL_E410800" localSheetId="6">'[46]U-Erloese Laender(ändert)'!$C$50</definedName>
    <definedName name="UERLJ_BRL_E410810" localSheetId="6">'[46]U-Erloese Laender(ändert)'!$D$50</definedName>
    <definedName name="UERLJ_BRL_E410820" localSheetId="6">'[46]U-Erloese Laender(ändert)'!$E$50</definedName>
    <definedName name="UERLJ_BRL_E410830" localSheetId="6">'[46]U-Erloese Laender(ändert)'!$F$50</definedName>
    <definedName name="UERLJ_CLP_E410800" localSheetId="6">'[46]U-Erloese Laender(ändert)'!$C$51</definedName>
    <definedName name="UERLJ_CLP_E410810" localSheetId="6">'[46]U-Erloese Laender(ändert)'!$D$51</definedName>
    <definedName name="UERLJ_CLP_E410820" localSheetId="6">'[46]U-Erloese Laender(ändert)'!$E$51</definedName>
    <definedName name="UERLJ_CLP_E410830" localSheetId="6">'[46]U-Erloese Laender(ändert)'!$F$51</definedName>
    <definedName name="UERLJ_COP_E410800" localSheetId="6">'[46]U-Erloese Laender(ändert)'!$C$53</definedName>
    <definedName name="UERLJ_COP_E410810" localSheetId="6">'[46]U-Erloese Laender(ändert)'!$D$53</definedName>
    <definedName name="UERLJ_COP_E410820" localSheetId="6">'[46]U-Erloese Laender(ändert)'!$E$53</definedName>
    <definedName name="UERLJ_COP_E410830" localSheetId="6">'[46]U-Erloese Laender(ändert)'!$F$53</definedName>
    <definedName name="UERLJ_EGP_E410800" localSheetId="6">'[46]U-Erloese Laender(ändert)'!$C$43</definedName>
    <definedName name="UERLJ_EGP_E410810" localSheetId="6">'[46]U-Erloese Laender(ändert)'!$D$43</definedName>
    <definedName name="UERLJ_EGP_E410820" localSheetId="6">'[46]U-Erloese Laender(ändert)'!$E$43</definedName>
    <definedName name="UERLJ_EGP_E410830" localSheetId="6">'[46]U-Erloese Laender(ändert)'!$F$43</definedName>
    <definedName name="UERLJ_HKD_E410800" localSheetId="6">'[46]U-Erloese Laender(ändert)'!$C$59</definedName>
    <definedName name="UERLJ_HKD_E410810" localSheetId="6">'[46]U-Erloese Laender(ändert)'!$D$59</definedName>
    <definedName name="UERLJ_HKD_E410820" localSheetId="6">'[46]U-Erloese Laender(ändert)'!$E$59</definedName>
    <definedName name="UERLJ_HKD_E410830" localSheetId="6">'[46]U-Erloese Laender(ändert)'!$F$59</definedName>
    <definedName name="UERLJ_HRK_E410800" localSheetId="6">'[46]U-Erloese Laender(ändert)'!$C$35</definedName>
    <definedName name="UERLJ_HRK_E410810" localSheetId="6">'[46]U-Erloese Laender(ändert)'!$D$35</definedName>
    <definedName name="UERLJ_HRK_E410820" localSheetId="6">'[46]U-Erloese Laender(ändert)'!$E$35</definedName>
    <definedName name="UERLJ_HRK_E410830" localSheetId="6">'[46]U-Erloese Laender(ändert)'!$F$35</definedName>
    <definedName name="UERLJ_ILS_E410800" localSheetId="6">'[46]U-Erloese Laender(ändert)'!$C$60</definedName>
    <definedName name="UERLJ_ILS_E410810" localSheetId="6">'[46]U-Erloese Laender(ändert)'!$D$60</definedName>
    <definedName name="UERLJ_ILS_E410820" localSheetId="6">'[46]U-Erloese Laender(ändert)'!$E$60</definedName>
    <definedName name="UERLJ_ILS_E410830" localSheetId="6">'[46]U-Erloese Laender(ändert)'!$F$60</definedName>
    <definedName name="UERLJ_INR_E410800" localSheetId="6">'[46]U-Erloese Laender(ändert)'!$C$58</definedName>
    <definedName name="UERLJ_INR_E410810" localSheetId="6">'[46]U-Erloese Laender(ändert)'!$D$58</definedName>
    <definedName name="UERLJ_INR_E410820" localSheetId="6">'[46]U-Erloese Laender(ändert)'!$E$58</definedName>
    <definedName name="UERLJ_INR_E410830" localSheetId="6">'[46]U-Erloese Laender(ändert)'!$F$58</definedName>
    <definedName name="UERLJ_KRW_E410800" localSheetId="6">'[46]U-Erloese Laender(ändert)'!$C$61</definedName>
    <definedName name="UERLJ_KRW_E410810" localSheetId="6">'[46]U-Erloese Laender(ändert)'!$D$61</definedName>
    <definedName name="UERLJ_KRW_E410820" localSheetId="6">'[46]U-Erloese Laender(ändert)'!$E$61</definedName>
    <definedName name="UERLJ_KRW_E410830" localSheetId="6">'[46]U-Erloese Laender(ändert)'!$F$61</definedName>
    <definedName name="UERLJ_MAD_E410800" localSheetId="6">'[46]U-Erloese Laender(ändert)'!$C$44</definedName>
    <definedName name="UERLJ_MAD_E410810" localSheetId="6">'[46]U-Erloese Laender(ändert)'!$D$44</definedName>
    <definedName name="UERLJ_MAD_E410820" localSheetId="6">'[46]U-Erloese Laender(ändert)'!$E$44</definedName>
    <definedName name="UERLJ_MAD_E410830" localSheetId="6">'[46]U-Erloese Laender(ändert)'!$F$44</definedName>
    <definedName name="UERLJ_MXN_E410800" localSheetId="6">'[46]U-Erloese Laender(ändert)'!$C$49</definedName>
    <definedName name="UERLJ_MXN_E410810" localSheetId="6">'[46]U-Erloese Laender(ändert)'!$D$49</definedName>
    <definedName name="UERLJ_MXN_E410820" localSheetId="6">'[46]U-Erloese Laender(ändert)'!$E$49</definedName>
    <definedName name="UERLJ_MXN_E410830" localSheetId="6">'[46]U-Erloese Laender(ändert)'!$F$49</definedName>
    <definedName name="UERLJ_MYR_E410800" localSheetId="6">'[46]U-Erloese Laender(ändert)'!$C$65</definedName>
    <definedName name="UERLJ_MYR_E410810" localSheetId="6">'[46]U-Erloese Laender(ändert)'!$D$65</definedName>
    <definedName name="UERLJ_MYR_E410820" localSheetId="6">'[46]U-Erloese Laender(ändert)'!$E$65</definedName>
    <definedName name="UERLJ_MYR_E410830" localSheetId="6">'[46]U-Erloese Laender(ändert)'!$F$65</definedName>
    <definedName name="UERLJ_ROL_E410800" localSheetId="6">'[46]U-Erloese Laender(ändert)'!$C$36</definedName>
    <definedName name="UERLJ_ROL_E410810" localSheetId="6">'[46]U-Erloese Laender(ändert)'!$D$36</definedName>
    <definedName name="UERLJ_ROL_E410820" localSheetId="6">'[46]U-Erloese Laender(ändert)'!$E$36</definedName>
    <definedName name="UERLJ_ROL_E410830" localSheetId="6">'[46]U-Erloese Laender(ändert)'!$F$36</definedName>
    <definedName name="UERLJ_SAR_E410800" localSheetId="6">'[46]U-Erloese Laender(ändert)'!$C$63</definedName>
    <definedName name="UERLJ_SAR_E410810" localSheetId="6">'[46]U-Erloese Laender(ändert)'!$D$63</definedName>
    <definedName name="UERLJ_SAR_E410820" localSheetId="6">'[46]U-Erloese Laender(ändert)'!$E$63</definedName>
    <definedName name="UERLJ_SAR_E410830" localSheetId="6">'[46]U-Erloese Laender(ändert)'!$F$63</definedName>
    <definedName name="UERLJ_SGD_E410800" localSheetId="6">'[46]U-Erloese Laender(ändert)'!$C$62</definedName>
    <definedName name="UERLJ_SGD_E410810" localSheetId="6">'[46]U-Erloese Laender(ändert)'!$D$62</definedName>
    <definedName name="UERLJ_SGD_E410820" localSheetId="6">'[46]U-Erloese Laender(ändert)'!$E$62</definedName>
    <definedName name="UERLJ_SGD_E410830" localSheetId="6">'[46]U-Erloese Laender(ändert)'!$F$62</definedName>
    <definedName name="UERLJ_SIT_E410800" localSheetId="6">'[46]U-Erloese Laender(ändert)'!$C$34</definedName>
    <definedName name="UERLJ_SIT_E410810" localSheetId="6">'[46]U-Erloese Laender(ändert)'!$D$34</definedName>
    <definedName name="UERLJ_SIT_E410820" localSheetId="6">'[46]U-Erloese Laender(ändert)'!$E$34</definedName>
    <definedName name="UERLJ_SIT_E410830" localSheetId="6">'[46]U-Erloese Laender(ändert)'!$F$34</definedName>
    <definedName name="UERLJ_SKK_E410800" localSheetId="6">'[46]U-Erloese Laender(ändert)'!$C$37</definedName>
    <definedName name="UERLJ_SKK_E410810" localSheetId="6">'[46]U-Erloese Laender(ändert)'!$D$37</definedName>
    <definedName name="UERLJ_SKK_E410820" localSheetId="6">'[46]U-Erloese Laender(ändert)'!$E$37</definedName>
    <definedName name="UERLJ_SKK_E410830" localSheetId="6">'[46]U-Erloese Laender(ändert)'!$F$37</definedName>
    <definedName name="UERLJ_THB_E410800" localSheetId="6">'[46]U-Erloese Laender(ändert)'!$C$64</definedName>
    <definedName name="UERLJ_THB_E410810" localSheetId="6">'[46]U-Erloese Laender(ändert)'!$D$64</definedName>
    <definedName name="UERLJ_THB_E410820" localSheetId="6">'[46]U-Erloese Laender(ändert)'!$E$64</definedName>
    <definedName name="UERLJ_THB_E410830" localSheetId="6">'[46]U-Erloese Laender(ändert)'!$F$64</definedName>
    <definedName name="UERLJ_TRL_E410800" localSheetId="6">'[46]U-Erloese Laender(ändert)'!$C$33</definedName>
    <definedName name="UERLJ_TRL_E410810" localSheetId="6">'[46]U-Erloese Laender(ändert)'!$D$33</definedName>
    <definedName name="UERLJ_TRL_E410820" localSheetId="6">'[46]U-Erloese Laender(ändert)'!$E$33</definedName>
    <definedName name="UERLJ_TRL_E410830" localSheetId="6">'[46]U-Erloese Laender(ändert)'!$F$33</definedName>
    <definedName name="UERLJ_UAH_E410800" localSheetId="6">'[46]U-Erloese Laender(ändert)'!$C$38</definedName>
    <definedName name="UERLJ_UAH_E410810" localSheetId="6">'[46]U-Erloese Laender(ändert)'!$D$38</definedName>
    <definedName name="UERLJ_UAH_E410820" localSheetId="6">'[46]U-Erloese Laender(ändert)'!$E$38</definedName>
    <definedName name="UERLJ_UAH_E410830" localSheetId="6">'[46]U-Erloese Laender(ändert)'!$F$38</definedName>
    <definedName name="UFPrn20021219113110" localSheetId="6">#REF!</definedName>
    <definedName name="UFPrn20021219113332" localSheetId="6">#REF!</definedName>
    <definedName name="UFPrn20021219113410" localSheetId="6">#REF!</definedName>
    <definedName name="UFPrn20021219113449" localSheetId="6">#REF!</definedName>
    <definedName name="UFPrn20021219114434" localSheetId="6">#REF!</definedName>
    <definedName name="UFPrn20021219114731" localSheetId="6">#REF!</definedName>
    <definedName name="UFPrn20021219114825" localSheetId="6">#REF!</definedName>
    <definedName name="UFPrn20021219114838" localSheetId="6">#REF!</definedName>
    <definedName name="UFPrn20021219115040" localSheetId="6">#REF!</definedName>
    <definedName name="UFPrn20030106194533" localSheetId="6">#REF!</definedName>
    <definedName name="UFPrn20041214104220" localSheetId="6">#REF!</definedName>
    <definedName name="UFPrn20041214104239" localSheetId="6">#REF!</definedName>
    <definedName name="UFPrn20060804132628" localSheetId="6">'[60]O1-1'!$A$5:$D$231</definedName>
    <definedName name="waehr" localSheetId="6">[50]Titel!$B$8</definedName>
    <definedName name="x" localSheetId="6">IF(SUM(#REF!)&gt;1,1,IF(SUM(#REF!)=1,1,0))</definedName>
    <definedName name="zhao" localSheetId="6">[56]Titel!$B$9</definedName>
    <definedName name="zhao1" localSheetId="6">[56]Titel!$B$8</definedName>
    <definedName name="คช" localSheetId="6">[65]เครื่องมือ!$B$391</definedName>
    <definedName name="คชผ4" localSheetId="6">[65]เครื่องมือ!$J$391</definedName>
    <definedName name="คชผ5" localSheetId="6">[65]เครื่องมือ!$K$391</definedName>
    <definedName name="คชผ6" localSheetId="6">[65]เครื่องมือ!$L$391</definedName>
    <definedName name="คต25" localSheetId="6">[66]เครื่องตกแต่ง!$B$76</definedName>
    <definedName name="คม25" localSheetId="6">[66]เครื่องมือ!$B$131</definedName>
    <definedName name="ย" localSheetId="6">[65]ยานพาหนะ!$B$79</definedName>
    <definedName name="อ" localSheetId="6">[65]อาคาร!$B$70</definedName>
    <definedName name="อ2" localSheetId="6">[66]อาคาร!$B$19</definedName>
    <definedName name="อ25" localSheetId="6">[66]อาคาร!$K$19</definedName>
    <definedName name="อ26" localSheetId="6">[66]อาคาร!$L$19</definedName>
    <definedName name="啊" localSheetId="6">#REF!</definedName>
    <definedName name="啊啊" localSheetId="6">#REF!</definedName>
    <definedName name="北部区域_教育后勤" localSheetId="6">'[61]2.3 科目分析'!$T$4:$T$23</definedName>
    <definedName name="嚓0" localSheetId="6">#REF!</definedName>
    <definedName name="大多数" localSheetId="6">[62]XL4Poppy!$A$15</definedName>
    <definedName name="订单产品信息" localSheetId="6">#REF!</definedName>
    <definedName name="东部区域_教育后勤" localSheetId="6">'[61]2.3 科目分析'!$U$4:$U$23</definedName>
    <definedName name="工" localSheetId="6">#REF!</definedName>
    <definedName name="海亮后勤车队" localSheetId="6">'[61]2.3 科目分析'!$AD$4:$AD$23</definedName>
    <definedName name="海亮医院" localSheetId="6">'[61]2.3 科目分析'!$AE$4:$AE$23</definedName>
    <definedName name="合并" localSheetId="6">#REF!</definedName>
    <definedName name="后勤商业运营部" localSheetId="6">'[61]2.3 科目分析'!$AF$4:$AF$23</definedName>
    <definedName name="基本盘" localSheetId="6">'[61]2.3 科目分析'!$U$26:$U$34</definedName>
    <definedName name="集团管理部门" localSheetId="6">'[61]2.3 科目分析'!$Y$5:$Y$23</definedName>
    <definedName name="教育园特色餐饮" localSheetId="6">'[61]2.3 科目分析'!$AC$4:$AC$23</definedName>
    <definedName name="年" localSheetId="6">#REF!</definedName>
    <definedName name="念心湖酒店" localSheetId="6">'[61]2.3 科目分析'!$AB$4:$AB$23</definedName>
    <definedName name="人力" localSheetId="6">#REF!</definedName>
    <definedName name="日" localSheetId="6">#REF!</definedName>
    <definedName name="商超业务_便利店" localSheetId="6">'[61]2.3 科目分析'!$W$4:$W$23</definedName>
    <definedName name="商超业务_商业街" localSheetId="6">'[61]2.3 科目分析'!$X$4:$X$23</definedName>
    <definedName name="商业" localSheetId="6">'[61]2.3 科目分析'!$V$26:$V$34</definedName>
    <definedName name="省市" localSheetId="6">'[63]Sheet1 (2)'!$A$1:$A$3</definedName>
    <definedName name="收DA111" localSheetId="6" hidden="1">#REF!</definedName>
    <definedName name="收费111" localSheetId="6" hidden="1">#REF!</definedName>
    <definedName name="收费收费" localSheetId="6" hidden="1">#REF!</definedName>
    <definedName name="天马2019" localSheetId="6">IF(SUM(#REF!)&gt;1,1,IF(SUM(#REF!)=1,1,0))</definedName>
    <definedName name="西南区域_教育后勤" localSheetId="6">'[61]2.3 科目分析'!$V$4:$V$23</definedName>
    <definedName name="线上商城业务" localSheetId="6">'[61]2.3 科目分析'!$AG$4:$AG$23</definedName>
    <definedName name="应收员工个人表" localSheetId="6">'[64]OPEN ITEN KEY'!#REF!</definedName>
    <definedName name="应收账款2分析" localSheetId="6">#REF!</definedName>
    <definedName name="预算" localSheetId="6">#REF!</definedName>
    <definedName name="月" localSheetId="6">#REF!</definedName>
    <definedName name="增长级" localSheetId="6">'[61]2.3 科目分析'!$T$26:$T$34</definedName>
    <definedName name="中心管理部门" localSheetId="6">'[61]2.3 科目分析'!$Z$4:$Z$23</definedName>
    <definedName name="中心其余业务部门" localSheetId="6">'[61]2.3 科目分析'!$AA$4:$AA$23</definedName>
    <definedName name="전" localSheetId="6">#REF!</definedName>
    <definedName name="주택사업본부" localSheetId="6">#REF!</definedName>
    <definedName name="철구사업본부" localSheetId="6">#REF!</definedName>
    <definedName name="_00000" localSheetId="5">#REF!</definedName>
    <definedName name="_2个人应收款" localSheetId="5">#REF!</definedName>
    <definedName name="_2其他应付款其他" localSheetId="5">#REF!</definedName>
    <definedName name="_2其他应收款" localSheetId="5">#REF!</definedName>
    <definedName name="_2应付帐款" localSheetId="5">#REF!</definedName>
    <definedName name="_2应收帐款" localSheetId="5">#REF!</definedName>
    <definedName name="_jv2" localSheetId="5">'[44]NON_OP I&amp;E_JV1'!$A$1</definedName>
    <definedName name="a" localSheetId="5">#REF!</definedName>
    <definedName name="aaa" localSheetId="5">#REF!</definedName>
    <definedName name="Acq_Non_conso_investments" localSheetId="5">'[45]17. Non consolidated stock'!$F$27</definedName>
    <definedName name="AEINJ_ARS_E410900" localSheetId="5">'[46]A-Eingang Laender (ändert)'!$C$52</definedName>
    <definedName name="AEINJ_ARS_E410910" localSheetId="5">'[46]A-Eingang Laender (ändert)'!$D$52</definedName>
    <definedName name="AEINJ_ARS_E410920" localSheetId="5">'[46]A-Eingang Laender (ändert)'!$E$52</definedName>
    <definedName name="AEINJ_ARS_E410930" localSheetId="5">'[46]A-Eingang Laender (ändert)'!$F$52</definedName>
    <definedName name="AEINJ_BRL_E410900" localSheetId="5">'[46]A-Eingang Laender (ändert)'!$C$50</definedName>
    <definedName name="AEINJ_BRL_E410910" localSheetId="5">'[46]A-Eingang Laender (ändert)'!$D$50</definedName>
    <definedName name="AEINJ_BRL_E410920" localSheetId="5">'[46]A-Eingang Laender (ändert)'!$E$50</definedName>
    <definedName name="AEINJ_BRL_E410930" localSheetId="5">'[46]A-Eingang Laender (ändert)'!$F$50</definedName>
    <definedName name="AEINJ_CLP_E410900" localSheetId="5">'[46]A-Eingang Laender (ändert)'!$C$51</definedName>
    <definedName name="AEINJ_CLP_E410910" localSheetId="5">'[46]A-Eingang Laender (ändert)'!$D$51</definedName>
    <definedName name="AEINJ_CLP_E410920" localSheetId="5">'[46]A-Eingang Laender (ändert)'!$E$51</definedName>
    <definedName name="AEINJ_CLP_E410930" localSheetId="5">'[46]A-Eingang Laender (ändert)'!$F$51</definedName>
    <definedName name="AEINJ_COP_E410900" localSheetId="5">'[46]A-Eingang Laender (ändert)'!$C$53</definedName>
    <definedName name="AEINJ_COP_E410910" localSheetId="5">'[46]A-Eingang Laender (ändert)'!$D$53</definedName>
    <definedName name="AEINJ_COP_E410920" localSheetId="5">'[46]A-Eingang Laender (ändert)'!$E$53</definedName>
    <definedName name="AEINJ_COP_E410930" localSheetId="5">'[46]A-Eingang Laender (ändert)'!$F$53</definedName>
    <definedName name="AEINJ_EGP_E410900" localSheetId="5">'[46]A-Eingang Laender (ändert)'!$C$43</definedName>
    <definedName name="AEINJ_EGP_E410910" localSheetId="5">'[46]A-Eingang Laender (ändert)'!$D$43</definedName>
    <definedName name="AEINJ_EGP_E410920" localSheetId="5">'[46]A-Eingang Laender (ändert)'!$E$43</definedName>
    <definedName name="AEINJ_EGP_E410930" localSheetId="5">'[46]A-Eingang Laender (ändert)'!$F$43</definedName>
    <definedName name="AEINJ_ESP_UEGGE" localSheetId="5">'[46]A-Eingang Laender (ändert)'!$D$23</definedName>
    <definedName name="AEINJ_HKD_E410900" localSheetId="5">'[46]A-Eingang Laender (ändert)'!$C$59</definedName>
    <definedName name="AEINJ_HKD_E410910" localSheetId="5">'[46]A-Eingang Laender (ändert)'!$D$59</definedName>
    <definedName name="AEINJ_HKD_E410920" localSheetId="5">'[46]A-Eingang Laender (ändert)'!$E$59</definedName>
    <definedName name="AEINJ_HKD_E410930" localSheetId="5">'[46]A-Eingang Laender (ändert)'!$F$59</definedName>
    <definedName name="AEINJ_HRK_E410900" localSheetId="5">'[46]A-Eingang Laender (ändert)'!$C$35</definedName>
    <definedName name="AEINJ_HRK_E410910" localSheetId="5">'[46]A-Eingang Laender (ändert)'!$D$35</definedName>
    <definedName name="AEINJ_HRK_E410920" localSheetId="5">'[46]A-Eingang Laender (ändert)'!$E$35</definedName>
    <definedName name="AEINJ_HRK_E410930" localSheetId="5">'[46]A-Eingang Laender (ändert)'!$F$35</definedName>
    <definedName name="AEINJ_ILS_E410900" localSheetId="5">'[46]A-Eingang Laender (ändert)'!$C$60</definedName>
    <definedName name="AEINJ_ILS_E410910" localSheetId="5">'[46]A-Eingang Laender (ändert)'!$D$60</definedName>
    <definedName name="AEINJ_ILS_E410920" localSheetId="5">'[46]A-Eingang Laender (ändert)'!$E$60</definedName>
    <definedName name="AEINJ_ILS_E410930" localSheetId="5">'[46]A-Eingang Laender (ändert)'!$F$60</definedName>
    <definedName name="AEINJ_INR_E410900" localSheetId="5">'[46]A-Eingang Laender (ändert)'!$C$58</definedName>
    <definedName name="AEINJ_INR_E410910" localSheetId="5">'[46]A-Eingang Laender (ändert)'!$D$58</definedName>
    <definedName name="AEINJ_INR_E410920" localSheetId="5">'[46]A-Eingang Laender (ändert)'!$E$58</definedName>
    <definedName name="AEINJ_INR_E410930" localSheetId="5">'[46]A-Eingang Laender (ändert)'!$F$58</definedName>
    <definedName name="AEINJ_KRW_E410900" localSheetId="5">'[46]A-Eingang Laender (ändert)'!$C$61</definedName>
    <definedName name="AEINJ_KRW_E410910" localSheetId="5">'[46]A-Eingang Laender (ändert)'!$D$61</definedName>
    <definedName name="AEINJ_KRW_E410920" localSheetId="5">'[46]A-Eingang Laender (ändert)'!$E$61</definedName>
    <definedName name="AEINJ_KRW_E410930" localSheetId="5">'[46]A-Eingang Laender (ändert)'!$F$61</definedName>
    <definedName name="AEINJ_MAD_E410900" localSheetId="5">'[46]A-Eingang Laender (ändert)'!$C$44</definedName>
    <definedName name="AEINJ_MAD_E410910" localSheetId="5">'[46]A-Eingang Laender (ändert)'!$D$44</definedName>
    <definedName name="AEINJ_MAD_E410920" localSheetId="5">'[46]A-Eingang Laender (ändert)'!$E$44</definedName>
    <definedName name="AEINJ_MAD_E410930" localSheetId="5">'[46]A-Eingang Laender (ändert)'!$F$44</definedName>
    <definedName name="AEINJ_MXN_E410900" localSheetId="5">'[46]A-Eingang Laender (ändert)'!$C$49</definedName>
    <definedName name="AEINJ_MXN_E410910" localSheetId="5">'[46]A-Eingang Laender (ändert)'!$D$49</definedName>
    <definedName name="AEINJ_MXN_E410920" localSheetId="5">'[46]A-Eingang Laender (ändert)'!$E$49</definedName>
    <definedName name="AEINJ_MXN_E410930" localSheetId="5">'[46]A-Eingang Laender (ändert)'!$F$49</definedName>
    <definedName name="AEINJ_MYR_E410900" localSheetId="5">'[46]A-Eingang Laender (ändert)'!$C$65</definedName>
    <definedName name="AEINJ_MYR_E410910" localSheetId="5">'[46]A-Eingang Laender (ändert)'!$D$65</definedName>
    <definedName name="AEINJ_MYR_E410920" localSheetId="5">'[46]A-Eingang Laender (ändert)'!$E$65</definedName>
    <definedName name="AEINJ_MYR_E410930" localSheetId="5">'[46]A-Eingang Laender (ändert)'!$F$65</definedName>
    <definedName name="AEINJ_ROL_E410900" localSheetId="5">'[46]A-Eingang Laender (ändert)'!$C$36</definedName>
    <definedName name="AEINJ_ROL_E410910" localSheetId="5">'[46]A-Eingang Laender (ändert)'!$D$36</definedName>
    <definedName name="AEINJ_ROL_E410920" localSheetId="5">'[46]A-Eingang Laender (ändert)'!$E$36</definedName>
    <definedName name="AEINJ_ROL_E410930" localSheetId="5">'[46]A-Eingang Laender (ändert)'!$F$36</definedName>
    <definedName name="AEINJ_SAR_E410900" localSheetId="5">'[46]A-Eingang Laender (ändert)'!$C$63</definedName>
    <definedName name="AEINJ_SAR_E410910" localSheetId="5">'[46]A-Eingang Laender (ändert)'!$D$63</definedName>
    <definedName name="AEINJ_SAR_E410920" localSheetId="5">'[46]A-Eingang Laender (ändert)'!$E$63</definedName>
    <definedName name="AEINJ_SAR_E410930" localSheetId="5">'[46]A-Eingang Laender (ändert)'!$F$63</definedName>
    <definedName name="AEINJ_SGD_E410900" localSheetId="5">'[46]A-Eingang Laender (ändert)'!$C$62</definedName>
    <definedName name="AEINJ_SGD_E410910" localSheetId="5">'[46]A-Eingang Laender (ändert)'!$D$62</definedName>
    <definedName name="AEINJ_SGD_E410920" localSheetId="5">'[46]A-Eingang Laender (ändert)'!$E$62</definedName>
    <definedName name="AEINJ_SGD_E410930" localSheetId="5">'[46]A-Eingang Laender (ändert)'!$F$62</definedName>
    <definedName name="AEINJ_SIT_E410900" localSheetId="5">'[46]A-Eingang Laender (ändert)'!$C$34</definedName>
    <definedName name="AEINJ_SIT_E410910" localSheetId="5">'[46]A-Eingang Laender (ändert)'!$D$34</definedName>
    <definedName name="AEINJ_SIT_E410920" localSheetId="5">'[46]A-Eingang Laender (ändert)'!$E$34</definedName>
    <definedName name="AEINJ_SIT_E410930" localSheetId="5">'[46]A-Eingang Laender (ändert)'!$F$34</definedName>
    <definedName name="AEINJ_SKK_E410900" localSheetId="5">'[46]A-Eingang Laender (ändert)'!$C$37</definedName>
    <definedName name="AEINJ_SKK_E410910" localSheetId="5">'[46]A-Eingang Laender (ändert)'!$D$37</definedName>
    <definedName name="AEINJ_SKK_E410920" localSheetId="5">'[46]A-Eingang Laender (ändert)'!$E$37</definedName>
    <definedName name="AEINJ_SKK_E410930" localSheetId="5">'[46]A-Eingang Laender (ändert)'!$F$37</definedName>
    <definedName name="AEINJ_THB_E410900" localSheetId="5">'[46]A-Eingang Laender (ändert)'!$C$64</definedName>
    <definedName name="AEINJ_THB_E410910" localSheetId="5">'[46]A-Eingang Laender (ändert)'!$D$64</definedName>
    <definedName name="AEINJ_THB_E410920" localSheetId="5">'[46]A-Eingang Laender (ändert)'!$E$64</definedName>
    <definedName name="AEINJ_THB_E410930" localSheetId="5">'[46]A-Eingang Laender (ändert)'!$F$64</definedName>
    <definedName name="AEINJ_TRL_E410900" localSheetId="5">'[46]A-Eingang Laender (ändert)'!$C$33</definedName>
    <definedName name="AEINJ_TRL_E410910" localSheetId="5">'[46]A-Eingang Laender (ändert)'!$D$33</definedName>
    <definedName name="AEINJ_TRL_E410920" localSheetId="5">'[46]A-Eingang Laender (ändert)'!$E$33</definedName>
    <definedName name="AEINJ_TRL_E410930" localSheetId="5">'[46]A-Eingang Laender (ändert)'!$F$33</definedName>
    <definedName name="AEINJ_UAH_E410900" localSheetId="5">'[46]A-Eingang Laender (ändert)'!$C$38</definedName>
    <definedName name="AEINJ_UAH_E410910" localSheetId="5">'[46]A-Eingang Laender (ändert)'!$D$38</definedName>
    <definedName name="AEINJ_UAH_E410920" localSheetId="5">'[46]A-Eingang Laender (ändert)'!$E$38</definedName>
    <definedName name="AEINJ_UAH_E410930" localSheetId="5">'[46]A-Eingang Laender (ändert)'!$F$38</definedName>
    <definedName name="aging" localSheetId="5">[47]账龄分析表!$A$1:$I$1092</definedName>
    <definedName name="asabj_ao" localSheetId="5">'[48]Movem. in fixed assets - Depr.'!$I$19</definedName>
    <definedName name="asas" localSheetId="5">'[48]Movem. in fixed assets - Depr.'!$I$20</definedName>
    <definedName name="Average_rate_N" localSheetId="5">'[45]General Data'!$G$11</definedName>
    <definedName name="B" localSheetId="5">#REF!</definedName>
    <definedName name="CASJ_C523100" localSheetId="5">'[46]Cash-Flow (offen)'!$H$14</definedName>
    <definedName name="CASJ_C523200" localSheetId="5">'[46]Cash-Flow (offen)'!$H$15</definedName>
    <definedName name="CIT_Rate" localSheetId="5">#REF!</definedName>
    <definedName name="CLIENT_NAME" localSheetId="5">#REF!</definedName>
    <definedName name="Closing_rate_N" localSheetId="5">'[45]General Data'!$G$10</definedName>
    <definedName name="COFE." localSheetId="5">#REF!</definedName>
    <definedName name="Col_AC_3112_ApRepLocalApresRet" localSheetId="5">[45]Assets!$M$1:$M$65536</definedName>
    <definedName name="Col_AC_3112_AvRepLocalApresRet" localSheetId="5">[45]Assets!$K$1:$K$65536</definedName>
    <definedName name="Col_AC_AnneeNLocalApresRet" localSheetId="5">[45]Assets!$E$1:$E$65536</definedName>
    <definedName name="Col_PA_3112_AvRepLocalApresRet" localSheetId="5">[45]Liabilities!$K$1:$K$65536</definedName>
    <definedName name="Col_PA_AnneeNLocalApresRet" localSheetId="5">[45]Liabilities!$E$1:$E$65536</definedName>
    <definedName name="Col_Par_Reel_P130" localSheetId="5">'[45]General Data'!$K$1:$K$65536</definedName>
    <definedName name="Col_Par_Reel_P260" localSheetId="5">'[45]General Data'!$L$1:$L$65536</definedName>
    <definedName name="Col_PL_AnneeNLocalApresRet" localSheetId="5">'[45]P-L'!$E$1:$E$65536</definedName>
    <definedName name="COMM" localSheetId="5">#REF!</definedName>
    <definedName name="Current" localSheetId="5">#REF!</definedName>
    <definedName name="custlist" localSheetId="5">[49]Customer_Country!$G$9:$G$202</definedName>
    <definedName name="DA_3009720238500000393" localSheetId="5" hidden="1">#REF!</definedName>
    <definedName name="DA_3010657909000000019" localSheetId="5" hidden="1">#REF!</definedName>
    <definedName name="DA_3010657909000000024" localSheetId="5" hidden="1">#REF!</definedName>
    <definedName name="DA_3010657909000000069" localSheetId="5" hidden="1">#REF!</definedName>
    <definedName name="DA_3010657909000000101" localSheetId="5" hidden="1">#REF!</definedName>
    <definedName name="DA_3010657909000000216" localSheetId="5" hidden="1">#REF!</definedName>
    <definedName name="DA_3010657909000000219" localSheetId="5" hidden="1">#REF!</definedName>
    <definedName name="DA_3010657909000000222" localSheetId="5" hidden="1">#REF!</definedName>
    <definedName name="DA_3010657909000000466" localSheetId="5" hidden="1">#REF!</definedName>
    <definedName name="Database" localSheetId="5">#REF!</definedName>
    <definedName name="DEPT" localSheetId="5">#REF!</definedName>
    <definedName name="einheit" localSheetId="5">[50]Titel!$B$9</definedName>
    <definedName name="ERGM_E415100" localSheetId="5">'[51]Profit and loss'!$G$8</definedName>
    <definedName name="ERGM_E415200" localSheetId="5">'[51]Profit and loss'!$G$9</definedName>
    <definedName name="ERGM_E500000" localSheetId="5">'[51]Profit and loss'!$G$14</definedName>
    <definedName name="ERGM_E500100" localSheetId="5">'[51]Profit and loss'!$G$15</definedName>
    <definedName name="ERGM_E510000" localSheetId="5">'[51]Profit and loss'!$G$16</definedName>
    <definedName name="F7.1" localSheetId="5">#REF!</definedName>
    <definedName name="F7.2" localSheetId="5">#REF!</definedName>
    <definedName name="GUVM_G400000" localSheetId="5">'[51]Profit and loss'!$G$18</definedName>
    <definedName name="GUVM_G410000" localSheetId="5">'[51]Profit and loss'!$G$13</definedName>
    <definedName name="GUVM_G412000" localSheetId="5">'[51]Profit and loss'!$G$11</definedName>
    <definedName name="GUVM_G413000" localSheetId="5">'[51]Profit and loss'!$G$12</definedName>
    <definedName name="GUVM_G415000" localSheetId="5">'[51]Profit and loss'!$G$10</definedName>
    <definedName name="GUVM_G440000" localSheetId="5">'[51]Profit and loss'!$G$22</definedName>
    <definedName name="GUVM_G500000" localSheetId="5">'[51]Profit and loss'!$G$17</definedName>
    <definedName name="GUVM_G540000" localSheetId="5">'[51]Profit and loss'!$G$24</definedName>
    <definedName name="GUVM_G550000" localSheetId="5">'[51]Profit and loss'!$G$19</definedName>
    <definedName name="GUVM_G560000" localSheetId="5">'[51]Profit and loss'!$G$21</definedName>
    <definedName name="GUVM_G570000" localSheetId="5">'[51]Profit and loss'!$G$20</definedName>
    <definedName name="GUVM_G601000" localSheetId="5">'[51]Profit and loss'!$G$27</definedName>
    <definedName name="GUVM_G603000" localSheetId="5">'[51]Profit and loss'!$G$23</definedName>
    <definedName name="GUVM_G701500" localSheetId="5">'[51]Profit and loss'!$G$25</definedName>
    <definedName name="GUVM_G900000" localSheetId="5">'[51]Profit and loss'!$G$26</definedName>
    <definedName name="GUVM_G900500" localSheetId="5">'[51]Profit and loss'!$G$28</definedName>
    <definedName name="HEADER" localSheetId="5">#REF!</definedName>
    <definedName name="ID.NO" localSheetId="5">#REF!</definedName>
    <definedName name="jahr" localSheetId="5">[50]Titel!$G$8</definedName>
    <definedName name="judge" localSheetId="5">[52]报表封面!$I$11</definedName>
    <definedName name="Language" localSheetId="5">[53]Basic_information!$F$2</definedName>
    <definedName name="M_S" localSheetId="5">#REF!</definedName>
    <definedName name="mon" localSheetId="5">[50]Titel!$K$9</definedName>
    <definedName name="MvtCorpAcquisitions_Loc" localSheetId="5">'[45]14. Fixed assets'!$E$36</definedName>
    <definedName name="MvtIncorpAcquisitions_Loc" localSheetId="5">'[45]13. Intangible assets'!$E$18</definedName>
    <definedName name="NAME" localSheetId="5">#REF!</definedName>
    <definedName name="ORIGI" localSheetId="5">#REF!</definedName>
    <definedName name="OUTPUT" localSheetId="5">#REF!</definedName>
    <definedName name="PART_ID" localSheetId="5">[54]Sheet1!$A$1:$G$2000</definedName>
    <definedName name="PERIOD_END" localSheetId="5">#REF!</definedName>
    <definedName name="PL_R990" localSheetId="5">'[55]P-L'!$C$59</definedName>
    <definedName name="PREPARED_BY" localSheetId="5">#REF!</definedName>
    <definedName name="PREPARED_DATE" localSheetId="5">#REF!</definedName>
    <definedName name="_xlnm.Print_Area" localSheetId="5">#REF!</definedName>
    <definedName name="Print_Area_MI" localSheetId="5">#REF!</definedName>
    <definedName name="Print_Areapp" localSheetId="5">#REF!</definedName>
    <definedName name="Prior" localSheetId="5">#REF!</definedName>
    <definedName name="produccion_gas_anual" localSheetId="5">#REF!</definedName>
    <definedName name="ProductStatus" localSheetId="5">#REF!</definedName>
    <definedName name="profitoil_contrat_extranj" localSheetId="5">#REF!</definedName>
    <definedName name="qq" localSheetId="5">[56]Titel!$B$9</definedName>
    <definedName name="Recorder" localSheetId="5">#REF!</definedName>
    <definedName name="RESING" localSheetId="5">#REF!</definedName>
    <definedName name="Row_AC_A303" localSheetId="5">[45]Assets!$A$18:$IV$18</definedName>
    <definedName name="Row_AC_A305" localSheetId="5">[45]Assets!$A$20:$IV$20</definedName>
    <definedName name="Row_AC_A451" localSheetId="5">[45]Assets!$A$21:$IV$21</definedName>
    <definedName name="Row_AC_A452" localSheetId="5">[45]Assets!$A$22:$IV$22</definedName>
    <definedName name="Row_AC_A501" localSheetId="5">[45]Assets!$A$23:$IV$23</definedName>
    <definedName name="Row_AC_A502" localSheetId="5">[45]Assets!$A$24:$IV$24</definedName>
    <definedName name="Row_AC_A601" localSheetId="5">[45]Assets!$A$25:$IV$25</definedName>
    <definedName name="Row_AC_A602" localSheetId="5">[45]Assets!$A$26:$IV$26</definedName>
    <definedName name="Row_AC_A621" localSheetId="5">[45]Assets!$A$28:$IV$28</definedName>
    <definedName name="Row_AC_A622" localSheetId="5">[45]Assets!$A$29:$IV$29</definedName>
    <definedName name="Row_AC_A625" localSheetId="5">[45]Assets!$A$32:$IV$32</definedName>
    <definedName name="Row_AC_A701" localSheetId="5">[45]Assets!$A$33:$IV$33</definedName>
    <definedName name="Row_AC_A800" localSheetId="5">[45]Assets!$A$36:$IV$36</definedName>
    <definedName name="Row_AC_A851" localSheetId="5">[45]Assets!$A$38:$IV$38</definedName>
    <definedName name="Row_AC_A854" localSheetId="5">[45]Assets!$A$41:$IV$41</definedName>
    <definedName name="Row_AC_A855" localSheetId="5">[45]Assets!$A$42:$IV$42</definedName>
    <definedName name="Row_PA_P140" localSheetId="5">[45]Liabilities!$A$10:$IV$10</definedName>
    <definedName name="Row_PA_P250" localSheetId="5">[45]Liabilities!$A$13:$IV$13</definedName>
    <definedName name="Row_PA_P500" localSheetId="5">[45]Liabilities!$A$19:$IV$19</definedName>
    <definedName name="Row_PA_P520" localSheetId="5">[45]Liabilities!$A$20:$IV$20</definedName>
    <definedName name="Row_PA_P600" localSheetId="5">[45]Liabilities!$A$21:$IV$21</definedName>
    <definedName name="Row_PA_P710" localSheetId="5">[45]Liabilities!$A$22:$IV$22</definedName>
    <definedName name="Row_PA_P740" localSheetId="5">[45]Liabilities!$A$25:$IV$25</definedName>
    <definedName name="Row_PAR_RecusEquivalenceLocal" localSheetId="5">'[45]General Data'!$A$38:$IV$38</definedName>
    <definedName name="Row_PAR_RecusInterLocal" localSheetId="5">'[45]General Data'!$A$35:$IV$35</definedName>
    <definedName name="Row_PL_R401" localSheetId="5">'[45]P-L'!$A$20:$IV$20</definedName>
    <definedName name="Row_PL_R402" localSheetId="5">'[45]P-L'!$A$21:$IV$21</definedName>
    <definedName name="Row_PL_R403" localSheetId="5">'[45]P-L'!$A$22:$IV$22</definedName>
    <definedName name="Row_PL_R421" localSheetId="5">'[45]P-L'!$A$24:$IV$24</definedName>
    <definedName name="Row_PL_R422" localSheetId="5">'[45]P-L'!$A$25:$IV$25</definedName>
    <definedName name="Row_PL_R552" localSheetId="5">'[45]P-L'!$A$41:$IV$41</definedName>
    <definedName name="Row_PL_R554" localSheetId="5">'[45]P-L'!$A$43:$IV$43</definedName>
    <definedName name="Row_PL_R650" localSheetId="5">'[45]P-L'!$A$47:$IV$47</definedName>
    <definedName name="Row_PL_R701" localSheetId="5">'[45]P-L'!$A$48:$IV$48</definedName>
    <definedName name="SAPRangeKEYFIG_Tabelle4_MgtEBIT" localSheetId="5">#REF!</definedName>
    <definedName name="SAPRangeKEYFIG_Tabelle4_PL_inLC" localSheetId="5">#REF!</definedName>
    <definedName name="SAPRangeKEYFIG_Tabelle4_PLinLocalCurrency" localSheetId="5">#REF!</definedName>
    <definedName name="SAPRangeKEYFIG_Tabelle61_cashflow_EATKADA" localSheetId="5">#REF!</definedName>
    <definedName name="SAPRangePOPER_Tabelle4_MgtEBIT" localSheetId="5">#REF!</definedName>
    <definedName name="SAPRangePOPER_Tabelle4_PL_inLC" localSheetId="5">#REF!</definedName>
    <definedName name="SAPRangePOPER_Tabelle4_PLinLocalCurrency" localSheetId="5">#REF!</definedName>
    <definedName name="SAPRangePOPER_Tabelle61_cashflow_EATKADA" localSheetId="5">#REF!</definedName>
    <definedName name="SAPRangeRBUNIT_Tabelle6_Headcnt" localSheetId="5">#REF!</definedName>
    <definedName name="SAPRangeRITEM_Tabelle4_MgtEBIT" localSheetId="5">#REF!</definedName>
    <definedName name="SAPRangeRITEM_Tabelle4_PL_inLC" localSheetId="5">#REF!</definedName>
    <definedName name="SAPRangeRITEM_Tabelle4_PLinLocalCurrency" localSheetId="5">#REF!</definedName>
    <definedName name="SAPRangeRITEM_Tabelle61_cashflow_EATKADA" localSheetId="5">#REF!</definedName>
    <definedName name="SAPRangeRVERS_Tabelle4_MgtEBIT" localSheetId="5">#REF!</definedName>
    <definedName name="SAPRangeRVERS_Tabelle4_PL_inLC" localSheetId="5">#REF!</definedName>
    <definedName name="SAPRangeRVERS_Tabelle4_PLinLocalCurrency" localSheetId="5">#REF!</definedName>
    <definedName name="SAPRangeRVERS_Tabelle61_cashflow_EATKADA" localSheetId="5">#REF!</definedName>
    <definedName name="SAPRangeRVERS_Tabelle8_BS" localSheetId="5">#REF!</definedName>
    <definedName name="SAPRangeRYEAR_Tabelle1_Tabelle1D1" localSheetId="5">[57]Header!$E$21</definedName>
    <definedName name="SAPRangeRYEAR_Tabelle4_MgtEBIT" localSheetId="5">#REF!</definedName>
    <definedName name="SAPRangeRYEAR_Tabelle4_PL_inLC" localSheetId="5">#REF!</definedName>
    <definedName name="SAPRangeRYEAR_Tabelle4_PLinLocalCurrency" localSheetId="5">#REF!</definedName>
    <definedName name="SAPRangeRYEAR_Tabelle61_cashflow_EATKADA" localSheetId="5">#REF!</definedName>
    <definedName name="SAPTrigger_Tabelle24_Tabelle24D1" localSheetId="5">[58]sapactivexlhiddensheet!$D$39</definedName>
    <definedName name="SAPTrigger_Tabelle24_Tabelle24D2" localSheetId="5">[58]sapactivexlhiddensheet!$BO$39</definedName>
    <definedName name="SAPTrigger_Tabelle24_UploadF101Stat" localSheetId="5">[58]sapactivexlhiddensheet!$BR$39</definedName>
    <definedName name="SAPTrigger_Tabelle29_ExportF10.2" localSheetId="5">[58]sapactivexlhiddensheet!$BP$39</definedName>
    <definedName name="SAPTrigger_Tabelle35_ExportF15.2" localSheetId="5">[59]sapactivexlhiddensheet!$BV$39</definedName>
    <definedName name="sel" localSheetId="5">#REF!</definedName>
    <definedName name="Sheet1" localSheetId="5">#REF!</definedName>
    <definedName name="Sheet10" localSheetId="5">#REF!</definedName>
    <definedName name="Sheet2" localSheetId="5">#REF!</definedName>
    <definedName name="Sheet3" localSheetId="5">#REF!</definedName>
    <definedName name="Sheet4" localSheetId="5">#REF!</definedName>
    <definedName name="Sheet5" localSheetId="5">#REF!</definedName>
    <definedName name="Sheet6" localSheetId="5">#REF!</definedName>
    <definedName name="Sheet7" localSheetId="5">#REF!</definedName>
    <definedName name="Sheet8" localSheetId="5">#REF!</definedName>
    <definedName name="Sheet9" localSheetId="5">#REF!</definedName>
    <definedName name="sm" localSheetId="5">#REF!</definedName>
    <definedName name="t" localSheetId="5">#REF!</definedName>
    <definedName name="Tax_rate" localSheetId="5">#REF!</definedName>
    <definedName name="TEL" localSheetId="5">#REF!</definedName>
    <definedName name="UERLJ_ARS_E410800" localSheetId="5">'[46]U-Erloese Laender(ändert)'!$C$52</definedName>
    <definedName name="UERLJ_ARS_E410810" localSheetId="5">'[46]U-Erloese Laender(ändert)'!$D$52</definedName>
    <definedName name="UERLJ_ARS_E410820" localSheetId="5">'[46]U-Erloese Laender(ändert)'!$E$52</definedName>
    <definedName name="UERLJ_ARS_E410830" localSheetId="5">'[46]U-Erloese Laender(ändert)'!$F$52</definedName>
    <definedName name="UERLJ_BRL_E410800" localSheetId="5">'[46]U-Erloese Laender(ändert)'!$C$50</definedName>
    <definedName name="UERLJ_BRL_E410810" localSheetId="5">'[46]U-Erloese Laender(ändert)'!$D$50</definedName>
    <definedName name="UERLJ_BRL_E410820" localSheetId="5">'[46]U-Erloese Laender(ändert)'!$E$50</definedName>
    <definedName name="UERLJ_BRL_E410830" localSheetId="5">'[46]U-Erloese Laender(ändert)'!$F$50</definedName>
    <definedName name="UERLJ_CLP_E410800" localSheetId="5">'[46]U-Erloese Laender(ändert)'!$C$51</definedName>
    <definedName name="UERLJ_CLP_E410810" localSheetId="5">'[46]U-Erloese Laender(ändert)'!$D$51</definedName>
    <definedName name="UERLJ_CLP_E410820" localSheetId="5">'[46]U-Erloese Laender(ändert)'!$E$51</definedName>
    <definedName name="UERLJ_CLP_E410830" localSheetId="5">'[46]U-Erloese Laender(ändert)'!$F$51</definedName>
    <definedName name="UERLJ_COP_E410800" localSheetId="5">'[46]U-Erloese Laender(ändert)'!$C$53</definedName>
    <definedName name="UERLJ_COP_E410810" localSheetId="5">'[46]U-Erloese Laender(ändert)'!$D$53</definedName>
    <definedName name="UERLJ_COP_E410820" localSheetId="5">'[46]U-Erloese Laender(ändert)'!$E$53</definedName>
    <definedName name="UERLJ_COP_E410830" localSheetId="5">'[46]U-Erloese Laender(ändert)'!$F$53</definedName>
    <definedName name="UERLJ_EGP_E410800" localSheetId="5">'[46]U-Erloese Laender(ändert)'!$C$43</definedName>
    <definedName name="UERLJ_EGP_E410810" localSheetId="5">'[46]U-Erloese Laender(ändert)'!$D$43</definedName>
    <definedName name="UERLJ_EGP_E410820" localSheetId="5">'[46]U-Erloese Laender(ändert)'!$E$43</definedName>
    <definedName name="UERLJ_EGP_E410830" localSheetId="5">'[46]U-Erloese Laender(ändert)'!$F$43</definedName>
    <definedName name="UERLJ_HKD_E410800" localSheetId="5">'[46]U-Erloese Laender(ändert)'!$C$59</definedName>
    <definedName name="UERLJ_HKD_E410810" localSheetId="5">'[46]U-Erloese Laender(ändert)'!$D$59</definedName>
    <definedName name="UERLJ_HKD_E410820" localSheetId="5">'[46]U-Erloese Laender(ändert)'!$E$59</definedName>
    <definedName name="UERLJ_HKD_E410830" localSheetId="5">'[46]U-Erloese Laender(ändert)'!$F$59</definedName>
    <definedName name="UERLJ_HRK_E410800" localSheetId="5">'[46]U-Erloese Laender(ändert)'!$C$35</definedName>
    <definedName name="UERLJ_HRK_E410810" localSheetId="5">'[46]U-Erloese Laender(ändert)'!$D$35</definedName>
    <definedName name="UERLJ_HRK_E410820" localSheetId="5">'[46]U-Erloese Laender(ändert)'!$E$35</definedName>
    <definedName name="UERLJ_HRK_E410830" localSheetId="5">'[46]U-Erloese Laender(ändert)'!$F$35</definedName>
    <definedName name="UERLJ_ILS_E410800" localSheetId="5">'[46]U-Erloese Laender(ändert)'!$C$60</definedName>
    <definedName name="UERLJ_ILS_E410810" localSheetId="5">'[46]U-Erloese Laender(ändert)'!$D$60</definedName>
    <definedName name="UERLJ_ILS_E410820" localSheetId="5">'[46]U-Erloese Laender(ändert)'!$E$60</definedName>
    <definedName name="UERLJ_ILS_E410830" localSheetId="5">'[46]U-Erloese Laender(ändert)'!$F$60</definedName>
    <definedName name="UERLJ_INR_E410800" localSheetId="5">'[46]U-Erloese Laender(ändert)'!$C$58</definedName>
    <definedName name="UERLJ_INR_E410810" localSheetId="5">'[46]U-Erloese Laender(ändert)'!$D$58</definedName>
    <definedName name="UERLJ_INR_E410820" localSheetId="5">'[46]U-Erloese Laender(ändert)'!$E$58</definedName>
    <definedName name="UERLJ_INR_E410830" localSheetId="5">'[46]U-Erloese Laender(ändert)'!$F$58</definedName>
    <definedName name="UERLJ_KRW_E410800" localSheetId="5">'[46]U-Erloese Laender(ändert)'!$C$61</definedName>
    <definedName name="UERLJ_KRW_E410810" localSheetId="5">'[46]U-Erloese Laender(ändert)'!$D$61</definedName>
    <definedName name="UERLJ_KRW_E410820" localSheetId="5">'[46]U-Erloese Laender(ändert)'!$E$61</definedName>
    <definedName name="UERLJ_KRW_E410830" localSheetId="5">'[46]U-Erloese Laender(ändert)'!$F$61</definedName>
    <definedName name="UERLJ_MAD_E410800" localSheetId="5">'[46]U-Erloese Laender(ändert)'!$C$44</definedName>
    <definedName name="UERLJ_MAD_E410810" localSheetId="5">'[46]U-Erloese Laender(ändert)'!$D$44</definedName>
    <definedName name="UERLJ_MAD_E410820" localSheetId="5">'[46]U-Erloese Laender(ändert)'!$E$44</definedName>
    <definedName name="UERLJ_MAD_E410830" localSheetId="5">'[46]U-Erloese Laender(ändert)'!$F$44</definedName>
    <definedName name="UERLJ_MXN_E410800" localSheetId="5">'[46]U-Erloese Laender(ändert)'!$C$49</definedName>
    <definedName name="UERLJ_MXN_E410810" localSheetId="5">'[46]U-Erloese Laender(ändert)'!$D$49</definedName>
    <definedName name="UERLJ_MXN_E410820" localSheetId="5">'[46]U-Erloese Laender(ändert)'!$E$49</definedName>
    <definedName name="UERLJ_MXN_E410830" localSheetId="5">'[46]U-Erloese Laender(ändert)'!$F$49</definedName>
    <definedName name="UERLJ_MYR_E410800" localSheetId="5">'[46]U-Erloese Laender(ändert)'!$C$65</definedName>
    <definedName name="UERLJ_MYR_E410810" localSheetId="5">'[46]U-Erloese Laender(ändert)'!$D$65</definedName>
    <definedName name="UERLJ_MYR_E410820" localSheetId="5">'[46]U-Erloese Laender(ändert)'!$E$65</definedName>
    <definedName name="UERLJ_MYR_E410830" localSheetId="5">'[46]U-Erloese Laender(ändert)'!$F$65</definedName>
    <definedName name="UERLJ_ROL_E410800" localSheetId="5">'[46]U-Erloese Laender(ändert)'!$C$36</definedName>
    <definedName name="UERLJ_ROL_E410810" localSheetId="5">'[46]U-Erloese Laender(ändert)'!$D$36</definedName>
    <definedName name="UERLJ_ROL_E410820" localSheetId="5">'[46]U-Erloese Laender(ändert)'!$E$36</definedName>
    <definedName name="UERLJ_ROL_E410830" localSheetId="5">'[46]U-Erloese Laender(ändert)'!$F$36</definedName>
    <definedName name="UERLJ_SAR_E410800" localSheetId="5">'[46]U-Erloese Laender(ändert)'!$C$63</definedName>
    <definedName name="UERLJ_SAR_E410810" localSheetId="5">'[46]U-Erloese Laender(ändert)'!$D$63</definedName>
    <definedName name="UERLJ_SAR_E410820" localSheetId="5">'[46]U-Erloese Laender(ändert)'!$E$63</definedName>
    <definedName name="UERLJ_SAR_E410830" localSheetId="5">'[46]U-Erloese Laender(ändert)'!$F$63</definedName>
    <definedName name="UERLJ_SGD_E410800" localSheetId="5">'[46]U-Erloese Laender(ändert)'!$C$62</definedName>
    <definedName name="UERLJ_SGD_E410810" localSheetId="5">'[46]U-Erloese Laender(ändert)'!$D$62</definedName>
    <definedName name="UERLJ_SGD_E410820" localSheetId="5">'[46]U-Erloese Laender(ändert)'!$E$62</definedName>
    <definedName name="UERLJ_SGD_E410830" localSheetId="5">'[46]U-Erloese Laender(ändert)'!$F$62</definedName>
    <definedName name="UERLJ_SIT_E410800" localSheetId="5">'[46]U-Erloese Laender(ändert)'!$C$34</definedName>
    <definedName name="UERLJ_SIT_E410810" localSheetId="5">'[46]U-Erloese Laender(ändert)'!$D$34</definedName>
    <definedName name="UERLJ_SIT_E410820" localSheetId="5">'[46]U-Erloese Laender(ändert)'!$E$34</definedName>
    <definedName name="UERLJ_SIT_E410830" localSheetId="5">'[46]U-Erloese Laender(ändert)'!$F$34</definedName>
    <definedName name="UERLJ_SKK_E410800" localSheetId="5">'[46]U-Erloese Laender(ändert)'!$C$37</definedName>
    <definedName name="UERLJ_SKK_E410810" localSheetId="5">'[46]U-Erloese Laender(ändert)'!$D$37</definedName>
    <definedName name="UERLJ_SKK_E410820" localSheetId="5">'[46]U-Erloese Laender(ändert)'!$E$37</definedName>
    <definedName name="UERLJ_SKK_E410830" localSheetId="5">'[46]U-Erloese Laender(ändert)'!$F$37</definedName>
    <definedName name="UERLJ_THB_E410800" localSheetId="5">'[46]U-Erloese Laender(ändert)'!$C$64</definedName>
    <definedName name="UERLJ_THB_E410810" localSheetId="5">'[46]U-Erloese Laender(ändert)'!$D$64</definedName>
    <definedName name="UERLJ_THB_E410820" localSheetId="5">'[46]U-Erloese Laender(ändert)'!$E$64</definedName>
    <definedName name="UERLJ_THB_E410830" localSheetId="5">'[46]U-Erloese Laender(ändert)'!$F$64</definedName>
    <definedName name="UERLJ_TRL_E410800" localSheetId="5">'[46]U-Erloese Laender(ändert)'!$C$33</definedName>
    <definedName name="UERLJ_TRL_E410810" localSheetId="5">'[46]U-Erloese Laender(ändert)'!$D$33</definedName>
    <definedName name="UERLJ_TRL_E410820" localSheetId="5">'[46]U-Erloese Laender(ändert)'!$E$33</definedName>
    <definedName name="UERLJ_TRL_E410830" localSheetId="5">'[46]U-Erloese Laender(ändert)'!$F$33</definedName>
    <definedName name="UERLJ_UAH_E410800" localSheetId="5">'[46]U-Erloese Laender(ändert)'!$C$38</definedName>
    <definedName name="UERLJ_UAH_E410810" localSheetId="5">'[46]U-Erloese Laender(ändert)'!$D$38</definedName>
    <definedName name="UERLJ_UAH_E410820" localSheetId="5">'[46]U-Erloese Laender(ändert)'!$E$38</definedName>
    <definedName name="UERLJ_UAH_E410830" localSheetId="5">'[46]U-Erloese Laender(ändert)'!$F$38</definedName>
    <definedName name="UFPrn20021219113110" localSheetId="5">#REF!</definedName>
    <definedName name="UFPrn20021219113332" localSheetId="5">#REF!</definedName>
    <definedName name="UFPrn20021219113410" localSheetId="5">#REF!</definedName>
    <definedName name="UFPrn20021219113449" localSheetId="5">#REF!</definedName>
    <definedName name="UFPrn20021219114434" localSheetId="5">#REF!</definedName>
    <definedName name="UFPrn20021219114731" localSheetId="5">#REF!</definedName>
    <definedName name="UFPrn20021219114825" localSheetId="5">#REF!</definedName>
    <definedName name="UFPrn20021219114838" localSheetId="5">#REF!</definedName>
    <definedName name="UFPrn20021219115040" localSheetId="5">#REF!</definedName>
    <definedName name="UFPrn20030106194533" localSheetId="5">#REF!</definedName>
    <definedName name="UFPrn20041214104220" localSheetId="5">#REF!</definedName>
    <definedName name="UFPrn20041214104239" localSheetId="5">#REF!</definedName>
    <definedName name="UFPrn20060804132628" localSheetId="5">'[60]O1-1'!$A$5:$D$231</definedName>
    <definedName name="waehr" localSheetId="5">[50]Titel!$B$8</definedName>
    <definedName name="x" localSheetId="5">IF(SUM(#REF!)&gt;1,1,IF(SUM(#REF!)=1,1,0))</definedName>
    <definedName name="zhao" localSheetId="5">[56]Titel!$B$9</definedName>
    <definedName name="zhao1" localSheetId="5">[56]Titel!$B$8</definedName>
    <definedName name="คช" localSheetId="5">[33]เครื่องมือ!$B$391</definedName>
    <definedName name="คชผ4" localSheetId="5">[33]เครื่องมือ!$J$391</definedName>
    <definedName name="คชผ5" localSheetId="5">[33]เครื่องมือ!$K$391</definedName>
    <definedName name="คชผ6" localSheetId="5">[33]เครื่องมือ!$L$391</definedName>
    <definedName name="คต25" localSheetId="5">[34]เครื่องตกแต่ง!$B$76</definedName>
    <definedName name="คม25" localSheetId="5">[34]เครื่องมือ!$B$131</definedName>
    <definedName name="ย" localSheetId="5">[33]ยานพาหนะ!$B$79</definedName>
    <definedName name="อ" localSheetId="5">[33]อาคาร!$B$70</definedName>
    <definedName name="อ2" localSheetId="5">[34]อาคาร!$B$19</definedName>
    <definedName name="อ25" localSheetId="5">[34]อาคาร!$K$19</definedName>
    <definedName name="อ26" localSheetId="5">[34]อาคาร!$L$19</definedName>
    <definedName name="啊" localSheetId="5">#REF!</definedName>
    <definedName name="啊啊" localSheetId="5">#REF!</definedName>
    <definedName name="北部区域_教育后勤" localSheetId="5">#REF!</definedName>
    <definedName name="嚓0" localSheetId="5">#REF!</definedName>
    <definedName name="大多数" localSheetId="5">[62]XL4Poppy!$A$15</definedName>
    <definedName name="订单产品信息" localSheetId="5">#REF!</definedName>
    <definedName name="东部区域_教育后勤" localSheetId="5">#REF!</definedName>
    <definedName name="工" localSheetId="5">#REF!</definedName>
    <definedName name="海亮后勤车队" localSheetId="5">#REF!</definedName>
    <definedName name="海亮医院" localSheetId="5">#REF!</definedName>
    <definedName name="合并" localSheetId="5">#REF!</definedName>
    <definedName name="后勤商业运营部" localSheetId="5">#REF!</definedName>
    <definedName name="基本盘" localSheetId="5">#REF!</definedName>
    <definedName name="集团管理部门" localSheetId="5">#REF!</definedName>
    <definedName name="教育园特色餐饮" localSheetId="5">#REF!</definedName>
    <definedName name="年" localSheetId="5">#REF!</definedName>
    <definedName name="念心湖酒店" localSheetId="5">#REF!</definedName>
    <definedName name="人力" localSheetId="5">#REF!</definedName>
    <definedName name="日" localSheetId="5">#REF!</definedName>
    <definedName name="商超业务_便利店" localSheetId="5">#REF!</definedName>
    <definedName name="商超业务_商业街" localSheetId="5">#REF!</definedName>
    <definedName name="商业" localSheetId="5">#REF!</definedName>
    <definedName name="省市" localSheetId="5">'[63]Sheet1 (2)'!$A$1:$A$3</definedName>
    <definedName name="收DA111" localSheetId="5" hidden="1">#REF!</definedName>
    <definedName name="收费111" localSheetId="5" hidden="1">#REF!</definedName>
    <definedName name="收费收费" localSheetId="5" hidden="1">#REF!</definedName>
    <definedName name="天马2019" localSheetId="5">IF(SUM(#REF!)&gt;1,1,IF(SUM(#REF!)=1,1,0))</definedName>
    <definedName name="西南区域_教育后勤" localSheetId="5">#REF!</definedName>
    <definedName name="线上商城业务" localSheetId="5">#REF!</definedName>
    <definedName name="应收员工个人表" localSheetId="5">'[64]OPEN ITEN KEY'!#REF!</definedName>
    <definedName name="应收账款2分析" localSheetId="5">#REF!</definedName>
    <definedName name="预算" localSheetId="5">#REF!</definedName>
    <definedName name="月" localSheetId="5">#REF!</definedName>
    <definedName name="增长级" localSheetId="5">#REF!</definedName>
    <definedName name="中心管理部门" localSheetId="5">#REF!</definedName>
    <definedName name="中心其余业务部门" localSheetId="5">#REF!</definedName>
    <definedName name="전" localSheetId="5">#REF!</definedName>
    <definedName name="주택사업본부" localSheetId="5">#REF!</definedName>
    <definedName name="철구사업본부" localSheetId="5">#REF!</definedName>
    <definedName name="_xlnm._FilterDatabase" localSheetId="5" hidden="1">'3.1 1-3累计成本分析(内部考核突围版)'!$A$7:$WUP$140</definedName>
    <definedName name="_00000" localSheetId="4">#REF!</definedName>
    <definedName name="_2个人应收款" localSheetId="4">#REF!</definedName>
    <definedName name="_2其他应付款其他" localSheetId="4">#REF!</definedName>
    <definedName name="_2其他应收款" localSheetId="4">#REF!</definedName>
    <definedName name="_2应付帐款" localSheetId="4">#REF!</definedName>
    <definedName name="_2应收帐款" localSheetId="4">#REF!</definedName>
    <definedName name="_jv2" localSheetId="4">'[44]NON_OP I&amp;E_JV1'!$A$1</definedName>
    <definedName name="a" localSheetId="4">#REF!</definedName>
    <definedName name="aaa" localSheetId="4">#REF!</definedName>
    <definedName name="Acq_Non_conso_investments" localSheetId="4">'[45]17. Non consolidated stock'!$F$27</definedName>
    <definedName name="AEINJ_ARS_E410900" localSheetId="4">'[46]A-Eingang Laender (ändert)'!$C$52</definedName>
    <definedName name="AEINJ_ARS_E410910" localSheetId="4">'[46]A-Eingang Laender (ändert)'!$D$52</definedName>
    <definedName name="AEINJ_ARS_E410920" localSheetId="4">'[46]A-Eingang Laender (ändert)'!$E$52</definedName>
    <definedName name="AEINJ_ARS_E410930" localSheetId="4">'[46]A-Eingang Laender (ändert)'!$F$52</definedName>
    <definedName name="AEINJ_BRL_E410900" localSheetId="4">'[46]A-Eingang Laender (ändert)'!$C$50</definedName>
    <definedName name="AEINJ_BRL_E410910" localSheetId="4">'[46]A-Eingang Laender (ändert)'!$D$50</definedName>
    <definedName name="AEINJ_BRL_E410920" localSheetId="4">'[46]A-Eingang Laender (ändert)'!$E$50</definedName>
    <definedName name="AEINJ_BRL_E410930" localSheetId="4">'[46]A-Eingang Laender (ändert)'!$F$50</definedName>
    <definedName name="AEINJ_CLP_E410900" localSheetId="4">'[46]A-Eingang Laender (ändert)'!$C$51</definedName>
    <definedName name="AEINJ_CLP_E410910" localSheetId="4">'[46]A-Eingang Laender (ändert)'!$D$51</definedName>
    <definedName name="AEINJ_CLP_E410920" localSheetId="4">'[46]A-Eingang Laender (ändert)'!$E$51</definedName>
    <definedName name="AEINJ_CLP_E410930" localSheetId="4">'[46]A-Eingang Laender (ändert)'!$F$51</definedName>
    <definedName name="AEINJ_COP_E410900" localSheetId="4">'[46]A-Eingang Laender (ändert)'!$C$53</definedName>
    <definedName name="AEINJ_COP_E410910" localSheetId="4">'[46]A-Eingang Laender (ändert)'!$D$53</definedName>
    <definedName name="AEINJ_COP_E410920" localSheetId="4">'[46]A-Eingang Laender (ändert)'!$E$53</definedName>
    <definedName name="AEINJ_COP_E410930" localSheetId="4">'[46]A-Eingang Laender (ändert)'!$F$53</definedName>
    <definedName name="AEINJ_EGP_E410900" localSheetId="4">'[46]A-Eingang Laender (ändert)'!$C$43</definedName>
    <definedName name="AEINJ_EGP_E410910" localSheetId="4">'[46]A-Eingang Laender (ändert)'!$D$43</definedName>
    <definedName name="AEINJ_EGP_E410920" localSheetId="4">'[46]A-Eingang Laender (ändert)'!$E$43</definedName>
    <definedName name="AEINJ_EGP_E410930" localSheetId="4">'[46]A-Eingang Laender (ändert)'!$F$43</definedName>
    <definedName name="AEINJ_ESP_UEGGE" localSheetId="4">'[46]A-Eingang Laender (ändert)'!$D$23</definedName>
    <definedName name="AEINJ_HKD_E410900" localSheetId="4">'[46]A-Eingang Laender (ändert)'!$C$59</definedName>
    <definedName name="AEINJ_HKD_E410910" localSheetId="4">'[46]A-Eingang Laender (ändert)'!$D$59</definedName>
    <definedName name="AEINJ_HKD_E410920" localSheetId="4">'[46]A-Eingang Laender (ändert)'!$E$59</definedName>
    <definedName name="AEINJ_HKD_E410930" localSheetId="4">'[46]A-Eingang Laender (ändert)'!$F$59</definedName>
    <definedName name="AEINJ_HRK_E410900" localSheetId="4">'[46]A-Eingang Laender (ändert)'!$C$35</definedName>
    <definedName name="AEINJ_HRK_E410910" localSheetId="4">'[46]A-Eingang Laender (ändert)'!$D$35</definedName>
    <definedName name="AEINJ_HRK_E410920" localSheetId="4">'[46]A-Eingang Laender (ändert)'!$E$35</definedName>
    <definedName name="AEINJ_HRK_E410930" localSheetId="4">'[46]A-Eingang Laender (ändert)'!$F$35</definedName>
    <definedName name="AEINJ_ILS_E410900" localSheetId="4">'[46]A-Eingang Laender (ändert)'!$C$60</definedName>
    <definedName name="AEINJ_ILS_E410910" localSheetId="4">'[46]A-Eingang Laender (ändert)'!$D$60</definedName>
    <definedName name="AEINJ_ILS_E410920" localSheetId="4">'[46]A-Eingang Laender (ändert)'!$E$60</definedName>
    <definedName name="AEINJ_ILS_E410930" localSheetId="4">'[46]A-Eingang Laender (ändert)'!$F$60</definedName>
    <definedName name="AEINJ_INR_E410900" localSheetId="4">'[46]A-Eingang Laender (ändert)'!$C$58</definedName>
    <definedName name="AEINJ_INR_E410910" localSheetId="4">'[46]A-Eingang Laender (ändert)'!$D$58</definedName>
    <definedName name="AEINJ_INR_E410920" localSheetId="4">'[46]A-Eingang Laender (ändert)'!$E$58</definedName>
    <definedName name="AEINJ_INR_E410930" localSheetId="4">'[46]A-Eingang Laender (ändert)'!$F$58</definedName>
    <definedName name="AEINJ_KRW_E410900" localSheetId="4">'[46]A-Eingang Laender (ändert)'!$C$61</definedName>
    <definedName name="AEINJ_KRW_E410910" localSheetId="4">'[46]A-Eingang Laender (ändert)'!$D$61</definedName>
    <definedName name="AEINJ_KRW_E410920" localSheetId="4">'[46]A-Eingang Laender (ändert)'!$E$61</definedName>
    <definedName name="AEINJ_KRW_E410930" localSheetId="4">'[46]A-Eingang Laender (ändert)'!$F$61</definedName>
    <definedName name="AEINJ_MAD_E410900" localSheetId="4">'[46]A-Eingang Laender (ändert)'!$C$44</definedName>
    <definedName name="AEINJ_MAD_E410910" localSheetId="4">'[46]A-Eingang Laender (ändert)'!$D$44</definedName>
    <definedName name="AEINJ_MAD_E410920" localSheetId="4">'[46]A-Eingang Laender (ändert)'!$E$44</definedName>
    <definedName name="AEINJ_MAD_E410930" localSheetId="4">'[46]A-Eingang Laender (ändert)'!$F$44</definedName>
    <definedName name="AEINJ_MXN_E410900" localSheetId="4">'[46]A-Eingang Laender (ändert)'!$C$49</definedName>
    <definedName name="AEINJ_MXN_E410910" localSheetId="4">'[46]A-Eingang Laender (ändert)'!$D$49</definedName>
    <definedName name="AEINJ_MXN_E410920" localSheetId="4">'[46]A-Eingang Laender (ändert)'!$E$49</definedName>
    <definedName name="AEINJ_MXN_E410930" localSheetId="4">'[46]A-Eingang Laender (ändert)'!$F$49</definedName>
    <definedName name="AEINJ_MYR_E410900" localSheetId="4">'[46]A-Eingang Laender (ändert)'!$C$65</definedName>
    <definedName name="AEINJ_MYR_E410910" localSheetId="4">'[46]A-Eingang Laender (ändert)'!$D$65</definedName>
    <definedName name="AEINJ_MYR_E410920" localSheetId="4">'[46]A-Eingang Laender (ändert)'!$E$65</definedName>
    <definedName name="AEINJ_MYR_E410930" localSheetId="4">'[46]A-Eingang Laender (ändert)'!$F$65</definedName>
    <definedName name="AEINJ_ROL_E410900" localSheetId="4">'[46]A-Eingang Laender (ändert)'!$C$36</definedName>
    <definedName name="AEINJ_ROL_E410910" localSheetId="4">'[46]A-Eingang Laender (ändert)'!$D$36</definedName>
    <definedName name="AEINJ_ROL_E410920" localSheetId="4">'[46]A-Eingang Laender (ändert)'!$E$36</definedName>
    <definedName name="AEINJ_ROL_E410930" localSheetId="4">'[46]A-Eingang Laender (ändert)'!$F$36</definedName>
    <definedName name="AEINJ_SAR_E410900" localSheetId="4">'[46]A-Eingang Laender (ändert)'!$C$63</definedName>
    <definedName name="AEINJ_SAR_E410910" localSheetId="4">'[46]A-Eingang Laender (ändert)'!$D$63</definedName>
    <definedName name="AEINJ_SAR_E410920" localSheetId="4">'[46]A-Eingang Laender (ändert)'!$E$63</definedName>
    <definedName name="AEINJ_SAR_E410930" localSheetId="4">'[46]A-Eingang Laender (ändert)'!$F$63</definedName>
    <definedName name="AEINJ_SGD_E410900" localSheetId="4">'[46]A-Eingang Laender (ändert)'!$C$62</definedName>
    <definedName name="AEINJ_SGD_E410910" localSheetId="4">'[46]A-Eingang Laender (ändert)'!$D$62</definedName>
    <definedName name="AEINJ_SGD_E410920" localSheetId="4">'[46]A-Eingang Laender (ändert)'!$E$62</definedName>
    <definedName name="AEINJ_SGD_E410930" localSheetId="4">'[46]A-Eingang Laender (ändert)'!$F$62</definedName>
    <definedName name="AEINJ_SIT_E410900" localSheetId="4">'[46]A-Eingang Laender (ändert)'!$C$34</definedName>
    <definedName name="AEINJ_SIT_E410910" localSheetId="4">'[46]A-Eingang Laender (ändert)'!$D$34</definedName>
    <definedName name="AEINJ_SIT_E410920" localSheetId="4">'[46]A-Eingang Laender (ändert)'!$E$34</definedName>
    <definedName name="AEINJ_SIT_E410930" localSheetId="4">'[46]A-Eingang Laender (ändert)'!$F$34</definedName>
    <definedName name="AEINJ_SKK_E410900" localSheetId="4">'[46]A-Eingang Laender (ändert)'!$C$37</definedName>
    <definedName name="AEINJ_SKK_E410910" localSheetId="4">'[46]A-Eingang Laender (ändert)'!$D$37</definedName>
    <definedName name="AEINJ_SKK_E410920" localSheetId="4">'[46]A-Eingang Laender (ändert)'!$E$37</definedName>
    <definedName name="AEINJ_SKK_E410930" localSheetId="4">'[46]A-Eingang Laender (ändert)'!$F$37</definedName>
    <definedName name="AEINJ_THB_E410900" localSheetId="4">'[46]A-Eingang Laender (ändert)'!$C$64</definedName>
    <definedName name="AEINJ_THB_E410910" localSheetId="4">'[46]A-Eingang Laender (ändert)'!$D$64</definedName>
    <definedName name="AEINJ_THB_E410920" localSheetId="4">'[46]A-Eingang Laender (ändert)'!$E$64</definedName>
    <definedName name="AEINJ_THB_E410930" localSheetId="4">'[46]A-Eingang Laender (ändert)'!$F$64</definedName>
    <definedName name="AEINJ_TRL_E410900" localSheetId="4">'[46]A-Eingang Laender (ändert)'!$C$33</definedName>
    <definedName name="AEINJ_TRL_E410910" localSheetId="4">'[46]A-Eingang Laender (ändert)'!$D$33</definedName>
    <definedName name="AEINJ_TRL_E410920" localSheetId="4">'[46]A-Eingang Laender (ändert)'!$E$33</definedName>
    <definedName name="AEINJ_TRL_E410930" localSheetId="4">'[46]A-Eingang Laender (ändert)'!$F$33</definedName>
    <definedName name="AEINJ_UAH_E410900" localSheetId="4">'[46]A-Eingang Laender (ändert)'!$C$38</definedName>
    <definedName name="AEINJ_UAH_E410910" localSheetId="4">'[46]A-Eingang Laender (ändert)'!$D$38</definedName>
    <definedName name="AEINJ_UAH_E410920" localSheetId="4">'[46]A-Eingang Laender (ändert)'!$E$38</definedName>
    <definedName name="AEINJ_UAH_E410930" localSheetId="4">'[46]A-Eingang Laender (ändert)'!$F$38</definedName>
    <definedName name="aging" localSheetId="4">[47]账龄分析表!$A$1:$I$1092</definedName>
    <definedName name="asabj_ao" localSheetId="4">'[48]Movem. in fixed assets - Depr.'!$I$19</definedName>
    <definedName name="asas" localSheetId="4">'[48]Movem. in fixed assets - Depr.'!$I$20</definedName>
    <definedName name="Average_rate_N" localSheetId="4">'[45]General Data'!$G$11</definedName>
    <definedName name="B" localSheetId="4">#REF!</definedName>
    <definedName name="CASJ_C523100" localSheetId="4">'[46]Cash-Flow (offen)'!$H$14</definedName>
    <definedName name="CASJ_C523200" localSheetId="4">'[46]Cash-Flow (offen)'!$H$15</definedName>
    <definedName name="CIT_Rate" localSheetId="4">#REF!</definedName>
    <definedName name="CLIENT_NAME" localSheetId="4">#REF!</definedName>
    <definedName name="Closing_rate_N" localSheetId="4">'[45]General Data'!$G$10</definedName>
    <definedName name="COFE." localSheetId="4">#REF!</definedName>
    <definedName name="Col_AC_3112_ApRepLocalApresRet" localSheetId="4">[45]Assets!$M$1:$M$65536</definedName>
    <definedName name="Col_AC_3112_AvRepLocalApresRet" localSheetId="4">[45]Assets!$K$1:$K$65536</definedName>
    <definedName name="Col_AC_AnneeNLocalApresRet" localSheetId="4">[45]Assets!$E$1:$E$65536</definedName>
    <definedName name="Col_PA_3112_AvRepLocalApresRet" localSheetId="4">[45]Liabilities!$K$1:$K$65536</definedName>
    <definedName name="Col_PA_AnneeNLocalApresRet" localSheetId="4">[45]Liabilities!$E$1:$E$65536</definedName>
    <definedName name="Col_Par_Reel_P130" localSheetId="4">'[45]General Data'!$K$1:$K$65536</definedName>
    <definedName name="Col_Par_Reel_P260" localSheetId="4">'[45]General Data'!$L$1:$L$65536</definedName>
    <definedName name="Col_PL_AnneeNLocalApresRet" localSheetId="4">'[45]P-L'!$E$1:$E$65536</definedName>
    <definedName name="COMM" localSheetId="4">#REF!</definedName>
    <definedName name="Current" localSheetId="4">#REF!</definedName>
    <definedName name="custlist" localSheetId="4">[49]Customer_Country!$G$9:$G$202</definedName>
    <definedName name="DA_3009720238500000393" localSheetId="4" hidden="1">#REF!</definedName>
    <definedName name="DA_3010657909000000019" localSheetId="4" hidden="1">#REF!</definedName>
    <definedName name="DA_3010657909000000024" localSheetId="4" hidden="1">#REF!</definedName>
    <definedName name="DA_3010657909000000069" localSheetId="4" hidden="1">#REF!</definedName>
    <definedName name="DA_3010657909000000101" localSheetId="4" hidden="1">#REF!</definedName>
    <definedName name="DA_3010657909000000216" localSheetId="4" hidden="1">#REF!</definedName>
    <definedName name="DA_3010657909000000219" localSheetId="4" hidden="1">#REF!</definedName>
    <definedName name="DA_3010657909000000222" localSheetId="4" hidden="1">#REF!</definedName>
    <definedName name="DA_3010657909000000466" localSheetId="4" hidden="1">#REF!</definedName>
    <definedName name="Database" localSheetId="4">#REF!</definedName>
    <definedName name="DEPT" localSheetId="4">#REF!</definedName>
    <definedName name="einheit" localSheetId="4">[50]Titel!$B$9</definedName>
    <definedName name="ERGM_E415100" localSheetId="4">'[51]Profit and loss'!$G$8</definedName>
    <definedName name="ERGM_E415200" localSheetId="4">'[51]Profit and loss'!$G$9</definedName>
    <definedName name="ERGM_E500000" localSheetId="4">'[51]Profit and loss'!$G$14</definedName>
    <definedName name="ERGM_E500100" localSheetId="4">'[51]Profit and loss'!$G$15</definedName>
    <definedName name="ERGM_E510000" localSheetId="4">'[51]Profit and loss'!$G$16</definedName>
    <definedName name="F7.1" localSheetId="4">#REF!</definedName>
    <definedName name="F7.2" localSheetId="4">#REF!</definedName>
    <definedName name="GUVM_G400000" localSheetId="4">'[51]Profit and loss'!$G$18</definedName>
    <definedName name="GUVM_G410000" localSheetId="4">'[51]Profit and loss'!$G$13</definedName>
    <definedName name="GUVM_G412000" localSheetId="4">'[51]Profit and loss'!$G$11</definedName>
    <definedName name="GUVM_G413000" localSheetId="4">'[51]Profit and loss'!$G$12</definedName>
    <definedName name="GUVM_G415000" localSheetId="4">'[51]Profit and loss'!$G$10</definedName>
    <definedName name="GUVM_G440000" localSheetId="4">'[51]Profit and loss'!$G$22</definedName>
    <definedName name="GUVM_G500000" localSheetId="4">'[51]Profit and loss'!$G$17</definedName>
    <definedName name="GUVM_G540000" localSheetId="4">'[51]Profit and loss'!$G$24</definedName>
    <definedName name="GUVM_G550000" localSheetId="4">'[51]Profit and loss'!$G$19</definedName>
    <definedName name="GUVM_G560000" localSheetId="4">'[51]Profit and loss'!$G$21</definedName>
    <definedName name="GUVM_G570000" localSheetId="4">'[51]Profit and loss'!$G$20</definedName>
    <definedName name="GUVM_G601000" localSheetId="4">'[51]Profit and loss'!$G$27</definedName>
    <definedName name="GUVM_G603000" localSheetId="4">'[51]Profit and loss'!$G$23</definedName>
    <definedName name="GUVM_G701500" localSheetId="4">'[51]Profit and loss'!$G$25</definedName>
    <definedName name="GUVM_G900000" localSheetId="4">'[51]Profit and loss'!$G$26</definedName>
    <definedName name="GUVM_G900500" localSheetId="4">'[51]Profit and loss'!$G$28</definedName>
    <definedName name="HEADER" localSheetId="4">#REF!</definedName>
    <definedName name="ID.NO" localSheetId="4">#REF!</definedName>
    <definedName name="jahr" localSheetId="4">[50]Titel!$G$8</definedName>
    <definedName name="judge" localSheetId="4">[52]报表封面!$I$11</definedName>
    <definedName name="Language" localSheetId="4">[53]Basic_information!$F$2</definedName>
    <definedName name="M_S" localSheetId="4">#REF!</definedName>
    <definedName name="mon" localSheetId="4">[50]Titel!$K$9</definedName>
    <definedName name="MvtCorpAcquisitions_Loc" localSheetId="4">'[45]14. Fixed assets'!$E$36</definedName>
    <definedName name="MvtIncorpAcquisitions_Loc" localSheetId="4">'[45]13. Intangible assets'!$E$18</definedName>
    <definedName name="NAME" localSheetId="4">#REF!</definedName>
    <definedName name="ORIGI" localSheetId="4">#REF!</definedName>
    <definedName name="OUTPUT" localSheetId="4">#REF!</definedName>
    <definedName name="PART_ID" localSheetId="4">[54]Sheet1!$A$1:$G$2000</definedName>
    <definedName name="PERIOD_END" localSheetId="4">#REF!</definedName>
    <definedName name="PL_R990" localSheetId="4">'[55]P-L'!$C$59</definedName>
    <definedName name="PREPARED_BY" localSheetId="4">#REF!</definedName>
    <definedName name="PREPARED_DATE" localSheetId="4">#REF!</definedName>
    <definedName name="_xlnm.Print_Area" localSheetId="4">#REF!</definedName>
    <definedName name="Print_Area_MI" localSheetId="4">#REF!</definedName>
    <definedName name="Print_Areapp" localSheetId="4">#REF!</definedName>
    <definedName name="Prior" localSheetId="4">#REF!</definedName>
    <definedName name="produccion_gas_anual" localSheetId="4">#REF!</definedName>
    <definedName name="ProductStatus" localSheetId="4">#REF!</definedName>
    <definedName name="profitoil_contrat_extranj" localSheetId="4">#REF!</definedName>
    <definedName name="qq" localSheetId="4">[56]Titel!$B$9</definedName>
    <definedName name="Recorder" localSheetId="4">#REF!</definedName>
    <definedName name="RESING" localSheetId="4">#REF!</definedName>
    <definedName name="Row_AC_A303" localSheetId="4">[45]Assets!$A$18:$IV$18</definedName>
    <definedName name="Row_AC_A305" localSheetId="4">[45]Assets!$A$20:$IV$20</definedName>
    <definedName name="Row_AC_A451" localSheetId="4">[45]Assets!$A$21:$IV$21</definedName>
    <definedName name="Row_AC_A452" localSheetId="4">[45]Assets!$A$22:$IV$22</definedName>
    <definedName name="Row_AC_A501" localSheetId="4">[45]Assets!$A$23:$IV$23</definedName>
    <definedName name="Row_AC_A502" localSheetId="4">[45]Assets!$A$24:$IV$24</definedName>
    <definedName name="Row_AC_A601" localSheetId="4">[45]Assets!$A$25:$IV$25</definedName>
    <definedName name="Row_AC_A602" localSheetId="4">[45]Assets!$A$26:$IV$26</definedName>
    <definedName name="Row_AC_A621" localSheetId="4">[45]Assets!$A$28:$IV$28</definedName>
    <definedName name="Row_AC_A622" localSheetId="4">[45]Assets!$A$29:$IV$29</definedName>
    <definedName name="Row_AC_A625" localSheetId="4">[45]Assets!$A$32:$IV$32</definedName>
    <definedName name="Row_AC_A701" localSheetId="4">[45]Assets!$A$33:$IV$33</definedName>
    <definedName name="Row_AC_A800" localSheetId="4">[45]Assets!$A$36:$IV$36</definedName>
    <definedName name="Row_AC_A851" localSheetId="4">[45]Assets!$A$38:$IV$38</definedName>
    <definedName name="Row_AC_A854" localSheetId="4">[45]Assets!$A$41:$IV$41</definedName>
    <definedName name="Row_AC_A855" localSheetId="4">[45]Assets!$A$42:$IV$42</definedName>
    <definedName name="Row_PA_P140" localSheetId="4">[45]Liabilities!$A$10:$IV$10</definedName>
    <definedName name="Row_PA_P250" localSheetId="4">[45]Liabilities!$A$13:$IV$13</definedName>
    <definedName name="Row_PA_P500" localSheetId="4">[45]Liabilities!$A$19:$IV$19</definedName>
    <definedName name="Row_PA_P520" localSheetId="4">[45]Liabilities!$A$20:$IV$20</definedName>
    <definedName name="Row_PA_P600" localSheetId="4">[45]Liabilities!$A$21:$IV$21</definedName>
    <definedName name="Row_PA_P710" localSheetId="4">[45]Liabilities!$A$22:$IV$22</definedName>
    <definedName name="Row_PA_P740" localSheetId="4">[45]Liabilities!$A$25:$IV$25</definedName>
    <definedName name="Row_PAR_RecusEquivalenceLocal" localSheetId="4">'[45]General Data'!$A$38:$IV$38</definedName>
    <definedName name="Row_PAR_RecusInterLocal" localSheetId="4">'[45]General Data'!$A$35:$IV$35</definedName>
    <definedName name="Row_PL_R401" localSheetId="4">'[45]P-L'!$A$20:$IV$20</definedName>
    <definedName name="Row_PL_R402" localSheetId="4">'[45]P-L'!$A$21:$IV$21</definedName>
    <definedName name="Row_PL_R403" localSheetId="4">'[45]P-L'!$A$22:$IV$22</definedName>
    <definedName name="Row_PL_R421" localSheetId="4">'[45]P-L'!$A$24:$IV$24</definedName>
    <definedName name="Row_PL_R422" localSheetId="4">'[45]P-L'!$A$25:$IV$25</definedName>
    <definedName name="Row_PL_R552" localSheetId="4">'[45]P-L'!$A$41:$IV$41</definedName>
    <definedName name="Row_PL_R554" localSheetId="4">'[45]P-L'!$A$43:$IV$43</definedName>
    <definedName name="Row_PL_R650" localSheetId="4">'[45]P-L'!$A$47:$IV$47</definedName>
    <definedName name="Row_PL_R701" localSheetId="4">'[45]P-L'!$A$48:$IV$48</definedName>
    <definedName name="SAPRangeKEYFIG_Tabelle4_MgtEBIT" localSheetId="4">#REF!</definedName>
    <definedName name="SAPRangeKEYFIG_Tabelle4_PL_inLC" localSheetId="4">#REF!</definedName>
    <definedName name="SAPRangeKEYFIG_Tabelle4_PLinLocalCurrency" localSheetId="4">#REF!</definedName>
    <definedName name="SAPRangeKEYFIG_Tabelle61_cashflow_EATKADA" localSheetId="4">#REF!</definedName>
    <definedName name="SAPRangePOPER_Tabelle4_MgtEBIT" localSheetId="4">#REF!</definedName>
    <definedName name="SAPRangePOPER_Tabelle4_PL_inLC" localSheetId="4">#REF!</definedName>
    <definedName name="SAPRangePOPER_Tabelle4_PLinLocalCurrency" localSheetId="4">#REF!</definedName>
    <definedName name="SAPRangePOPER_Tabelle61_cashflow_EATKADA" localSheetId="4">#REF!</definedName>
    <definedName name="SAPRangeRBUNIT_Tabelle6_Headcnt" localSheetId="4">#REF!</definedName>
    <definedName name="SAPRangeRITEM_Tabelle4_MgtEBIT" localSheetId="4">#REF!</definedName>
    <definedName name="SAPRangeRITEM_Tabelle4_PL_inLC" localSheetId="4">#REF!</definedName>
    <definedName name="SAPRangeRITEM_Tabelle4_PLinLocalCurrency" localSheetId="4">#REF!</definedName>
    <definedName name="SAPRangeRITEM_Tabelle61_cashflow_EATKADA" localSheetId="4">#REF!</definedName>
    <definedName name="SAPRangeRVERS_Tabelle4_MgtEBIT" localSheetId="4">#REF!</definedName>
    <definedName name="SAPRangeRVERS_Tabelle4_PL_inLC" localSheetId="4">#REF!</definedName>
    <definedName name="SAPRangeRVERS_Tabelle4_PLinLocalCurrency" localSheetId="4">#REF!</definedName>
    <definedName name="SAPRangeRVERS_Tabelle61_cashflow_EATKADA" localSheetId="4">#REF!</definedName>
    <definedName name="SAPRangeRVERS_Tabelle8_BS" localSheetId="4">#REF!</definedName>
    <definedName name="SAPRangeRYEAR_Tabelle1_Tabelle1D1" localSheetId="4">[57]Header!$E$21</definedName>
    <definedName name="SAPRangeRYEAR_Tabelle4_MgtEBIT" localSheetId="4">#REF!</definedName>
    <definedName name="SAPRangeRYEAR_Tabelle4_PL_inLC" localSheetId="4">#REF!</definedName>
    <definedName name="SAPRangeRYEAR_Tabelle4_PLinLocalCurrency" localSheetId="4">#REF!</definedName>
    <definedName name="SAPRangeRYEAR_Tabelle61_cashflow_EATKADA" localSheetId="4">#REF!</definedName>
    <definedName name="SAPTrigger_Tabelle24_Tabelle24D1" localSheetId="4">[58]sapactivexlhiddensheet!$D$39</definedName>
    <definedName name="SAPTrigger_Tabelle24_Tabelle24D2" localSheetId="4">[58]sapactivexlhiddensheet!$BO$39</definedName>
    <definedName name="SAPTrigger_Tabelle24_UploadF101Stat" localSheetId="4">[58]sapactivexlhiddensheet!$BR$39</definedName>
    <definedName name="SAPTrigger_Tabelle29_ExportF10.2" localSheetId="4">[58]sapactivexlhiddensheet!$BP$39</definedName>
    <definedName name="SAPTrigger_Tabelle35_ExportF15.2" localSheetId="4">[59]sapactivexlhiddensheet!$BV$39</definedName>
    <definedName name="sel" localSheetId="4">#REF!</definedName>
    <definedName name="Sheet1" localSheetId="4">#REF!</definedName>
    <definedName name="Sheet10" localSheetId="4">#REF!</definedName>
    <definedName name="Sheet2" localSheetId="4">#REF!</definedName>
    <definedName name="Sheet3" localSheetId="4">#REF!</definedName>
    <definedName name="Sheet4" localSheetId="4">#REF!</definedName>
    <definedName name="Sheet5" localSheetId="4">#REF!</definedName>
    <definedName name="Sheet6" localSheetId="4">#REF!</definedName>
    <definedName name="Sheet7" localSheetId="4">#REF!</definedName>
    <definedName name="Sheet8" localSheetId="4">#REF!</definedName>
    <definedName name="Sheet9" localSheetId="4">#REF!</definedName>
    <definedName name="sm" localSheetId="4">#REF!</definedName>
    <definedName name="t" localSheetId="4">#REF!</definedName>
    <definedName name="Tax_rate" localSheetId="4">#REF!</definedName>
    <definedName name="TEL" localSheetId="4">#REF!</definedName>
    <definedName name="UERLJ_ARS_E410800" localSheetId="4">'[46]U-Erloese Laender(ändert)'!$C$52</definedName>
    <definedName name="UERLJ_ARS_E410810" localSheetId="4">'[46]U-Erloese Laender(ändert)'!$D$52</definedName>
    <definedName name="UERLJ_ARS_E410820" localSheetId="4">'[46]U-Erloese Laender(ändert)'!$E$52</definedName>
    <definedName name="UERLJ_ARS_E410830" localSheetId="4">'[46]U-Erloese Laender(ändert)'!$F$52</definedName>
    <definedName name="UERLJ_BRL_E410800" localSheetId="4">'[46]U-Erloese Laender(ändert)'!$C$50</definedName>
    <definedName name="UERLJ_BRL_E410810" localSheetId="4">'[46]U-Erloese Laender(ändert)'!$D$50</definedName>
    <definedName name="UERLJ_BRL_E410820" localSheetId="4">'[46]U-Erloese Laender(ändert)'!$E$50</definedName>
    <definedName name="UERLJ_BRL_E410830" localSheetId="4">'[46]U-Erloese Laender(ändert)'!$F$50</definedName>
    <definedName name="UERLJ_CLP_E410800" localSheetId="4">'[46]U-Erloese Laender(ändert)'!$C$51</definedName>
    <definedName name="UERLJ_CLP_E410810" localSheetId="4">'[46]U-Erloese Laender(ändert)'!$D$51</definedName>
    <definedName name="UERLJ_CLP_E410820" localSheetId="4">'[46]U-Erloese Laender(ändert)'!$E$51</definedName>
    <definedName name="UERLJ_CLP_E410830" localSheetId="4">'[46]U-Erloese Laender(ändert)'!$F$51</definedName>
    <definedName name="UERLJ_COP_E410800" localSheetId="4">'[46]U-Erloese Laender(ändert)'!$C$53</definedName>
    <definedName name="UERLJ_COP_E410810" localSheetId="4">'[46]U-Erloese Laender(ändert)'!$D$53</definedName>
    <definedName name="UERLJ_COP_E410820" localSheetId="4">'[46]U-Erloese Laender(ändert)'!$E$53</definedName>
    <definedName name="UERLJ_COP_E410830" localSheetId="4">'[46]U-Erloese Laender(ändert)'!$F$53</definedName>
    <definedName name="UERLJ_EGP_E410800" localSheetId="4">'[46]U-Erloese Laender(ändert)'!$C$43</definedName>
    <definedName name="UERLJ_EGP_E410810" localSheetId="4">'[46]U-Erloese Laender(ändert)'!$D$43</definedName>
    <definedName name="UERLJ_EGP_E410820" localSheetId="4">'[46]U-Erloese Laender(ändert)'!$E$43</definedName>
    <definedName name="UERLJ_EGP_E410830" localSheetId="4">'[46]U-Erloese Laender(ändert)'!$F$43</definedName>
    <definedName name="UERLJ_HKD_E410800" localSheetId="4">'[46]U-Erloese Laender(ändert)'!$C$59</definedName>
    <definedName name="UERLJ_HKD_E410810" localSheetId="4">'[46]U-Erloese Laender(ändert)'!$D$59</definedName>
    <definedName name="UERLJ_HKD_E410820" localSheetId="4">'[46]U-Erloese Laender(ändert)'!$E$59</definedName>
    <definedName name="UERLJ_HKD_E410830" localSheetId="4">'[46]U-Erloese Laender(ändert)'!$F$59</definedName>
    <definedName name="UERLJ_HRK_E410800" localSheetId="4">'[46]U-Erloese Laender(ändert)'!$C$35</definedName>
    <definedName name="UERLJ_HRK_E410810" localSheetId="4">'[46]U-Erloese Laender(ändert)'!$D$35</definedName>
    <definedName name="UERLJ_HRK_E410820" localSheetId="4">'[46]U-Erloese Laender(ändert)'!$E$35</definedName>
    <definedName name="UERLJ_HRK_E410830" localSheetId="4">'[46]U-Erloese Laender(ändert)'!$F$35</definedName>
    <definedName name="UERLJ_ILS_E410800" localSheetId="4">'[46]U-Erloese Laender(ändert)'!$C$60</definedName>
    <definedName name="UERLJ_ILS_E410810" localSheetId="4">'[46]U-Erloese Laender(ändert)'!$D$60</definedName>
    <definedName name="UERLJ_ILS_E410820" localSheetId="4">'[46]U-Erloese Laender(ändert)'!$E$60</definedName>
    <definedName name="UERLJ_ILS_E410830" localSheetId="4">'[46]U-Erloese Laender(ändert)'!$F$60</definedName>
    <definedName name="UERLJ_INR_E410800" localSheetId="4">'[46]U-Erloese Laender(ändert)'!$C$58</definedName>
    <definedName name="UERLJ_INR_E410810" localSheetId="4">'[46]U-Erloese Laender(ändert)'!$D$58</definedName>
    <definedName name="UERLJ_INR_E410820" localSheetId="4">'[46]U-Erloese Laender(ändert)'!$E$58</definedName>
    <definedName name="UERLJ_INR_E410830" localSheetId="4">'[46]U-Erloese Laender(ändert)'!$F$58</definedName>
    <definedName name="UERLJ_KRW_E410800" localSheetId="4">'[46]U-Erloese Laender(ändert)'!$C$61</definedName>
    <definedName name="UERLJ_KRW_E410810" localSheetId="4">'[46]U-Erloese Laender(ändert)'!$D$61</definedName>
    <definedName name="UERLJ_KRW_E410820" localSheetId="4">'[46]U-Erloese Laender(ändert)'!$E$61</definedName>
    <definedName name="UERLJ_KRW_E410830" localSheetId="4">'[46]U-Erloese Laender(ändert)'!$F$61</definedName>
    <definedName name="UERLJ_MAD_E410800" localSheetId="4">'[46]U-Erloese Laender(ändert)'!$C$44</definedName>
    <definedName name="UERLJ_MAD_E410810" localSheetId="4">'[46]U-Erloese Laender(ändert)'!$D$44</definedName>
    <definedName name="UERLJ_MAD_E410820" localSheetId="4">'[46]U-Erloese Laender(ändert)'!$E$44</definedName>
    <definedName name="UERLJ_MAD_E410830" localSheetId="4">'[46]U-Erloese Laender(ändert)'!$F$44</definedName>
    <definedName name="UERLJ_MXN_E410800" localSheetId="4">'[46]U-Erloese Laender(ändert)'!$C$49</definedName>
    <definedName name="UERLJ_MXN_E410810" localSheetId="4">'[46]U-Erloese Laender(ändert)'!$D$49</definedName>
    <definedName name="UERLJ_MXN_E410820" localSheetId="4">'[46]U-Erloese Laender(ändert)'!$E$49</definedName>
    <definedName name="UERLJ_MXN_E410830" localSheetId="4">'[46]U-Erloese Laender(ändert)'!$F$49</definedName>
    <definedName name="UERLJ_MYR_E410800" localSheetId="4">'[46]U-Erloese Laender(ändert)'!$C$65</definedName>
    <definedName name="UERLJ_MYR_E410810" localSheetId="4">'[46]U-Erloese Laender(ändert)'!$D$65</definedName>
    <definedName name="UERLJ_MYR_E410820" localSheetId="4">'[46]U-Erloese Laender(ändert)'!$E$65</definedName>
    <definedName name="UERLJ_MYR_E410830" localSheetId="4">'[46]U-Erloese Laender(ändert)'!$F$65</definedName>
    <definedName name="UERLJ_ROL_E410800" localSheetId="4">'[46]U-Erloese Laender(ändert)'!$C$36</definedName>
    <definedName name="UERLJ_ROL_E410810" localSheetId="4">'[46]U-Erloese Laender(ändert)'!$D$36</definedName>
    <definedName name="UERLJ_ROL_E410820" localSheetId="4">'[46]U-Erloese Laender(ändert)'!$E$36</definedName>
    <definedName name="UERLJ_ROL_E410830" localSheetId="4">'[46]U-Erloese Laender(ändert)'!$F$36</definedName>
    <definedName name="UERLJ_SAR_E410800" localSheetId="4">'[46]U-Erloese Laender(ändert)'!$C$63</definedName>
    <definedName name="UERLJ_SAR_E410810" localSheetId="4">'[46]U-Erloese Laender(ändert)'!$D$63</definedName>
    <definedName name="UERLJ_SAR_E410820" localSheetId="4">'[46]U-Erloese Laender(ändert)'!$E$63</definedName>
    <definedName name="UERLJ_SAR_E410830" localSheetId="4">'[46]U-Erloese Laender(ändert)'!$F$63</definedName>
    <definedName name="UERLJ_SGD_E410800" localSheetId="4">'[46]U-Erloese Laender(ändert)'!$C$62</definedName>
    <definedName name="UERLJ_SGD_E410810" localSheetId="4">'[46]U-Erloese Laender(ändert)'!$D$62</definedName>
    <definedName name="UERLJ_SGD_E410820" localSheetId="4">'[46]U-Erloese Laender(ändert)'!$E$62</definedName>
    <definedName name="UERLJ_SGD_E410830" localSheetId="4">'[46]U-Erloese Laender(ändert)'!$F$62</definedName>
    <definedName name="UERLJ_SIT_E410800" localSheetId="4">'[46]U-Erloese Laender(ändert)'!$C$34</definedName>
    <definedName name="UERLJ_SIT_E410810" localSheetId="4">'[46]U-Erloese Laender(ändert)'!$D$34</definedName>
    <definedName name="UERLJ_SIT_E410820" localSheetId="4">'[46]U-Erloese Laender(ändert)'!$E$34</definedName>
    <definedName name="UERLJ_SIT_E410830" localSheetId="4">'[46]U-Erloese Laender(ändert)'!$F$34</definedName>
    <definedName name="UERLJ_SKK_E410800" localSheetId="4">'[46]U-Erloese Laender(ändert)'!$C$37</definedName>
    <definedName name="UERLJ_SKK_E410810" localSheetId="4">'[46]U-Erloese Laender(ändert)'!$D$37</definedName>
    <definedName name="UERLJ_SKK_E410820" localSheetId="4">'[46]U-Erloese Laender(ändert)'!$E$37</definedName>
    <definedName name="UERLJ_SKK_E410830" localSheetId="4">'[46]U-Erloese Laender(ändert)'!$F$37</definedName>
    <definedName name="UERLJ_THB_E410800" localSheetId="4">'[46]U-Erloese Laender(ändert)'!$C$64</definedName>
    <definedName name="UERLJ_THB_E410810" localSheetId="4">'[46]U-Erloese Laender(ändert)'!$D$64</definedName>
    <definedName name="UERLJ_THB_E410820" localSheetId="4">'[46]U-Erloese Laender(ändert)'!$E$64</definedName>
    <definedName name="UERLJ_THB_E410830" localSheetId="4">'[46]U-Erloese Laender(ändert)'!$F$64</definedName>
    <definedName name="UERLJ_TRL_E410800" localSheetId="4">'[46]U-Erloese Laender(ändert)'!$C$33</definedName>
    <definedName name="UERLJ_TRL_E410810" localSheetId="4">'[46]U-Erloese Laender(ändert)'!$D$33</definedName>
    <definedName name="UERLJ_TRL_E410820" localSheetId="4">'[46]U-Erloese Laender(ändert)'!$E$33</definedName>
    <definedName name="UERLJ_TRL_E410830" localSheetId="4">'[46]U-Erloese Laender(ändert)'!$F$33</definedName>
    <definedName name="UERLJ_UAH_E410800" localSheetId="4">'[46]U-Erloese Laender(ändert)'!$C$38</definedName>
    <definedName name="UERLJ_UAH_E410810" localSheetId="4">'[46]U-Erloese Laender(ändert)'!$D$38</definedName>
    <definedName name="UERLJ_UAH_E410820" localSheetId="4">'[46]U-Erloese Laender(ändert)'!$E$38</definedName>
    <definedName name="UERLJ_UAH_E410830" localSheetId="4">'[46]U-Erloese Laender(ändert)'!$F$38</definedName>
    <definedName name="UFPrn20021219113110" localSheetId="4">#REF!</definedName>
    <definedName name="UFPrn20021219113332" localSheetId="4">#REF!</definedName>
    <definedName name="UFPrn20021219113410" localSheetId="4">#REF!</definedName>
    <definedName name="UFPrn20021219113449" localSheetId="4">#REF!</definedName>
    <definedName name="UFPrn20021219114434" localSheetId="4">#REF!</definedName>
    <definedName name="UFPrn20021219114731" localSheetId="4">#REF!</definedName>
    <definedName name="UFPrn20021219114825" localSheetId="4">#REF!</definedName>
    <definedName name="UFPrn20021219114838" localSheetId="4">#REF!</definedName>
    <definedName name="UFPrn20021219115040" localSheetId="4">#REF!</definedName>
    <definedName name="UFPrn20030106194533" localSheetId="4">#REF!</definedName>
    <definedName name="UFPrn20041214104220" localSheetId="4">#REF!</definedName>
    <definedName name="UFPrn20041214104239" localSheetId="4">#REF!</definedName>
    <definedName name="UFPrn20060804132628" localSheetId="4">'[60]O1-1'!$A$5:$D$231</definedName>
    <definedName name="waehr" localSheetId="4">[50]Titel!$B$8</definedName>
    <definedName name="x" localSheetId="4">IF(SUM(#REF!)&gt;1,1,IF(SUM(#REF!)=1,1,0))</definedName>
    <definedName name="zhao" localSheetId="4">[56]Titel!$B$9</definedName>
    <definedName name="zhao1" localSheetId="4">[56]Titel!$B$8</definedName>
    <definedName name="คช" localSheetId="4">[33]เครื่องมือ!$B$391</definedName>
    <definedName name="คชผ4" localSheetId="4">[33]เครื่องมือ!$J$391</definedName>
    <definedName name="คชผ5" localSheetId="4">[33]เครื่องมือ!$K$391</definedName>
    <definedName name="คชผ6" localSheetId="4">[33]เครื่องมือ!$L$391</definedName>
    <definedName name="คต25" localSheetId="4">[34]เครื่องตกแต่ง!$B$76</definedName>
    <definedName name="คม25" localSheetId="4">[34]เครื่องมือ!$B$131</definedName>
    <definedName name="ย" localSheetId="4">[33]ยานพาหนะ!$B$79</definedName>
    <definedName name="อ" localSheetId="4">[33]อาคาร!$B$70</definedName>
    <definedName name="อ2" localSheetId="4">[34]อาคาร!$B$19</definedName>
    <definedName name="อ25" localSheetId="4">[34]อาคาร!$K$19</definedName>
    <definedName name="อ26" localSheetId="4">[34]อาคาร!$L$19</definedName>
    <definedName name="啊" localSheetId="4">#REF!</definedName>
    <definedName name="啊啊" localSheetId="4">#REF!</definedName>
    <definedName name="北部区域_教育后勤" localSheetId="4">#REF!</definedName>
    <definedName name="嚓0" localSheetId="4">#REF!</definedName>
    <definedName name="大多数" localSheetId="4">[62]XL4Poppy!$A$15</definedName>
    <definedName name="订单产品信息" localSheetId="4">#REF!</definedName>
    <definedName name="东部区域_教育后勤" localSheetId="4">#REF!</definedName>
    <definedName name="工" localSheetId="4">#REF!</definedName>
    <definedName name="海亮后勤车队" localSheetId="4">#REF!</definedName>
    <definedName name="海亮医院" localSheetId="4">#REF!</definedName>
    <definedName name="合并" localSheetId="4">#REF!</definedName>
    <definedName name="后勤商业运营部" localSheetId="4">#REF!</definedName>
    <definedName name="基本盘" localSheetId="4">#REF!</definedName>
    <definedName name="集团管理部门" localSheetId="4">#REF!</definedName>
    <definedName name="教育园特色餐饮" localSheetId="4">#REF!</definedName>
    <definedName name="年" localSheetId="4">#REF!</definedName>
    <definedName name="念心湖酒店" localSheetId="4">#REF!</definedName>
    <definedName name="人力" localSheetId="4">#REF!</definedName>
    <definedName name="日" localSheetId="4">#REF!</definedName>
    <definedName name="商超业务_便利店" localSheetId="4">#REF!</definedName>
    <definedName name="商超业务_商业街" localSheetId="4">#REF!</definedName>
    <definedName name="商业" localSheetId="4">#REF!</definedName>
    <definedName name="省市" localSheetId="4">'[63]Sheet1 (2)'!$A$1:$A$3</definedName>
    <definedName name="收DA111" localSheetId="4" hidden="1">#REF!</definedName>
    <definedName name="收费111" localSheetId="4" hidden="1">#REF!</definedName>
    <definedName name="收费收费" localSheetId="4" hidden="1">#REF!</definedName>
    <definedName name="天马2019" localSheetId="4">IF(SUM(#REF!)&gt;1,1,IF(SUM(#REF!)=1,1,0))</definedName>
    <definedName name="西南区域_教育后勤" localSheetId="4">#REF!</definedName>
    <definedName name="线上商城业务" localSheetId="4">#REF!</definedName>
    <definedName name="应收员工个人表" localSheetId="4">'[64]OPEN ITEN KEY'!#REF!</definedName>
    <definedName name="应收账款2分析" localSheetId="4">#REF!</definedName>
    <definedName name="预算" localSheetId="4">#REF!</definedName>
    <definedName name="月" localSheetId="4">#REF!</definedName>
    <definedName name="增长级" localSheetId="4">#REF!</definedName>
    <definedName name="中心管理部门" localSheetId="4">#REF!</definedName>
    <definedName name="中心其余业务部门" localSheetId="4">#REF!</definedName>
    <definedName name="전" localSheetId="4">#REF!</definedName>
    <definedName name="주택사업본부" localSheetId="4">#REF!</definedName>
    <definedName name="철구사업본부" localSheetId="4">#REF!</definedName>
    <definedName name="_xlnm._FilterDatabase" localSheetId="4" hidden="1">'3.2 3月成本分析(内部考核-突围版) (2)'!$A$7:$WUP$143</definedName>
    <definedName name="_00000" localSheetId="3">#REF!</definedName>
    <definedName name="_2个人应收款" localSheetId="3">#REF!</definedName>
    <definedName name="_2其他应付款其他" localSheetId="3">#REF!</definedName>
    <definedName name="_2其他应收款" localSheetId="3">#REF!</definedName>
    <definedName name="_2应付帐款" localSheetId="3">#REF!</definedName>
    <definedName name="_2应收帐款" localSheetId="3">#REF!</definedName>
    <definedName name="_jv2" localSheetId="3">'[44]NON_OP I&amp;E_JV1'!$A$1</definedName>
    <definedName name="a" localSheetId="3">#REF!</definedName>
    <definedName name="aaa" localSheetId="3">#REF!</definedName>
    <definedName name="Acq_Non_conso_investments" localSheetId="3">'[45]17. Non consolidated stock'!$F$27</definedName>
    <definedName name="AEINJ_ARS_E410900" localSheetId="3">'[46]A-Eingang Laender (ändert)'!$C$52</definedName>
    <definedName name="AEINJ_ARS_E410910" localSheetId="3">'[46]A-Eingang Laender (ändert)'!$D$52</definedName>
    <definedName name="AEINJ_ARS_E410920" localSheetId="3">'[46]A-Eingang Laender (ändert)'!$E$52</definedName>
    <definedName name="AEINJ_ARS_E410930" localSheetId="3">'[46]A-Eingang Laender (ändert)'!$F$52</definedName>
    <definedName name="AEINJ_BRL_E410900" localSheetId="3">'[46]A-Eingang Laender (ändert)'!$C$50</definedName>
    <definedName name="AEINJ_BRL_E410910" localSheetId="3">'[46]A-Eingang Laender (ändert)'!$D$50</definedName>
    <definedName name="AEINJ_BRL_E410920" localSheetId="3">'[46]A-Eingang Laender (ändert)'!$E$50</definedName>
    <definedName name="AEINJ_BRL_E410930" localSheetId="3">'[46]A-Eingang Laender (ändert)'!$F$50</definedName>
    <definedName name="AEINJ_CLP_E410900" localSheetId="3">'[46]A-Eingang Laender (ändert)'!$C$51</definedName>
    <definedName name="AEINJ_CLP_E410910" localSheetId="3">'[46]A-Eingang Laender (ändert)'!$D$51</definedName>
    <definedName name="AEINJ_CLP_E410920" localSheetId="3">'[46]A-Eingang Laender (ändert)'!$E$51</definedName>
    <definedName name="AEINJ_CLP_E410930" localSheetId="3">'[46]A-Eingang Laender (ändert)'!$F$51</definedName>
    <definedName name="AEINJ_COP_E410900" localSheetId="3">'[46]A-Eingang Laender (ändert)'!$C$53</definedName>
    <definedName name="AEINJ_COP_E410910" localSheetId="3">'[46]A-Eingang Laender (ändert)'!$D$53</definedName>
    <definedName name="AEINJ_COP_E410920" localSheetId="3">'[46]A-Eingang Laender (ändert)'!$E$53</definedName>
    <definedName name="AEINJ_COP_E410930" localSheetId="3">'[46]A-Eingang Laender (ändert)'!$F$53</definedName>
    <definedName name="AEINJ_EGP_E410900" localSheetId="3">'[46]A-Eingang Laender (ändert)'!$C$43</definedName>
    <definedName name="AEINJ_EGP_E410910" localSheetId="3">'[46]A-Eingang Laender (ändert)'!$D$43</definedName>
    <definedName name="AEINJ_EGP_E410920" localSheetId="3">'[46]A-Eingang Laender (ändert)'!$E$43</definedName>
    <definedName name="AEINJ_EGP_E410930" localSheetId="3">'[46]A-Eingang Laender (ändert)'!$F$43</definedName>
    <definedName name="AEINJ_ESP_UEGGE" localSheetId="3">'[46]A-Eingang Laender (ändert)'!$D$23</definedName>
    <definedName name="AEINJ_HKD_E410900" localSheetId="3">'[46]A-Eingang Laender (ändert)'!$C$59</definedName>
    <definedName name="AEINJ_HKD_E410910" localSheetId="3">'[46]A-Eingang Laender (ändert)'!$D$59</definedName>
    <definedName name="AEINJ_HKD_E410920" localSheetId="3">'[46]A-Eingang Laender (ändert)'!$E$59</definedName>
    <definedName name="AEINJ_HKD_E410930" localSheetId="3">'[46]A-Eingang Laender (ändert)'!$F$59</definedName>
    <definedName name="AEINJ_HRK_E410900" localSheetId="3">'[46]A-Eingang Laender (ändert)'!$C$35</definedName>
    <definedName name="AEINJ_HRK_E410910" localSheetId="3">'[46]A-Eingang Laender (ändert)'!$D$35</definedName>
    <definedName name="AEINJ_HRK_E410920" localSheetId="3">'[46]A-Eingang Laender (ändert)'!$E$35</definedName>
    <definedName name="AEINJ_HRK_E410930" localSheetId="3">'[46]A-Eingang Laender (ändert)'!$F$35</definedName>
    <definedName name="AEINJ_ILS_E410900" localSheetId="3">'[46]A-Eingang Laender (ändert)'!$C$60</definedName>
    <definedName name="AEINJ_ILS_E410910" localSheetId="3">'[46]A-Eingang Laender (ändert)'!$D$60</definedName>
    <definedName name="AEINJ_ILS_E410920" localSheetId="3">'[46]A-Eingang Laender (ändert)'!$E$60</definedName>
    <definedName name="AEINJ_ILS_E410930" localSheetId="3">'[46]A-Eingang Laender (ändert)'!$F$60</definedName>
    <definedName name="AEINJ_INR_E410900" localSheetId="3">'[46]A-Eingang Laender (ändert)'!$C$58</definedName>
    <definedName name="AEINJ_INR_E410910" localSheetId="3">'[46]A-Eingang Laender (ändert)'!$D$58</definedName>
    <definedName name="AEINJ_INR_E410920" localSheetId="3">'[46]A-Eingang Laender (ändert)'!$E$58</definedName>
    <definedName name="AEINJ_INR_E410930" localSheetId="3">'[46]A-Eingang Laender (ändert)'!$F$58</definedName>
    <definedName name="AEINJ_KRW_E410900" localSheetId="3">'[46]A-Eingang Laender (ändert)'!$C$61</definedName>
    <definedName name="AEINJ_KRW_E410910" localSheetId="3">'[46]A-Eingang Laender (ändert)'!$D$61</definedName>
    <definedName name="AEINJ_KRW_E410920" localSheetId="3">'[46]A-Eingang Laender (ändert)'!$E$61</definedName>
    <definedName name="AEINJ_KRW_E410930" localSheetId="3">'[46]A-Eingang Laender (ändert)'!$F$61</definedName>
    <definedName name="AEINJ_MAD_E410900" localSheetId="3">'[46]A-Eingang Laender (ändert)'!$C$44</definedName>
    <definedName name="AEINJ_MAD_E410910" localSheetId="3">'[46]A-Eingang Laender (ändert)'!$D$44</definedName>
    <definedName name="AEINJ_MAD_E410920" localSheetId="3">'[46]A-Eingang Laender (ändert)'!$E$44</definedName>
    <definedName name="AEINJ_MAD_E410930" localSheetId="3">'[46]A-Eingang Laender (ändert)'!$F$44</definedName>
    <definedName name="AEINJ_MXN_E410900" localSheetId="3">'[46]A-Eingang Laender (ändert)'!$C$49</definedName>
    <definedName name="AEINJ_MXN_E410910" localSheetId="3">'[46]A-Eingang Laender (ändert)'!$D$49</definedName>
    <definedName name="AEINJ_MXN_E410920" localSheetId="3">'[46]A-Eingang Laender (ändert)'!$E$49</definedName>
    <definedName name="AEINJ_MXN_E410930" localSheetId="3">'[46]A-Eingang Laender (ändert)'!$F$49</definedName>
    <definedName name="AEINJ_MYR_E410900" localSheetId="3">'[46]A-Eingang Laender (ändert)'!$C$65</definedName>
    <definedName name="AEINJ_MYR_E410910" localSheetId="3">'[46]A-Eingang Laender (ändert)'!$D$65</definedName>
    <definedName name="AEINJ_MYR_E410920" localSheetId="3">'[46]A-Eingang Laender (ändert)'!$E$65</definedName>
    <definedName name="AEINJ_MYR_E410930" localSheetId="3">'[46]A-Eingang Laender (ändert)'!$F$65</definedName>
    <definedName name="AEINJ_ROL_E410900" localSheetId="3">'[46]A-Eingang Laender (ändert)'!$C$36</definedName>
    <definedName name="AEINJ_ROL_E410910" localSheetId="3">'[46]A-Eingang Laender (ändert)'!$D$36</definedName>
    <definedName name="AEINJ_ROL_E410920" localSheetId="3">'[46]A-Eingang Laender (ändert)'!$E$36</definedName>
    <definedName name="AEINJ_ROL_E410930" localSheetId="3">'[46]A-Eingang Laender (ändert)'!$F$36</definedName>
    <definedName name="AEINJ_SAR_E410900" localSheetId="3">'[46]A-Eingang Laender (ändert)'!$C$63</definedName>
    <definedName name="AEINJ_SAR_E410910" localSheetId="3">'[46]A-Eingang Laender (ändert)'!$D$63</definedName>
    <definedName name="AEINJ_SAR_E410920" localSheetId="3">'[46]A-Eingang Laender (ändert)'!$E$63</definedName>
    <definedName name="AEINJ_SAR_E410930" localSheetId="3">'[46]A-Eingang Laender (ändert)'!$F$63</definedName>
    <definedName name="AEINJ_SGD_E410900" localSheetId="3">'[46]A-Eingang Laender (ändert)'!$C$62</definedName>
    <definedName name="AEINJ_SGD_E410910" localSheetId="3">'[46]A-Eingang Laender (ändert)'!$D$62</definedName>
    <definedName name="AEINJ_SGD_E410920" localSheetId="3">'[46]A-Eingang Laender (ändert)'!$E$62</definedName>
    <definedName name="AEINJ_SGD_E410930" localSheetId="3">'[46]A-Eingang Laender (ändert)'!$F$62</definedName>
    <definedName name="AEINJ_SIT_E410900" localSheetId="3">'[46]A-Eingang Laender (ändert)'!$C$34</definedName>
    <definedName name="AEINJ_SIT_E410910" localSheetId="3">'[46]A-Eingang Laender (ändert)'!$D$34</definedName>
    <definedName name="AEINJ_SIT_E410920" localSheetId="3">'[46]A-Eingang Laender (ändert)'!$E$34</definedName>
    <definedName name="AEINJ_SIT_E410930" localSheetId="3">'[46]A-Eingang Laender (ändert)'!$F$34</definedName>
    <definedName name="AEINJ_SKK_E410900" localSheetId="3">'[46]A-Eingang Laender (ändert)'!$C$37</definedName>
    <definedName name="AEINJ_SKK_E410910" localSheetId="3">'[46]A-Eingang Laender (ändert)'!$D$37</definedName>
    <definedName name="AEINJ_SKK_E410920" localSheetId="3">'[46]A-Eingang Laender (ändert)'!$E$37</definedName>
    <definedName name="AEINJ_SKK_E410930" localSheetId="3">'[46]A-Eingang Laender (ändert)'!$F$37</definedName>
    <definedName name="AEINJ_THB_E410900" localSheetId="3">'[46]A-Eingang Laender (ändert)'!$C$64</definedName>
    <definedName name="AEINJ_THB_E410910" localSheetId="3">'[46]A-Eingang Laender (ändert)'!$D$64</definedName>
    <definedName name="AEINJ_THB_E410920" localSheetId="3">'[46]A-Eingang Laender (ändert)'!$E$64</definedName>
    <definedName name="AEINJ_THB_E410930" localSheetId="3">'[46]A-Eingang Laender (ändert)'!$F$64</definedName>
    <definedName name="AEINJ_TRL_E410900" localSheetId="3">'[46]A-Eingang Laender (ändert)'!$C$33</definedName>
    <definedName name="AEINJ_TRL_E410910" localSheetId="3">'[46]A-Eingang Laender (ändert)'!$D$33</definedName>
    <definedName name="AEINJ_TRL_E410920" localSheetId="3">'[46]A-Eingang Laender (ändert)'!$E$33</definedName>
    <definedName name="AEINJ_TRL_E410930" localSheetId="3">'[46]A-Eingang Laender (ändert)'!$F$33</definedName>
    <definedName name="AEINJ_UAH_E410900" localSheetId="3">'[46]A-Eingang Laender (ändert)'!$C$38</definedName>
    <definedName name="AEINJ_UAH_E410910" localSheetId="3">'[46]A-Eingang Laender (ändert)'!$D$38</definedName>
    <definedName name="AEINJ_UAH_E410920" localSheetId="3">'[46]A-Eingang Laender (ändert)'!$E$38</definedName>
    <definedName name="AEINJ_UAH_E410930" localSheetId="3">'[46]A-Eingang Laender (ändert)'!$F$38</definedName>
    <definedName name="aging" localSheetId="3">[47]账龄分析表!$A$1:$I$1092</definedName>
    <definedName name="asabj_ao" localSheetId="3">'[48]Movem. in fixed assets - Depr.'!$I$19</definedName>
    <definedName name="asas" localSheetId="3">'[48]Movem. in fixed assets - Depr.'!$I$20</definedName>
    <definedName name="Average_rate_N" localSheetId="3">'[45]General Data'!$G$11</definedName>
    <definedName name="B" localSheetId="3">#REF!</definedName>
    <definedName name="CASJ_C523100" localSheetId="3">'[46]Cash-Flow (offen)'!$H$14</definedName>
    <definedName name="CASJ_C523200" localSheetId="3">'[46]Cash-Flow (offen)'!$H$15</definedName>
    <definedName name="CIT_Rate" localSheetId="3">#REF!</definedName>
    <definedName name="CLIENT_NAME" localSheetId="3">#REF!</definedName>
    <definedName name="Closing_rate_N" localSheetId="3">'[45]General Data'!$G$10</definedName>
    <definedName name="COFE." localSheetId="3">#REF!</definedName>
    <definedName name="Col_AC_3112_ApRepLocalApresRet" localSheetId="3">[45]Assets!$M$1:$M$65536</definedName>
    <definedName name="Col_AC_3112_AvRepLocalApresRet" localSheetId="3">[45]Assets!$K$1:$K$65536</definedName>
    <definedName name="Col_AC_AnneeNLocalApresRet" localSheetId="3">[45]Assets!$E$1:$E$65536</definedName>
    <definedName name="Col_PA_3112_AvRepLocalApresRet" localSheetId="3">[45]Liabilities!$K$1:$K$65536</definedName>
    <definedName name="Col_PA_AnneeNLocalApresRet" localSheetId="3">[45]Liabilities!$E$1:$E$65536</definedName>
    <definedName name="Col_Par_Reel_P130" localSheetId="3">'[45]General Data'!$K$1:$K$65536</definedName>
    <definedName name="Col_Par_Reel_P260" localSheetId="3">'[45]General Data'!$L$1:$L$65536</definedName>
    <definedName name="Col_PL_AnneeNLocalApresRet" localSheetId="3">'[45]P-L'!$E$1:$E$65536</definedName>
    <definedName name="COMM" localSheetId="3">#REF!</definedName>
    <definedName name="Current" localSheetId="3">#REF!</definedName>
    <definedName name="custlist" localSheetId="3">[49]Customer_Country!$G$9:$G$202</definedName>
    <definedName name="DA_3009720238500000393" localSheetId="3" hidden="1">#REF!</definedName>
    <definedName name="DA_3010657909000000019" localSheetId="3" hidden="1">#REF!</definedName>
    <definedName name="DA_3010657909000000024" localSheetId="3" hidden="1">#REF!</definedName>
    <definedName name="DA_3010657909000000069" localSheetId="3" hidden="1">#REF!</definedName>
    <definedName name="DA_3010657909000000101" localSheetId="3" hidden="1">#REF!</definedName>
    <definedName name="DA_3010657909000000216" localSheetId="3" hidden="1">#REF!</definedName>
    <definedName name="DA_3010657909000000219" localSheetId="3" hidden="1">#REF!</definedName>
    <definedName name="DA_3010657909000000222" localSheetId="3" hidden="1">#REF!</definedName>
    <definedName name="DA_3010657909000000466" localSheetId="3" hidden="1">#REF!</definedName>
    <definedName name="Database" localSheetId="3">#REF!</definedName>
    <definedName name="DEPT" localSheetId="3">#REF!</definedName>
    <definedName name="einheit" localSheetId="3">[50]Titel!$B$9</definedName>
    <definedName name="ERGM_E415100" localSheetId="3">'[51]Profit and loss'!$G$8</definedName>
    <definedName name="ERGM_E415200" localSheetId="3">'[51]Profit and loss'!$G$9</definedName>
    <definedName name="ERGM_E500000" localSheetId="3">'[51]Profit and loss'!$G$14</definedName>
    <definedName name="ERGM_E500100" localSheetId="3">'[51]Profit and loss'!$G$15</definedName>
    <definedName name="ERGM_E510000" localSheetId="3">'[51]Profit and loss'!$G$16</definedName>
    <definedName name="F7.1" localSheetId="3">#REF!</definedName>
    <definedName name="F7.2" localSheetId="3">#REF!</definedName>
    <definedName name="GUVM_G400000" localSheetId="3">'[51]Profit and loss'!$G$18</definedName>
    <definedName name="GUVM_G410000" localSheetId="3">'[51]Profit and loss'!$G$13</definedName>
    <definedName name="GUVM_G412000" localSheetId="3">'[51]Profit and loss'!$G$11</definedName>
    <definedName name="GUVM_G413000" localSheetId="3">'[51]Profit and loss'!$G$12</definedName>
    <definedName name="GUVM_G415000" localSheetId="3">'[51]Profit and loss'!$G$10</definedName>
    <definedName name="GUVM_G440000" localSheetId="3">'[51]Profit and loss'!$G$22</definedName>
    <definedName name="GUVM_G500000" localSheetId="3">'[51]Profit and loss'!$G$17</definedName>
    <definedName name="GUVM_G540000" localSheetId="3">'[51]Profit and loss'!$G$24</definedName>
    <definedName name="GUVM_G550000" localSheetId="3">'[51]Profit and loss'!$G$19</definedName>
    <definedName name="GUVM_G560000" localSheetId="3">'[51]Profit and loss'!$G$21</definedName>
    <definedName name="GUVM_G570000" localSheetId="3">'[51]Profit and loss'!$G$20</definedName>
    <definedName name="GUVM_G601000" localSheetId="3">'[51]Profit and loss'!$G$27</definedName>
    <definedName name="GUVM_G603000" localSheetId="3">'[51]Profit and loss'!$G$23</definedName>
    <definedName name="GUVM_G701500" localSheetId="3">'[51]Profit and loss'!$G$25</definedName>
    <definedName name="GUVM_G900000" localSheetId="3">'[51]Profit and loss'!$G$26</definedName>
    <definedName name="GUVM_G900500" localSheetId="3">'[51]Profit and loss'!$G$28</definedName>
    <definedName name="HEADER" localSheetId="3">#REF!</definedName>
    <definedName name="ID.NO" localSheetId="3">#REF!</definedName>
    <definedName name="jahr" localSheetId="3">[50]Titel!$G$8</definedName>
    <definedName name="judge" localSheetId="3">[52]报表封面!$I$11</definedName>
    <definedName name="Language" localSheetId="3">[53]Basic_information!$F$2</definedName>
    <definedName name="M_S" localSheetId="3">#REF!</definedName>
    <definedName name="mon" localSheetId="3">[50]Titel!$K$9</definedName>
    <definedName name="MvtCorpAcquisitions_Loc" localSheetId="3">'[45]14. Fixed assets'!$E$36</definedName>
    <definedName name="MvtIncorpAcquisitions_Loc" localSheetId="3">'[45]13. Intangible assets'!$E$18</definedName>
    <definedName name="NAME" localSheetId="3">#REF!</definedName>
    <definedName name="ORIGI" localSheetId="3">#REF!</definedName>
    <definedName name="OUTPUT" localSheetId="3">#REF!</definedName>
    <definedName name="PART_ID" localSheetId="3">[54]Sheet1!$A$1:$G$2000</definedName>
    <definedName name="PERIOD_END" localSheetId="3">#REF!</definedName>
    <definedName name="PL_R990" localSheetId="3">'[55]P-L'!$C$59</definedName>
    <definedName name="PREPARED_BY" localSheetId="3">#REF!</definedName>
    <definedName name="PREPARED_DATE" localSheetId="3">#REF!</definedName>
    <definedName name="_xlnm.Print_Area" localSheetId="3">#REF!</definedName>
    <definedName name="Print_Area_MI" localSheetId="3">#REF!</definedName>
    <definedName name="Print_Areapp" localSheetId="3">#REF!</definedName>
    <definedName name="Prior" localSheetId="3">#REF!</definedName>
    <definedName name="produccion_gas_anual" localSheetId="3">#REF!</definedName>
    <definedName name="ProductStatus" localSheetId="3">#REF!</definedName>
    <definedName name="profitoil_contrat_extranj" localSheetId="3">#REF!</definedName>
    <definedName name="qq" localSheetId="3">[56]Titel!$B$9</definedName>
    <definedName name="Recorder" localSheetId="3">#REF!</definedName>
    <definedName name="RESING" localSheetId="3">#REF!</definedName>
    <definedName name="Row_AC_A303" localSheetId="3">[45]Assets!$A$18:$IV$18</definedName>
    <definedName name="Row_AC_A305" localSheetId="3">[45]Assets!$A$20:$IV$20</definedName>
    <definedName name="Row_AC_A451" localSheetId="3">[45]Assets!$A$21:$IV$21</definedName>
    <definedName name="Row_AC_A452" localSheetId="3">[45]Assets!$A$22:$IV$22</definedName>
    <definedName name="Row_AC_A501" localSheetId="3">[45]Assets!$A$23:$IV$23</definedName>
    <definedName name="Row_AC_A502" localSheetId="3">[45]Assets!$A$24:$IV$24</definedName>
    <definedName name="Row_AC_A601" localSheetId="3">[45]Assets!$A$25:$IV$25</definedName>
    <definedName name="Row_AC_A602" localSheetId="3">[45]Assets!$A$26:$IV$26</definedName>
    <definedName name="Row_AC_A621" localSheetId="3">[45]Assets!$A$28:$IV$28</definedName>
    <definedName name="Row_AC_A622" localSheetId="3">[45]Assets!$A$29:$IV$29</definedName>
    <definedName name="Row_AC_A625" localSheetId="3">[45]Assets!$A$32:$IV$32</definedName>
    <definedName name="Row_AC_A701" localSheetId="3">[45]Assets!$A$33:$IV$33</definedName>
    <definedName name="Row_AC_A800" localSheetId="3">[45]Assets!$A$36:$IV$36</definedName>
    <definedName name="Row_AC_A851" localSheetId="3">[45]Assets!$A$38:$IV$38</definedName>
    <definedName name="Row_AC_A854" localSheetId="3">[45]Assets!$A$41:$IV$41</definedName>
    <definedName name="Row_AC_A855" localSheetId="3">[45]Assets!$A$42:$IV$42</definedName>
    <definedName name="Row_PA_P140" localSheetId="3">[45]Liabilities!$A$10:$IV$10</definedName>
    <definedName name="Row_PA_P250" localSheetId="3">[45]Liabilities!$A$13:$IV$13</definedName>
    <definedName name="Row_PA_P500" localSheetId="3">[45]Liabilities!$A$19:$IV$19</definedName>
    <definedName name="Row_PA_P520" localSheetId="3">[45]Liabilities!$A$20:$IV$20</definedName>
    <definedName name="Row_PA_P600" localSheetId="3">[45]Liabilities!$A$21:$IV$21</definedName>
    <definedName name="Row_PA_P710" localSheetId="3">[45]Liabilities!$A$22:$IV$22</definedName>
    <definedName name="Row_PA_P740" localSheetId="3">[45]Liabilities!$A$25:$IV$25</definedName>
    <definedName name="Row_PAR_RecusEquivalenceLocal" localSheetId="3">'[45]General Data'!$A$38:$IV$38</definedName>
    <definedName name="Row_PAR_RecusInterLocal" localSheetId="3">'[45]General Data'!$A$35:$IV$35</definedName>
    <definedName name="Row_PL_R401" localSheetId="3">'[45]P-L'!$A$20:$IV$20</definedName>
    <definedName name="Row_PL_R402" localSheetId="3">'[45]P-L'!$A$21:$IV$21</definedName>
    <definedName name="Row_PL_R403" localSheetId="3">'[45]P-L'!$A$22:$IV$22</definedName>
    <definedName name="Row_PL_R421" localSheetId="3">'[45]P-L'!$A$24:$IV$24</definedName>
    <definedName name="Row_PL_R422" localSheetId="3">'[45]P-L'!$A$25:$IV$25</definedName>
    <definedName name="Row_PL_R552" localSheetId="3">'[45]P-L'!$A$41:$IV$41</definedName>
    <definedName name="Row_PL_R554" localSheetId="3">'[45]P-L'!$A$43:$IV$43</definedName>
    <definedName name="Row_PL_R650" localSheetId="3">'[45]P-L'!$A$47:$IV$47</definedName>
    <definedName name="Row_PL_R701" localSheetId="3">'[45]P-L'!$A$48:$IV$48</definedName>
    <definedName name="SAPRangeKEYFIG_Tabelle4_MgtEBIT" localSheetId="3">#REF!</definedName>
    <definedName name="SAPRangeKEYFIG_Tabelle4_PL_inLC" localSheetId="3">#REF!</definedName>
    <definedName name="SAPRangeKEYFIG_Tabelle4_PLinLocalCurrency" localSheetId="3">#REF!</definedName>
    <definedName name="SAPRangeKEYFIG_Tabelle61_cashflow_EATKADA" localSheetId="3">#REF!</definedName>
    <definedName name="SAPRangePOPER_Tabelle4_MgtEBIT" localSheetId="3">#REF!</definedName>
    <definedName name="SAPRangePOPER_Tabelle4_PL_inLC" localSheetId="3">#REF!</definedName>
    <definedName name="SAPRangePOPER_Tabelle4_PLinLocalCurrency" localSheetId="3">#REF!</definedName>
    <definedName name="SAPRangePOPER_Tabelle61_cashflow_EATKADA" localSheetId="3">#REF!</definedName>
    <definedName name="SAPRangeRBUNIT_Tabelle6_Headcnt" localSheetId="3">#REF!</definedName>
    <definedName name="SAPRangeRITEM_Tabelle4_MgtEBIT" localSheetId="3">#REF!</definedName>
    <definedName name="SAPRangeRITEM_Tabelle4_PL_inLC" localSheetId="3">#REF!</definedName>
    <definedName name="SAPRangeRITEM_Tabelle4_PLinLocalCurrency" localSheetId="3">#REF!</definedName>
    <definedName name="SAPRangeRITEM_Tabelle61_cashflow_EATKADA" localSheetId="3">#REF!</definedName>
    <definedName name="SAPRangeRVERS_Tabelle4_MgtEBIT" localSheetId="3">#REF!</definedName>
    <definedName name="SAPRangeRVERS_Tabelle4_PL_inLC" localSheetId="3">#REF!</definedName>
    <definedName name="SAPRangeRVERS_Tabelle4_PLinLocalCurrency" localSheetId="3">#REF!</definedName>
    <definedName name="SAPRangeRVERS_Tabelle61_cashflow_EATKADA" localSheetId="3">#REF!</definedName>
    <definedName name="SAPRangeRVERS_Tabelle8_BS" localSheetId="3">#REF!</definedName>
    <definedName name="SAPRangeRYEAR_Tabelle1_Tabelle1D1" localSheetId="3">[57]Header!$E$21</definedName>
    <definedName name="SAPRangeRYEAR_Tabelle4_MgtEBIT" localSheetId="3">#REF!</definedName>
    <definedName name="SAPRangeRYEAR_Tabelle4_PL_inLC" localSheetId="3">#REF!</definedName>
    <definedName name="SAPRangeRYEAR_Tabelle4_PLinLocalCurrency" localSheetId="3">#REF!</definedName>
    <definedName name="SAPRangeRYEAR_Tabelle61_cashflow_EATKADA" localSheetId="3">#REF!</definedName>
    <definedName name="SAPTrigger_Tabelle24_Tabelle24D1" localSheetId="3">[58]sapactivexlhiddensheet!$D$39</definedName>
    <definedName name="SAPTrigger_Tabelle24_Tabelle24D2" localSheetId="3">[58]sapactivexlhiddensheet!$BO$39</definedName>
    <definedName name="SAPTrigger_Tabelle24_UploadF101Stat" localSheetId="3">[58]sapactivexlhiddensheet!$BR$39</definedName>
    <definedName name="SAPTrigger_Tabelle29_ExportF10.2" localSheetId="3">[58]sapactivexlhiddensheet!$BP$39</definedName>
    <definedName name="SAPTrigger_Tabelle35_ExportF15.2" localSheetId="3">[59]sapactivexlhiddensheet!$BV$39</definedName>
    <definedName name="sel" localSheetId="3">#REF!</definedName>
    <definedName name="Sheet1" localSheetId="3">#REF!</definedName>
    <definedName name="Sheet10" localSheetId="3">#REF!</definedName>
    <definedName name="Sheet2" localSheetId="3">#REF!</definedName>
    <definedName name="Sheet3" localSheetId="3">#REF!</definedName>
    <definedName name="Sheet4" localSheetId="3">#REF!</definedName>
    <definedName name="Sheet5" localSheetId="3">#REF!</definedName>
    <definedName name="Sheet6" localSheetId="3">#REF!</definedName>
    <definedName name="Sheet7" localSheetId="3">#REF!</definedName>
    <definedName name="Sheet8" localSheetId="3">#REF!</definedName>
    <definedName name="Sheet9" localSheetId="3">#REF!</definedName>
    <definedName name="sm" localSheetId="3">#REF!</definedName>
    <definedName name="t" localSheetId="3">#REF!</definedName>
    <definedName name="Tax_rate" localSheetId="3">#REF!</definedName>
    <definedName name="TEL" localSheetId="3">#REF!</definedName>
    <definedName name="UERLJ_ARS_E410800" localSheetId="3">'[46]U-Erloese Laender(ändert)'!$C$52</definedName>
    <definedName name="UERLJ_ARS_E410810" localSheetId="3">'[46]U-Erloese Laender(ändert)'!$D$52</definedName>
    <definedName name="UERLJ_ARS_E410820" localSheetId="3">'[46]U-Erloese Laender(ändert)'!$E$52</definedName>
    <definedName name="UERLJ_ARS_E410830" localSheetId="3">'[46]U-Erloese Laender(ändert)'!$F$52</definedName>
    <definedName name="UERLJ_BRL_E410800" localSheetId="3">'[46]U-Erloese Laender(ändert)'!$C$50</definedName>
    <definedName name="UERLJ_BRL_E410810" localSheetId="3">'[46]U-Erloese Laender(ändert)'!$D$50</definedName>
    <definedName name="UERLJ_BRL_E410820" localSheetId="3">'[46]U-Erloese Laender(ändert)'!$E$50</definedName>
    <definedName name="UERLJ_BRL_E410830" localSheetId="3">'[46]U-Erloese Laender(ändert)'!$F$50</definedName>
    <definedName name="UERLJ_CLP_E410800" localSheetId="3">'[46]U-Erloese Laender(ändert)'!$C$51</definedName>
    <definedName name="UERLJ_CLP_E410810" localSheetId="3">'[46]U-Erloese Laender(ändert)'!$D$51</definedName>
    <definedName name="UERLJ_CLP_E410820" localSheetId="3">'[46]U-Erloese Laender(ändert)'!$E$51</definedName>
    <definedName name="UERLJ_CLP_E410830" localSheetId="3">'[46]U-Erloese Laender(ändert)'!$F$51</definedName>
    <definedName name="UERLJ_COP_E410800" localSheetId="3">'[46]U-Erloese Laender(ändert)'!$C$53</definedName>
    <definedName name="UERLJ_COP_E410810" localSheetId="3">'[46]U-Erloese Laender(ändert)'!$D$53</definedName>
    <definedName name="UERLJ_COP_E410820" localSheetId="3">'[46]U-Erloese Laender(ändert)'!$E$53</definedName>
    <definedName name="UERLJ_COP_E410830" localSheetId="3">'[46]U-Erloese Laender(ändert)'!$F$53</definedName>
    <definedName name="UERLJ_EGP_E410800" localSheetId="3">'[46]U-Erloese Laender(ändert)'!$C$43</definedName>
    <definedName name="UERLJ_EGP_E410810" localSheetId="3">'[46]U-Erloese Laender(ändert)'!$D$43</definedName>
    <definedName name="UERLJ_EGP_E410820" localSheetId="3">'[46]U-Erloese Laender(ändert)'!$E$43</definedName>
    <definedName name="UERLJ_EGP_E410830" localSheetId="3">'[46]U-Erloese Laender(ändert)'!$F$43</definedName>
    <definedName name="UERLJ_HKD_E410800" localSheetId="3">'[46]U-Erloese Laender(ändert)'!$C$59</definedName>
    <definedName name="UERLJ_HKD_E410810" localSheetId="3">'[46]U-Erloese Laender(ändert)'!$D$59</definedName>
    <definedName name="UERLJ_HKD_E410820" localSheetId="3">'[46]U-Erloese Laender(ändert)'!$E$59</definedName>
    <definedName name="UERLJ_HKD_E410830" localSheetId="3">'[46]U-Erloese Laender(ändert)'!$F$59</definedName>
    <definedName name="UERLJ_HRK_E410800" localSheetId="3">'[46]U-Erloese Laender(ändert)'!$C$35</definedName>
    <definedName name="UERLJ_HRK_E410810" localSheetId="3">'[46]U-Erloese Laender(ändert)'!$D$35</definedName>
    <definedName name="UERLJ_HRK_E410820" localSheetId="3">'[46]U-Erloese Laender(ändert)'!$E$35</definedName>
    <definedName name="UERLJ_HRK_E410830" localSheetId="3">'[46]U-Erloese Laender(ändert)'!$F$35</definedName>
    <definedName name="UERLJ_ILS_E410800" localSheetId="3">'[46]U-Erloese Laender(ändert)'!$C$60</definedName>
    <definedName name="UERLJ_ILS_E410810" localSheetId="3">'[46]U-Erloese Laender(ändert)'!$D$60</definedName>
    <definedName name="UERLJ_ILS_E410820" localSheetId="3">'[46]U-Erloese Laender(ändert)'!$E$60</definedName>
    <definedName name="UERLJ_ILS_E410830" localSheetId="3">'[46]U-Erloese Laender(ändert)'!$F$60</definedName>
    <definedName name="UERLJ_INR_E410800" localSheetId="3">'[46]U-Erloese Laender(ändert)'!$C$58</definedName>
    <definedName name="UERLJ_INR_E410810" localSheetId="3">'[46]U-Erloese Laender(ändert)'!$D$58</definedName>
    <definedName name="UERLJ_INR_E410820" localSheetId="3">'[46]U-Erloese Laender(ändert)'!$E$58</definedName>
    <definedName name="UERLJ_INR_E410830" localSheetId="3">'[46]U-Erloese Laender(ändert)'!$F$58</definedName>
    <definedName name="UERLJ_KRW_E410800" localSheetId="3">'[46]U-Erloese Laender(ändert)'!$C$61</definedName>
    <definedName name="UERLJ_KRW_E410810" localSheetId="3">'[46]U-Erloese Laender(ändert)'!$D$61</definedName>
    <definedName name="UERLJ_KRW_E410820" localSheetId="3">'[46]U-Erloese Laender(ändert)'!$E$61</definedName>
    <definedName name="UERLJ_KRW_E410830" localSheetId="3">'[46]U-Erloese Laender(ändert)'!$F$61</definedName>
    <definedName name="UERLJ_MAD_E410800" localSheetId="3">'[46]U-Erloese Laender(ändert)'!$C$44</definedName>
    <definedName name="UERLJ_MAD_E410810" localSheetId="3">'[46]U-Erloese Laender(ändert)'!$D$44</definedName>
    <definedName name="UERLJ_MAD_E410820" localSheetId="3">'[46]U-Erloese Laender(ändert)'!$E$44</definedName>
    <definedName name="UERLJ_MAD_E410830" localSheetId="3">'[46]U-Erloese Laender(ändert)'!$F$44</definedName>
    <definedName name="UERLJ_MXN_E410800" localSheetId="3">'[46]U-Erloese Laender(ändert)'!$C$49</definedName>
    <definedName name="UERLJ_MXN_E410810" localSheetId="3">'[46]U-Erloese Laender(ändert)'!$D$49</definedName>
    <definedName name="UERLJ_MXN_E410820" localSheetId="3">'[46]U-Erloese Laender(ändert)'!$E$49</definedName>
    <definedName name="UERLJ_MXN_E410830" localSheetId="3">'[46]U-Erloese Laender(ändert)'!$F$49</definedName>
    <definedName name="UERLJ_MYR_E410800" localSheetId="3">'[46]U-Erloese Laender(ändert)'!$C$65</definedName>
    <definedName name="UERLJ_MYR_E410810" localSheetId="3">'[46]U-Erloese Laender(ändert)'!$D$65</definedName>
    <definedName name="UERLJ_MYR_E410820" localSheetId="3">'[46]U-Erloese Laender(ändert)'!$E$65</definedName>
    <definedName name="UERLJ_MYR_E410830" localSheetId="3">'[46]U-Erloese Laender(ändert)'!$F$65</definedName>
    <definedName name="UERLJ_ROL_E410800" localSheetId="3">'[46]U-Erloese Laender(ändert)'!$C$36</definedName>
    <definedName name="UERLJ_ROL_E410810" localSheetId="3">'[46]U-Erloese Laender(ändert)'!$D$36</definedName>
    <definedName name="UERLJ_ROL_E410820" localSheetId="3">'[46]U-Erloese Laender(ändert)'!$E$36</definedName>
    <definedName name="UERLJ_ROL_E410830" localSheetId="3">'[46]U-Erloese Laender(ändert)'!$F$36</definedName>
    <definedName name="UERLJ_SAR_E410800" localSheetId="3">'[46]U-Erloese Laender(ändert)'!$C$63</definedName>
    <definedName name="UERLJ_SAR_E410810" localSheetId="3">'[46]U-Erloese Laender(ändert)'!$D$63</definedName>
    <definedName name="UERLJ_SAR_E410820" localSheetId="3">'[46]U-Erloese Laender(ändert)'!$E$63</definedName>
    <definedName name="UERLJ_SAR_E410830" localSheetId="3">'[46]U-Erloese Laender(ändert)'!$F$63</definedName>
    <definedName name="UERLJ_SGD_E410800" localSheetId="3">'[46]U-Erloese Laender(ändert)'!$C$62</definedName>
    <definedName name="UERLJ_SGD_E410810" localSheetId="3">'[46]U-Erloese Laender(ändert)'!$D$62</definedName>
    <definedName name="UERLJ_SGD_E410820" localSheetId="3">'[46]U-Erloese Laender(ändert)'!$E$62</definedName>
    <definedName name="UERLJ_SGD_E410830" localSheetId="3">'[46]U-Erloese Laender(ändert)'!$F$62</definedName>
    <definedName name="UERLJ_SIT_E410800" localSheetId="3">'[46]U-Erloese Laender(ändert)'!$C$34</definedName>
    <definedName name="UERLJ_SIT_E410810" localSheetId="3">'[46]U-Erloese Laender(ändert)'!$D$34</definedName>
    <definedName name="UERLJ_SIT_E410820" localSheetId="3">'[46]U-Erloese Laender(ändert)'!$E$34</definedName>
    <definedName name="UERLJ_SIT_E410830" localSheetId="3">'[46]U-Erloese Laender(ändert)'!$F$34</definedName>
    <definedName name="UERLJ_SKK_E410800" localSheetId="3">'[46]U-Erloese Laender(ändert)'!$C$37</definedName>
    <definedName name="UERLJ_SKK_E410810" localSheetId="3">'[46]U-Erloese Laender(ändert)'!$D$37</definedName>
    <definedName name="UERLJ_SKK_E410820" localSheetId="3">'[46]U-Erloese Laender(ändert)'!$E$37</definedName>
    <definedName name="UERLJ_SKK_E410830" localSheetId="3">'[46]U-Erloese Laender(ändert)'!$F$37</definedName>
    <definedName name="UERLJ_THB_E410800" localSheetId="3">'[46]U-Erloese Laender(ändert)'!$C$64</definedName>
    <definedName name="UERLJ_THB_E410810" localSheetId="3">'[46]U-Erloese Laender(ändert)'!$D$64</definedName>
    <definedName name="UERLJ_THB_E410820" localSheetId="3">'[46]U-Erloese Laender(ändert)'!$E$64</definedName>
    <definedName name="UERLJ_THB_E410830" localSheetId="3">'[46]U-Erloese Laender(ändert)'!$F$64</definedName>
    <definedName name="UERLJ_TRL_E410800" localSheetId="3">'[46]U-Erloese Laender(ändert)'!$C$33</definedName>
    <definedName name="UERLJ_TRL_E410810" localSheetId="3">'[46]U-Erloese Laender(ändert)'!$D$33</definedName>
    <definedName name="UERLJ_TRL_E410820" localSheetId="3">'[46]U-Erloese Laender(ändert)'!$E$33</definedName>
    <definedName name="UERLJ_TRL_E410830" localSheetId="3">'[46]U-Erloese Laender(ändert)'!$F$33</definedName>
    <definedName name="UERLJ_UAH_E410800" localSheetId="3">'[46]U-Erloese Laender(ändert)'!$C$38</definedName>
    <definedName name="UERLJ_UAH_E410810" localSheetId="3">'[46]U-Erloese Laender(ändert)'!$D$38</definedName>
    <definedName name="UERLJ_UAH_E410820" localSheetId="3">'[46]U-Erloese Laender(ändert)'!$E$38</definedName>
    <definedName name="UERLJ_UAH_E410830" localSheetId="3">'[46]U-Erloese Laender(ändert)'!$F$38</definedName>
    <definedName name="UFPrn20021219113110" localSheetId="3">#REF!</definedName>
    <definedName name="UFPrn20021219113332" localSheetId="3">#REF!</definedName>
    <definedName name="UFPrn20021219113410" localSheetId="3">#REF!</definedName>
    <definedName name="UFPrn20021219113449" localSheetId="3">#REF!</definedName>
    <definedName name="UFPrn20021219114434" localSheetId="3">#REF!</definedName>
    <definedName name="UFPrn20021219114731" localSheetId="3">#REF!</definedName>
    <definedName name="UFPrn20021219114825" localSheetId="3">#REF!</definedName>
    <definedName name="UFPrn20021219114838" localSheetId="3">#REF!</definedName>
    <definedName name="UFPrn20021219115040" localSheetId="3">#REF!</definedName>
    <definedName name="UFPrn20030106194533" localSheetId="3">#REF!</definedName>
    <definedName name="UFPrn20041214104220" localSheetId="3">#REF!</definedName>
    <definedName name="UFPrn20041214104239" localSheetId="3">#REF!</definedName>
    <definedName name="UFPrn20060804132628" localSheetId="3">'[60]O1-1'!$A$5:$D$231</definedName>
    <definedName name="waehr" localSheetId="3">[50]Titel!$B$8</definedName>
    <definedName name="x" localSheetId="3">IF(SUM(#REF!)&gt;1,1,IF(SUM(#REF!)=1,1,0))</definedName>
    <definedName name="zhao" localSheetId="3">[56]Titel!$B$9</definedName>
    <definedName name="zhao1" localSheetId="3">[56]Titel!$B$8</definedName>
    <definedName name="คช" localSheetId="3">[33]เครื่องมือ!$B$391</definedName>
    <definedName name="คชผ4" localSheetId="3">[33]เครื่องมือ!$J$391</definedName>
    <definedName name="คชผ5" localSheetId="3">[33]เครื่องมือ!$K$391</definedName>
    <definedName name="คชผ6" localSheetId="3">[33]เครื่องมือ!$L$391</definedName>
    <definedName name="คต25" localSheetId="3">[34]เครื่องตกแต่ง!$B$76</definedName>
    <definedName name="คม25" localSheetId="3">[34]เครื่องมือ!$B$131</definedName>
    <definedName name="ย" localSheetId="3">[33]ยานพาหนะ!$B$79</definedName>
    <definedName name="อ" localSheetId="3">[33]อาคาร!$B$70</definedName>
    <definedName name="อ2" localSheetId="3">[34]อาคาร!$B$19</definedName>
    <definedName name="อ25" localSheetId="3">[34]อาคาร!$K$19</definedName>
    <definedName name="อ26" localSheetId="3">[34]อาคาร!$L$19</definedName>
    <definedName name="啊" localSheetId="3">#REF!</definedName>
    <definedName name="啊啊" localSheetId="3">#REF!</definedName>
    <definedName name="北部区域_教育后勤" localSheetId="3">#REF!</definedName>
    <definedName name="嚓0" localSheetId="3">#REF!</definedName>
    <definedName name="大多数" localSheetId="3">[62]XL4Poppy!$A$15</definedName>
    <definedName name="订单产品信息" localSheetId="3">#REF!</definedName>
    <definedName name="东部区域_教育后勤" localSheetId="3">#REF!</definedName>
    <definedName name="工" localSheetId="3">#REF!</definedName>
    <definedName name="海亮后勤车队" localSheetId="3">#REF!</definedName>
    <definedName name="海亮医院" localSheetId="3">#REF!</definedName>
    <definedName name="合并" localSheetId="3">#REF!</definedName>
    <definedName name="后勤商业运营部" localSheetId="3">#REF!</definedName>
    <definedName name="基本盘" localSheetId="3">#REF!</definedName>
    <definedName name="集团管理部门" localSheetId="3">#REF!</definedName>
    <definedName name="教育园特色餐饮" localSheetId="3">#REF!</definedName>
    <definedName name="年" localSheetId="3">#REF!</definedName>
    <definedName name="念心湖酒店" localSheetId="3">#REF!</definedName>
    <definedName name="人力" localSheetId="3">#REF!</definedName>
    <definedName name="日" localSheetId="3">#REF!</definedName>
    <definedName name="商超业务_便利店" localSheetId="3">#REF!</definedName>
    <definedName name="商超业务_商业街" localSheetId="3">#REF!</definedName>
    <definedName name="商业" localSheetId="3">#REF!</definedName>
    <definedName name="省市" localSheetId="3">'[63]Sheet1 (2)'!$A$1:$A$3</definedName>
    <definedName name="收DA111" localSheetId="3" hidden="1">#REF!</definedName>
    <definedName name="收费111" localSheetId="3" hidden="1">#REF!</definedName>
    <definedName name="收费收费" localSheetId="3" hidden="1">#REF!</definedName>
    <definedName name="天马2019" localSheetId="3">IF(SUM(#REF!)&gt;1,1,IF(SUM(#REF!)=1,1,0))</definedName>
    <definedName name="西南区域_教育后勤" localSheetId="3">#REF!</definedName>
    <definedName name="线上商城业务" localSheetId="3">#REF!</definedName>
    <definedName name="应收员工个人表" localSheetId="3">'[64]OPEN ITEN KEY'!#REF!</definedName>
    <definedName name="应收账款2分析" localSheetId="3">#REF!</definedName>
    <definedName name="预算" localSheetId="3">#REF!</definedName>
    <definedName name="月" localSheetId="3">#REF!</definedName>
    <definedName name="增长级" localSheetId="3">#REF!</definedName>
    <definedName name="中心管理部门" localSheetId="3">#REF!</definedName>
    <definedName name="中心其余业务部门" localSheetId="3">#REF!</definedName>
    <definedName name="전" localSheetId="3">#REF!</definedName>
    <definedName name="주택사업본부" localSheetId="3">#REF!</definedName>
    <definedName name="철구사업본부" localSheetId="3">#REF!</definedName>
    <definedName name="_xlnm._FilterDatabase" localSheetId="3" hidden="1">'4.1 7-3累计成本分析 (fone年初定稿版) (2)'!$A$1:$AE$142</definedName>
    <definedName name="_00000" localSheetId="2">#REF!</definedName>
    <definedName name="_2个人应收款" localSheetId="2">#REF!</definedName>
    <definedName name="_2其他应付款其他" localSheetId="2">#REF!</definedName>
    <definedName name="_2其他应收款" localSheetId="2">#REF!</definedName>
    <definedName name="_2应付帐款" localSheetId="2">#REF!</definedName>
    <definedName name="_2应收帐款" localSheetId="2">#REF!</definedName>
    <definedName name="_jv2" localSheetId="2">'[44]NON_OP I&amp;E_JV1'!$A$1</definedName>
    <definedName name="a" localSheetId="2">#REF!</definedName>
    <definedName name="aaa" localSheetId="2">#REF!</definedName>
    <definedName name="Acq_Non_conso_investments" localSheetId="2">'[45]17. Non consolidated stock'!$F$27</definedName>
    <definedName name="AEINJ_ARS_E410900" localSheetId="2">'[46]A-Eingang Laender (ändert)'!$C$52</definedName>
    <definedName name="AEINJ_ARS_E410910" localSheetId="2">'[46]A-Eingang Laender (ändert)'!$D$52</definedName>
    <definedName name="AEINJ_ARS_E410920" localSheetId="2">'[46]A-Eingang Laender (ändert)'!$E$52</definedName>
    <definedName name="AEINJ_ARS_E410930" localSheetId="2">'[46]A-Eingang Laender (ändert)'!$F$52</definedName>
    <definedName name="AEINJ_BRL_E410900" localSheetId="2">'[46]A-Eingang Laender (ändert)'!$C$50</definedName>
    <definedName name="AEINJ_BRL_E410910" localSheetId="2">'[46]A-Eingang Laender (ändert)'!$D$50</definedName>
    <definedName name="AEINJ_BRL_E410920" localSheetId="2">'[46]A-Eingang Laender (ändert)'!$E$50</definedName>
    <definedName name="AEINJ_BRL_E410930" localSheetId="2">'[46]A-Eingang Laender (ändert)'!$F$50</definedName>
    <definedName name="AEINJ_CLP_E410900" localSheetId="2">'[46]A-Eingang Laender (ändert)'!$C$51</definedName>
    <definedName name="AEINJ_CLP_E410910" localSheetId="2">'[46]A-Eingang Laender (ändert)'!$D$51</definedName>
    <definedName name="AEINJ_CLP_E410920" localSheetId="2">'[46]A-Eingang Laender (ändert)'!$E$51</definedName>
    <definedName name="AEINJ_CLP_E410930" localSheetId="2">'[46]A-Eingang Laender (ändert)'!$F$51</definedName>
    <definedName name="AEINJ_COP_E410900" localSheetId="2">'[46]A-Eingang Laender (ändert)'!$C$53</definedName>
    <definedName name="AEINJ_COP_E410910" localSheetId="2">'[46]A-Eingang Laender (ändert)'!$D$53</definedName>
    <definedName name="AEINJ_COP_E410920" localSheetId="2">'[46]A-Eingang Laender (ändert)'!$E$53</definedName>
    <definedName name="AEINJ_COP_E410930" localSheetId="2">'[46]A-Eingang Laender (ändert)'!$F$53</definedName>
    <definedName name="AEINJ_EGP_E410900" localSheetId="2">'[46]A-Eingang Laender (ändert)'!$C$43</definedName>
    <definedName name="AEINJ_EGP_E410910" localSheetId="2">'[46]A-Eingang Laender (ändert)'!$D$43</definedName>
    <definedName name="AEINJ_EGP_E410920" localSheetId="2">'[46]A-Eingang Laender (ändert)'!$E$43</definedName>
    <definedName name="AEINJ_EGP_E410930" localSheetId="2">'[46]A-Eingang Laender (ändert)'!$F$43</definedName>
    <definedName name="AEINJ_ESP_UEGGE" localSheetId="2">'[46]A-Eingang Laender (ändert)'!$D$23</definedName>
    <definedName name="AEINJ_HKD_E410900" localSheetId="2">'[46]A-Eingang Laender (ändert)'!$C$59</definedName>
    <definedName name="AEINJ_HKD_E410910" localSheetId="2">'[46]A-Eingang Laender (ändert)'!$D$59</definedName>
    <definedName name="AEINJ_HKD_E410920" localSheetId="2">'[46]A-Eingang Laender (ändert)'!$E$59</definedName>
    <definedName name="AEINJ_HKD_E410930" localSheetId="2">'[46]A-Eingang Laender (ändert)'!$F$59</definedName>
    <definedName name="AEINJ_HRK_E410900" localSheetId="2">'[46]A-Eingang Laender (ändert)'!$C$35</definedName>
    <definedName name="AEINJ_HRK_E410910" localSheetId="2">'[46]A-Eingang Laender (ändert)'!$D$35</definedName>
    <definedName name="AEINJ_HRK_E410920" localSheetId="2">'[46]A-Eingang Laender (ändert)'!$E$35</definedName>
    <definedName name="AEINJ_HRK_E410930" localSheetId="2">'[46]A-Eingang Laender (ändert)'!$F$35</definedName>
    <definedName name="AEINJ_ILS_E410900" localSheetId="2">'[46]A-Eingang Laender (ändert)'!$C$60</definedName>
    <definedName name="AEINJ_ILS_E410910" localSheetId="2">'[46]A-Eingang Laender (ändert)'!$D$60</definedName>
    <definedName name="AEINJ_ILS_E410920" localSheetId="2">'[46]A-Eingang Laender (ändert)'!$E$60</definedName>
    <definedName name="AEINJ_ILS_E410930" localSheetId="2">'[46]A-Eingang Laender (ändert)'!$F$60</definedName>
    <definedName name="AEINJ_INR_E410900" localSheetId="2">'[46]A-Eingang Laender (ändert)'!$C$58</definedName>
    <definedName name="AEINJ_INR_E410910" localSheetId="2">'[46]A-Eingang Laender (ändert)'!$D$58</definedName>
    <definedName name="AEINJ_INR_E410920" localSheetId="2">'[46]A-Eingang Laender (ändert)'!$E$58</definedName>
    <definedName name="AEINJ_INR_E410930" localSheetId="2">'[46]A-Eingang Laender (ändert)'!$F$58</definedName>
    <definedName name="AEINJ_KRW_E410900" localSheetId="2">'[46]A-Eingang Laender (ändert)'!$C$61</definedName>
    <definedName name="AEINJ_KRW_E410910" localSheetId="2">'[46]A-Eingang Laender (ändert)'!$D$61</definedName>
    <definedName name="AEINJ_KRW_E410920" localSheetId="2">'[46]A-Eingang Laender (ändert)'!$E$61</definedName>
    <definedName name="AEINJ_KRW_E410930" localSheetId="2">'[46]A-Eingang Laender (ändert)'!$F$61</definedName>
    <definedName name="AEINJ_MAD_E410900" localSheetId="2">'[46]A-Eingang Laender (ändert)'!$C$44</definedName>
    <definedName name="AEINJ_MAD_E410910" localSheetId="2">'[46]A-Eingang Laender (ändert)'!$D$44</definedName>
    <definedName name="AEINJ_MAD_E410920" localSheetId="2">'[46]A-Eingang Laender (ändert)'!$E$44</definedName>
    <definedName name="AEINJ_MAD_E410930" localSheetId="2">'[46]A-Eingang Laender (ändert)'!$F$44</definedName>
    <definedName name="AEINJ_MXN_E410900" localSheetId="2">'[46]A-Eingang Laender (ändert)'!$C$49</definedName>
    <definedName name="AEINJ_MXN_E410910" localSheetId="2">'[46]A-Eingang Laender (ändert)'!$D$49</definedName>
    <definedName name="AEINJ_MXN_E410920" localSheetId="2">'[46]A-Eingang Laender (ändert)'!$E$49</definedName>
    <definedName name="AEINJ_MXN_E410930" localSheetId="2">'[46]A-Eingang Laender (ändert)'!$F$49</definedName>
    <definedName name="AEINJ_MYR_E410900" localSheetId="2">'[46]A-Eingang Laender (ändert)'!$C$65</definedName>
    <definedName name="AEINJ_MYR_E410910" localSheetId="2">'[46]A-Eingang Laender (ändert)'!$D$65</definedName>
    <definedName name="AEINJ_MYR_E410920" localSheetId="2">'[46]A-Eingang Laender (ändert)'!$E$65</definedName>
    <definedName name="AEINJ_MYR_E410930" localSheetId="2">'[46]A-Eingang Laender (ändert)'!$F$65</definedName>
    <definedName name="AEINJ_ROL_E410900" localSheetId="2">'[46]A-Eingang Laender (ändert)'!$C$36</definedName>
    <definedName name="AEINJ_ROL_E410910" localSheetId="2">'[46]A-Eingang Laender (ändert)'!$D$36</definedName>
    <definedName name="AEINJ_ROL_E410920" localSheetId="2">'[46]A-Eingang Laender (ändert)'!$E$36</definedName>
    <definedName name="AEINJ_ROL_E410930" localSheetId="2">'[46]A-Eingang Laender (ändert)'!$F$36</definedName>
    <definedName name="AEINJ_SAR_E410900" localSheetId="2">'[46]A-Eingang Laender (ändert)'!$C$63</definedName>
    <definedName name="AEINJ_SAR_E410910" localSheetId="2">'[46]A-Eingang Laender (ändert)'!$D$63</definedName>
    <definedName name="AEINJ_SAR_E410920" localSheetId="2">'[46]A-Eingang Laender (ändert)'!$E$63</definedName>
    <definedName name="AEINJ_SAR_E410930" localSheetId="2">'[46]A-Eingang Laender (ändert)'!$F$63</definedName>
    <definedName name="AEINJ_SGD_E410900" localSheetId="2">'[46]A-Eingang Laender (ändert)'!$C$62</definedName>
    <definedName name="AEINJ_SGD_E410910" localSheetId="2">'[46]A-Eingang Laender (ändert)'!$D$62</definedName>
    <definedName name="AEINJ_SGD_E410920" localSheetId="2">'[46]A-Eingang Laender (ändert)'!$E$62</definedName>
    <definedName name="AEINJ_SGD_E410930" localSheetId="2">'[46]A-Eingang Laender (ändert)'!$F$62</definedName>
    <definedName name="AEINJ_SIT_E410900" localSheetId="2">'[46]A-Eingang Laender (ändert)'!$C$34</definedName>
    <definedName name="AEINJ_SIT_E410910" localSheetId="2">'[46]A-Eingang Laender (ändert)'!$D$34</definedName>
    <definedName name="AEINJ_SIT_E410920" localSheetId="2">'[46]A-Eingang Laender (ändert)'!$E$34</definedName>
    <definedName name="AEINJ_SIT_E410930" localSheetId="2">'[46]A-Eingang Laender (ändert)'!$F$34</definedName>
    <definedName name="AEINJ_SKK_E410900" localSheetId="2">'[46]A-Eingang Laender (ändert)'!$C$37</definedName>
    <definedName name="AEINJ_SKK_E410910" localSheetId="2">'[46]A-Eingang Laender (ändert)'!$D$37</definedName>
    <definedName name="AEINJ_SKK_E410920" localSheetId="2">'[46]A-Eingang Laender (ändert)'!$E$37</definedName>
    <definedName name="AEINJ_SKK_E410930" localSheetId="2">'[46]A-Eingang Laender (ändert)'!$F$37</definedName>
    <definedName name="AEINJ_THB_E410900" localSheetId="2">'[46]A-Eingang Laender (ändert)'!$C$64</definedName>
    <definedName name="AEINJ_THB_E410910" localSheetId="2">'[46]A-Eingang Laender (ändert)'!$D$64</definedName>
    <definedName name="AEINJ_THB_E410920" localSheetId="2">'[46]A-Eingang Laender (ändert)'!$E$64</definedName>
    <definedName name="AEINJ_THB_E410930" localSheetId="2">'[46]A-Eingang Laender (ändert)'!$F$64</definedName>
    <definedName name="AEINJ_TRL_E410900" localSheetId="2">'[46]A-Eingang Laender (ändert)'!$C$33</definedName>
    <definedName name="AEINJ_TRL_E410910" localSheetId="2">'[46]A-Eingang Laender (ändert)'!$D$33</definedName>
    <definedName name="AEINJ_TRL_E410920" localSheetId="2">'[46]A-Eingang Laender (ändert)'!$E$33</definedName>
    <definedName name="AEINJ_TRL_E410930" localSheetId="2">'[46]A-Eingang Laender (ändert)'!$F$33</definedName>
    <definedName name="AEINJ_UAH_E410900" localSheetId="2">'[46]A-Eingang Laender (ändert)'!$C$38</definedName>
    <definedName name="AEINJ_UAH_E410910" localSheetId="2">'[46]A-Eingang Laender (ändert)'!$D$38</definedName>
    <definedName name="AEINJ_UAH_E410920" localSheetId="2">'[46]A-Eingang Laender (ändert)'!$E$38</definedName>
    <definedName name="AEINJ_UAH_E410930" localSheetId="2">'[46]A-Eingang Laender (ändert)'!$F$38</definedName>
    <definedName name="aging" localSheetId="2">[47]账龄分析表!$A$1:$I$1092</definedName>
    <definedName name="asabj_ao" localSheetId="2">'[48]Movem. in fixed assets - Depr.'!$I$19</definedName>
    <definedName name="asas" localSheetId="2">'[48]Movem. in fixed assets - Depr.'!$I$20</definedName>
    <definedName name="Average_rate_N" localSheetId="2">'[45]General Data'!$G$11</definedName>
    <definedName name="B" localSheetId="2">#REF!</definedName>
    <definedName name="CASJ_C523100" localSheetId="2">'[46]Cash-Flow (offen)'!$H$14</definedName>
    <definedName name="CASJ_C523200" localSheetId="2">'[46]Cash-Flow (offen)'!$H$15</definedName>
    <definedName name="CIT_Rate" localSheetId="2">#REF!</definedName>
    <definedName name="CLIENT_NAME" localSheetId="2">#REF!</definedName>
    <definedName name="Closing_rate_N" localSheetId="2">'[45]General Data'!$G$10</definedName>
    <definedName name="COFE." localSheetId="2">#REF!</definedName>
    <definedName name="Col_AC_3112_ApRepLocalApresRet" localSheetId="2">[45]Assets!$M$1:$M$65536</definedName>
    <definedName name="Col_AC_3112_AvRepLocalApresRet" localSheetId="2">[45]Assets!$K$1:$K$65536</definedName>
    <definedName name="Col_AC_AnneeNLocalApresRet" localSheetId="2">[45]Assets!$E$1:$E$65536</definedName>
    <definedName name="Col_PA_3112_AvRepLocalApresRet" localSheetId="2">[45]Liabilities!$K$1:$K$65536</definedName>
    <definedName name="Col_PA_AnneeNLocalApresRet" localSheetId="2">[45]Liabilities!$E$1:$E$65536</definedName>
    <definedName name="Col_Par_Reel_P130" localSheetId="2">'[45]General Data'!$K$1:$K$65536</definedName>
    <definedName name="Col_Par_Reel_P260" localSheetId="2">'[45]General Data'!$L$1:$L$65536</definedName>
    <definedName name="Col_PL_AnneeNLocalApresRet" localSheetId="2">'[45]P-L'!$E$1:$E$65536</definedName>
    <definedName name="COMM" localSheetId="2">#REF!</definedName>
    <definedName name="Current" localSheetId="2">#REF!</definedName>
    <definedName name="custlist" localSheetId="2">[49]Customer_Country!$G$9:$G$202</definedName>
    <definedName name="DA_3009720238500000393" localSheetId="2" hidden="1">#REF!</definedName>
    <definedName name="DA_3010657909000000019" localSheetId="2" hidden="1">#REF!</definedName>
    <definedName name="DA_3010657909000000024" localSheetId="2" hidden="1">#REF!</definedName>
    <definedName name="DA_3010657909000000069" localSheetId="2" hidden="1">#REF!</definedName>
    <definedName name="DA_3010657909000000101" localSheetId="2" hidden="1">#REF!</definedName>
    <definedName name="DA_3010657909000000216" localSheetId="2" hidden="1">#REF!</definedName>
    <definedName name="DA_3010657909000000219" localSheetId="2" hidden="1">#REF!</definedName>
    <definedName name="DA_3010657909000000222" localSheetId="2" hidden="1">#REF!</definedName>
    <definedName name="DA_3010657909000000466" localSheetId="2" hidden="1">#REF!</definedName>
    <definedName name="Database" localSheetId="2">#REF!</definedName>
    <definedName name="DEPT" localSheetId="2">#REF!</definedName>
    <definedName name="einheit" localSheetId="2">[50]Titel!$B$9</definedName>
    <definedName name="ERGM_E415100" localSheetId="2">'[51]Profit and loss'!$G$8</definedName>
    <definedName name="ERGM_E415200" localSheetId="2">'[51]Profit and loss'!$G$9</definedName>
    <definedName name="ERGM_E500000" localSheetId="2">'[51]Profit and loss'!$G$14</definedName>
    <definedName name="ERGM_E500100" localSheetId="2">'[51]Profit and loss'!$G$15</definedName>
    <definedName name="ERGM_E510000" localSheetId="2">'[51]Profit and loss'!$G$16</definedName>
    <definedName name="F7.1" localSheetId="2">#REF!</definedName>
    <definedName name="F7.2" localSheetId="2">#REF!</definedName>
    <definedName name="GUVM_G400000" localSheetId="2">'[51]Profit and loss'!$G$18</definedName>
    <definedName name="GUVM_G410000" localSheetId="2">'[51]Profit and loss'!$G$13</definedName>
    <definedName name="GUVM_G412000" localSheetId="2">'[51]Profit and loss'!$G$11</definedName>
    <definedName name="GUVM_G413000" localSheetId="2">'[51]Profit and loss'!$G$12</definedName>
    <definedName name="GUVM_G415000" localSheetId="2">'[51]Profit and loss'!$G$10</definedName>
    <definedName name="GUVM_G440000" localSheetId="2">'[51]Profit and loss'!$G$22</definedName>
    <definedName name="GUVM_G500000" localSheetId="2">'[51]Profit and loss'!$G$17</definedName>
    <definedName name="GUVM_G540000" localSheetId="2">'[51]Profit and loss'!$G$24</definedName>
    <definedName name="GUVM_G550000" localSheetId="2">'[51]Profit and loss'!$G$19</definedName>
    <definedName name="GUVM_G560000" localSheetId="2">'[51]Profit and loss'!$G$21</definedName>
    <definedName name="GUVM_G570000" localSheetId="2">'[51]Profit and loss'!$G$20</definedName>
    <definedName name="GUVM_G601000" localSheetId="2">'[51]Profit and loss'!$G$27</definedName>
    <definedName name="GUVM_G603000" localSheetId="2">'[51]Profit and loss'!$G$23</definedName>
    <definedName name="GUVM_G701500" localSheetId="2">'[51]Profit and loss'!$G$25</definedName>
    <definedName name="GUVM_G900000" localSheetId="2">'[51]Profit and loss'!$G$26</definedName>
    <definedName name="GUVM_G900500" localSheetId="2">'[51]Profit and loss'!$G$28</definedName>
    <definedName name="HEADER" localSheetId="2">#REF!</definedName>
    <definedName name="ID.NO" localSheetId="2">#REF!</definedName>
    <definedName name="jahr" localSheetId="2">[50]Titel!$G$8</definedName>
    <definedName name="judge" localSheetId="2">[52]报表封面!$I$11</definedName>
    <definedName name="Language" localSheetId="2">[53]Basic_information!$F$2</definedName>
    <definedName name="M_S" localSheetId="2">#REF!</definedName>
    <definedName name="mon" localSheetId="2">[50]Titel!$K$9</definedName>
    <definedName name="MvtCorpAcquisitions_Loc" localSheetId="2">'[45]14. Fixed assets'!$E$36</definedName>
    <definedName name="MvtIncorpAcquisitions_Loc" localSheetId="2">'[45]13. Intangible assets'!$E$18</definedName>
    <definedName name="NAME" localSheetId="2">#REF!</definedName>
    <definedName name="ORIGI" localSheetId="2">#REF!</definedName>
    <definedName name="OUTPUT" localSheetId="2">#REF!</definedName>
    <definedName name="PART_ID" localSheetId="2">[54]Sheet1!$A$1:$G$2000</definedName>
    <definedName name="PERIOD_END" localSheetId="2">#REF!</definedName>
    <definedName name="PL_R990" localSheetId="2">'[55]P-L'!$C$59</definedName>
    <definedName name="PREPARED_BY" localSheetId="2">#REF!</definedName>
    <definedName name="PREPARED_DATE" localSheetId="2">#REF!</definedName>
    <definedName name="_xlnm.Print_Area" localSheetId="2">#REF!</definedName>
    <definedName name="Print_Area_MI" localSheetId="2">#REF!</definedName>
    <definedName name="Print_Areapp" localSheetId="2">#REF!</definedName>
    <definedName name="Prior" localSheetId="2">#REF!</definedName>
    <definedName name="produccion_gas_anual" localSheetId="2">#REF!</definedName>
    <definedName name="ProductStatus" localSheetId="2">#REF!</definedName>
    <definedName name="profitoil_contrat_extranj" localSheetId="2">#REF!</definedName>
    <definedName name="qq" localSheetId="2">[56]Titel!$B$9</definedName>
    <definedName name="Recorder" localSheetId="2">#REF!</definedName>
    <definedName name="RESING" localSheetId="2">#REF!</definedName>
    <definedName name="Row_AC_A303" localSheetId="2">[45]Assets!$A$18:$IV$18</definedName>
    <definedName name="Row_AC_A305" localSheetId="2">[45]Assets!$A$20:$IV$20</definedName>
    <definedName name="Row_AC_A451" localSheetId="2">[45]Assets!$A$21:$IV$21</definedName>
    <definedName name="Row_AC_A452" localSheetId="2">[45]Assets!$A$22:$IV$22</definedName>
    <definedName name="Row_AC_A501" localSheetId="2">[45]Assets!$A$23:$IV$23</definedName>
    <definedName name="Row_AC_A502" localSheetId="2">[45]Assets!$A$24:$IV$24</definedName>
    <definedName name="Row_AC_A601" localSheetId="2">[45]Assets!$A$25:$IV$25</definedName>
    <definedName name="Row_AC_A602" localSheetId="2">[45]Assets!$A$26:$IV$26</definedName>
    <definedName name="Row_AC_A621" localSheetId="2">[45]Assets!$A$28:$IV$28</definedName>
    <definedName name="Row_AC_A622" localSheetId="2">[45]Assets!$A$29:$IV$29</definedName>
    <definedName name="Row_AC_A625" localSheetId="2">[45]Assets!$A$32:$IV$32</definedName>
    <definedName name="Row_AC_A701" localSheetId="2">[45]Assets!$A$33:$IV$33</definedName>
    <definedName name="Row_AC_A800" localSheetId="2">[45]Assets!$A$36:$IV$36</definedName>
    <definedName name="Row_AC_A851" localSheetId="2">[45]Assets!$A$38:$IV$38</definedName>
    <definedName name="Row_AC_A854" localSheetId="2">[45]Assets!$A$41:$IV$41</definedName>
    <definedName name="Row_AC_A855" localSheetId="2">[45]Assets!$A$42:$IV$42</definedName>
    <definedName name="Row_PA_P140" localSheetId="2">[45]Liabilities!$A$10:$IV$10</definedName>
    <definedName name="Row_PA_P250" localSheetId="2">[45]Liabilities!$A$13:$IV$13</definedName>
    <definedName name="Row_PA_P500" localSheetId="2">[45]Liabilities!$A$19:$IV$19</definedName>
    <definedName name="Row_PA_P520" localSheetId="2">[45]Liabilities!$A$20:$IV$20</definedName>
    <definedName name="Row_PA_P600" localSheetId="2">[45]Liabilities!$A$21:$IV$21</definedName>
    <definedName name="Row_PA_P710" localSheetId="2">[45]Liabilities!$A$22:$IV$22</definedName>
    <definedName name="Row_PA_P740" localSheetId="2">[45]Liabilities!$A$25:$IV$25</definedName>
    <definedName name="Row_PAR_RecusEquivalenceLocal" localSheetId="2">'[45]General Data'!$A$38:$IV$38</definedName>
    <definedName name="Row_PAR_RecusInterLocal" localSheetId="2">'[45]General Data'!$A$35:$IV$35</definedName>
    <definedName name="Row_PL_R401" localSheetId="2">'[45]P-L'!$A$20:$IV$20</definedName>
    <definedName name="Row_PL_R402" localSheetId="2">'[45]P-L'!$A$21:$IV$21</definedName>
    <definedName name="Row_PL_R403" localSheetId="2">'[45]P-L'!$A$22:$IV$22</definedName>
    <definedName name="Row_PL_R421" localSheetId="2">'[45]P-L'!$A$24:$IV$24</definedName>
    <definedName name="Row_PL_R422" localSheetId="2">'[45]P-L'!$A$25:$IV$25</definedName>
    <definedName name="Row_PL_R552" localSheetId="2">'[45]P-L'!$A$41:$IV$41</definedName>
    <definedName name="Row_PL_R554" localSheetId="2">'[45]P-L'!$A$43:$IV$43</definedName>
    <definedName name="Row_PL_R650" localSheetId="2">'[45]P-L'!$A$47:$IV$47</definedName>
    <definedName name="Row_PL_R701" localSheetId="2">'[45]P-L'!$A$48:$IV$48</definedName>
    <definedName name="SAPRangeKEYFIG_Tabelle4_MgtEBIT" localSheetId="2">#REF!</definedName>
    <definedName name="SAPRangeKEYFIG_Tabelle4_PL_inLC" localSheetId="2">#REF!</definedName>
    <definedName name="SAPRangeKEYFIG_Tabelle4_PLinLocalCurrency" localSheetId="2">#REF!</definedName>
    <definedName name="SAPRangeKEYFIG_Tabelle61_cashflow_EATKADA" localSheetId="2">#REF!</definedName>
    <definedName name="SAPRangePOPER_Tabelle4_MgtEBIT" localSheetId="2">#REF!</definedName>
    <definedName name="SAPRangePOPER_Tabelle4_PL_inLC" localSheetId="2">#REF!</definedName>
    <definedName name="SAPRangePOPER_Tabelle4_PLinLocalCurrency" localSheetId="2">#REF!</definedName>
    <definedName name="SAPRangePOPER_Tabelle61_cashflow_EATKADA" localSheetId="2">#REF!</definedName>
    <definedName name="SAPRangeRBUNIT_Tabelle6_Headcnt" localSheetId="2">#REF!</definedName>
    <definedName name="SAPRangeRITEM_Tabelle4_MgtEBIT" localSheetId="2">#REF!</definedName>
    <definedName name="SAPRangeRITEM_Tabelle4_PL_inLC" localSheetId="2">#REF!</definedName>
    <definedName name="SAPRangeRITEM_Tabelle4_PLinLocalCurrency" localSheetId="2">#REF!</definedName>
    <definedName name="SAPRangeRITEM_Tabelle61_cashflow_EATKADA" localSheetId="2">#REF!</definedName>
    <definedName name="SAPRangeRVERS_Tabelle4_MgtEBIT" localSheetId="2">#REF!</definedName>
    <definedName name="SAPRangeRVERS_Tabelle4_PL_inLC" localSheetId="2">#REF!</definedName>
    <definedName name="SAPRangeRVERS_Tabelle4_PLinLocalCurrency" localSheetId="2">#REF!</definedName>
    <definedName name="SAPRangeRVERS_Tabelle61_cashflow_EATKADA" localSheetId="2">#REF!</definedName>
    <definedName name="SAPRangeRVERS_Tabelle8_BS" localSheetId="2">#REF!</definedName>
    <definedName name="SAPRangeRYEAR_Tabelle1_Tabelle1D1" localSheetId="2">[57]Header!$E$21</definedName>
    <definedName name="SAPRangeRYEAR_Tabelle4_MgtEBIT" localSheetId="2">#REF!</definedName>
    <definedName name="SAPRangeRYEAR_Tabelle4_PL_inLC" localSheetId="2">#REF!</definedName>
    <definedName name="SAPRangeRYEAR_Tabelle4_PLinLocalCurrency" localSheetId="2">#REF!</definedName>
    <definedName name="SAPRangeRYEAR_Tabelle61_cashflow_EATKADA" localSheetId="2">#REF!</definedName>
    <definedName name="SAPTrigger_Tabelle24_Tabelle24D1" localSheetId="2">[58]sapactivexlhiddensheet!$D$39</definedName>
    <definedName name="SAPTrigger_Tabelle24_Tabelle24D2" localSheetId="2">[58]sapactivexlhiddensheet!$BO$39</definedName>
    <definedName name="SAPTrigger_Tabelle24_UploadF101Stat" localSheetId="2">[58]sapactivexlhiddensheet!$BR$39</definedName>
    <definedName name="SAPTrigger_Tabelle29_ExportF10.2" localSheetId="2">[58]sapactivexlhiddensheet!$BP$39</definedName>
    <definedName name="SAPTrigger_Tabelle35_ExportF15.2" localSheetId="2">[59]sapactivexlhiddensheet!$BV$39</definedName>
    <definedName name="sel" localSheetId="2">#REF!</definedName>
    <definedName name="Sheet1" localSheetId="2">#REF!</definedName>
    <definedName name="Sheet10" localSheetId="2">#REF!</definedName>
    <definedName name="Sheet2" localSheetId="2">#REF!</definedName>
    <definedName name="Sheet3" localSheetId="2">#REF!</definedName>
    <definedName name="Sheet4" localSheetId="2">#REF!</definedName>
    <definedName name="Sheet5" localSheetId="2">#REF!</definedName>
    <definedName name="Sheet6" localSheetId="2">#REF!</definedName>
    <definedName name="Sheet7" localSheetId="2">#REF!</definedName>
    <definedName name="Sheet8" localSheetId="2">#REF!</definedName>
    <definedName name="Sheet9" localSheetId="2">#REF!</definedName>
    <definedName name="sm" localSheetId="2">#REF!</definedName>
    <definedName name="t" localSheetId="2">#REF!</definedName>
    <definedName name="Tax_rate" localSheetId="2">#REF!</definedName>
    <definedName name="TEL" localSheetId="2">#REF!</definedName>
    <definedName name="UERLJ_ARS_E410800" localSheetId="2">'[46]U-Erloese Laender(ändert)'!$C$52</definedName>
    <definedName name="UERLJ_ARS_E410810" localSheetId="2">'[46]U-Erloese Laender(ändert)'!$D$52</definedName>
    <definedName name="UERLJ_ARS_E410820" localSheetId="2">'[46]U-Erloese Laender(ändert)'!$E$52</definedName>
    <definedName name="UERLJ_ARS_E410830" localSheetId="2">'[46]U-Erloese Laender(ändert)'!$F$52</definedName>
    <definedName name="UERLJ_BRL_E410800" localSheetId="2">'[46]U-Erloese Laender(ändert)'!$C$50</definedName>
    <definedName name="UERLJ_BRL_E410810" localSheetId="2">'[46]U-Erloese Laender(ändert)'!$D$50</definedName>
    <definedName name="UERLJ_BRL_E410820" localSheetId="2">'[46]U-Erloese Laender(ändert)'!$E$50</definedName>
    <definedName name="UERLJ_BRL_E410830" localSheetId="2">'[46]U-Erloese Laender(ändert)'!$F$50</definedName>
    <definedName name="UERLJ_CLP_E410800" localSheetId="2">'[46]U-Erloese Laender(ändert)'!$C$51</definedName>
    <definedName name="UERLJ_CLP_E410810" localSheetId="2">'[46]U-Erloese Laender(ändert)'!$D$51</definedName>
    <definedName name="UERLJ_CLP_E410820" localSheetId="2">'[46]U-Erloese Laender(ändert)'!$E$51</definedName>
    <definedName name="UERLJ_CLP_E410830" localSheetId="2">'[46]U-Erloese Laender(ändert)'!$F$51</definedName>
    <definedName name="UERLJ_COP_E410800" localSheetId="2">'[46]U-Erloese Laender(ändert)'!$C$53</definedName>
    <definedName name="UERLJ_COP_E410810" localSheetId="2">'[46]U-Erloese Laender(ändert)'!$D$53</definedName>
    <definedName name="UERLJ_COP_E410820" localSheetId="2">'[46]U-Erloese Laender(ändert)'!$E$53</definedName>
    <definedName name="UERLJ_COP_E410830" localSheetId="2">'[46]U-Erloese Laender(ändert)'!$F$53</definedName>
    <definedName name="UERLJ_EGP_E410800" localSheetId="2">'[46]U-Erloese Laender(ändert)'!$C$43</definedName>
    <definedName name="UERLJ_EGP_E410810" localSheetId="2">'[46]U-Erloese Laender(ändert)'!$D$43</definedName>
    <definedName name="UERLJ_EGP_E410820" localSheetId="2">'[46]U-Erloese Laender(ändert)'!$E$43</definedName>
    <definedName name="UERLJ_EGP_E410830" localSheetId="2">'[46]U-Erloese Laender(ändert)'!$F$43</definedName>
    <definedName name="UERLJ_HKD_E410800" localSheetId="2">'[46]U-Erloese Laender(ändert)'!$C$59</definedName>
    <definedName name="UERLJ_HKD_E410810" localSheetId="2">'[46]U-Erloese Laender(ändert)'!$D$59</definedName>
    <definedName name="UERLJ_HKD_E410820" localSheetId="2">'[46]U-Erloese Laender(ändert)'!$E$59</definedName>
    <definedName name="UERLJ_HKD_E410830" localSheetId="2">'[46]U-Erloese Laender(ändert)'!$F$59</definedName>
    <definedName name="UERLJ_HRK_E410800" localSheetId="2">'[46]U-Erloese Laender(ändert)'!$C$35</definedName>
    <definedName name="UERLJ_HRK_E410810" localSheetId="2">'[46]U-Erloese Laender(ändert)'!$D$35</definedName>
    <definedName name="UERLJ_HRK_E410820" localSheetId="2">'[46]U-Erloese Laender(ändert)'!$E$35</definedName>
    <definedName name="UERLJ_HRK_E410830" localSheetId="2">'[46]U-Erloese Laender(ändert)'!$F$35</definedName>
    <definedName name="UERLJ_ILS_E410800" localSheetId="2">'[46]U-Erloese Laender(ändert)'!$C$60</definedName>
    <definedName name="UERLJ_ILS_E410810" localSheetId="2">'[46]U-Erloese Laender(ändert)'!$D$60</definedName>
    <definedName name="UERLJ_ILS_E410820" localSheetId="2">'[46]U-Erloese Laender(ändert)'!$E$60</definedName>
    <definedName name="UERLJ_ILS_E410830" localSheetId="2">'[46]U-Erloese Laender(ändert)'!$F$60</definedName>
    <definedName name="UERLJ_INR_E410800" localSheetId="2">'[46]U-Erloese Laender(ändert)'!$C$58</definedName>
    <definedName name="UERLJ_INR_E410810" localSheetId="2">'[46]U-Erloese Laender(ändert)'!$D$58</definedName>
    <definedName name="UERLJ_INR_E410820" localSheetId="2">'[46]U-Erloese Laender(ändert)'!$E$58</definedName>
    <definedName name="UERLJ_INR_E410830" localSheetId="2">'[46]U-Erloese Laender(ändert)'!$F$58</definedName>
    <definedName name="UERLJ_KRW_E410800" localSheetId="2">'[46]U-Erloese Laender(ändert)'!$C$61</definedName>
    <definedName name="UERLJ_KRW_E410810" localSheetId="2">'[46]U-Erloese Laender(ändert)'!$D$61</definedName>
    <definedName name="UERLJ_KRW_E410820" localSheetId="2">'[46]U-Erloese Laender(ändert)'!$E$61</definedName>
    <definedName name="UERLJ_KRW_E410830" localSheetId="2">'[46]U-Erloese Laender(ändert)'!$F$61</definedName>
    <definedName name="UERLJ_MAD_E410800" localSheetId="2">'[46]U-Erloese Laender(ändert)'!$C$44</definedName>
    <definedName name="UERLJ_MAD_E410810" localSheetId="2">'[46]U-Erloese Laender(ändert)'!$D$44</definedName>
    <definedName name="UERLJ_MAD_E410820" localSheetId="2">'[46]U-Erloese Laender(ändert)'!$E$44</definedName>
    <definedName name="UERLJ_MAD_E410830" localSheetId="2">'[46]U-Erloese Laender(ändert)'!$F$44</definedName>
    <definedName name="UERLJ_MXN_E410800" localSheetId="2">'[46]U-Erloese Laender(ändert)'!$C$49</definedName>
    <definedName name="UERLJ_MXN_E410810" localSheetId="2">'[46]U-Erloese Laender(ändert)'!$D$49</definedName>
    <definedName name="UERLJ_MXN_E410820" localSheetId="2">'[46]U-Erloese Laender(ändert)'!$E$49</definedName>
    <definedName name="UERLJ_MXN_E410830" localSheetId="2">'[46]U-Erloese Laender(ändert)'!$F$49</definedName>
    <definedName name="UERLJ_MYR_E410800" localSheetId="2">'[46]U-Erloese Laender(ändert)'!$C$65</definedName>
    <definedName name="UERLJ_MYR_E410810" localSheetId="2">'[46]U-Erloese Laender(ändert)'!$D$65</definedName>
    <definedName name="UERLJ_MYR_E410820" localSheetId="2">'[46]U-Erloese Laender(ändert)'!$E$65</definedName>
    <definedName name="UERLJ_MYR_E410830" localSheetId="2">'[46]U-Erloese Laender(ändert)'!$F$65</definedName>
    <definedName name="UERLJ_ROL_E410800" localSheetId="2">'[46]U-Erloese Laender(ändert)'!$C$36</definedName>
    <definedName name="UERLJ_ROL_E410810" localSheetId="2">'[46]U-Erloese Laender(ändert)'!$D$36</definedName>
    <definedName name="UERLJ_ROL_E410820" localSheetId="2">'[46]U-Erloese Laender(ändert)'!$E$36</definedName>
    <definedName name="UERLJ_ROL_E410830" localSheetId="2">'[46]U-Erloese Laender(ändert)'!$F$36</definedName>
    <definedName name="UERLJ_SAR_E410800" localSheetId="2">'[46]U-Erloese Laender(ändert)'!$C$63</definedName>
    <definedName name="UERLJ_SAR_E410810" localSheetId="2">'[46]U-Erloese Laender(ändert)'!$D$63</definedName>
    <definedName name="UERLJ_SAR_E410820" localSheetId="2">'[46]U-Erloese Laender(ändert)'!$E$63</definedName>
    <definedName name="UERLJ_SAR_E410830" localSheetId="2">'[46]U-Erloese Laender(ändert)'!$F$63</definedName>
    <definedName name="UERLJ_SGD_E410800" localSheetId="2">'[46]U-Erloese Laender(ändert)'!$C$62</definedName>
    <definedName name="UERLJ_SGD_E410810" localSheetId="2">'[46]U-Erloese Laender(ändert)'!$D$62</definedName>
    <definedName name="UERLJ_SGD_E410820" localSheetId="2">'[46]U-Erloese Laender(ändert)'!$E$62</definedName>
    <definedName name="UERLJ_SGD_E410830" localSheetId="2">'[46]U-Erloese Laender(ändert)'!$F$62</definedName>
    <definedName name="UERLJ_SIT_E410800" localSheetId="2">'[46]U-Erloese Laender(ändert)'!$C$34</definedName>
    <definedName name="UERLJ_SIT_E410810" localSheetId="2">'[46]U-Erloese Laender(ändert)'!$D$34</definedName>
    <definedName name="UERLJ_SIT_E410820" localSheetId="2">'[46]U-Erloese Laender(ändert)'!$E$34</definedName>
    <definedName name="UERLJ_SIT_E410830" localSheetId="2">'[46]U-Erloese Laender(ändert)'!$F$34</definedName>
    <definedName name="UERLJ_SKK_E410800" localSheetId="2">'[46]U-Erloese Laender(ändert)'!$C$37</definedName>
    <definedName name="UERLJ_SKK_E410810" localSheetId="2">'[46]U-Erloese Laender(ändert)'!$D$37</definedName>
    <definedName name="UERLJ_SKK_E410820" localSheetId="2">'[46]U-Erloese Laender(ändert)'!$E$37</definedName>
    <definedName name="UERLJ_SKK_E410830" localSheetId="2">'[46]U-Erloese Laender(ändert)'!$F$37</definedName>
    <definedName name="UERLJ_THB_E410800" localSheetId="2">'[46]U-Erloese Laender(ändert)'!$C$64</definedName>
    <definedName name="UERLJ_THB_E410810" localSheetId="2">'[46]U-Erloese Laender(ändert)'!$D$64</definedName>
    <definedName name="UERLJ_THB_E410820" localSheetId="2">'[46]U-Erloese Laender(ändert)'!$E$64</definedName>
    <definedName name="UERLJ_THB_E410830" localSheetId="2">'[46]U-Erloese Laender(ändert)'!$F$64</definedName>
    <definedName name="UERLJ_TRL_E410800" localSheetId="2">'[46]U-Erloese Laender(ändert)'!$C$33</definedName>
    <definedName name="UERLJ_TRL_E410810" localSheetId="2">'[46]U-Erloese Laender(ändert)'!$D$33</definedName>
    <definedName name="UERLJ_TRL_E410820" localSheetId="2">'[46]U-Erloese Laender(ändert)'!$E$33</definedName>
    <definedName name="UERLJ_TRL_E410830" localSheetId="2">'[46]U-Erloese Laender(ändert)'!$F$33</definedName>
    <definedName name="UERLJ_UAH_E410800" localSheetId="2">'[46]U-Erloese Laender(ändert)'!$C$38</definedName>
    <definedName name="UERLJ_UAH_E410810" localSheetId="2">'[46]U-Erloese Laender(ändert)'!$D$38</definedName>
    <definedName name="UERLJ_UAH_E410820" localSheetId="2">'[46]U-Erloese Laender(ändert)'!$E$38</definedName>
    <definedName name="UERLJ_UAH_E410830" localSheetId="2">'[46]U-Erloese Laender(ändert)'!$F$38</definedName>
    <definedName name="UFPrn20021219113110" localSheetId="2">#REF!</definedName>
    <definedName name="UFPrn20021219113332" localSheetId="2">#REF!</definedName>
    <definedName name="UFPrn20021219113410" localSheetId="2">#REF!</definedName>
    <definedName name="UFPrn20021219113449" localSheetId="2">#REF!</definedName>
    <definedName name="UFPrn20021219114434" localSheetId="2">#REF!</definedName>
    <definedName name="UFPrn20021219114731" localSheetId="2">#REF!</definedName>
    <definedName name="UFPrn20021219114825" localSheetId="2">#REF!</definedName>
    <definedName name="UFPrn20021219114838" localSheetId="2">#REF!</definedName>
    <definedName name="UFPrn20021219115040" localSheetId="2">#REF!</definedName>
    <definedName name="UFPrn20030106194533" localSheetId="2">#REF!</definedName>
    <definedName name="UFPrn20041214104220" localSheetId="2">#REF!</definedName>
    <definedName name="UFPrn20041214104239" localSheetId="2">#REF!</definedName>
    <definedName name="UFPrn20060804132628" localSheetId="2">'[60]O1-1'!$A$5:$D$231</definedName>
    <definedName name="waehr" localSheetId="2">[50]Titel!$B$8</definedName>
    <definedName name="x" localSheetId="2">IF(SUM(#REF!)&gt;1,1,IF(SUM(#REF!)=1,1,0))</definedName>
    <definedName name="zhao" localSheetId="2">[56]Titel!$B$9</definedName>
    <definedName name="zhao1" localSheetId="2">[56]Titel!$B$8</definedName>
    <definedName name="คช" localSheetId="2">[33]เครื่องมือ!$B$391</definedName>
    <definedName name="คชผ4" localSheetId="2">[33]เครื่องมือ!$J$391</definedName>
    <definedName name="คชผ5" localSheetId="2">[33]เครื่องมือ!$K$391</definedName>
    <definedName name="คชผ6" localSheetId="2">[33]เครื่องมือ!$L$391</definedName>
    <definedName name="คต25" localSheetId="2">[34]เครื่องตกแต่ง!$B$76</definedName>
    <definedName name="คม25" localSheetId="2">[34]เครื่องมือ!$B$131</definedName>
    <definedName name="ย" localSheetId="2">[33]ยานพาหนะ!$B$79</definedName>
    <definedName name="อ" localSheetId="2">[33]อาคาร!$B$70</definedName>
    <definedName name="อ2" localSheetId="2">[34]อาคาร!$B$19</definedName>
    <definedName name="อ25" localSheetId="2">[34]อาคาร!$K$19</definedName>
    <definedName name="อ26" localSheetId="2">[34]อาคาร!$L$19</definedName>
    <definedName name="啊" localSheetId="2">#REF!</definedName>
    <definedName name="啊啊" localSheetId="2">#REF!</definedName>
    <definedName name="北部区域_教育后勤" localSheetId="2">#REF!</definedName>
    <definedName name="嚓0" localSheetId="2">#REF!</definedName>
    <definedName name="大多数" localSheetId="2">[62]XL4Poppy!$A$15</definedName>
    <definedName name="订单产品信息" localSheetId="2">#REF!</definedName>
    <definedName name="东部区域_教育后勤" localSheetId="2">#REF!</definedName>
    <definedName name="工" localSheetId="2">#REF!</definedName>
    <definedName name="海亮后勤车队" localSheetId="2">#REF!</definedName>
    <definedName name="海亮医院" localSheetId="2">#REF!</definedName>
    <definedName name="合并" localSheetId="2">#REF!</definedName>
    <definedName name="后勤商业运营部" localSheetId="2">#REF!</definedName>
    <definedName name="基本盘" localSheetId="2">#REF!</definedName>
    <definedName name="集团管理部门" localSheetId="2">#REF!</definedName>
    <definedName name="教育园特色餐饮" localSheetId="2">#REF!</definedName>
    <definedName name="年" localSheetId="2">#REF!</definedName>
    <definedName name="念心湖酒店" localSheetId="2">#REF!</definedName>
    <definedName name="人力" localSheetId="2">#REF!</definedName>
    <definedName name="日" localSheetId="2">#REF!</definedName>
    <definedName name="商超业务_便利店" localSheetId="2">#REF!</definedName>
    <definedName name="商超业务_商业街" localSheetId="2">#REF!</definedName>
    <definedName name="商业" localSheetId="2">#REF!</definedName>
    <definedName name="省市" localSheetId="2">'[63]Sheet1 (2)'!$A$1:$A$3</definedName>
    <definedName name="收DA111" localSheetId="2" hidden="1">#REF!</definedName>
    <definedName name="收费111" localSheetId="2" hidden="1">#REF!</definedName>
    <definedName name="收费收费" localSheetId="2" hidden="1">#REF!</definedName>
    <definedName name="天马2019" localSheetId="2">IF(SUM(#REF!)&gt;1,1,IF(SUM(#REF!)=1,1,0))</definedName>
    <definedName name="西南区域_教育后勤" localSheetId="2">#REF!</definedName>
    <definedName name="线上商城业务" localSheetId="2">#REF!</definedName>
    <definedName name="应收员工个人表" localSheetId="2">'[64]OPEN ITEN KEY'!#REF!</definedName>
    <definedName name="应收账款2分析" localSheetId="2">#REF!</definedName>
    <definedName name="预算" localSheetId="2">#REF!</definedName>
    <definedName name="月" localSheetId="2">#REF!</definedName>
    <definedName name="增长级" localSheetId="2">#REF!</definedName>
    <definedName name="中心管理部门" localSheetId="2">#REF!</definedName>
    <definedName name="中心其余业务部门" localSheetId="2">#REF!</definedName>
    <definedName name="전" localSheetId="2">#REF!</definedName>
    <definedName name="주택사업본부" localSheetId="2">#REF!</definedName>
    <definedName name="철구사업본부" localSheetId="2">#REF!</definedName>
    <definedName name="_xlnm._FilterDatabase" localSheetId="2" hidden="1">'4.2 3月成本分析 (fone年初定稿版） (2)'!$A$1:$AE$142</definedName>
    <definedName name="_00000" localSheetId="1">#REF!</definedName>
    <definedName name="_2个人应收款" localSheetId="1">#REF!</definedName>
    <definedName name="_2其他应付款其他" localSheetId="1">#REF!</definedName>
    <definedName name="_2其他应收款" localSheetId="1">#REF!</definedName>
    <definedName name="_2应付帐款" localSheetId="1">#REF!</definedName>
    <definedName name="_2应收帐款" localSheetId="1">#REF!</definedName>
    <definedName name="_jv2" localSheetId="1">'[44]NON_OP I&amp;E_JV1'!$A$1</definedName>
    <definedName name="a" localSheetId="1">#REF!</definedName>
    <definedName name="aaa" localSheetId="1">#REF!</definedName>
    <definedName name="Acq_Non_conso_investments" localSheetId="1">'[45]17. Non consolidated stock'!$F$27</definedName>
    <definedName name="AEINJ_ARS_E410900" localSheetId="1">'[46]A-Eingang Laender (ändert)'!$C$52</definedName>
    <definedName name="AEINJ_ARS_E410910" localSheetId="1">'[46]A-Eingang Laender (ändert)'!$D$52</definedName>
    <definedName name="AEINJ_ARS_E410920" localSheetId="1">'[46]A-Eingang Laender (ändert)'!$E$52</definedName>
    <definedName name="AEINJ_ARS_E410930" localSheetId="1">'[46]A-Eingang Laender (ändert)'!$F$52</definedName>
    <definedName name="AEINJ_BRL_E410900" localSheetId="1">'[46]A-Eingang Laender (ändert)'!$C$50</definedName>
    <definedName name="AEINJ_BRL_E410910" localSheetId="1">'[46]A-Eingang Laender (ändert)'!$D$50</definedName>
    <definedName name="AEINJ_BRL_E410920" localSheetId="1">'[46]A-Eingang Laender (ändert)'!$E$50</definedName>
    <definedName name="AEINJ_BRL_E410930" localSheetId="1">'[46]A-Eingang Laender (ändert)'!$F$50</definedName>
    <definedName name="AEINJ_CLP_E410900" localSheetId="1">'[46]A-Eingang Laender (ändert)'!$C$51</definedName>
    <definedName name="AEINJ_CLP_E410910" localSheetId="1">'[46]A-Eingang Laender (ändert)'!$D$51</definedName>
    <definedName name="AEINJ_CLP_E410920" localSheetId="1">'[46]A-Eingang Laender (ändert)'!$E$51</definedName>
    <definedName name="AEINJ_CLP_E410930" localSheetId="1">'[46]A-Eingang Laender (ändert)'!$F$51</definedName>
    <definedName name="AEINJ_COP_E410900" localSheetId="1">'[46]A-Eingang Laender (ändert)'!$C$53</definedName>
    <definedName name="AEINJ_COP_E410910" localSheetId="1">'[46]A-Eingang Laender (ändert)'!$D$53</definedName>
    <definedName name="AEINJ_COP_E410920" localSheetId="1">'[46]A-Eingang Laender (ändert)'!$E$53</definedName>
    <definedName name="AEINJ_COP_E410930" localSheetId="1">'[46]A-Eingang Laender (ändert)'!$F$53</definedName>
    <definedName name="AEINJ_EGP_E410900" localSheetId="1">'[46]A-Eingang Laender (ändert)'!$C$43</definedName>
    <definedName name="AEINJ_EGP_E410910" localSheetId="1">'[46]A-Eingang Laender (ändert)'!$D$43</definedName>
    <definedName name="AEINJ_EGP_E410920" localSheetId="1">'[46]A-Eingang Laender (ändert)'!$E$43</definedName>
    <definedName name="AEINJ_EGP_E410930" localSheetId="1">'[46]A-Eingang Laender (ändert)'!$F$43</definedName>
    <definedName name="AEINJ_ESP_UEGGE" localSheetId="1">'[46]A-Eingang Laender (ändert)'!$D$23</definedName>
    <definedName name="AEINJ_HKD_E410900" localSheetId="1">'[46]A-Eingang Laender (ändert)'!$C$59</definedName>
    <definedName name="AEINJ_HKD_E410910" localSheetId="1">'[46]A-Eingang Laender (ändert)'!$D$59</definedName>
    <definedName name="AEINJ_HKD_E410920" localSheetId="1">'[46]A-Eingang Laender (ändert)'!$E$59</definedName>
    <definedName name="AEINJ_HKD_E410930" localSheetId="1">'[46]A-Eingang Laender (ändert)'!$F$59</definedName>
    <definedName name="AEINJ_HRK_E410900" localSheetId="1">'[46]A-Eingang Laender (ändert)'!$C$35</definedName>
    <definedName name="AEINJ_HRK_E410910" localSheetId="1">'[46]A-Eingang Laender (ändert)'!$D$35</definedName>
    <definedName name="AEINJ_HRK_E410920" localSheetId="1">'[46]A-Eingang Laender (ändert)'!$E$35</definedName>
    <definedName name="AEINJ_HRK_E410930" localSheetId="1">'[46]A-Eingang Laender (ändert)'!$F$35</definedName>
    <definedName name="AEINJ_ILS_E410900" localSheetId="1">'[46]A-Eingang Laender (ändert)'!$C$60</definedName>
    <definedName name="AEINJ_ILS_E410910" localSheetId="1">'[46]A-Eingang Laender (ändert)'!$D$60</definedName>
    <definedName name="AEINJ_ILS_E410920" localSheetId="1">'[46]A-Eingang Laender (ändert)'!$E$60</definedName>
    <definedName name="AEINJ_ILS_E410930" localSheetId="1">'[46]A-Eingang Laender (ändert)'!$F$60</definedName>
    <definedName name="AEINJ_INR_E410900" localSheetId="1">'[46]A-Eingang Laender (ändert)'!$C$58</definedName>
    <definedName name="AEINJ_INR_E410910" localSheetId="1">'[46]A-Eingang Laender (ändert)'!$D$58</definedName>
    <definedName name="AEINJ_INR_E410920" localSheetId="1">'[46]A-Eingang Laender (ändert)'!$E$58</definedName>
    <definedName name="AEINJ_INR_E410930" localSheetId="1">'[46]A-Eingang Laender (ändert)'!$F$58</definedName>
    <definedName name="AEINJ_KRW_E410900" localSheetId="1">'[46]A-Eingang Laender (ändert)'!$C$61</definedName>
    <definedName name="AEINJ_KRW_E410910" localSheetId="1">'[46]A-Eingang Laender (ändert)'!$D$61</definedName>
    <definedName name="AEINJ_KRW_E410920" localSheetId="1">'[46]A-Eingang Laender (ändert)'!$E$61</definedName>
    <definedName name="AEINJ_KRW_E410930" localSheetId="1">'[46]A-Eingang Laender (ändert)'!$F$61</definedName>
    <definedName name="AEINJ_MAD_E410900" localSheetId="1">'[46]A-Eingang Laender (ändert)'!$C$44</definedName>
    <definedName name="AEINJ_MAD_E410910" localSheetId="1">'[46]A-Eingang Laender (ändert)'!$D$44</definedName>
    <definedName name="AEINJ_MAD_E410920" localSheetId="1">'[46]A-Eingang Laender (ändert)'!$E$44</definedName>
    <definedName name="AEINJ_MAD_E410930" localSheetId="1">'[46]A-Eingang Laender (ändert)'!$F$44</definedName>
    <definedName name="AEINJ_MXN_E410900" localSheetId="1">'[46]A-Eingang Laender (ändert)'!$C$49</definedName>
    <definedName name="AEINJ_MXN_E410910" localSheetId="1">'[46]A-Eingang Laender (ändert)'!$D$49</definedName>
    <definedName name="AEINJ_MXN_E410920" localSheetId="1">'[46]A-Eingang Laender (ändert)'!$E$49</definedName>
    <definedName name="AEINJ_MXN_E410930" localSheetId="1">'[46]A-Eingang Laender (ändert)'!$F$49</definedName>
    <definedName name="AEINJ_MYR_E410900" localSheetId="1">'[46]A-Eingang Laender (ändert)'!$C$65</definedName>
    <definedName name="AEINJ_MYR_E410910" localSheetId="1">'[46]A-Eingang Laender (ändert)'!$D$65</definedName>
    <definedName name="AEINJ_MYR_E410920" localSheetId="1">'[46]A-Eingang Laender (ändert)'!$E$65</definedName>
    <definedName name="AEINJ_MYR_E410930" localSheetId="1">'[46]A-Eingang Laender (ändert)'!$F$65</definedName>
    <definedName name="AEINJ_ROL_E410900" localSheetId="1">'[46]A-Eingang Laender (ändert)'!$C$36</definedName>
    <definedName name="AEINJ_ROL_E410910" localSheetId="1">'[46]A-Eingang Laender (ändert)'!$D$36</definedName>
    <definedName name="AEINJ_ROL_E410920" localSheetId="1">'[46]A-Eingang Laender (ändert)'!$E$36</definedName>
    <definedName name="AEINJ_ROL_E410930" localSheetId="1">'[46]A-Eingang Laender (ändert)'!$F$36</definedName>
    <definedName name="AEINJ_SAR_E410900" localSheetId="1">'[46]A-Eingang Laender (ändert)'!$C$63</definedName>
    <definedName name="AEINJ_SAR_E410910" localSheetId="1">'[46]A-Eingang Laender (ändert)'!$D$63</definedName>
    <definedName name="AEINJ_SAR_E410920" localSheetId="1">'[46]A-Eingang Laender (ändert)'!$E$63</definedName>
    <definedName name="AEINJ_SAR_E410930" localSheetId="1">'[46]A-Eingang Laender (ändert)'!$F$63</definedName>
    <definedName name="AEINJ_SGD_E410900" localSheetId="1">'[46]A-Eingang Laender (ändert)'!$C$62</definedName>
    <definedName name="AEINJ_SGD_E410910" localSheetId="1">'[46]A-Eingang Laender (ändert)'!$D$62</definedName>
    <definedName name="AEINJ_SGD_E410920" localSheetId="1">'[46]A-Eingang Laender (ändert)'!$E$62</definedName>
    <definedName name="AEINJ_SGD_E410930" localSheetId="1">'[46]A-Eingang Laender (ändert)'!$F$62</definedName>
    <definedName name="AEINJ_SIT_E410900" localSheetId="1">'[46]A-Eingang Laender (ändert)'!$C$34</definedName>
    <definedName name="AEINJ_SIT_E410910" localSheetId="1">'[46]A-Eingang Laender (ändert)'!$D$34</definedName>
    <definedName name="AEINJ_SIT_E410920" localSheetId="1">'[46]A-Eingang Laender (ändert)'!$E$34</definedName>
    <definedName name="AEINJ_SIT_E410930" localSheetId="1">'[46]A-Eingang Laender (ändert)'!$F$34</definedName>
    <definedName name="AEINJ_SKK_E410900" localSheetId="1">'[46]A-Eingang Laender (ändert)'!$C$37</definedName>
    <definedName name="AEINJ_SKK_E410910" localSheetId="1">'[46]A-Eingang Laender (ändert)'!$D$37</definedName>
    <definedName name="AEINJ_SKK_E410920" localSheetId="1">'[46]A-Eingang Laender (ändert)'!$E$37</definedName>
    <definedName name="AEINJ_SKK_E410930" localSheetId="1">'[46]A-Eingang Laender (ändert)'!$F$37</definedName>
    <definedName name="AEINJ_THB_E410900" localSheetId="1">'[46]A-Eingang Laender (ändert)'!$C$64</definedName>
    <definedName name="AEINJ_THB_E410910" localSheetId="1">'[46]A-Eingang Laender (ändert)'!$D$64</definedName>
    <definedName name="AEINJ_THB_E410920" localSheetId="1">'[46]A-Eingang Laender (ändert)'!$E$64</definedName>
    <definedName name="AEINJ_THB_E410930" localSheetId="1">'[46]A-Eingang Laender (ändert)'!$F$64</definedName>
    <definedName name="AEINJ_TRL_E410900" localSheetId="1">'[46]A-Eingang Laender (ändert)'!$C$33</definedName>
    <definedName name="AEINJ_TRL_E410910" localSheetId="1">'[46]A-Eingang Laender (ändert)'!$D$33</definedName>
    <definedName name="AEINJ_TRL_E410920" localSheetId="1">'[46]A-Eingang Laender (ändert)'!$E$33</definedName>
    <definedName name="AEINJ_TRL_E410930" localSheetId="1">'[46]A-Eingang Laender (ändert)'!$F$33</definedName>
    <definedName name="AEINJ_UAH_E410900" localSheetId="1">'[46]A-Eingang Laender (ändert)'!$C$38</definedName>
    <definedName name="AEINJ_UAH_E410910" localSheetId="1">'[46]A-Eingang Laender (ändert)'!$D$38</definedName>
    <definedName name="AEINJ_UAH_E410920" localSheetId="1">'[46]A-Eingang Laender (ändert)'!$E$38</definedName>
    <definedName name="AEINJ_UAH_E410930" localSheetId="1">'[46]A-Eingang Laender (ändert)'!$F$38</definedName>
    <definedName name="aging" localSheetId="1">[47]账龄分析表!$A$1:$I$1092</definedName>
    <definedName name="asabj_ao" localSheetId="1">'[48]Movem. in fixed assets - Depr.'!$I$19</definedName>
    <definedName name="asas" localSheetId="1">'[48]Movem. in fixed assets - Depr.'!$I$20</definedName>
    <definedName name="Average_rate_N" localSheetId="1">'[45]General Data'!$G$11</definedName>
    <definedName name="B" localSheetId="1">#REF!</definedName>
    <definedName name="CASJ_C523100" localSheetId="1">'[46]Cash-Flow (offen)'!$H$14</definedName>
    <definedName name="CASJ_C523200" localSheetId="1">'[46]Cash-Flow (offen)'!$H$15</definedName>
    <definedName name="CIT_Rate" localSheetId="1">#REF!</definedName>
    <definedName name="CLIENT_NAME" localSheetId="1">#REF!</definedName>
    <definedName name="Closing_rate_N" localSheetId="1">'[45]General Data'!$G$10</definedName>
    <definedName name="COFE." localSheetId="1">#REF!</definedName>
    <definedName name="Col_AC_3112_ApRepLocalApresRet" localSheetId="1">[45]Assets!$M$1:$M$65536</definedName>
    <definedName name="Col_AC_3112_AvRepLocalApresRet" localSheetId="1">[45]Assets!$K$1:$K$65536</definedName>
    <definedName name="Col_AC_AnneeNLocalApresRet" localSheetId="1">[45]Assets!$E$1:$E$65536</definedName>
    <definedName name="Col_PA_3112_AvRepLocalApresRet" localSheetId="1">[45]Liabilities!$K$1:$K$65536</definedName>
    <definedName name="Col_PA_AnneeNLocalApresRet" localSheetId="1">[45]Liabilities!$E$1:$E$65536</definedName>
    <definedName name="Col_Par_Reel_P130" localSheetId="1">'[45]General Data'!$K$1:$K$65536</definedName>
    <definedName name="Col_Par_Reel_P260" localSheetId="1">'[45]General Data'!$L$1:$L$65536</definedName>
    <definedName name="Col_PL_AnneeNLocalApresRet" localSheetId="1">'[45]P-L'!$E$1:$E$65536</definedName>
    <definedName name="COMM" localSheetId="1">#REF!</definedName>
    <definedName name="Current" localSheetId="1">#REF!</definedName>
    <definedName name="custlist" localSheetId="1">[49]Customer_Country!$G$9:$G$202</definedName>
    <definedName name="DA_3009720238500000393" localSheetId="1" hidden="1">#REF!</definedName>
    <definedName name="DA_3010657909000000019" localSheetId="1" hidden="1">#REF!</definedName>
    <definedName name="DA_3010657909000000024" localSheetId="1" hidden="1">#REF!</definedName>
    <definedName name="DA_3010657909000000069" localSheetId="1" hidden="1">#REF!</definedName>
    <definedName name="DA_3010657909000000101" localSheetId="1" hidden="1">#REF!</definedName>
    <definedName name="DA_3010657909000000216" localSheetId="1" hidden="1">#REF!</definedName>
    <definedName name="DA_3010657909000000219" localSheetId="1" hidden="1">#REF!</definedName>
    <definedName name="DA_3010657909000000222" localSheetId="1" hidden="1">#REF!</definedName>
    <definedName name="DA_3010657909000000466" localSheetId="1" hidden="1">#REF!</definedName>
    <definedName name="Database" localSheetId="1">#REF!</definedName>
    <definedName name="DEPT" localSheetId="1">#REF!</definedName>
    <definedName name="einheit" localSheetId="1">[50]Titel!$B$9</definedName>
    <definedName name="ERGM_E415100" localSheetId="1">'[51]Profit and loss'!$G$8</definedName>
    <definedName name="ERGM_E415200" localSheetId="1">'[51]Profit and loss'!$G$9</definedName>
    <definedName name="ERGM_E500000" localSheetId="1">'[51]Profit and loss'!$G$14</definedName>
    <definedName name="ERGM_E500100" localSheetId="1">'[51]Profit and loss'!$G$15</definedName>
    <definedName name="ERGM_E510000" localSheetId="1">'[51]Profit and loss'!$G$16</definedName>
    <definedName name="F7.1" localSheetId="1">#REF!</definedName>
    <definedName name="F7.2" localSheetId="1">#REF!</definedName>
    <definedName name="GUVM_G400000" localSheetId="1">'[51]Profit and loss'!$G$18</definedName>
    <definedName name="GUVM_G410000" localSheetId="1">'[51]Profit and loss'!$G$13</definedName>
    <definedName name="GUVM_G412000" localSheetId="1">'[51]Profit and loss'!$G$11</definedName>
    <definedName name="GUVM_G413000" localSheetId="1">'[51]Profit and loss'!$G$12</definedName>
    <definedName name="GUVM_G415000" localSheetId="1">'[51]Profit and loss'!$G$10</definedName>
    <definedName name="GUVM_G440000" localSheetId="1">'[51]Profit and loss'!$G$22</definedName>
    <definedName name="GUVM_G500000" localSheetId="1">'[51]Profit and loss'!$G$17</definedName>
    <definedName name="GUVM_G540000" localSheetId="1">'[51]Profit and loss'!$G$24</definedName>
    <definedName name="GUVM_G550000" localSheetId="1">'[51]Profit and loss'!$G$19</definedName>
    <definedName name="GUVM_G560000" localSheetId="1">'[51]Profit and loss'!$G$21</definedName>
    <definedName name="GUVM_G570000" localSheetId="1">'[51]Profit and loss'!$G$20</definedName>
    <definedName name="GUVM_G601000" localSheetId="1">'[51]Profit and loss'!$G$27</definedName>
    <definedName name="GUVM_G603000" localSheetId="1">'[51]Profit and loss'!$G$23</definedName>
    <definedName name="GUVM_G701500" localSheetId="1">'[51]Profit and loss'!$G$25</definedName>
    <definedName name="GUVM_G900000" localSheetId="1">'[51]Profit and loss'!$G$26</definedName>
    <definedName name="GUVM_G900500" localSheetId="1">'[51]Profit and loss'!$G$28</definedName>
    <definedName name="HEADER" localSheetId="1">#REF!</definedName>
    <definedName name="ID.NO" localSheetId="1">#REF!</definedName>
    <definedName name="jahr" localSheetId="1">[50]Titel!$G$8</definedName>
    <definedName name="judge" localSheetId="1">[52]报表封面!$I$11</definedName>
    <definedName name="Language" localSheetId="1">[53]Basic_information!$F$2</definedName>
    <definedName name="M_S" localSheetId="1">#REF!</definedName>
    <definedName name="mon" localSheetId="1">[50]Titel!$K$9</definedName>
    <definedName name="MvtCorpAcquisitions_Loc" localSheetId="1">'[45]14. Fixed assets'!$E$36</definedName>
    <definedName name="MvtIncorpAcquisitions_Loc" localSheetId="1">'[45]13. Intangible assets'!$E$18</definedName>
    <definedName name="NAME" localSheetId="1">#REF!</definedName>
    <definedName name="ORIGI" localSheetId="1">#REF!</definedName>
    <definedName name="OUTPUT" localSheetId="1">#REF!</definedName>
    <definedName name="PART_ID" localSheetId="1">[54]Sheet1!$A$1:$G$2000</definedName>
    <definedName name="PERIOD_END" localSheetId="1">#REF!</definedName>
    <definedName name="PL_R990" localSheetId="1">'[55]P-L'!$C$59</definedName>
    <definedName name="PREPARED_BY" localSheetId="1">#REF!</definedName>
    <definedName name="PREPARED_DATE" localSheetId="1">#REF!</definedName>
    <definedName name="_xlnm.Print_Area" localSheetId="1">#REF!</definedName>
    <definedName name="Print_Area_MI" localSheetId="1">#REF!</definedName>
    <definedName name="Print_Areapp" localSheetId="1">#REF!</definedName>
    <definedName name="Prior" localSheetId="1">#REF!</definedName>
    <definedName name="produccion_gas_anual" localSheetId="1">#REF!</definedName>
    <definedName name="ProductStatus" localSheetId="1">#REF!</definedName>
    <definedName name="profitoil_contrat_extranj" localSheetId="1">#REF!</definedName>
    <definedName name="qq" localSheetId="1">[56]Titel!$B$9</definedName>
    <definedName name="Recorder" localSheetId="1">#REF!</definedName>
    <definedName name="RESING" localSheetId="1">#REF!</definedName>
    <definedName name="Row_AC_A303" localSheetId="1">[45]Assets!$A$18:$IV$18</definedName>
    <definedName name="Row_AC_A305" localSheetId="1">[45]Assets!$A$20:$IV$20</definedName>
    <definedName name="Row_AC_A451" localSheetId="1">[45]Assets!$A$21:$IV$21</definedName>
    <definedName name="Row_AC_A452" localSheetId="1">[45]Assets!$A$22:$IV$22</definedName>
    <definedName name="Row_AC_A501" localSheetId="1">[45]Assets!$A$23:$IV$23</definedName>
    <definedName name="Row_AC_A502" localSheetId="1">[45]Assets!$A$24:$IV$24</definedName>
    <definedName name="Row_AC_A601" localSheetId="1">[45]Assets!$A$25:$IV$25</definedName>
    <definedName name="Row_AC_A602" localSheetId="1">[45]Assets!$A$26:$IV$26</definedName>
    <definedName name="Row_AC_A621" localSheetId="1">[45]Assets!$A$28:$IV$28</definedName>
    <definedName name="Row_AC_A622" localSheetId="1">[45]Assets!$A$29:$IV$29</definedName>
    <definedName name="Row_AC_A625" localSheetId="1">[45]Assets!$A$32:$IV$32</definedName>
    <definedName name="Row_AC_A701" localSheetId="1">[45]Assets!$A$33:$IV$33</definedName>
    <definedName name="Row_AC_A800" localSheetId="1">[45]Assets!$A$36:$IV$36</definedName>
    <definedName name="Row_AC_A851" localSheetId="1">[45]Assets!$A$38:$IV$38</definedName>
    <definedName name="Row_AC_A854" localSheetId="1">[45]Assets!$A$41:$IV$41</definedName>
    <definedName name="Row_AC_A855" localSheetId="1">[45]Assets!$A$42:$IV$42</definedName>
    <definedName name="Row_PA_P140" localSheetId="1">[45]Liabilities!$A$10:$IV$10</definedName>
    <definedName name="Row_PA_P250" localSheetId="1">[45]Liabilities!$A$13:$IV$13</definedName>
    <definedName name="Row_PA_P500" localSheetId="1">[45]Liabilities!$A$19:$IV$19</definedName>
    <definedName name="Row_PA_P520" localSheetId="1">[45]Liabilities!$A$20:$IV$20</definedName>
    <definedName name="Row_PA_P600" localSheetId="1">[45]Liabilities!$A$21:$IV$21</definedName>
    <definedName name="Row_PA_P710" localSheetId="1">[45]Liabilities!$A$22:$IV$22</definedName>
    <definedName name="Row_PA_P740" localSheetId="1">[45]Liabilities!$A$25:$IV$25</definedName>
    <definedName name="Row_PAR_RecusEquivalenceLocal" localSheetId="1">'[45]General Data'!$A$38:$IV$38</definedName>
    <definedName name="Row_PAR_RecusInterLocal" localSheetId="1">'[45]General Data'!$A$35:$IV$35</definedName>
    <definedName name="Row_PL_R401" localSheetId="1">'[45]P-L'!$A$20:$IV$20</definedName>
    <definedName name="Row_PL_R402" localSheetId="1">'[45]P-L'!$A$21:$IV$21</definedName>
    <definedName name="Row_PL_R403" localSheetId="1">'[45]P-L'!$A$22:$IV$22</definedName>
    <definedName name="Row_PL_R421" localSheetId="1">'[45]P-L'!$A$24:$IV$24</definedName>
    <definedName name="Row_PL_R422" localSheetId="1">'[45]P-L'!$A$25:$IV$25</definedName>
    <definedName name="Row_PL_R552" localSheetId="1">'[45]P-L'!$A$41:$IV$41</definedName>
    <definedName name="Row_PL_R554" localSheetId="1">'[45]P-L'!$A$43:$IV$43</definedName>
    <definedName name="Row_PL_R650" localSheetId="1">'[45]P-L'!$A$47:$IV$47</definedName>
    <definedName name="Row_PL_R701" localSheetId="1">'[45]P-L'!$A$48:$IV$48</definedName>
    <definedName name="SAPRangeKEYFIG_Tabelle4_MgtEBIT" localSheetId="1">#REF!</definedName>
    <definedName name="SAPRangeKEYFIG_Tabelle4_PL_inLC" localSheetId="1">#REF!</definedName>
    <definedName name="SAPRangeKEYFIG_Tabelle4_PLinLocalCurrency" localSheetId="1">#REF!</definedName>
    <definedName name="SAPRangeKEYFIG_Tabelle61_cashflow_EATKADA" localSheetId="1">#REF!</definedName>
    <definedName name="SAPRangePOPER_Tabelle4_MgtEBIT" localSheetId="1">#REF!</definedName>
    <definedName name="SAPRangePOPER_Tabelle4_PL_inLC" localSheetId="1">#REF!</definedName>
    <definedName name="SAPRangePOPER_Tabelle4_PLinLocalCurrency" localSheetId="1">#REF!</definedName>
    <definedName name="SAPRangePOPER_Tabelle61_cashflow_EATKADA" localSheetId="1">#REF!</definedName>
    <definedName name="SAPRangeRBUNIT_Tabelle6_Headcnt" localSheetId="1">#REF!</definedName>
    <definedName name="SAPRangeRITEM_Tabelle4_MgtEBIT" localSheetId="1">#REF!</definedName>
    <definedName name="SAPRangeRITEM_Tabelle4_PL_inLC" localSheetId="1">#REF!</definedName>
    <definedName name="SAPRangeRITEM_Tabelle4_PLinLocalCurrency" localSheetId="1">#REF!</definedName>
    <definedName name="SAPRangeRITEM_Tabelle61_cashflow_EATKADA" localSheetId="1">#REF!</definedName>
    <definedName name="SAPRangeRVERS_Tabelle4_MgtEBIT" localSheetId="1">#REF!</definedName>
    <definedName name="SAPRangeRVERS_Tabelle4_PL_inLC" localSheetId="1">#REF!</definedName>
    <definedName name="SAPRangeRVERS_Tabelle4_PLinLocalCurrency" localSheetId="1">#REF!</definedName>
    <definedName name="SAPRangeRVERS_Tabelle61_cashflow_EATKADA" localSheetId="1">#REF!</definedName>
    <definedName name="SAPRangeRVERS_Tabelle8_BS" localSheetId="1">#REF!</definedName>
    <definedName name="SAPRangeRYEAR_Tabelle1_Tabelle1D1" localSheetId="1">[57]Header!$E$21</definedName>
    <definedName name="SAPRangeRYEAR_Tabelle4_MgtEBIT" localSheetId="1">#REF!</definedName>
    <definedName name="SAPRangeRYEAR_Tabelle4_PL_inLC" localSheetId="1">#REF!</definedName>
    <definedName name="SAPRangeRYEAR_Tabelle4_PLinLocalCurrency" localSheetId="1">#REF!</definedName>
    <definedName name="SAPRangeRYEAR_Tabelle61_cashflow_EATKADA" localSheetId="1">#REF!</definedName>
    <definedName name="SAPTrigger_Tabelle24_Tabelle24D1" localSheetId="1">[58]sapactivexlhiddensheet!$D$39</definedName>
    <definedName name="SAPTrigger_Tabelle24_Tabelle24D2" localSheetId="1">[58]sapactivexlhiddensheet!$BO$39</definedName>
    <definedName name="SAPTrigger_Tabelle24_UploadF101Stat" localSheetId="1">[58]sapactivexlhiddensheet!$BR$39</definedName>
    <definedName name="SAPTrigger_Tabelle29_ExportF10.2" localSheetId="1">[58]sapactivexlhiddensheet!$BP$39</definedName>
    <definedName name="SAPTrigger_Tabelle35_ExportF15.2" localSheetId="1">[59]sapactivexlhiddensheet!$BV$39</definedName>
    <definedName name="sel" localSheetId="1">#REF!</definedName>
    <definedName name="Sheet1" localSheetId="1">#REF!</definedName>
    <definedName name="Sheet10" localSheetId="1">#REF!</definedName>
    <definedName name="Sheet2" localSheetId="1">#REF!</definedName>
    <definedName name="Sheet3" localSheetId="1">#REF!</definedName>
    <definedName name="Sheet4" localSheetId="1">#REF!</definedName>
    <definedName name="Sheet5" localSheetId="1">#REF!</definedName>
    <definedName name="Sheet6" localSheetId="1">#REF!</definedName>
    <definedName name="Sheet7" localSheetId="1">#REF!</definedName>
    <definedName name="Sheet8" localSheetId="1">#REF!</definedName>
    <definedName name="Sheet9" localSheetId="1">#REF!</definedName>
    <definedName name="sm" localSheetId="1">#REF!</definedName>
    <definedName name="t" localSheetId="1">#REF!</definedName>
    <definedName name="Tax_rate" localSheetId="1">#REF!</definedName>
    <definedName name="TEL" localSheetId="1">#REF!</definedName>
    <definedName name="UERLJ_ARS_E410800" localSheetId="1">'[46]U-Erloese Laender(ändert)'!$C$52</definedName>
    <definedName name="UERLJ_ARS_E410810" localSheetId="1">'[46]U-Erloese Laender(ändert)'!$D$52</definedName>
    <definedName name="UERLJ_ARS_E410820" localSheetId="1">'[46]U-Erloese Laender(ändert)'!$E$52</definedName>
    <definedName name="UERLJ_ARS_E410830" localSheetId="1">'[46]U-Erloese Laender(ändert)'!$F$52</definedName>
    <definedName name="UERLJ_BRL_E410800" localSheetId="1">'[46]U-Erloese Laender(ändert)'!$C$50</definedName>
    <definedName name="UERLJ_BRL_E410810" localSheetId="1">'[46]U-Erloese Laender(ändert)'!$D$50</definedName>
    <definedName name="UERLJ_BRL_E410820" localSheetId="1">'[46]U-Erloese Laender(ändert)'!$E$50</definedName>
    <definedName name="UERLJ_BRL_E410830" localSheetId="1">'[46]U-Erloese Laender(ändert)'!$F$50</definedName>
    <definedName name="UERLJ_CLP_E410800" localSheetId="1">'[46]U-Erloese Laender(ändert)'!$C$51</definedName>
    <definedName name="UERLJ_CLP_E410810" localSheetId="1">'[46]U-Erloese Laender(ändert)'!$D$51</definedName>
    <definedName name="UERLJ_CLP_E410820" localSheetId="1">'[46]U-Erloese Laender(ändert)'!$E$51</definedName>
    <definedName name="UERLJ_CLP_E410830" localSheetId="1">'[46]U-Erloese Laender(ändert)'!$F$51</definedName>
    <definedName name="UERLJ_COP_E410800" localSheetId="1">'[46]U-Erloese Laender(ändert)'!$C$53</definedName>
    <definedName name="UERLJ_COP_E410810" localSheetId="1">'[46]U-Erloese Laender(ändert)'!$D$53</definedName>
    <definedName name="UERLJ_COP_E410820" localSheetId="1">'[46]U-Erloese Laender(ändert)'!$E$53</definedName>
    <definedName name="UERLJ_COP_E410830" localSheetId="1">'[46]U-Erloese Laender(ändert)'!$F$53</definedName>
    <definedName name="UERLJ_EGP_E410800" localSheetId="1">'[46]U-Erloese Laender(ändert)'!$C$43</definedName>
    <definedName name="UERLJ_EGP_E410810" localSheetId="1">'[46]U-Erloese Laender(ändert)'!$D$43</definedName>
    <definedName name="UERLJ_EGP_E410820" localSheetId="1">'[46]U-Erloese Laender(ändert)'!$E$43</definedName>
    <definedName name="UERLJ_EGP_E410830" localSheetId="1">'[46]U-Erloese Laender(ändert)'!$F$43</definedName>
    <definedName name="UERLJ_HKD_E410800" localSheetId="1">'[46]U-Erloese Laender(ändert)'!$C$59</definedName>
    <definedName name="UERLJ_HKD_E410810" localSheetId="1">'[46]U-Erloese Laender(ändert)'!$D$59</definedName>
    <definedName name="UERLJ_HKD_E410820" localSheetId="1">'[46]U-Erloese Laender(ändert)'!$E$59</definedName>
    <definedName name="UERLJ_HKD_E410830" localSheetId="1">'[46]U-Erloese Laender(ändert)'!$F$59</definedName>
    <definedName name="UERLJ_HRK_E410800" localSheetId="1">'[46]U-Erloese Laender(ändert)'!$C$35</definedName>
    <definedName name="UERLJ_HRK_E410810" localSheetId="1">'[46]U-Erloese Laender(ändert)'!$D$35</definedName>
    <definedName name="UERLJ_HRK_E410820" localSheetId="1">'[46]U-Erloese Laender(ändert)'!$E$35</definedName>
    <definedName name="UERLJ_HRK_E410830" localSheetId="1">'[46]U-Erloese Laender(ändert)'!$F$35</definedName>
    <definedName name="UERLJ_ILS_E410800" localSheetId="1">'[46]U-Erloese Laender(ändert)'!$C$60</definedName>
    <definedName name="UERLJ_ILS_E410810" localSheetId="1">'[46]U-Erloese Laender(ändert)'!$D$60</definedName>
    <definedName name="UERLJ_ILS_E410820" localSheetId="1">'[46]U-Erloese Laender(ändert)'!$E$60</definedName>
    <definedName name="UERLJ_ILS_E410830" localSheetId="1">'[46]U-Erloese Laender(ändert)'!$F$60</definedName>
    <definedName name="UERLJ_INR_E410800" localSheetId="1">'[46]U-Erloese Laender(ändert)'!$C$58</definedName>
    <definedName name="UERLJ_INR_E410810" localSheetId="1">'[46]U-Erloese Laender(ändert)'!$D$58</definedName>
    <definedName name="UERLJ_INR_E410820" localSheetId="1">'[46]U-Erloese Laender(ändert)'!$E$58</definedName>
    <definedName name="UERLJ_INR_E410830" localSheetId="1">'[46]U-Erloese Laender(ändert)'!$F$58</definedName>
    <definedName name="UERLJ_KRW_E410800" localSheetId="1">'[46]U-Erloese Laender(ändert)'!$C$61</definedName>
    <definedName name="UERLJ_KRW_E410810" localSheetId="1">'[46]U-Erloese Laender(ändert)'!$D$61</definedName>
    <definedName name="UERLJ_KRW_E410820" localSheetId="1">'[46]U-Erloese Laender(ändert)'!$E$61</definedName>
    <definedName name="UERLJ_KRW_E410830" localSheetId="1">'[46]U-Erloese Laender(ändert)'!$F$61</definedName>
    <definedName name="UERLJ_MAD_E410800" localSheetId="1">'[46]U-Erloese Laender(ändert)'!$C$44</definedName>
    <definedName name="UERLJ_MAD_E410810" localSheetId="1">'[46]U-Erloese Laender(ändert)'!$D$44</definedName>
    <definedName name="UERLJ_MAD_E410820" localSheetId="1">'[46]U-Erloese Laender(ändert)'!$E$44</definedName>
    <definedName name="UERLJ_MAD_E410830" localSheetId="1">'[46]U-Erloese Laender(ändert)'!$F$44</definedName>
    <definedName name="UERLJ_MXN_E410800" localSheetId="1">'[46]U-Erloese Laender(ändert)'!$C$49</definedName>
    <definedName name="UERLJ_MXN_E410810" localSheetId="1">'[46]U-Erloese Laender(ändert)'!$D$49</definedName>
    <definedName name="UERLJ_MXN_E410820" localSheetId="1">'[46]U-Erloese Laender(ändert)'!$E$49</definedName>
    <definedName name="UERLJ_MXN_E410830" localSheetId="1">'[46]U-Erloese Laender(ändert)'!$F$49</definedName>
    <definedName name="UERLJ_MYR_E410800" localSheetId="1">'[46]U-Erloese Laender(ändert)'!$C$65</definedName>
    <definedName name="UERLJ_MYR_E410810" localSheetId="1">'[46]U-Erloese Laender(ändert)'!$D$65</definedName>
    <definedName name="UERLJ_MYR_E410820" localSheetId="1">'[46]U-Erloese Laender(ändert)'!$E$65</definedName>
    <definedName name="UERLJ_MYR_E410830" localSheetId="1">'[46]U-Erloese Laender(ändert)'!$F$65</definedName>
    <definedName name="UERLJ_ROL_E410800" localSheetId="1">'[46]U-Erloese Laender(ändert)'!$C$36</definedName>
    <definedName name="UERLJ_ROL_E410810" localSheetId="1">'[46]U-Erloese Laender(ändert)'!$D$36</definedName>
    <definedName name="UERLJ_ROL_E410820" localSheetId="1">'[46]U-Erloese Laender(ändert)'!$E$36</definedName>
    <definedName name="UERLJ_ROL_E410830" localSheetId="1">'[46]U-Erloese Laender(ändert)'!$F$36</definedName>
    <definedName name="UERLJ_SAR_E410800" localSheetId="1">'[46]U-Erloese Laender(ändert)'!$C$63</definedName>
    <definedName name="UERLJ_SAR_E410810" localSheetId="1">'[46]U-Erloese Laender(ändert)'!$D$63</definedName>
    <definedName name="UERLJ_SAR_E410820" localSheetId="1">'[46]U-Erloese Laender(ändert)'!$E$63</definedName>
    <definedName name="UERLJ_SAR_E410830" localSheetId="1">'[46]U-Erloese Laender(ändert)'!$F$63</definedName>
    <definedName name="UERLJ_SGD_E410800" localSheetId="1">'[46]U-Erloese Laender(ändert)'!$C$62</definedName>
    <definedName name="UERLJ_SGD_E410810" localSheetId="1">'[46]U-Erloese Laender(ändert)'!$D$62</definedName>
    <definedName name="UERLJ_SGD_E410820" localSheetId="1">'[46]U-Erloese Laender(ändert)'!$E$62</definedName>
    <definedName name="UERLJ_SGD_E410830" localSheetId="1">'[46]U-Erloese Laender(ändert)'!$F$62</definedName>
    <definedName name="UERLJ_SIT_E410800" localSheetId="1">'[46]U-Erloese Laender(ändert)'!$C$34</definedName>
    <definedName name="UERLJ_SIT_E410810" localSheetId="1">'[46]U-Erloese Laender(ändert)'!$D$34</definedName>
    <definedName name="UERLJ_SIT_E410820" localSheetId="1">'[46]U-Erloese Laender(ändert)'!$E$34</definedName>
    <definedName name="UERLJ_SIT_E410830" localSheetId="1">'[46]U-Erloese Laender(ändert)'!$F$34</definedName>
    <definedName name="UERLJ_SKK_E410800" localSheetId="1">'[46]U-Erloese Laender(ändert)'!$C$37</definedName>
    <definedName name="UERLJ_SKK_E410810" localSheetId="1">'[46]U-Erloese Laender(ändert)'!$D$37</definedName>
    <definedName name="UERLJ_SKK_E410820" localSheetId="1">'[46]U-Erloese Laender(ändert)'!$E$37</definedName>
    <definedName name="UERLJ_SKK_E410830" localSheetId="1">'[46]U-Erloese Laender(ändert)'!$F$37</definedName>
    <definedName name="UERLJ_THB_E410800" localSheetId="1">'[46]U-Erloese Laender(ändert)'!$C$64</definedName>
    <definedName name="UERLJ_THB_E410810" localSheetId="1">'[46]U-Erloese Laender(ändert)'!$D$64</definedName>
    <definedName name="UERLJ_THB_E410820" localSheetId="1">'[46]U-Erloese Laender(ändert)'!$E$64</definedName>
    <definedName name="UERLJ_THB_E410830" localSheetId="1">'[46]U-Erloese Laender(ändert)'!$F$64</definedName>
    <definedName name="UERLJ_TRL_E410800" localSheetId="1">'[46]U-Erloese Laender(ändert)'!$C$33</definedName>
    <definedName name="UERLJ_TRL_E410810" localSheetId="1">'[46]U-Erloese Laender(ändert)'!$D$33</definedName>
    <definedName name="UERLJ_TRL_E410820" localSheetId="1">'[46]U-Erloese Laender(ändert)'!$E$33</definedName>
    <definedName name="UERLJ_TRL_E410830" localSheetId="1">'[46]U-Erloese Laender(ändert)'!$F$33</definedName>
    <definedName name="UERLJ_UAH_E410800" localSheetId="1">'[46]U-Erloese Laender(ändert)'!$C$38</definedName>
    <definedName name="UERLJ_UAH_E410810" localSheetId="1">'[46]U-Erloese Laender(ändert)'!$D$38</definedName>
    <definedName name="UERLJ_UAH_E410820" localSheetId="1">'[46]U-Erloese Laender(ändert)'!$E$38</definedName>
    <definedName name="UERLJ_UAH_E410830" localSheetId="1">'[46]U-Erloese Laender(ändert)'!$F$38</definedName>
    <definedName name="UFPrn20021219113110" localSheetId="1">#REF!</definedName>
    <definedName name="UFPrn20021219113332" localSheetId="1">#REF!</definedName>
    <definedName name="UFPrn20021219113410" localSheetId="1">#REF!</definedName>
    <definedName name="UFPrn20021219113449" localSheetId="1">#REF!</definedName>
    <definedName name="UFPrn20021219114434" localSheetId="1">#REF!</definedName>
    <definedName name="UFPrn20021219114731" localSheetId="1">#REF!</definedName>
    <definedName name="UFPrn20021219114825" localSheetId="1">#REF!</definedName>
    <definedName name="UFPrn20021219114838" localSheetId="1">#REF!</definedName>
    <definedName name="UFPrn20021219115040" localSheetId="1">#REF!</definedName>
    <definedName name="UFPrn20030106194533" localSheetId="1">#REF!</definedName>
    <definedName name="UFPrn20041214104220" localSheetId="1">#REF!</definedName>
    <definedName name="UFPrn20041214104239" localSheetId="1">#REF!</definedName>
    <definedName name="UFPrn20060804132628" localSheetId="1">'[60]O1-1'!$A$5:$D$231</definedName>
    <definedName name="waehr" localSheetId="1">[50]Titel!$B$8</definedName>
    <definedName name="x" localSheetId="1">IF(SUM(#REF!)&gt;1,1,IF(SUM(#REF!)=1,1,0))</definedName>
    <definedName name="zhao" localSheetId="1">[56]Titel!$B$9</definedName>
    <definedName name="zhao1" localSheetId="1">[56]Titel!$B$8</definedName>
    <definedName name="คช" localSheetId="1">[65]เครื่องมือ!$B$391</definedName>
    <definedName name="คชผ4" localSheetId="1">[65]เครื่องมือ!$J$391</definedName>
    <definedName name="คชผ5" localSheetId="1">[65]เครื่องมือ!$K$391</definedName>
    <definedName name="คชผ6" localSheetId="1">[65]เครื่องมือ!$L$391</definedName>
    <definedName name="คต25" localSheetId="1">[66]เครื่องตกแต่ง!$B$76</definedName>
    <definedName name="คม25" localSheetId="1">[66]เครื่องมือ!$B$131</definedName>
    <definedName name="ย" localSheetId="1">[65]ยานพาหนะ!$B$79</definedName>
    <definedName name="อ" localSheetId="1">[65]อาคาร!$B$70</definedName>
    <definedName name="อ2" localSheetId="1">[66]อาคาร!$B$19</definedName>
    <definedName name="อ25" localSheetId="1">[66]อาคาร!$K$19</definedName>
    <definedName name="อ26" localSheetId="1">[66]อาคาร!$L$19</definedName>
    <definedName name="啊" localSheetId="1">#REF!</definedName>
    <definedName name="啊啊" localSheetId="1">#REF!</definedName>
    <definedName name="北部区域_教育后勤" localSheetId="1">'[61]2.3 科目分析'!$T$4:$T$23</definedName>
    <definedName name="嚓0" localSheetId="1">#REF!</definedName>
    <definedName name="大多数" localSheetId="1">[62]XL4Poppy!$A$15</definedName>
    <definedName name="订单产品信息" localSheetId="1">#REF!</definedName>
    <definedName name="东部区域_教育后勤" localSheetId="1">'[61]2.3 科目分析'!$U$4:$U$23</definedName>
    <definedName name="工" localSheetId="1">#REF!</definedName>
    <definedName name="海亮后勤车队" localSheetId="1">'[61]2.3 科目分析'!$AD$4:$AD$23</definedName>
    <definedName name="海亮医院" localSheetId="1">'[61]2.3 科目分析'!$AE$4:$AE$23</definedName>
    <definedName name="合并" localSheetId="1">#REF!</definedName>
    <definedName name="后勤商业运营部" localSheetId="1">'[61]2.3 科目分析'!$AF$4:$AF$23</definedName>
    <definedName name="基本盘" localSheetId="1">'[61]2.3 科目分析'!$U$26:$U$34</definedName>
    <definedName name="集团管理部门" localSheetId="1">'[61]2.3 科目分析'!$Y$5:$Y$23</definedName>
    <definedName name="教育园特色餐饮" localSheetId="1">'[61]2.3 科目分析'!$AC$4:$AC$23</definedName>
    <definedName name="年" localSheetId="1">#REF!</definedName>
    <definedName name="念心湖酒店" localSheetId="1">'[61]2.3 科目分析'!$AB$4:$AB$23</definedName>
    <definedName name="人力" localSheetId="1">#REF!</definedName>
    <definedName name="日" localSheetId="1">#REF!</definedName>
    <definedName name="商超业务_便利店" localSheetId="1">'[61]2.3 科目分析'!$W$4:$W$23</definedName>
    <definedName name="商超业务_商业街" localSheetId="1">'[61]2.3 科目分析'!$X$4:$X$23</definedName>
    <definedName name="商业" localSheetId="1">'[61]2.3 科目分析'!$V$26:$V$34</definedName>
    <definedName name="省市" localSheetId="1">'[63]Sheet1 (2)'!$A$1:$A$3</definedName>
    <definedName name="收DA111" localSheetId="1" hidden="1">#REF!</definedName>
    <definedName name="收费111" localSheetId="1" hidden="1">#REF!</definedName>
    <definedName name="收费收费" localSheetId="1" hidden="1">#REF!</definedName>
    <definedName name="天马2019" localSheetId="1">IF(SUM(#REF!)&gt;1,1,IF(SUM(#REF!)=1,1,0))</definedName>
    <definedName name="西南区域_教育后勤" localSheetId="1">'[61]2.3 科目分析'!$V$4:$V$23</definedName>
    <definedName name="线上商城业务" localSheetId="1">'[61]2.3 科目分析'!$AG$4:$AG$23</definedName>
    <definedName name="应收员工个人表" localSheetId="1">'[64]OPEN ITEN KEY'!#REF!</definedName>
    <definedName name="应收账款2分析" localSheetId="1">#REF!</definedName>
    <definedName name="预算" localSheetId="1">#REF!</definedName>
    <definedName name="月" localSheetId="1">#REF!</definedName>
    <definedName name="增长级" localSheetId="1">'[61]2.3 科目分析'!$T$26:$T$34</definedName>
    <definedName name="中心管理部门" localSheetId="1">'[61]2.3 科目分析'!$Z$4:$Z$23</definedName>
    <definedName name="中心其余业务部门" localSheetId="1">'[61]2.3 科目分析'!$AA$4:$AA$23</definedName>
    <definedName name="전" localSheetId="1">#REF!</definedName>
    <definedName name="주택사업본부" localSheetId="1">#REF!</definedName>
    <definedName name="철구사업본부" localSheetId="1">#REF!</definedName>
    <definedName name="_00000" localSheetId="0">#REF!</definedName>
    <definedName name="_2个人应收款" localSheetId="0">#REF!</definedName>
    <definedName name="_2其他应付款其他" localSheetId="0">#REF!</definedName>
    <definedName name="_2其他应收款" localSheetId="0">#REF!</definedName>
    <definedName name="_2应付帐款" localSheetId="0">#REF!</definedName>
    <definedName name="_2应收帐款" localSheetId="0">#REF!</definedName>
    <definedName name="_jv2" localSheetId="0">'[44]NON_OP I&amp;E_JV1'!$A$1</definedName>
    <definedName name="a" localSheetId="0">#REF!</definedName>
    <definedName name="aaa" localSheetId="0">#REF!</definedName>
    <definedName name="Acq_Non_conso_investments" localSheetId="0">'[45]17. Non consolidated stock'!$F$27</definedName>
    <definedName name="AEINJ_ARS_E410900" localSheetId="0">'[46]A-Eingang Laender (ändert)'!$C$52</definedName>
    <definedName name="AEINJ_ARS_E410910" localSheetId="0">'[46]A-Eingang Laender (ändert)'!$D$52</definedName>
    <definedName name="AEINJ_ARS_E410920" localSheetId="0">'[46]A-Eingang Laender (ändert)'!$E$52</definedName>
    <definedName name="AEINJ_ARS_E410930" localSheetId="0">'[46]A-Eingang Laender (ändert)'!$F$52</definedName>
    <definedName name="AEINJ_BRL_E410900" localSheetId="0">'[46]A-Eingang Laender (ändert)'!$C$50</definedName>
    <definedName name="AEINJ_BRL_E410910" localSheetId="0">'[46]A-Eingang Laender (ändert)'!$D$50</definedName>
    <definedName name="AEINJ_BRL_E410920" localSheetId="0">'[46]A-Eingang Laender (ändert)'!$E$50</definedName>
    <definedName name="AEINJ_BRL_E410930" localSheetId="0">'[46]A-Eingang Laender (ändert)'!$F$50</definedName>
    <definedName name="AEINJ_CLP_E410900" localSheetId="0">'[46]A-Eingang Laender (ändert)'!$C$51</definedName>
    <definedName name="AEINJ_CLP_E410910" localSheetId="0">'[46]A-Eingang Laender (ändert)'!$D$51</definedName>
    <definedName name="AEINJ_CLP_E410920" localSheetId="0">'[46]A-Eingang Laender (ändert)'!$E$51</definedName>
    <definedName name="AEINJ_CLP_E410930" localSheetId="0">'[46]A-Eingang Laender (ändert)'!$F$51</definedName>
    <definedName name="AEINJ_COP_E410900" localSheetId="0">'[46]A-Eingang Laender (ändert)'!$C$53</definedName>
    <definedName name="AEINJ_COP_E410910" localSheetId="0">'[46]A-Eingang Laender (ändert)'!$D$53</definedName>
    <definedName name="AEINJ_COP_E410920" localSheetId="0">'[46]A-Eingang Laender (ändert)'!$E$53</definedName>
    <definedName name="AEINJ_COP_E410930" localSheetId="0">'[46]A-Eingang Laender (ändert)'!$F$53</definedName>
    <definedName name="AEINJ_EGP_E410900" localSheetId="0">'[46]A-Eingang Laender (ändert)'!$C$43</definedName>
    <definedName name="AEINJ_EGP_E410910" localSheetId="0">'[46]A-Eingang Laender (ändert)'!$D$43</definedName>
    <definedName name="AEINJ_EGP_E410920" localSheetId="0">'[46]A-Eingang Laender (ändert)'!$E$43</definedName>
    <definedName name="AEINJ_EGP_E410930" localSheetId="0">'[46]A-Eingang Laender (ändert)'!$F$43</definedName>
    <definedName name="AEINJ_ESP_UEGGE" localSheetId="0">'[46]A-Eingang Laender (ändert)'!$D$23</definedName>
    <definedName name="AEINJ_HKD_E410900" localSheetId="0">'[46]A-Eingang Laender (ändert)'!$C$59</definedName>
    <definedName name="AEINJ_HKD_E410910" localSheetId="0">'[46]A-Eingang Laender (ändert)'!$D$59</definedName>
    <definedName name="AEINJ_HKD_E410920" localSheetId="0">'[46]A-Eingang Laender (ändert)'!$E$59</definedName>
    <definedName name="AEINJ_HKD_E410930" localSheetId="0">'[46]A-Eingang Laender (ändert)'!$F$59</definedName>
    <definedName name="AEINJ_HRK_E410900" localSheetId="0">'[46]A-Eingang Laender (ändert)'!$C$35</definedName>
    <definedName name="AEINJ_HRK_E410910" localSheetId="0">'[46]A-Eingang Laender (ändert)'!$D$35</definedName>
    <definedName name="AEINJ_HRK_E410920" localSheetId="0">'[46]A-Eingang Laender (ändert)'!$E$35</definedName>
    <definedName name="AEINJ_HRK_E410930" localSheetId="0">'[46]A-Eingang Laender (ändert)'!$F$35</definedName>
    <definedName name="AEINJ_ILS_E410900" localSheetId="0">'[46]A-Eingang Laender (ändert)'!$C$60</definedName>
    <definedName name="AEINJ_ILS_E410910" localSheetId="0">'[46]A-Eingang Laender (ändert)'!$D$60</definedName>
    <definedName name="AEINJ_ILS_E410920" localSheetId="0">'[46]A-Eingang Laender (ändert)'!$E$60</definedName>
    <definedName name="AEINJ_ILS_E410930" localSheetId="0">'[46]A-Eingang Laender (ändert)'!$F$60</definedName>
    <definedName name="AEINJ_INR_E410900" localSheetId="0">'[46]A-Eingang Laender (ändert)'!$C$58</definedName>
    <definedName name="AEINJ_INR_E410910" localSheetId="0">'[46]A-Eingang Laender (ändert)'!$D$58</definedName>
    <definedName name="AEINJ_INR_E410920" localSheetId="0">'[46]A-Eingang Laender (ändert)'!$E$58</definedName>
    <definedName name="AEINJ_INR_E410930" localSheetId="0">'[46]A-Eingang Laender (ändert)'!$F$58</definedName>
    <definedName name="AEINJ_KRW_E410900" localSheetId="0">'[46]A-Eingang Laender (ändert)'!$C$61</definedName>
    <definedName name="AEINJ_KRW_E410910" localSheetId="0">'[46]A-Eingang Laender (ändert)'!$D$61</definedName>
    <definedName name="AEINJ_KRW_E410920" localSheetId="0">'[46]A-Eingang Laender (ändert)'!$E$61</definedName>
    <definedName name="AEINJ_KRW_E410930" localSheetId="0">'[46]A-Eingang Laender (ändert)'!$F$61</definedName>
    <definedName name="AEINJ_MAD_E410900" localSheetId="0">'[46]A-Eingang Laender (ändert)'!$C$44</definedName>
    <definedName name="AEINJ_MAD_E410910" localSheetId="0">'[46]A-Eingang Laender (ändert)'!$D$44</definedName>
    <definedName name="AEINJ_MAD_E410920" localSheetId="0">'[46]A-Eingang Laender (ändert)'!$E$44</definedName>
    <definedName name="AEINJ_MAD_E410930" localSheetId="0">'[46]A-Eingang Laender (ändert)'!$F$44</definedName>
    <definedName name="AEINJ_MXN_E410900" localSheetId="0">'[46]A-Eingang Laender (ändert)'!$C$49</definedName>
    <definedName name="AEINJ_MXN_E410910" localSheetId="0">'[46]A-Eingang Laender (ändert)'!$D$49</definedName>
    <definedName name="AEINJ_MXN_E410920" localSheetId="0">'[46]A-Eingang Laender (ändert)'!$E$49</definedName>
    <definedName name="AEINJ_MXN_E410930" localSheetId="0">'[46]A-Eingang Laender (ändert)'!$F$49</definedName>
    <definedName name="AEINJ_MYR_E410900" localSheetId="0">'[46]A-Eingang Laender (ändert)'!$C$65</definedName>
    <definedName name="AEINJ_MYR_E410910" localSheetId="0">'[46]A-Eingang Laender (ändert)'!$D$65</definedName>
    <definedName name="AEINJ_MYR_E410920" localSheetId="0">'[46]A-Eingang Laender (ändert)'!$E$65</definedName>
    <definedName name="AEINJ_MYR_E410930" localSheetId="0">'[46]A-Eingang Laender (ändert)'!$F$65</definedName>
    <definedName name="AEINJ_ROL_E410900" localSheetId="0">'[46]A-Eingang Laender (ändert)'!$C$36</definedName>
    <definedName name="AEINJ_ROL_E410910" localSheetId="0">'[46]A-Eingang Laender (ändert)'!$D$36</definedName>
    <definedName name="AEINJ_ROL_E410920" localSheetId="0">'[46]A-Eingang Laender (ändert)'!$E$36</definedName>
    <definedName name="AEINJ_ROL_E410930" localSheetId="0">'[46]A-Eingang Laender (ändert)'!$F$36</definedName>
    <definedName name="AEINJ_SAR_E410900" localSheetId="0">'[46]A-Eingang Laender (ändert)'!$C$63</definedName>
    <definedName name="AEINJ_SAR_E410910" localSheetId="0">'[46]A-Eingang Laender (ändert)'!$D$63</definedName>
    <definedName name="AEINJ_SAR_E410920" localSheetId="0">'[46]A-Eingang Laender (ändert)'!$E$63</definedName>
    <definedName name="AEINJ_SAR_E410930" localSheetId="0">'[46]A-Eingang Laender (ändert)'!$F$63</definedName>
    <definedName name="AEINJ_SGD_E410900" localSheetId="0">'[46]A-Eingang Laender (ändert)'!$C$62</definedName>
    <definedName name="AEINJ_SGD_E410910" localSheetId="0">'[46]A-Eingang Laender (ändert)'!$D$62</definedName>
    <definedName name="AEINJ_SGD_E410920" localSheetId="0">'[46]A-Eingang Laender (ändert)'!$E$62</definedName>
    <definedName name="AEINJ_SGD_E410930" localSheetId="0">'[46]A-Eingang Laender (ändert)'!$F$62</definedName>
    <definedName name="AEINJ_SIT_E410900" localSheetId="0">'[46]A-Eingang Laender (ändert)'!$C$34</definedName>
    <definedName name="AEINJ_SIT_E410910" localSheetId="0">'[46]A-Eingang Laender (ändert)'!$D$34</definedName>
    <definedName name="AEINJ_SIT_E410920" localSheetId="0">'[46]A-Eingang Laender (ändert)'!$E$34</definedName>
    <definedName name="AEINJ_SIT_E410930" localSheetId="0">'[46]A-Eingang Laender (ändert)'!$F$34</definedName>
    <definedName name="AEINJ_SKK_E410900" localSheetId="0">'[46]A-Eingang Laender (ändert)'!$C$37</definedName>
    <definedName name="AEINJ_SKK_E410910" localSheetId="0">'[46]A-Eingang Laender (ändert)'!$D$37</definedName>
    <definedName name="AEINJ_SKK_E410920" localSheetId="0">'[46]A-Eingang Laender (ändert)'!$E$37</definedName>
    <definedName name="AEINJ_SKK_E410930" localSheetId="0">'[46]A-Eingang Laender (ändert)'!$F$37</definedName>
    <definedName name="AEINJ_THB_E410900" localSheetId="0">'[46]A-Eingang Laender (ändert)'!$C$64</definedName>
    <definedName name="AEINJ_THB_E410910" localSheetId="0">'[46]A-Eingang Laender (ändert)'!$D$64</definedName>
    <definedName name="AEINJ_THB_E410920" localSheetId="0">'[46]A-Eingang Laender (ändert)'!$E$64</definedName>
    <definedName name="AEINJ_THB_E410930" localSheetId="0">'[46]A-Eingang Laender (ändert)'!$F$64</definedName>
    <definedName name="AEINJ_TRL_E410900" localSheetId="0">'[46]A-Eingang Laender (ändert)'!$C$33</definedName>
    <definedName name="AEINJ_TRL_E410910" localSheetId="0">'[46]A-Eingang Laender (ändert)'!$D$33</definedName>
    <definedName name="AEINJ_TRL_E410920" localSheetId="0">'[46]A-Eingang Laender (ändert)'!$E$33</definedName>
    <definedName name="AEINJ_TRL_E410930" localSheetId="0">'[46]A-Eingang Laender (ändert)'!$F$33</definedName>
    <definedName name="AEINJ_UAH_E410900" localSheetId="0">'[46]A-Eingang Laender (ändert)'!$C$38</definedName>
    <definedName name="AEINJ_UAH_E410910" localSheetId="0">'[46]A-Eingang Laender (ändert)'!$D$38</definedName>
    <definedName name="AEINJ_UAH_E410920" localSheetId="0">'[46]A-Eingang Laender (ändert)'!$E$38</definedName>
    <definedName name="AEINJ_UAH_E410930" localSheetId="0">'[46]A-Eingang Laender (ändert)'!$F$38</definedName>
    <definedName name="aging" localSheetId="0">[47]账龄分析表!$A$1:$I$1092</definedName>
    <definedName name="asabj_ao" localSheetId="0">'[48]Movem. in fixed assets - Depr.'!$I$19</definedName>
    <definedName name="asas" localSheetId="0">'[48]Movem. in fixed assets - Depr.'!$I$20</definedName>
    <definedName name="Average_rate_N" localSheetId="0">'[45]General Data'!$G$11</definedName>
    <definedName name="B" localSheetId="0">#REF!</definedName>
    <definedName name="CASJ_C523100" localSheetId="0">'[46]Cash-Flow (offen)'!$H$14</definedName>
    <definedName name="CASJ_C523200" localSheetId="0">'[46]Cash-Flow (offen)'!$H$15</definedName>
    <definedName name="CIT_Rate" localSheetId="0">#REF!</definedName>
    <definedName name="CLIENT_NAME" localSheetId="0">#REF!</definedName>
    <definedName name="Closing_rate_N" localSheetId="0">'[45]General Data'!$G$10</definedName>
    <definedName name="COFE." localSheetId="0">#REF!</definedName>
    <definedName name="Col_AC_3112_ApRepLocalApresRet" localSheetId="0">[45]Assets!$M$1:$M$65536</definedName>
    <definedName name="Col_AC_3112_AvRepLocalApresRet" localSheetId="0">[45]Assets!$K$1:$K$65536</definedName>
    <definedName name="Col_AC_AnneeNLocalApresRet" localSheetId="0">[45]Assets!$E$1:$E$65536</definedName>
    <definedName name="Col_PA_3112_AvRepLocalApresRet" localSheetId="0">[45]Liabilities!$K$1:$K$65536</definedName>
    <definedName name="Col_PA_AnneeNLocalApresRet" localSheetId="0">[45]Liabilities!$E$1:$E$65536</definedName>
    <definedName name="Col_Par_Reel_P130" localSheetId="0">'[45]General Data'!$K$1:$K$65536</definedName>
    <definedName name="Col_Par_Reel_P260" localSheetId="0">'[45]General Data'!$L$1:$L$65536</definedName>
    <definedName name="Col_PL_AnneeNLocalApresRet" localSheetId="0">'[45]P-L'!$E$1:$E$65536</definedName>
    <definedName name="COMM" localSheetId="0">#REF!</definedName>
    <definedName name="Current" localSheetId="0">#REF!</definedName>
    <definedName name="custlist" localSheetId="0">[49]Customer_Country!$G$9:$G$202</definedName>
    <definedName name="DA_3009720238500000393" localSheetId="0" hidden="1">#REF!</definedName>
    <definedName name="DA_3010657909000000019" localSheetId="0" hidden="1">#REF!</definedName>
    <definedName name="DA_3010657909000000024" localSheetId="0" hidden="1">#REF!</definedName>
    <definedName name="DA_3010657909000000069" localSheetId="0" hidden="1">#REF!</definedName>
    <definedName name="DA_3010657909000000101" localSheetId="0" hidden="1">#REF!</definedName>
    <definedName name="DA_3010657909000000216" localSheetId="0" hidden="1">#REF!</definedName>
    <definedName name="DA_3010657909000000219" localSheetId="0" hidden="1">#REF!</definedName>
    <definedName name="DA_3010657909000000222" localSheetId="0" hidden="1">#REF!</definedName>
    <definedName name="DA_3010657909000000466" localSheetId="0" hidden="1">#REF!</definedName>
    <definedName name="Database" localSheetId="0">#REF!</definedName>
    <definedName name="DEPT" localSheetId="0">#REF!</definedName>
    <definedName name="einheit" localSheetId="0">[50]Titel!$B$9</definedName>
    <definedName name="ERGM_E415100" localSheetId="0">'[51]Profit and loss'!$G$8</definedName>
    <definedName name="ERGM_E415200" localSheetId="0">'[51]Profit and loss'!$G$9</definedName>
    <definedName name="ERGM_E500000" localSheetId="0">'[51]Profit and loss'!$G$14</definedName>
    <definedName name="ERGM_E500100" localSheetId="0">'[51]Profit and loss'!$G$15</definedName>
    <definedName name="ERGM_E510000" localSheetId="0">'[51]Profit and loss'!$G$16</definedName>
    <definedName name="F7.1" localSheetId="0">#REF!</definedName>
    <definedName name="F7.2" localSheetId="0">#REF!</definedName>
    <definedName name="GUVM_G400000" localSheetId="0">'[51]Profit and loss'!$G$18</definedName>
    <definedName name="GUVM_G410000" localSheetId="0">'[51]Profit and loss'!$G$13</definedName>
    <definedName name="GUVM_G412000" localSheetId="0">'[51]Profit and loss'!$G$11</definedName>
    <definedName name="GUVM_G413000" localSheetId="0">'[51]Profit and loss'!$G$12</definedName>
    <definedName name="GUVM_G415000" localSheetId="0">'[51]Profit and loss'!$G$10</definedName>
    <definedName name="GUVM_G440000" localSheetId="0">'[51]Profit and loss'!$G$22</definedName>
    <definedName name="GUVM_G500000" localSheetId="0">'[51]Profit and loss'!$G$17</definedName>
    <definedName name="GUVM_G540000" localSheetId="0">'[51]Profit and loss'!$G$24</definedName>
    <definedName name="GUVM_G550000" localSheetId="0">'[51]Profit and loss'!$G$19</definedName>
    <definedName name="GUVM_G560000" localSheetId="0">'[51]Profit and loss'!$G$21</definedName>
    <definedName name="GUVM_G570000" localSheetId="0">'[51]Profit and loss'!$G$20</definedName>
    <definedName name="GUVM_G601000" localSheetId="0">'[51]Profit and loss'!$G$27</definedName>
    <definedName name="GUVM_G603000" localSheetId="0">'[51]Profit and loss'!$G$23</definedName>
    <definedName name="GUVM_G701500" localSheetId="0">'[51]Profit and loss'!$G$25</definedName>
    <definedName name="GUVM_G900000" localSheetId="0">'[51]Profit and loss'!$G$26</definedName>
    <definedName name="GUVM_G900500" localSheetId="0">'[51]Profit and loss'!$G$28</definedName>
    <definedName name="HEADER" localSheetId="0">#REF!</definedName>
    <definedName name="ID.NO" localSheetId="0">#REF!</definedName>
    <definedName name="jahr" localSheetId="0">[50]Titel!$G$8</definedName>
    <definedName name="judge" localSheetId="0">[52]报表封面!$I$11</definedName>
    <definedName name="Language" localSheetId="0">[53]Basic_information!$F$2</definedName>
    <definedName name="M_S" localSheetId="0">#REF!</definedName>
    <definedName name="mon" localSheetId="0">[50]Titel!$K$9</definedName>
    <definedName name="MvtCorpAcquisitions_Loc" localSheetId="0">'[45]14. Fixed assets'!$E$36</definedName>
    <definedName name="MvtIncorpAcquisitions_Loc" localSheetId="0">'[45]13. Intangible assets'!$E$18</definedName>
    <definedName name="NAME" localSheetId="0">#REF!</definedName>
    <definedName name="ORIGI" localSheetId="0">#REF!</definedName>
    <definedName name="OUTPUT" localSheetId="0">#REF!</definedName>
    <definedName name="PART_ID" localSheetId="0">[54]Sheet1!$A$1:$G$2000</definedName>
    <definedName name="PERIOD_END" localSheetId="0">#REF!</definedName>
    <definedName name="PL_R990" localSheetId="0">'[55]P-L'!$C$59</definedName>
    <definedName name="PREPARED_BY" localSheetId="0">#REF!</definedName>
    <definedName name="PREPARED_DATE" localSheetId="0">#REF!</definedName>
    <definedName name="_xlnm.Print_Area" localSheetId="0">#REF!</definedName>
    <definedName name="Print_Area_MI" localSheetId="0">#REF!</definedName>
    <definedName name="Print_Areapp" localSheetId="0">#REF!</definedName>
    <definedName name="Prior" localSheetId="0">#REF!</definedName>
    <definedName name="produccion_gas_anual" localSheetId="0">#REF!</definedName>
    <definedName name="ProductStatus" localSheetId="0">#REF!</definedName>
    <definedName name="profitoil_contrat_extranj" localSheetId="0">#REF!</definedName>
    <definedName name="qq" localSheetId="0">[56]Titel!$B$9</definedName>
    <definedName name="Recorder" localSheetId="0">#REF!</definedName>
    <definedName name="RESING" localSheetId="0">#REF!</definedName>
    <definedName name="Row_AC_A303" localSheetId="0">[45]Assets!$A$18:$IV$18</definedName>
    <definedName name="Row_AC_A305" localSheetId="0">[45]Assets!$A$20:$IV$20</definedName>
    <definedName name="Row_AC_A451" localSheetId="0">[45]Assets!$A$21:$IV$21</definedName>
    <definedName name="Row_AC_A452" localSheetId="0">[45]Assets!$A$22:$IV$22</definedName>
    <definedName name="Row_AC_A501" localSheetId="0">[45]Assets!$A$23:$IV$23</definedName>
    <definedName name="Row_AC_A502" localSheetId="0">[45]Assets!$A$24:$IV$24</definedName>
    <definedName name="Row_AC_A601" localSheetId="0">[45]Assets!$A$25:$IV$25</definedName>
    <definedName name="Row_AC_A602" localSheetId="0">[45]Assets!$A$26:$IV$26</definedName>
    <definedName name="Row_AC_A621" localSheetId="0">[45]Assets!$A$28:$IV$28</definedName>
    <definedName name="Row_AC_A622" localSheetId="0">[45]Assets!$A$29:$IV$29</definedName>
    <definedName name="Row_AC_A625" localSheetId="0">[45]Assets!$A$32:$IV$32</definedName>
    <definedName name="Row_AC_A701" localSheetId="0">[45]Assets!$A$33:$IV$33</definedName>
    <definedName name="Row_AC_A800" localSheetId="0">[45]Assets!$A$36:$IV$36</definedName>
    <definedName name="Row_AC_A851" localSheetId="0">[45]Assets!$A$38:$IV$38</definedName>
    <definedName name="Row_AC_A854" localSheetId="0">[45]Assets!$A$41:$IV$41</definedName>
    <definedName name="Row_AC_A855" localSheetId="0">[45]Assets!$A$42:$IV$42</definedName>
    <definedName name="Row_PA_P140" localSheetId="0">[45]Liabilities!$A$10:$IV$10</definedName>
    <definedName name="Row_PA_P250" localSheetId="0">[45]Liabilities!$A$13:$IV$13</definedName>
    <definedName name="Row_PA_P500" localSheetId="0">[45]Liabilities!$A$19:$IV$19</definedName>
    <definedName name="Row_PA_P520" localSheetId="0">[45]Liabilities!$A$20:$IV$20</definedName>
    <definedName name="Row_PA_P600" localSheetId="0">[45]Liabilities!$A$21:$IV$21</definedName>
    <definedName name="Row_PA_P710" localSheetId="0">[45]Liabilities!$A$22:$IV$22</definedName>
    <definedName name="Row_PA_P740" localSheetId="0">[45]Liabilities!$A$25:$IV$25</definedName>
    <definedName name="Row_PAR_RecusEquivalenceLocal" localSheetId="0">'[45]General Data'!$A$38:$IV$38</definedName>
    <definedName name="Row_PAR_RecusInterLocal" localSheetId="0">'[45]General Data'!$A$35:$IV$35</definedName>
    <definedName name="Row_PL_R401" localSheetId="0">'[45]P-L'!$A$20:$IV$20</definedName>
    <definedName name="Row_PL_R402" localSheetId="0">'[45]P-L'!$A$21:$IV$21</definedName>
    <definedName name="Row_PL_R403" localSheetId="0">'[45]P-L'!$A$22:$IV$22</definedName>
    <definedName name="Row_PL_R421" localSheetId="0">'[45]P-L'!$A$24:$IV$24</definedName>
    <definedName name="Row_PL_R422" localSheetId="0">'[45]P-L'!$A$25:$IV$25</definedName>
    <definedName name="Row_PL_R552" localSheetId="0">'[45]P-L'!$A$41:$IV$41</definedName>
    <definedName name="Row_PL_R554" localSheetId="0">'[45]P-L'!$A$43:$IV$43</definedName>
    <definedName name="Row_PL_R650" localSheetId="0">'[45]P-L'!$A$47:$IV$47</definedName>
    <definedName name="Row_PL_R701" localSheetId="0">'[45]P-L'!$A$48:$IV$48</definedName>
    <definedName name="SAPRangeKEYFIG_Tabelle4_MgtEBIT" localSheetId="0">#REF!</definedName>
    <definedName name="SAPRangeKEYFIG_Tabelle4_PL_inLC" localSheetId="0">#REF!</definedName>
    <definedName name="SAPRangeKEYFIG_Tabelle4_PLinLocalCurrency" localSheetId="0">#REF!</definedName>
    <definedName name="SAPRangeKEYFIG_Tabelle61_cashflow_EATKADA" localSheetId="0">#REF!</definedName>
    <definedName name="SAPRangePOPER_Tabelle4_MgtEBIT" localSheetId="0">#REF!</definedName>
    <definedName name="SAPRangePOPER_Tabelle4_PL_inLC" localSheetId="0">#REF!</definedName>
    <definedName name="SAPRangePOPER_Tabelle4_PLinLocalCurrency" localSheetId="0">#REF!</definedName>
    <definedName name="SAPRangePOPER_Tabelle61_cashflow_EATKADA" localSheetId="0">#REF!</definedName>
    <definedName name="SAPRangeRBUNIT_Tabelle6_Headcnt" localSheetId="0">#REF!</definedName>
    <definedName name="SAPRangeRITEM_Tabelle4_MgtEBIT" localSheetId="0">#REF!</definedName>
    <definedName name="SAPRangeRITEM_Tabelle4_PL_inLC" localSheetId="0">#REF!</definedName>
    <definedName name="SAPRangeRITEM_Tabelle4_PLinLocalCurrency" localSheetId="0">#REF!</definedName>
    <definedName name="SAPRangeRITEM_Tabelle61_cashflow_EATKADA" localSheetId="0">#REF!</definedName>
    <definedName name="SAPRangeRVERS_Tabelle4_MgtEBIT" localSheetId="0">#REF!</definedName>
    <definedName name="SAPRangeRVERS_Tabelle4_PL_inLC" localSheetId="0">#REF!</definedName>
    <definedName name="SAPRangeRVERS_Tabelle4_PLinLocalCurrency" localSheetId="0">#REF!</definedName>
    <definedName name="SAPRangeRVERS_Tabelle61_cashflow_EATKADA" localSheetId="0">#REF!</definedName>
    <definedName name="SAPRangeRVERS_Tabelle8_BS" localSheetId="0">#REF!</definedName>
    <definedName name="SAPRangeRYEAR_Tabelle1_Tabelle1D1" localSheetId="0">[57]Header!$E$21</definedName>
    <definedName name="SAPRangeRYEAR_Tabelle4_MgtEBIT" localSheetId="0">#REF!</definedName>
    <definedName name="SAPRangeRYEAR_Tabelle4_PL_inLC" localSheetId="0">#REF!</definedName>
    <definedName name="SAPRangeRYEAR_Tabelle4_PLinLocalCurrency" localSheetId="0">#REF!</definedName>
    <definedName name="SAPRangeRYEAR_Tabelle61_cashflow_EATKADA" localSheetId="0">#REF!</definedName>
    <definedName name="SAPTrigger_Tabelle24_Tabelle24D1" localSheetId="0">[58]sapactivexlhiddensheet!$D$39</definedName>
    <definedName name="SAPTrigger_Tabelle24_Tabelle24D2" localSheetId="0">[58]sapactivexlhiddensheet!$BO$39</definedName>
    <definedName name="SAPTrigger_Tabelle24_UploadF101Stat" localSheetId="0">[58]sapactivexlhiddensheet!$BR$39</definedName>
    <definedName name="SAPTrigger_Tabelle29_ExportF10.2" localSheetId="0">[58]sapactivexlhiddensheet!$BP$39</definedName>
    <definedName name="SAPTrigger_Tabelle35_ExportF15.2" localSheetId="0">[59]sapactivexlhiddensheet!$BV$39</definedName>
    <definedName name="sel" localSheetId="0">#REF!</definedName>
    <definedName name="Sheet1" localSheetId="0">#REF!</definedName>
    <definedName name="Sheet10" localSheetId="0">#REF!</definedName>
    <definedName name="Sheet2" localSheetId="0">#REF!</definedName>
    <definedName name="Sheet3" localSheetId="0">#REF!</definedName>
    <definedName name="Sheet4" localSheetId="0">#REF!</definedName>
    <definedName name="Sheet5" localSheetId="0">#REF!</definedName>
    <definedName name="Sheet6" localSheetId="0">#REF!</definedName>
    <definedName name="Sheet7" localSheetId="0">#REF!</definedName>
    <definedName name="Sheet8" localSheetId="0">#REF!</definedName>
    <definedName name="Sheet9" localSheetId="0">#REF!</definedName>
    <definedName name="sm" localSheetId="0">#REF!</definedName>
    <definedName name="t" localSheetId="0">#REF!</definedName>
    <definedName name="Tax_rate" localSheetId="0">#REF!</definedName>
    <definedName name="TEL" localSheetId="0">#REF!</definedName>
    <definedName name="UERLJ_ARS_E410800" localSheetId="0">'[46]U-Erloese Laender(ändert)'!$C$52</definedName>
    <definedName name="UERLJ_ARS_E410810" localSheetId="0">'[46]U-Erloese Laender(ändert)'!$D$52</definedName>
    <definedName name="UERLJ_ARS_E410820" localSheetId="0">'[46]U-Erloese Laender(ändert)'!$E$52</definedName>
    <definedName name="UERLJ_ARS_E410830" localSheetId="0">'[46]U-Erloese Laender(ändert)'!$F$52</definedName>
    <definedName name="UERLJ_BRL_E410800" localSheetId="0">'[46]U-Erloese Laender(ändert)'!$C$50</definedName>
    <definedName name="UERLJ_BRL_E410810" localSheetId="0">'[46]U-Erloese Laender(ändert)'!$D$50</definedName>
    <definedName name="UERLJ_BRL_E410820" localSheetId="0">'[46]U-Erloese Laender(ändert)'!$E$50</definedName>
    <definedName name="UERLJ_BRL_E410830" localSheetId="0">'[46]U-Erloese Laender(ändert)'!$F$50</definedName>
    <definedName name="UERLJ_CLP_E410800" localSheetId="0">'[46]U-Erloese Laender(ändert)'!$C$51</definedName>
    <definedName name="UERLJ_CLP_E410810" localSheetId="0">'[46]U-Erloese Laender(ändert)'!$D$51</definedName>
    <definedName name="UERLJ_CLP_E410820" localSheetId="0">'[46]U-Erloese Laender(ändert)'!$E$51</definedName>
    <definedName name="UERLJ_CLP_E410830" localSheetId="0">'[46]U-Erloese Laender(ändert)'!$F$51</definedName>
    <definedName name="UERLJ_COP_E410800" localSheetId="0">'[46]U-Erloese Laender(ändert)'!$C$53</definedName>
    <definedName name="UERLJ_COP_E410810" localSheetId="0">'[46]U-Erloese Laender(ändert)'!$D$53</definedName>
    <definedName name="UERLJ_COP_E410820" localSheetId="0">'[46]U-Erloese Laender(ändert)'!$E$53</definedName>
    <definedName name="UERLJ_COP_E410830" localSheetId="0">'[46]U-Erloese Laender(ändert)'!$F$53</definedName>
    <definedName name="UERLJ_EGP_E410800" localSheetId="0">'[46]U-Erloese Laender(ändert)'!$C$43</definedName>
    <definedName name="UERLJ_EGP_E410810" localSheetId="0">'[46]U-Erloese Laender(ändert)'!$D$43</definedName>
    <definedName name="UERLJ_EGP_E410820" localSheetId="0">'[46]U-Erloese Laender(ändert)'!$E$43</definedName>
    <definedName name="UERLJ_EGP_E410830" localSheetId="0">'[46]U-Erloese Laender(ändert)'!$F$43</definedName>
    <definedName name="UERLJ_HKD_E410800" localSheetId="0">'[46]U-Erloese Laender(ändert)'!$C$59</definedName>
    <definedName name="UERLJ_HKD_E410810" localSheetId="0">'[46]U-Erloese Laender(ändert)'!$D$59</definedName>
    <definedName name="UERLJ_HKD_E410820" localSheetId="0">'[46]U-Erloese Laender(ändert)'!$E$59</definedName>
    <definedName name="UERLJ_HKD_E410830" localSheetId="0">'[46]U-Erloese Laender(ändert)'!$F$59</definedName>
    <definedName name="UERLJ_HRK_E410800" localSheetId="0">'[46]U-Erloese Laender(ändert)'!$C$35</definedName>
    <definedName name="UERLJ_HRK_E410810" localSheetId="0">'[46]U-Erloese Laender(ändert)'!$D$35</definedName>
    <definedName name="UERLJ_HRK_E410820" localSheetId="0">'[46]U-Erloese Laender(ändert)'!$E$35</definedName>
    <definedName name="UERLJ_HRK_E410830" localSheetId="0">'[46]U-Erloese Laender(ändert)'!$F$35</definedName>
    <definedName name="UERLJ_ILS_E410800" localSheetId="0">'[46]U-Erloese Laender(ändert)'!$C$60</definedName>
    <definedName name="UERLJ_ILS_E410810" localSheetId="0">'[46]U-Erloese Laender(ändert)'!$D$60</definedName>
    <definedName name="UERLJ_ILS_E410820" localSheetId="0">'[46]U-Erloese Laender(ändert)'!$E$60</definedName>
    <definedName name="UERLJ_ILS_E410830" localSheetId="0">'[46]U-Erloese Laender(ändert)'!$F$60</definedName>
    <definedName name="UERLJ_INR_E410800" localSheetId="0">'[46]U-Erloese Laender(ändert)'!$C$58</definedName>
    <definedName name="UERLJ_INR_E410810" localSheetId="0">'[46]U-Erloese Laender(ändert)'!$D$58</definedName>
    <definedName name="UERLJ_INR_E410820" localSheetId="0">'[46]U-Erloese Laender(ändert)'!$E$58</definedName>
    <definedName name="UERLJ_INR_E410830" localSheetId="0">'[46]U-Erloese Laender(ändert)'!$F$58</definedName>
    <definedName name="UERLJ_KRW_E410800" localSheetId="0">'[46]U-Erloese Laender(ändert)'!$C$61</definedName>
    <definedName name="UERLJ_KRW_E410810" localSheetId="0">'[46]U-Erloese Laender(ändert)'!$D$61</definedName>
    <definedName name="UERLJ_KRW_E410820" localSheetId="0">'[46]U-Erloese Laender(ändert)'!$E$61</definedName>
    <definedName name="UERLJ_KRW_E410830" localSheetId="0">'[46]U-Erloese Laender(ändert)'!$F$61</definedName>
    <definedName name="UERLJ_MAD_E410800" localSheetId="0">'[46]U-Erloese Laender(ändert)'!$C$44</definedName>
    <definedName name="UERLJ_MAD_E410810" localSheetId="0">'[46]U-Erloese Laender(ändert)'!$D$44</definedName>
    <definedName name="UERLJ_MAD_E410820" localSheetId="0">'[46]U-Erloese Laender(ändert)'!$E$44</definedName>
    <definedName name="UERLJ_MAD_E410830" localSheetId="0">'[46]U-Erloese Laender(ändert)'!$F$44</definedName>
    <definedName name="UERLJ_MXN_E410800" localSheetId="0">'[46]U-Erloese Laender(ändert)'!$C$49</definedName>
    <definedName name="UERLJ_MXN_E410810" localSheetId="0">'[46]U-Erloese Laender(ändert)'!$D$49</definedName>
    <definedName name="UERLJ_MXN_E410820" localSheetId="0">'[46]U-Erloese Laender(ändert)'!$E$49</definedName>
    <definedName name="UERLJ_MXN_E410830" localSheetId="0">'[46]U-Erloese Laender(ändert)'!$F$49</definedName>
    <definedName name="UERLJ_MYR_E410800" localSheetId="0">'[46]U-Erloese Laender(ändert)'!$C$65</definedName>
    <definedName name="UERLJ_MYR_E410810" localSheetId="0">'[46]U-Erloese Laender(ändert)'!$D$65</definedName>
    <definedName name="UERLJ_MYR_E410820" localSheetId="0">'[46]U-Erloese Laender(ändert)'!$E$65</definedName>
    <definedName name="UERLJ_MYR_E410830" localSheetId="0">'[46]U-Erloese Laender(ändert)'!$F$65</definedName>
    <definedName name="UERLJ_ROL_E410800" localSheetId="0">'[46]U-Erloese Laender(ändert)'!$C$36</definedName>
    <definedName name="UERLJ_ROL_E410810" localSheetId="0">'[46]U-Erloese Laender(ändert)'!$D$36</definedName>
    <definedName name="UERLJ_ROL_E410820" localSheetId="0">'[46]U-Erloese Laender(ändert)'!$E$36</definedName>
    <definedName name="UERLJ_ROL_E410830" localSheetId="0">'[46]U-Erloese Laender(ändert)'!$F$36</definedName>
    <definedName name="UERLJ_SAR_E410800" localSheetId="0">'[46]U-Erloese Laender(ändert)'!$C$63</definedName>
    <definedName name="UERLJ_SAR_E410810" localSheetId="0">'[46]U-Erloese Laender(ändert)'!$D$63</definedName>
    <definedName name="UERLJ_SAR_E410820" localSheetId="0">'[46]U-Erloese Laender(ändert)'!$E$63</definedName>
    <definedName name="UERLJ_SAR_E410830" localSheetId="0">'[46]U-Erloese Laender(ändert)'!$F$63</definedName>
    <definedName name="UERLJ_SGD_E410800" localSheetId="0">'[46]U-Erloese Laender(ändert)'!$C$62</definedName>
    <definedName name="UERLJ_SGD_E410810" localSheetId="0">'[46]U-Erloese Laender(ändert)'!$D$62</definedName>
    <definedName name="UERLJ_SGD_E410820" localSheetId="0">'[46]U-Erloese Laender(ändert)'!$E$62</definedName>
    <definedName name="UERLJ_SGD_E410830" localSheetId="0">'[46]U-Erloese Laender(ändert)'!$F$62</definedName>
    <definedName name="UERLJ_SIT_E410800" localSheetId="0">'[46]U-Erloese Laender(ändert)'!$C$34</definedName>
    <definedName name="UERLJ_SIT_E410810" localSheetId="0">'[46]U-Erloese Laender(ändert)'!$D$34</definedName>
    <definedName name="UERLJ_SIT_E410820" localSheetId="0">'[46]U-Erloese Laender(ändert)'!$E$34</definedName>
    <definedName name="UERLJ_SIT_E410830" localSheetId="0">'[46]U-Erloese Laender(ändert)'!$F$34</definedName>
    <definedName name="UERLJ_SKK_E410800" localSheetId="0">'[46]U-Erloese Laender(ändert)'!$C$37</definedName>
    <definedName name="UERLJ_SKK_E410810" localSheetId="0">'[46]U-Erloese Laender(ändert)'!$D$37</definedName>
    <definedName name="UERLJ_SKK_E410820" localSheetId="0">'[46]U-Erloese Laender(ändert)'!$E$37</definedName>
    <definedName name="UERLJ_SKK_E410830" localSheetId="0">'[46]U-Erloese Laender(ändert)'!$F$37</definedName>
    <definedName name="UERLJ_THB_E410800" localSheetId="0">'[46]U-Erloese Laender(ändert)'!$C$64</definedName>
    <definedName name="UERLJ_THB_E410810" localSheetId="0">'[46]U-Erloese Laender(ändert)'!$D$64</definedName>
    <definedName name="UERLJ_THB_E410820" localSheetId="0">'[46]U-Erloese Laender(ändert)'!$E$64</definedName>
    <definedName name="UERLJ_THB_E410830" localSheetId="0">'[46]U-Erloese Laender(ändert)'!$F$64</definedName>
    <definedName name="UERLJ_TRL_E410800" localSheetId="0">'[46]U-Erloese Laender(ändert)'!$C$33</definedName>
    <definedName name="UERLJ_TRL_E410810" localSheetId="0">'[46]U-Erloese Laender(ändert)'!$D$33</definedName>
    <definedName name="UERLJ_TRL_E410820" localSheetId="0">'[46]U-Erloese Laender(ändert)'!$E$33</definedName>
    <definedName name="UERLJ_TRL_E410830" localSheetId="0">'[46]U-Erloese Laender(ändert)'!$F$33</definedName>
    <definedName name="UERLJ_UAH_E410800" localSheetId="0">'[46]U-Erloese Laender(ändert)'!$C$38</definedName>
    <definedName name="UERLJ_UAH_E410810" localSheetId="0">'[46]U-Erloese Laender(ändert)'!$D$38</definedName>
    <definedName name="UERLJ_UAH_E410820" localSheetId="0">'[46]U-Erloese Laender(ändert)'!$E$38</definedName>
    <definedName name="UERLJ_UAH_E410830" localSheetId="0">'[46]U-Erloese Laender(ändert)'!$F$38</definedName>
    <definedName name="UFPrn20021219113110" localSheetId="0">#REF!</definedName>
    <definedName name="UFPrn20021219113332" localSheetId="0">#REF!</definedName>
    <definedName name="UFPrn20021219113410" localSheetId="0">#REF!</definedName>
    <definedName name="UFPrn20021219113449" localSheetId="0">#REF!</definedName>
    <definedName name="UFPrn20021219114434" localSheetId="0">#REF!</definedName>
    <definedName name="UFPrn20021219114731" localSheetId="0">#REF!</definedName>
    <definedName name="UFPrn20021219114825" localSheetId="0">#REF!</definedName>
    <definedName name="UFPrn20021219114838" localSheetId="0">#REF!</definedName>
    <definedName name="UFPrn20021219115040" localSheetId="0">#REF!</definedName>
    <definedName name="UFPrn20030106194533" localSheetId="0">#REF!</definedName>
    <definedName name="UFPrn20041214104220" localSheetId="0">#REF!</definedName>
    <definedName name="UFPrn20041214104239" localSheetId="0">#REF!</definedName>
    <definedName name="UFPrn20060804132628" localSheetId="0">'[60]O1-1'!$A$5:$D$231</definedName>
    <definedName name="waehr" localSheetId="0">[50]Titel!$B$8</definedName>
    <definedName name="x" localSheetId="0">IF(SUM(#REF!)&gt;1,1,IF(SUM(#REF!)=1,1,0))</definedName>
    <definedName name="zhao" localSheetId="0">[56]Titel!$B$9</definedName>
    <definedName name="zhao1" localSheetId="0">[56]Titel!$B$8</definedName>
    <definedName name="คช" localSheetId="0">[65]เครื่องมือ!$B$391</definedName>
    <definedName name="คชผ4" localSheetId="0">[65]เครื่องมือ!$J$391</definedName>
    <definedName name="คชผ5" localSheetId="0">[65]เครื่องมือ!$K$391</definedName>
    <definedName name="คชผ6" localSheetId="0">[65]เครื่องมือ!$L$391</definedName>
    <definedName name="คต25" localSheetId="0">[66]เครื่องตกแต่ง!$B$76</definedName>
    <definedName name="คม25" localSheetId="0">[66]เครื่องมือ!$B$131</definedName>
    <definedName name="ย" localSheetId="0">[65]ยานพาหนะ!$B$79</definedName>
    <definedName name="อ" localSheetId="0">[65]อาคาร!$B$70</definedName>
    <definedName name="อ2" localSheetId="0">[66]อาคาร!$B$19</definedName>
    <definedName name="อ25" localSheetId="0">[66]อาคาร!$K$19</definedName>
    <definedName name="อ26" localSheetId="0">[66]อาคาร!$L$19</definedName>
    <definedName name="啊" localSheetId="0">#REF!</definedName>
    <definedName name="啊啊" localSheetId="0">#REF!</definedName>
    <definedName name="北部区域_教育后勤" localSheetId="0">'[61]2.3 科目分析'!$T$4:$T$23</definedName>
    <definedName name="嚓0" localSheetId="0">#REF!</definedName>
    <definedName name="大多数" localSheetId="0">[62]XL4Poppy!$A$15</definedName>
    <definedName name="订单产品信息" localSheetId="0">#REF!</definedName>
    <definedName name="东部区域_教育后勤" localSheetId="0">'[61]2.3 科目分析'!$U$4:$U$23</definedName>
    <definedName name="工" localSheetId="0">#REF!</definedName>
    <definedName name="海亮后勤车队" localSheetId="0">'[61]2.3 科目分析'!$AD$4:$AD$23</definedName>
    <definedName name="海亮医院" localSheetId="0">'[61]2.3 科目分析'!$AE$4:$AE$23</definedName>
    <definedName name="合并" localSheetId="0">#REF!</definedName>
    <definedName name="后勤商业运营部" localSheetId="0">'[61]2.3 科目分析'!$AF$4:$AF$23</definedName>
    <definedName name="基本盘" localSheetId="0">'[61]2.3 科目分析'!$U$26:$U$34</definedName>
    <definedName name="集团管理部门" localSheetId="0">'[61]2.3 科目分析'!$Y$5:$Y$23</definedName>
    <definedName name="教育园特色餐饮" localSheetId="0">'[61]2.3 科目分析'!$AC$4:$AC$23</definedName>
    <definedName name="年" localSheetId="0">#REF!</definedName>
    <definedName name="念心湖酒店" localSheetId="0">'[61]2.3 科目分析'!$AB$4:$AB$23</definedName>
    <definedName name="人力" localSheetId="0">#REF!</definedName>
    <definedName name="日" localSheetId="0">#REF!</definedName>
    <definedName name="商超业务_便利店" localSheetId="0">'[61]2.3 科目分析'!$W$4:$W$23</definedName>
    <definedName name="商超业务_商业街" localSheetId="0">'[61]2.3 科目分析'!$X$4:$X$23</definedName>
    <definedName name="商业" localSheetId="0">'[61]2.3 科目分析'!$V$26:$V$34</definedName>
    <definedName name="省市" localSheetId="0">'[63]Sheet1 (2)'!$A$1:$A$3</definedName>
    <definedName name="收DA111" localSheetId="0" hidden="1">#REF!</definedName>
    <definedName name="收费111" localSheetId="0" hidden="1">#REF!</definedName>
    <definedName name="收费收费" localSheetId="0" hidden="1">#REF!</definedName>
    <definedName name="天马2019" localSheetId="0">IF(SUM(#REF!)&gt;1,1,IF(SUM(#REF!)=1,1,0))</definedName>
    <definedName name="西南区域_教育后勤" localSheetId="0">'[61]2.3 科目分析'!$V$4:$V$23</definedName>
    <definedName name="线上商城业务" localSheetId="0">'[61]2.3 科目分析'!$AG$4:$AG$23</definedName>
    <definedName name="应收员工个人表" localSheetId="0">'[64]OPEN ITEN KEY'!#REF!</definedName>
    <definedName name="应收账款2分析" localSheetId="0">#REF!</definedName>
    <definedName name="预算" localSheetId="0">#REF!</definedName>
    <definedName name="月" localSheetId="0">#REF!</definedName>
    <definedName name="增长级" localSheetId="0">'[61]2.3 科目分析'!$T$26:$T$34</definedName>
    <definedName name="中心管理部门" localSheetId="0">'[61]2.3 科目分析'!$Z$4:$Z$23</definedName>
    <definedName name="中心其余业务部门" localSheetId="0">'[61]2.3 科目分析'!$AA$4:$AA$23</definedName>
    <definedName name="전" localSheetId="0">#REF!</definedName>
    <definedName name="주택사업본부" localSheetId="0">#REF!</definedName>
    <definedName name="철구사업본부" localSheetId="0">#REF!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郑施佳</author>
  </authors>
  <commentList>
    <comment ref="C54" authorId="0">
      <text>
        <r>
          <rPr>
            <b/>
            <sz val="9"/>
            <rFont val="宋体"/>
            <charset val="134"/>
          </rPr>
          <t>郑施佳:</t>
        </r>
        <r>
          <rPr>
            <sz val="9"/>
            <rFont val="宋体"/>
            <charset val="134"/>
          </rPr>
          <t xml:space="preserve">
27588-2508=25080
（剔除无量初中食堂、景东海高食堂、天等食堂预算）</t>
        </r>
      </text>
    </comment>
    <comment ref="AC54" authorId="0">
      <text>
        <r>
          <rPr>
            <b/>
            <sz val="9"/>
            <rFont val="宋体"/>
            <charset val="134"/>
          </rPr>
          <t>郑施佳:</t>
        </r>
        <r>
          <rPr>
            <sz val="9"/>
            <rFont val="宋体"/>
            <charset val="134"/>
          </rPr>
          <t xml:space="preserve">
1656-254=1402（剔除无量初中食堂、景东海高食堂、天等食堂预算）
</t>
        </r>
      </text>
    </comment>
    <comment ref="C124" authorId="0">
      <text>
        <r>
          <rPr>
            <b/>
            <sz val="9"/>
            <rFont val="宋体"/>
            <charset val="134"/>
          </rPr>
          <t>郑施佳:</t>
        </r>
        <r>
          <rPr>
            <sz val="9"/>
            <rFont val="宋体"/>
            <charset val="134"/>
          </rPr>
          <t xml:space="preserve">
内部考核版=8221-2160-500+400=5961
（内部考核基础上剔除2160过账收入、原500万线上商城校服收入，新增400万校服平台服务费收入）</t>
        </r>
      </text>
    </comment>
    <comment ref="AC124" authorId="0">
      <text>
        <r>
          <rPr>
            <b/>
            <sz val="9"/>
            <rFont val="宋体"/>
            <charset val="134"/>
          </rPr>
          <t>郑施佳:</t>
        </r>
        <r>
          <rPr>
            <sz val="9"/>
            <rFont val="宋体"/>
            <charset val="134"/>
          </rPr>
          <t xml:space="preserve">
内部考核版=596-500*0.4+400=796
（剔除原500万线上校服对应的200万收入，新增校服平台信息服务费400万利润）
</t>
        </r>
      </text>
    </comment>
  </commentList>
</comments>
</file>

<file path=xl/sharedStrings.xml><?xml version="1.0" encoding="utf-8"?>
<sst xmlns="http://schemas.openxmlformats.org/spreadsheetml/2006/main" count="21126" uniqueCount="272">
  <si>
    <t>604</t>
  </si>
  <si>
    <t>月份</t>
  </si>
  <si>
    <t>&lt;202604</t>
  </si>
  <si>
    <t>&lt;202504</t>
  </si>
  <si>
    <t xml:space="preserve"> </t>
  </si>
  <si>
    <t>指标</t>
  </si>
  <si>
    <t>分析单元</t>
  </si>
  <si>
    <t>营业收入</t>
  </si>
  <si>
    <t>餐饮支出</t>
  </si>
  <si>
    <t>物资销售成本</t>
  </si>
  <si>
    <t>毛利额</t>
  </si>
  <si>
    <t>毛利率</t>
  </si>
  <si>
    <t>人力成本</t>
  </si>
  <si>
    <t>其他支出</t>
  </si>
  <si>
    <t>营业外收入</t>
  </si>
  <si>
    <t>营业外支出</t>
  </si>
  <si>
    <t>税前利润</t>
  </si>
  <si>
    <t>税前利润率</t>
  </si>
  <si>
    <t>职工人数</t>
  </si>
  <si>
    <t>人均营收</t>
  </si>
  <si>
    <t>人力成本率</t>
  </si>
  <si>
    <t>一元创收</t>
  </si>
  <si>
    <t>一元创利</t>
  </si>
  <si>
    <t>实际值</t>
  </si>
  <si>
    <t>年初预算数</t>
  </si>
  <si>
    <t>预算完成率</t>
  </si>
  <si>
    <t>预实差异</t>
  </si>
  <si>
    <t>同期</t>
  </si>
  <si>
    <t>生活体验广场</t>
  </si>
  <si>
    <t>/</t>
  </si>
  <si>
    <t>中西餐厅</t>
  </si>
  <si>
    <t>教育园特色餐饮</t>
  </si>
  <si>
    <t>酒店客房部</t>
  </si>
  <si>
    <t>酒店早餐厅</t>
  </si>
  <si>
    <t>酒店中餐厅</t>
  </si>
  <si>
    <t>念心湖酒店本级小计</t>
  </si>
  <si>
    <t>海亮后勤车队</t>
  </si>
  <si>
    <t>海亮医院</t>
  </si>
  <si>
    <t>后勤加工中心</t>
  </si>
  <si>
    <t>科研大厦食堂</t>
  </si>
  <si>
    <t>后勤一卡通管理</t>
  </si>
  <si>
    <t>湘湖后勤</t>
  </si>
  <si>
    <t>中心其余业务部门小计</t>
  </si>
  <si>
    <t>后勤安全管理部</t>
  </si>
  <si>
    <t>后勤餐饮运营部</t>
  </si>
  <si>
    <t>后勤管理中心总监室</t>
  </si>
  <si>
    <t>后勤物业管理部</t>
  </si>
  <si>
    <t>后勤综合管理部</t>
  </si>
  <si>
    <t>中心管理部门小计</t>
  </si>
  <si>
    <t>1. 后勤管理中心合计</t>
  </si>
  <si>
    <t>景东配送</t>
  </si>
  <si>
    <t>康铭景东一中餐厅</t>
  </si>
  <si>
    <t>元谋一中食堂</t>
  </si>
  <si>
    <t>皓峰无量初中店</t>
  </si>
  <si>
    <t>皓峰景东一中店</t>
  </si>
  <si>
    <t>皓峰景东彝族海高店</t>
  </si>
  <si>
    <t>皓峰天等海高店</t>
  </si>
  <si>
    <t>陆良配送</t>
  </si>
  <si>
    <t>江陵配送</t>
  </si>
  <si>
    <t>石屏一中食堂</t>
  </si>
  <si>
    <t>西南元谋集采项目</t>
  </si>
  <si>
    <t>琼林育贤科技项目</t>
  </si>
  <si>
    <t>西南存量</t>
  </si>
  <si>
    <t>天等高中物业服务</t>
  </si>
  <si>
    <t>红培基地劳务派遣</t>
  </si>
  <si>
    <t>若尔盖食堂劳务外包</t>
  </si>
  <si>
    <t>镇沅配送</t>
  </si>
  <si>
    <t>镇沅一中食堂</t>
  </si>
  <si>
    <t>长顺项目本级</t>
  </si>
  <si>
    <t>长顺配送</t>
  </si>
  <si>
    <t>西南新拓科技业务2</t>
  </si>
  <si>
    <t>西南新拓配送业务1</t>
  </si>
  <si>
    <t>西南新拓配送业务2</t>
  </si>
  <si>
    <t>西南增量</t>
  </si>
  <si>
    <t>西南区域总经理室</t>
  </si>
  <si>
    <t>西南区域小计</t>
  </si>
  <si>
    <t>玉门一中项目本级</t>
  </si>
  <si>
    <t>玉门一中食堂</t>
  </si>
  <si>
    <t>玉门一中后勤</t>
  </si>
  <si>
    <t>皓峰玉门一中店</t>
  </si>
  <si>
    <t>周口配送</t>
  </si>
  <si>
    <t>达拉特旗校服</t>
  </si>
  <si>
    <t>周口配送-团仓店</t>
  </si>
  <si>
    <t>西安吉利便利店</t>
  </si>
  <si>
    <t>北部存量</t>
  </si>
  <si>
    <t>兰州新区餐饮项目</t>
  </si>
  <si>
    <t>兰州新区便利店项目</t>
  </si>
  <si>
    <t>长治配送</t>
  </si>
  <si>
    <t>南阳配送</t>
  </si>
  <si>
    <t>虎林配送</t>
  </si>
  <si>
    <t>腾飞路小学食堂</t>
  </si>
  <si>
    <t>周口示范区物业项目</t>
  </si>
  <si>
    <t>房山区配送</t>
  </si>
  <si>
    <t>腾飞路小学物业项目</t>
  </si>
  <si>
    <t>北部科技产品1</t>
  </si>
  <si>
    <t>北部增量</t>
  </si>
  <si>
    <t>北部区域总经理室</t>
  </si>
  <si>
    <t>北部区域小计</t>
  </si>
  <si>
    <t>帕瓦项目</t>
  </si>
  <si>
    <t>武夷山餐饮项目</t>
  </si>
  <si>
    <t>武夷山便利店项目</t>
  </si>
  <si>
    <t>武夷山物业项目</t>
  </si>
  <si>
    <t>嘉祥配送</t>
  </si>
  <si>
    <t>亳州配送</t>
  </si>
  <si>
    <t>东部存量</t>
  </si>
  <si>
    <t>亳州食堂雇员派遣</t>
  </si>
  <si>
    <t>亳州地区福利外拓</t>
  </si>
  <si>
    <t>利辛配送</t>
  </si>
  <si>
    <t>鸠江配送</t>
  </si>
  <si>
    <t>济宁高新区配送</t>
  </si>
  <si>
    <t>东部新拓配送业务1</t>
  </si>
  <si>
    <t>东部新拓配送业务2</t>
  </si>
  <si>
    <t>东部增量</t>
  </si>
  <si>
    <t>东部区域总经理室</t>
  </si>
  <si>
    <t>东部区域小计</t>
  </si>
  <si>
    <t>三大区域小计</t>
  </si>
  <si>
    <t>后勤品牌战略部</t>
  </si>
  <si>
    <t>后勤财务管理部</t>
  </si>
  <si>
    <t>后勤人资管理部</t>
  </si>
  <si>
    <t>后勤学院</t>
  </si>
  <si>
    <t>后勤数智研发部</t>
  </si>
  <si>
    <t>后勤解决方案部</t>
  </si>
  <si>
    <t>后勤市场管理部</t>
  </si>
  <si>
    <t>后勤集团总裁室</t>
  </si>
  <si>
    <t>后勤供应发展部</t>
  </si>
  <si>
    <t>托管学校入模产品服务</t>
  </si>
  <si>
    <t>集团管理部门合计</t>
  </si>
  <si>
    <t>2.1后勤集团增长极合计（不含商业）</t>
  </si>
  <si>
    <t>皓峰初中店</t>
  </si>
  <si>
    <t>皓峰高中店</t>
  </si>
  <si>
    <t>皓峰国际店</t>
  </si>
  <si>
    <t>皓峰教工店</t>
  </si>
  <si>
    <t>皓峰综合店</t>
  </si>
  <si>
    <t>皓峰私高店</t>
  </si>
  <si>
    <t>皓峰天马店</t>
  </si>
  <si>
    <t>皓峰高复中心店</t>
  </si>
  <si>
    <t>两校一园便利店</t>
  </si>
  <si>
    <t>皓峰宁海1店</t>
  </si>
  <si>
    <t>皓峰宁海2店</t>
  </si>
  <si>
    <t>皓峰文成店</t>
  </si>
  <si>
    <t>皓峰芜湖店</t>
  </si>
  <si>
    <t>皓峰仙桃店</t>
  </si>
  <si>
    <t>皓峰镇江店</t>
  </si>
  <si>
    <t>皓峰科研大厦店</t>
  </si>
  <si>
    <t>异地便利店</t>
  </si>
  <si>
    <t>商超业务-便利店合计</t>
  </si>
  <si>
    <t>海实文创店</t>
  </si>
  <si>
    <t>教育园文创店</t>
  </si>
  <si>
    <t>宁海公学文创店</t>
  </si>
  <si>
    <t>教育园咖啡店</t>
  </si>
  <si>
    <t>教育园嗨购店</t>
  </si>
  <si>
    <t>教育园校服店</t>
  </si>
  <si>
    <t>商超业务-商业街合计</t>
  </si>
  <si>
    <t>线上商城业务</t>
  </si>
  <si>
    <t>后勤数智零售部</t>
  </si>
  <si>
    <t>2.2 后勤商业业务合计</t>
  </si>
  <si>
    <t>2. 后勤集团增长极合计（含商业）</t>
  </si>
  <si>
    <t>3. 教育后勤总计</t>
  </si>
  <si>
    <t>存量</t>
  </si>
  <si>
    <t>增量</t>
  </si>
  <si>
    <t>区域管理部门</t>
  </si>
  <si>
    <t>合计（含管理部门）</t>
  </si>
  <si>
    <t>合计（不含管理部门）</t>
  </si>
  <si>
    <t>西南区域管理部门人效</t>
  </si>
  <si>
    <t>北部区域管理部门人效</t>
  </si>
  <si>
    <t>东部区域管理部门人效</t>
  </si>
  <si>
    <t>603</t>
  </si>
  <si>
    <t>工资</t>
  </si>
  <si>
    <t>社保</t>
  </si>
  <si>
    <t>公积金</t>
  </si>
  <si>
    <t>劳务费</t>
  </si>
  <si>
    <t>其他人力成本</t>
  </si>
  <si>
    <t>车辆费用</t>
  </si>
  <si>
    <t>能耗费</t>
  </si>
  <si>
    <t>差旅费</t>
  </si>
  <si>
    <t>业务招待费</t>
  </si>
  <si>
    <t>长顺商城</t>
  </si>
  <si>
    <t>西南新拓配送业务3</t>
  </si>
  <si>
    <t>北部新拓配送业务1</t>
  </si>
  <si>
    <t>北部新拓配送业务2</t>
  </si>
  <si>
    <t>北部新拓配送业务3</t>
  </si>
  <si>
    <t>北部新拓餐饮业务</t>
  </si>
  <si>
    <t>北部新拓物业项目</t>
  </si>
  <si>
    <t>北部区域合计</t>
  </si>
  <si>
    <t>东部新拓配送业务3</t>
  </si>
  <si>
    <t>东部区域合计</t>
  </si>
  <si>
    <t>c</t>
  </si>
  <si>
    <t>考核数</t>
  </si>
  <si>
    <t>西南新拓科技业务1</t>
  </si>
  <si>
    <t>东部新拓配送业务5</t>
  </si>
  <si>
    <t>预算值</t>
  </si>
  <si>
    <t>区域餐饮业务</t>
  </si>
  <si>
    <t>区域商超业务</t>
  </si>
  <si>
    <t>区域配送业务</t>
  </si>
  <si>
    <t>区域物业业务</t>
  </si>
  <si>
    <t>区域校服业务</t>
  </si>
  <si>
    <t>区域科技业务</t>
  </si>
  <si>
    <t>202601-202603</t>
  </si>
  <si>
    <t>202501-202503</t>
  </si>
  <si>
    <t>382.651943999999</t>
  </si>
  <si>
    <t>突围计划1-6整体目标</t>
  </si>
  <si>
    <t>完成进度</t>
  </si>
  <si>
    <t>合计</t>
  </si>
  <si>
    <t>西南区域合计</t>
  </si>
  <si>
    <t>周口示范区物业</t>
  </si>
  <si>
    <t>602</t>
  </si>
  <si>
    <t>601</t>
  </si>
  <si>
    <t>增长极管理部门合计</t>
  </si>
  <si>
    <t>&lt;202511</t>
  </si>
  <si>
    <t>&lt;202411</t>
  </si>
  <si>
    <t>统计月份数</t>
  </si>
  <si>
    <t>2.1后勤集团合计（不含商业）</t>
  </si>
  <si>
    <t>2. 后勤集团合计（含商业）</t>
  </si>
  <si>
    <t xml:space="preserve">                    指标
分析单元
</t>
  </si>
  <si>
    <t>物资成本</t>
  </si>
  <si>
    <t>人均用工成本</t>
  </si>
  <si>
    <t>24实际</t>
  </si>
  <si>
    <t>25内部考核</t>
  </si>
  <si>
    <t>25预算</t>
  </si>
  <si>
    <t>变动值</t>
  </si>
  <si>
    <t>教育园特色餐饮合计</t>
  </si>
  <si>
    <t>念心湖酒店合计</t>
  </si>
  <si>
    <t>基本盘业务部门小计</t>
  </si>
  <si>
    <t>基本盘管理部小计</t>
  </si>
  <si>
    <t>1.1基本盘合计</t>
  </si>
  <si>
    <t>后勤市场拓展部</t>
  </si>
  <si>
    <t>后勤总经理室</t>
  </si>
  <si>
    <t>增长极管理部门小计</t>
  </si>
  <si>
    <t>元谋一中床品</t>
  </si>
  <si>
    <t>西南存量业务小计</t>
  </si>
  <si>
    <t>西南增量业务小计</t>
  </si>
  <si>
    <t>西南管理部门</t>
  </si>
  <si>
    <t>西北存量业务小计</t>
  </si>
  <si>
    <t>兰州新区物业项目</t>
  </si>
  <si>
    <t>西北增量业务小计</t>
  </si>
  <si>
    <t>北部管理部门</t>
  </si>
  <si>
    <t>东部存量业务小计</t>
  </si>
  <si>
    <t>东部新拓食堂1</t>
  </si>
  <si>
    <t>东部增量业务小计</t>
  </si>
  <si>
    <t>东部管理部门</t>
  </si>
  <si>
    <t>区域汇总</t>
  </si>
  <si>
    <t>区域存量业务</t>
  </si>
  <si>
    <t>区域增量业务</t>
  </si>
  <si>
    <t>2.1增长极三大区域+管理部门合计（不含商超业务）</t>
  </si>
  <si>
    <t>便利店业务小计</t>
  </si>
  <si>
    <t>商业街本级</t>
  </si>
  <si>
    <t>商业街小计</t>
  </si>
  <si>
    <t>后勤商业运营部</t>
  </si>
  <si>
    <t>线下商超合计</t>
  </si>
  <si>
    <t>商超业务合计</t>
  </si>
  <si>
    <t>2.2增长极合计（包含商超业务）</t>
  </si>
  <si>
    <t>3.1智汇后勤集团总计</t>
  </si>
  <si>
    <t>剔除自有食堂、三个外拓食堂数据</t>
  </si>
  <si>
    <t>后勤数智研发部、后勤学院调整至增长极管理部门</t>
  </si>
  <si>
    <t>纯经营数据，不含考核还原、资金计划奖励</t>
  </si>
  <si>
    <t>内部分析用，故含经营分析手动调整</t>
  </si>
  <si>
    <t>24预算</t>
  </si>
  <si>
    <t>25挑战目标</t>
  </si>
  <si>
    <t>25努力目标</t>
  </si>
  <si>
    <t>同比-努力值</t>
  </si>
  <si>
    <t>便利店业务</t>
  </si>
  <si>
    <t>商业街</t>
  </si>
  <si>
    <t>线下商超小计</t>
  </si>
  <si>
    <t>福利商城</t>
  </si>
  <si>
    <t>绘星迹</t>
  </si>
  <si>
    <t>线上商城业务小计</t>
  </si>
  <si>
    <t>1、25挑战目标为责任状数，努力目标为预算数</t>
  </si>
  <si>
    <t>2、线上商城营收挑战目标=5961=8221-2160-500+400（内部考核基础上剔除2160过账收入、原500万线上商城校服收入，新增400万校服平台服务费收入）</t>
  </si>
  <si>
    <t>3、线上商城利润挑战目标=796=596-500*0.4+400（剔除原500万线上校服对应的200万收入，新增校服平台信息服务费400万利润）</t>
  </si>
  <si>
    <t>同比</t>
  </si>
  <si>
    <t>人均产值</t>
  </si>
  <si>
    <t>人均利润</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</si>
</sst>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 #,##0_ ;_ * \-#,##0_ ;_ * &quot;-&quot;??_ ;_ @_ "/>
    <numFmt numFmtId="177" formatCode="0.0%"/>
    <numFmt numFmtId="178" formatCode="0.0"/>
    <numFmt numFmtId="179" formatCode="0_ "/>
    <numFmt numFmtId="180" formatCode="0.0_ "/>
    <numFmt numFmtId="181" formatCode="0.00_);[Red]\(0.00\)"/>
    <numFmt numFmtId="182" formatCode="0_);[Red]\(0\)"/>
    <numFmt numFmtId="183" formatCode="_ * #,##0.00_ ;_ * \-#,##0.00_ ;_ * &quot;-&quot;??.00_ ;_ @_ "/>
    <numFmt numFmtId="184" formatCode="_ * #,##0.0000_ ;_ * \-#,##0.0000_ ;_ * &quot;-&quot;??.0000_ ;_ @_ "/>
    <numFmt numFmtId="185" formatCode="0.000000000_ "/>
    <numFmt numFmtId="186" formatCode="0.00000_ "/>
    <numFmt numFmtId="187" formatCode="_ * #,##0.0_ ;_ * \-#,##0.0_ ;_ * &quot;-&quot;??.0_ ;_ @_ "/>
    <numFmt numFmtId="188" formatCode="0.00000000_ "/>
    <numFmt numFmtId="189" formatCode="_ * #,##0.0_ ;_ * \-#,##0.0_ ;_ * &quot;-&quot;??_ ;_ @_ "/>
  </numFmts>
  <fonts count="56">
    <font>
      <sz val="11"/>
      <color theme="1"/>
      <name val="等线"/>
      <charset val="134"/>
      <scheme val="minor"/>
    </font>
    <font>
      <sz val="11"/>
      <color theme="1"/>
      <name val="微软雅黑"/>
      <charset val="134"/>
    </font>
    <font>
      <b/>
      <sz val="11"/>
      <color rgb="FF002060"/>
      <name val="微软雅黑"/>
      <charset val="134"/>
    </font>
    <font>
      <sz val="11"/>
      <color theme="0"/>
      <name val="微软雅黑"/>
      <charset val="134"/>
    </font>
    <font>
      <sz val="11"/>
      <color rgb="FF002060"/>
      <name val="微软雅黑"/>
      <charset val="134"/>
    </font>
    <font>
      <sz val="10"/>
      <color theme="2" tint="-0.899838251899777"/>
      <name val="微软雅黑"/>
      <charset val="134"/>
    </font>
    <font>
      <sz val="11"/>
      <color theme="2" tint="-0.899838251899777"/>
      <name val="微软雅黑"/>
      <charset val="134"/>
    </font>
    <font>
      <b/>
      <sz val="11"/>
      <color theme="0"/>
      <name val="微软雅黑"/>
      <charset val="134"/>
    </font>
    <font>
      <sz val="9"/>
      <color theme="1"/>
      <name val="微软雅黑"/>
      <charset val="134"/>
    </font>
    <font>
      <sz val="9"/>
      <color rgb="FFFF0000"/>
      <name val="微软雅黑"/>
      <charset val="134"/>
    </font>
    <font>
      <sz val="9"/>
      <color theme="0" tint="-0.149845881527146"/>
      <name val="微软雅黑"/>
      <charset val="134"/>
    </font>
    <font>
      <b/>
      <sz val="11"/>
      <color theme="1"/>
      <name val="微软雅黑"/>
      <charset val="134"/>
    </font>
    <font>
      <sz val="11"/>
      <name val="微软雅黑"/>
      <charset val="134"/>
    </font>
    <font>
      <sz val="11"/>
      <color theme="1" tint="0.149845881527146"/>
      <name val="微软雅黑"/>
      <charset val="134"/>
    </font>
    <font>
      <sz val="11"/>
      <color theme="8" tint="-0.499984740745262"/>
      <name val="微软雅黑"/>
      <charset val="134"/>
    </font>
    <font>
      <sz val="11"/>
      <name val="Calibri"/>
      <charset val="134"/>
    </font>
    <font>
      <sz val="11"/>
      <color rgb="FFFF0000"/>
      <name val="微软雅黑"/>
      <charset val="134"/>
    </font>
    <font>
      <b/>
      <sz val="12"/>
      <name val="微软雅黑"/>
      <charset val="134"/>
    </font>
    <font>
      <b/>
      <sz val="11"/>
      <color theme="8" tint="-0.499984740745262"/>
      <name val="微软雅黑"/>
      <charset val="134"/>
    </font>
    <font>
      <b/>
      <sz val="11"/>
      <name val="微软雅黑"/>
      <charset val="134"/>
    </font>
    <font>
      <b/>
      <sz val="10"/>
      <name val="微软雅黑"/>
      <charset val="134"/>
    </font>
    <font>
      <sz val="9.75"/>
      <name val="Helvetica Neue"/>
      <charset val="134"/>
    </font>
    <font>
      <b/>
      <sz val="10"/>
      <color rgb="FF002060"/>
      <name val="微软雅黑"/>
      <charset val="134"/>
    </font>
    <font>
      <b/>
      <sz val="11"/>
      <color rgb="FF1F4E78"/>
      <name val="微软雅黑"/>
      <charset val="134"/>
    </font>
    <font>
      <b/>
      <sz val="11"/>
      <color rgb="FFFF0000"/>
      <name val="微软雅黑"/>
      <charset val="134"/>
    </font>
    <font>
      <sz val="11"/>
      <color theme="1" tint="0.149876400036622"/>
      <name val="微软雅黑"/>
      <charset val="134"/>
    </font>
    <font>
      <sz val="9.75"/>
      <color rgb="FF000000"/>
      <name val="Helvetica Neue"/>
      <charset val="134"/>
    </font>
    <font>
      <sz val="11"/>
      <color theme="1" tint="0.149937437055574"/>
      <name val="微软雅黑"/>
      <charset val="134"/>
    </font>
    <font>
      <sz val="11"/>
      <name val="宋体-简"/>
      <charset val="134"/>
    </font>
    <font>
      <b/>
      <sz val="11"/>
      <color theme="1" tint="0.149876400036622"/>
      <name val="微软雅黑"/>
      <charset val="134"/>
    </font>
    <font>
      <b/>
      <sz val="11"/>
      <name val="Calibri"/>
      <charset val="134"/>
    </font>
    <font>
      <sz val="11"/>
      <color theme="1" tint="0.149906918546098"/>
      <name val="微软雅黑"/>
      <charset val="134"/>
    </font>
    <font>
      <sz val="11"/>
      <color theme="1" tint="0.149998474074526"/>
      <name val="微软雅黑"/>
      <charset val="134"/>
    </font>
    <font>
      <sz val="11"/>
      <color theme="8" tint="-0.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73">
    <fill>
      <patternFill patternType="none"/>
    </fill>
    <fill>
      <patternFill patternType="gray125"/>
    </fill>
    <fill>
      <patternFill patternType="solid">
        <fgColor theme="4"/>
        <bgColor indexed="64"/>
      </patternFill>
    </fill>
    <fill>
      <patternFill patternType="solid">
        <fgColor theme="2" tint="-0.0999786370433668"/>
        <bgColor indexed="64"/>
      </patternFill>
    </fill>
    <fill>
      <patternFill patternType="solid">
        <fgColor rgb="FF00B0F0"/>
        <bgColor indexed="64"/>
      </patternFill>
    </fill>
    <fill>
      <patternFill patternType="solid">
        <fgColor theme="9"/>
        <bgColor indexed="64"/>
      </patternFill>
    </fill>
    <fill>
      <patternFill patternType="solid">
        <fgColor theme="4" tint="0.799829096346934"/>
        <bgColor indexed="64"/>
      </patternFill>
    </fill>
    <fill>
      <patternFill patternType="solid">
        <fgColor theme="5"/>
        <bgColor indexed="64"/>
      </patternFill>
    </fill>
    <fill>
      <patternFill patternType="solid">
        <fgColor rgb="FFFFFF00"/>
        <bgColor indexed="64"/>
      </patternFill>
    </fill>
    <fill>
      <patternFill patternType="solid">
        <fgColor theme="0" tint="-0.249977111117893"/>
        <bgColor indexed="64"/>
      </patternFill>
    </fill>
    <fill>
      <patternFill patternType="solid">
        <fgColor theme="6" tint="0.79970702230903"/>
        <bgColor indexed="64"/>
      </patternFill>
    </fill>
    <fill>
      <patternFill patternType="solid">
        <fgColor theme="9" tint="0.599993896298105"/>
        <bgColor indexed="64"/>
      </patternFill>
    </fill>
    <fill>
      <patternFill patternType="solid">
        <fgColor theme="0" tint="-0.0499893185216834"/>
        <bgColor indexed="64"/>
      </patternFill>
    </fill>
    <fill>
      <patternFill patternType="solid">
        <fgColor theme="6" tint="0.599993896298105"/>
        <bgColor indexed="64"/>
      </patternFill>
    </fill>
    <fill>
      <patternFill patternType="solid">
        <fgColor theme="4" tint="0.79970702230903"/>
        <bgColor indexed="64"/>
      </patternFill>
    </fill>
    <fill>
      <patternFill patternType="solid">
        <fgColor theme="0" tint="-0.349986266670736"/>
        <bgColor indexed="64"/>
      </patternFill>
    </fill>
    <fill>
      <patternFill patternType="solid">
        <fgColor rgb="FF00B050"/>
        <bgColor indexed="64"/>
      </patternFill>
    </fill>
    <fill>
      <patternFill patternType="solid">
        <fgColor theme="5" tint="0.799768059327982"/>
        <bgColor indexed="64"/>
      </patternFill>
    </fill>
    <fill>
      <patternFill patternType="solid">
        <fgColor theme="4" tint="0.799768059327982"/>
        <bgColor indexed="64"/>
      </patternFill>
    </fill>
    <fill>
      <patternFill patternType="solid">
        <fgColor theme="5" tint="0.399822992645039"/>
        <bgColor indexed="64"/>
      </patternFill>
    </fill>
    <fill>
      <patternFill patternType="solid">
        <fgColor theme="0"/>
        <bgColor indexed="64"/>
      </patternFill>
    </fill>
    <fill>
      <patternFill patternType="solid">
        <fgColor rgb="FFFFCCFF"/>
        <bgColor indexed="64"/>
      </patternFill>
    </fill>
    <fill>
      <patternFill patternType="solid">
        <fgColor theme="7" tint="0.799829096346934"/>
        <bgColor indexed="64"/>
      </patternFill>
    </fill>
    <fill>
      <patternFill patternType="solid">
        <fgColor theme="7" tint="0.799768059327982"/>
        <bgColor indexed="64"/>
      </patternFill>
    </fill>
    <fill>
      <patternFill patternType="solid">
        <fgColor rgb="FFC00000"/>
        <bgColor indexed="64"/>
      </patternFill>
    </fill>
    <fill>
      <patternFill patternType="solid">
        <fgColor rgb="FFD2877A"/>
        <bgColor indexed="64"/>
      </patternFill>
    </fill>
    <fill>
      <patternFill patternType="solid">
        <fgColor theme="4" tint="-0.499984740745262"/>
        <bgColor indexed="64"/>
      </patternFill>
    </fill>
    <fill>
      <patternFill patternType="solid">
        <fgColor rgb="FF89C0C0"/>
        <bgColor indexed="64"/>
      </patternFill>
    </fill>
    <fill>
      <patternFill patternType="solid">
        <fgColor rgb="FF2F4D85"/>
        <bgColor indexed="64"/>
      </patternFill>
    </fill>
    <fill>
      <patternFill patternType="solid">
        <fgColor theme="4" tint="0.79985961485641"/>
        <bgColor indexed="64"/>
      </patternFill>
    </fill>
    <fill>
      <patternFill patternType="solid">
        <fgColor rgb="FFA888FA"/>
        <bgColor indexed="64"/>
      </patternFill>
    </fill>
    <fill>
      <patternFill patternType="solid">
        <fgColor rgb="FFFFC000"/>
        <bgColor indexed="64"/>
      </patternFill>
    </fill>
    <fill>
      <patternFill patternType="solid">
        <fgColor rgb="FFC04B38"/>
        <bgColor indexed="64"/>
      </patternFill>
    </fill>
    <fill>
      <patternFill patternType="solid">
        <fgColor theme="9" tint="0.399853511154515"/>
        <bgColor indexed="64"/>
      </patternFill>
    </fill>
    <fill>
      <patternFill patternType="solid">
        <fgColor theme="5" tint="0.399853511154515"/>
        <bgColor indexed="64"/>
      </patternFill>
    </fill>
    <fill>
      <patternFill patternType="solid">
        <fgColor theme="7" tint="-0.249977111117893"/>
        <bgColor indexed="64"/>
      </patternFill>
    </fill>
    <fill>
      <patternFill patternType="solid">
        <fgColor theme="7" tint="-0.499984740745262"/>
        <bgColor indexed="64"/>
      </patternFill>
    </fill>
    <fill>
      <patternFill patternType="solid">
        <fgColor theme="4" tint="0.799890133365886"/>
        <bgColor indexed="64"/>
      </patternFill>
    </fill>
    <fill>
      <patternFill patternType="solid">
        <fgColor theme="9" tint="0.399975585192419"/>
        <bgColor indexed="64"/>
      </patternFill>
    </fill>
    <fill>
      <patternFill patternType="solid">
        <fgColor theme="4" tint="0.799951170384838"/>
        <bgColor indexed="64"/>
      </patternFill>
    </fill>
    <fill>
      <patternFill patternType="solid">
        <fgColor theme="5" tint="0.399945066682943"/>
        <bgColor indexed="64"/>
      </patternFill>
    </fill>
    <fill>
      <patternFill patternType="solid">
        <fgColor theme="9" tint="0.399945066682943"/>
        <bgColor indexed="64"/>
      </patternFill>
    </fill>
    <fill>
      <patternFill patternType="solid">
        <fgColor theme="0" tint="-0.25"/>
        <bgColor indexed="64"/>
      </patternFill>
    </fill>
    <fill>
      <patternFill patternType="solid">
        <fgColor theme="4" tint="-0.5"/>
        <bgColor indexed="64"/>
      </patternFill>
    </fill>
    <fill>
      <patternFill patternType="solid">
        <fgColor theme="4" tint="0.8"/>
        <bgColor indexed="64"/>
      </patternFill>
    </fill>
    <fill>
      <patternFill patternType="solid">
        <fgColor theme="9" tint="0.4"/>
        <bgColor indexed="64"/>
      </patternFill>
    </fill>
    <fill>
      <patternFill patternType="solid">
        <fgColor theme="4" tint="0.799920651875362"/>
        <bgColor indexed="64"/>
      </patternFill>
    </fill>
    <fill>
      <patternFill patternType="solid">
        <fgColor theme="5" tint="0.39991454817346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s>
  <borders count="33">
    <border>
      <left/>
      <right/>
      <top/>
      <bottom/>
      <diagonal/>
    </border>
    <border diagonalDown="1">
      <left style="medium">
        <color auto="1"/>
      </left>
      <right style="thin">
        <color auto="1"/>
      </right>
      <top style="medium">
        <color auto="1"/>
      </top>
      <bottom/>
      <diagonal style="thin">
        <color auto="1"/>
      </diagonal>
    </border>
    <border>
      <left/>
      <right style="thin">
        <color auto="1"/>
      </right>
      <top/>
      <bottom/>
      <diagonal/>
    </border>
    <border diagonalDown="1">
      <left style="medium">
        <color auto="1"/>
      </left>
      <right style="thin">
        <color auto="1"/>
      </right>
      <top/>
      <bottom/>
      <diagonal style="thin">
        <color auto="1"/>
      </diagonal>
    </border>
    <border>
      <left style="medium">
        <color auto="1"/>
      </left>
      <right style="thin">
        <color auto="1"/>
      </right>
      <top/>
      <bottom/>
      <diagonal/>
    </border>
    <border>
      <left style="medium">
        <color auto="1"/>
      </left>
      <right style="thin">
        <color auto="1"/>
      </right>
      <top/>
      <bottom style="medium">
        <color auto="1"/>
      </bottom>
      <diagonal/>
    </border>
    <border>
      <left/>
      <right/>
      <top/>
      <bottom style="medium">
        <color auto="1"/>
      </bottom>
      <diagonal/>
    </border>
    <border>
      <left/>
      <right style="thin">
        <color auto="1"/>
      </right>
      <top/>
      <bottom style="medium">
        <color auto="1"/>
      </bottom>
      <diagonal/>
    </border>
    <border>
      <left/>
      <right/>
      <top style="medium">
        <color auto="1"/>
      </top>
      <bottom/>
      <diagonal/>
    </border>
    <border>
      <left/>
      <right style="medium">
        <color auto="1"/>
      </right>
      <top/>
      <bottom/>
      <diagonal/>
    </border>
    <border>
      <left/>
      <right style="medium">
        <color auto="1"/>
      </right>
      <top/>
      <bottom style="medium">
        <color auto="1"/>
      </bottom>
      <diagonal/>
    </border>
    <border>
      <left/>
      <right style="medium">
        <color auto="1"/>
      </right>
      <top style="medium">
        <color auto="1"/>
      </top>
      <bottom/>
      <diagonal/>
    </border>
    <border>
      <left style="medium">
        <color auto="1"/>
      </left>
      <right/>
      <top/>
      <bottom/>
      <diagonal/>
    </border>
    <border diagonalDown="1">
      <left style="medium">
        <color auto="1"/>
      </left>
      <right/>
      <top style="medium">
        <color auto="1"/>
      </top>
      <bottom/>
      <diagonal style="thin">
        <color auto="1"/>
      </diagonal>
    </border>
    <border diagonalDown="1">
      <left style="medium">
        <color auto="1"/>
      </left>
      <right/>
      <top/>
      <bottom/>
      <diagonal style="thin">
        <color auto="1"/>
      </diagonal>
    </border>
    <border>
      <left style="medium">
        <color auto="1"/>
      </left>
      <right/>
      <top/>
      <bottom style="thin">
        <color auto="1"/>
      </bottom>
      <diagonal/>
    </border>
    <border>
      <left/>
      <right/>
      <top/>
      <bottom style="thin">
        <color auto="1"/>
      </bottom>
      <diagonal/>
    </border>
    <border>
      <left style="medium">
        <color auto="1"/>
      </left>
      <right/>
      <top/>
      <bottom style="medium">
        <color auto="1"/>
      </bottom>
      <diagonal/>
    </border>
    <border>
      <left style="medium">
        <color auto="1"/>
      </left>
      <right/>
      <top style="medium">
        <color auto="1"/>
      </top>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34"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0" fillId="48" borderId="25"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26" applyNumberFormat="0" applyFill="0" applyAlignment="0" applyProtection="0">
      <alignment vertical="center"/>
    </xf>
    <xf numFmtId="0" fontId="41" fillId="0" borderId="26" applyNumberFormat="0" applyFill="0" applyAlignment="0" applyProtection="0">
      <alignment vertical="center"/>
    </xf>
    <xf numFmtId="0" fontId="42" fillId="0" borderId="27" applyNumberFormat="0" applyFill="0" applyAlignment="0" applyProtection="0">
      <alignment vertical="center"/>
    </xf>
    <xf numFmtId="0" fontId="42" fillId="0" borderId="0" applyNumberFormat="0" applyFill="0" applyBorder="0" applyAlignment="0" applyProtection="0">
      <alignment vertical="center"/>
    </xf>
    <xf numFmtId="0" fontId="43" fillId="49" borderId="28" applyNumberFormat="0" applyAlignment="0" applyProtection="0">
      <alignment vertical="center"/>
    </xf>
    <xf numFmtId="0" fontId="44" fillId="50" borderId="29" applyNumberFormat="0" applyAlignment="0" applyProtection="0">
      <alignment vertical="center"/>
    </xf>
    <xf numFmtId="0" fontId="45" fillId="50" borderId="28" applyNumberFormat="0" applyAlignment="0" applyProtection="0">
      <alignment vertical="center"/>
    </xf>
    <xf numFmtId="0" fontId="46" fillId="51" borderId="30" applyNumberFormat="0" applyAlignment="0" applyProtection="0">
      <alignment vertical="center"/>
    </xf>
    <xf numFmtId="0" fontId="47" fillId="0" borderId="31" applyNumberFormat="0" applyFill="0" applyAlignment="0" applyProtection="0">
      <alignment vertical="center"/>
    </xf>
    <xf numFmtId="0" fontId="48" fillId="0" borderId="32" applyNumberFormat="0" applyFill="0" applyAlignment="0" applyProtection="0">
      <alignment vertical="center"/>
    </xf>
    <xf numFmtId="0" fontId="49" fillId="52" borderId="0" applyNumberFormat="0" applyBorder="0" applyAlignment="0" applyProtection="0">
      <alignment vertical="center"/>
    </xf>
    <xf numFmtId="0" fontId="50" fillId="53" borderId="0" applyNumberFormat="0" applyBorder="0" applyAlignment="0" applyProtection="0">
      <alignment vertical="center"/>
    </xf>
    <xf numFmtId="0" fontId="51" fillId="54" borderId="0" applyNumberFormat="0" applyBorder="0" applyAlignment="0" applyProtection="0">
      <alignment vertical="center"/>
    </xf>
    <xf numFmtId="0" fontId="52" fillId="2" borderId="0" applyNumberFormat="0" applyBorder="0" applyAlignment="0" applyProtection="0">
      <alignment vertical="center"/>
    </xf>
    <xf numFmtId="0" fontId="53" fillId="55" borderId="0" applyNumberFormat="0" applyBorder="0" applyAlignment="0" applyProtection="0">
      <alignment vertical="center"/>
    </xf>
    <xf numFmtId="0" fontId="53" fillId="56" borderId="0" applyNumberFormat="0" applyBorder="0" applyAlignment="0" applyProtection="0">
      <alignment vertical="center"/>
    </xf>
    <xf numFmtId="0" fontId="52" fillId="57" borderId="0" applyNumberFormat="0" applyBorder="0" applyAlignment="0" applyProtection="0">
      <alignment vertical="center"/>
    </xf>
    <xf numFmtId="0" fontId="52" fillId="7" borderId="0" applyNumberFormat="0" applyBorder="0" applyAlignment="0" applyProtection="0">
      <alignment vertical="center"/>
    </xf>
    <xf numFmtId="0" fontId="53" fillId="58" borderId="0" applyNumberFormat="0" applyBorder="0" applyAlignment="0" applyProtection="0">
      <alignment vertical="center"/>
    </xf>
    <xf numFmtId="0" fontId="53" fillId="59" borderId="0" applyNumberFormat="0" applyBorder="0" applyAlignment="0" applyProtection="0">
      <alignment vertical="center"/>
    </xf>
    <xf numFmtId="0" fontId="52" fillId="60" borderId="0" applyNumberFormat="0" applyBorder="0" applyAlignment="0" applyProtection="0">
      <alignment vertical="center"/>
    </xf>
    <xf numFmtId="0" fontId="52" fillId="61" borderId="0" applyNumberFormat="0" applyBorder="0" applyAlignment="0" applyProtection="0">
      <alignment vertical="center"/>
    </xf>
    <xf numFmtId="0" fontId="53" fillId="62" borderId="0" applyNumberFormat="0" applyBorder="0" applyAlignment="0" applyProtection="0">
      <alignment vertical="center"/>
    </xf>
    <xf numFmtId="0" fontId="53" fillId="13" borderId="0" applyNumberFormat="0" applyBorder="0" applyAlignment="0" applyProtection="0">
      <alignment vertical="center"/>
    </xf>
    <xf numFmtId="0" fontId="52" fillId="63" borderId="0" applyNumberFormat="0" applyBorder="0" applyAlignment="0" applyProtection="0">
      <alignment vertical="center"/>
    </xf>
    <xf numFmtId="0" fontId="52" fillId="64" borderId="0" applyNumberFormat="0" applyBorder="0" applyAlignment="0" applyProtection="0">
      <alignment vertical="center"/>
    </xf>
    <xf numFmtId="0" fontId="53" fillId="65" borderId="0" applyNumberFormat="0" applyBorder="0" applyAlignment="0" applyProtection="0">
      <alignment vertical="center"/>
    </xf>
    <xf numFmtId="0" fontId="53" fillId="66" borderId="0" applyNumberFormat="0" applyBorder="0" applyAlignment="0" applyProtection="0">
      <alignment vertical="center"/>
    </xf>
    <xf numFmtId="0" fontId="52" fillId="67" borderId="0" applyNumberFormat="0" applyBorder="0" applyAlignment="0" applyProtection="0">
      <alignment vertical="center"/>
    </xf>
    <xf numFmtId="0" fontId="52" fillId="68" borderId="0" applyNumberFormat="0" applyBorder="0" applyAlignment="0" applyProtection="0">
      <alignment vertical="center"/>
    </xf>
    <xf numFmtId="0" fontId="53" fillId="69" borderId="0" applyNumberFormat="0" applyBorder="0" applyAlignment="0" applyProtection="0">
      <alignment vertical="center"/>
    </xf>
    <xf numFmtId="0" fontId="53" fillId="70" borderId="0" applyNumberFormat="0" applyBorder="0" applyAlignment="0" applyProtection="0">
      <alignment vertical="center"/>
    </xf>
    <xf numFmtId="0" fontId="52" fillId="71" borderId="0" applyNumberFormat="0" applyBorder="0" applyAlignment="0" applyProtection="0">
      <alignment vertical="center"/>
    </xf>
    <xf numFmtId="0" fontId="52" fillId="5" borderId="0" applyNumberFormat="0" applyBorder="0" applyAlignment="0" applyProtection="0">
      <alignment vertical="center"/>
    </xf>
    <xf numFmtId="0" fontId="53" fillId="72" borderId="0" applyNumberFormat="0" applyBorder="0" applyAlignment="0" applyProtection="0">
      <alignment vertical="center"/>
    </xf>
    <xf numFmtId="0" fontId="53" fillId="11" borderId="0" applyNumberFormat="0" applyBorder="0" applyAlignment="0" applyProtection="0">
      <alignment vertical="center"/>
    </xf>
    <xf numFmtId="0" fontId="52" fillId="38" borderId="0" applyNumberFormat="0" applyBorder="0" applyAlignment="0" applyProtection="0">
      <alignment vertical="center"/>
    </xf>
    <xf numFmtId="0" fontId="0" fillId="0" borderId="0">
      <alignment vertical="center"/>
    </xf>
    <xf numFmtId="43" fontId="0" fillId="0" borderId="0" applyFont="0" applyFill="0" applyBorder="0" applyAlignment="0" applyProtection="0">
      <alignment vertical="center"/>
    </xf>
  </cellStyleXfs>
  <cellXfs count="882">
    <xf numFmtId="0" fontId="0" fillId="0" borderId="0" xfId="0">
      <alignment vertical="center"/>
    </xf>
    <xf numFmtId="0" fontId="1" fillId="0" borderId="0" xfId="0" applyFont="1">
      <alignment vertical="center"/>
    </xf>
    <xf numFmtId="43" fontId="2" fillId="0" borderId="1" xfId="50" applyFont="1" applyFill="1" applyBorder="1" applyAlignment="1">
      <alignment horizontal="left" vertical="center" wrapText="1" readingOrder="1"/>
    </xf>
    <xf numFmtId="1" fontId="3" fillId="2" borderId="0" xfId="50" applyNumberFormat="1" applyFont="1" applyFill="1" applyBorder="1" applyAlignment="1">
      <alignment horizontal="center" vertical="center" wrapText="1" readingOrder="1"/>
    </xf>
    <xf numFmtId="1" fontId="3" fillId="2" borderId="2" xfId="50" applyNumberFormat="1" applyFont="1" applyFill="1" applyBorder="1" applyAlignment="1">
      <alignment horizontal="center" vertical="center" wrapText="1" readingOrder="1"/>
    </xf>
    <xf numFmtId="1" fontId="3" fillId="2" borderId="0" xfId="50" applyNumberFormat="1" applyFont="1" applyFill="1" applyAlignment="1">
      <alignment horizontal="center" vertical="center" wrapText="1" readingOrder="1"/>
    </xf>
    <xf numFmtId="43" fontId="2" fillId="0" borderId="3" xfId="50" applyFont="1" applyFill="1" applyBorder="1" applyAlignment="1">
      <alignment horizontal="left" vertical="center" wrapText="1" readingOrder="1"/>
    </xf>
    <xf numFmtId="0" fontId="4" fillId="3" borderId="0" xfId="50" applyNumberFormat="1" applyFont="1" applyFill="1" applyBorder="1" applyAlignment="1">
      <alignment horizontal="center" vertical="center" wrapText="1" readingOrder="1"/>
    </xf>
    <xf numFmtId="0" fontId="4" fillId="4" borderId="0" xfId="50" applyNumberFormat="1" applyFont="1" applyFill="1" applyBorder="1" applyAlignment="1">
      <alignment horizontal="center" vertical="center" wrapText="1" readingOrder="1"/>
    </xf>
    <xf numFmtId="0" fontId="4" fillId="5" borderId="0" xfId="50" applyNumberFormat="1" applyFont="1" applyFill="1" applyBorder="1" applyAlignment="1">
      <alignment horizontal="center" vertical="center" wrapText="1" readingOrder="1"/>
    </xf>
    <xf numFmtId="0" fontId="4" fillId="3" borderId="2" xfId="50" applyNumberFormat="1" applyFont="1" applyFill="1" applyBorder="1" applyAlignment="1">
      <alignment horizontal="center" vertical="center" wrapText="1" readingOrder="1"/>
    </xf>
    <xf numFmtId="43" fontId="5" fillId="0" borderId="4" xfId="50" applyFont="1" applyFill="1" applyBorder="1" applyAlignment="1">
      <alignment horizontal="center" vertical="center" wrapText="1" readingOrder="1"/>
    </xf>
    <xf numFmtId="1" fontId="5" fillId="0" borderId="0" xfId="50" applyNumberFormat="1" applyFont="1" applyFill="1" applyBorder="1" applyAlignment="1">
      <alignment horizontal="center" vertical="center" wrapText="1" readingOrder="1"/>
    </xf>
    <xf numFmtId="1" fontId="5" fillId="0" borderId="2" xfId="50" applyNumberFormat="1" applyFont="1" applyFill="1" applyBorder="1" applyAlignment="1">
      <alignment horizontal="center" vertical="center" wrapText="1" readingOrder="1"/>
    </xf>
    <xf numFmtId="1" fontId="6" fillId="0" borderId="0" xfId="50" applyNumberFormat="1" applyFont="1" applyFill="1" applyBorder="1" applyAlignment="1">
      <alignment horizontal="center" vertical="center" wrapText="1" readingOrder="1"/>
    </xf>
    <xf numFmtId="43" fontId="2" fillId="6" borderId="4" xfId="50" applyFont="1" applyFill="1" applyBorder="1" applyAlignment="1">
      <alignment horizontal="center" vertical="center" wrapText="1" readingOrder="1"/>
    </xf>
    <xf numFmtId="1" fontId="4" fillId="6" borderId="0" xfId="50" applyNumberFormat="1" applyFont="1" applyFill="1" applyBorder="1" applyAlignment="1">
      <alignment horizontal="center" vertical="center" wrapText="1" readingOrder="1"/>
    </xf>
    <xf numFmtId="1" fontId="4" fillId="6" borderId="2" xfId="50" applyNumberFormat="1" applyFont="1" applyFill="1" applyBorder="1" applyAlignment="1">
      <alignment horizontal="center" vertical="center" wrapText="1" readingOrder="1"/>
    </xf>
    <xf numFmtId="1" fontId="4" fillId="0" borderId="0" xfId="50" applyNumberFormat="1" applyFont="1" applyFill="1" applyBorder="1" applyAlignment="1">
      <alignment horizontal="center" vertical="center" wrapText="1" readingOrder="1"/>
    </xf>
    <xf numFmtId="1" fontId="7" fillId="7" borderId="5" xfId="50" applyNumberFormat="1" applyFont="1" applyFill="1" applyBorder="1" applyAlignment="1">
      <alignment horizontal="center" vertical="center" wrapText="1" readingOrder="1"/>
    </xf>
    <xf numFmtId="1" fontId="7" fillId="7" borderId="6" xfId="50" applyNumberFormat="1" applyFont="1" applyFill="1" applyBorder="1" applyAlignment="1">
      <alignment horizontal="center" vertical="center" wrapText="1" readingOrder="1"/>
    </xf>
    <xf numFmtId="1" fontId="7" fillId="7" borderId="7" xfId="50" applyNumberFormat="1" applyFont="1" applyFill="1" applyBorder="1" applyAlignment="1">
      <alignment horizontal="center" vertical="center" wrapText="1" readingOrder="1"/>
    </xf>
    <xf numFmtId="0" fontId="8" fillId="0" borderId="0" xfId="0" applyFont="1">
      <alignment vertical="center"/>
    </xf>
    <xf numFmtId="176" fontId="9" fillId="8" borderId="0" xfId="0" applyNumberFormat="1" applyFont="1" applyFill="1">
      <alignment vertical="center"/>
    </xf>
    <xf numFmtId="1" fontId="3" fillId="2" borderId="8" xfId="50" applyNumberFormat="1" applyFont="1" applyFill="1" applyBorder="1" applyAlignment="1">
      <alignment horizontal="center" vertical="center" wrapText="1" readingOrder="1"/>
    </xf>
    <xf numFmtId="177" fontId="5" fillId="0" borderId="0" xfId="3" applyNumberFormat="1" applyFont="1" applyFill="1" applyBorder="1" applyAlignment="1">
      <alignment horizontal="center" vertical="center" wrapText="1" readingOrder="1"/>
    </xf>
    <xf numFmtId="177" fontId="5" fillId="0" borderId="2" xfId="3" applyNumberFormat="1" applyFont="1" applyFill="1" applyBorder="1" applyAlignment="1">
      <alignment horizontal="center" vertical="center" wrapText="1" readingOrder="1"/>
    </xf>
    <xf numFmtId="178" fontId="6" fillId="0" borderId="0" xfId="50" applyNumberFormat="1" applyFont="1" applyFill="1" applyBorder="1" applyAlignment="1">
      <alignment horizontal="center" vertical="center" wrapText="1" readingOrder="1"/>
    </xf>
    <xf numFmtId="177" fontId="4" fillId="6" borderId="0" xfId="3" applyNumberFormat="1" applyFont="1" applyFill="1" applyBorder="1" applyAlignment="1">
      <alignment horizontal="center" vertical="center" wrapText="1" readingOrder="1"/>
    </xf>
    <xf numFmtId="177" fontId="4" fillId="6" borderId="2" xfId="3" applyNumberFormat="1" applyFont="1" applyFill="1" applyBorder="1" applyAlignment="1">
      <alignment horizontal="center" vertical="center" wrapText="1" readingOrder="1"/>
    </xf>
    <xf numFmtId="178" fontId="4" fillId="6" borderId="0" xfId="50" applyNumberFormat="1" applyFont="1" applyFill="1" applyBorder="1" applyAlignment="1">
      <alignment horizontal="center" vertical="center" wrapText="1" readingOrder="1"/>
    </xf>
    <xf numFmtId="177" fontId="7" fillId="7" borderId="6" xfId="3" applyNumberFormat="1" applyFont="1" applyFill="1" applyBorder="1" applyAlignment="1">
      <alignment horizontal="center" vertical="center" wrapText="1" readingOrder="1"/>
    </xf>
    <xf numFmtId="177" fontId="7" fillId="7" borderId="7" xfId="3" applyNumberFormat="1" applyFont="1" applyFill="1" applyBorder="1" applyAlignment="1">
      <alignment horizontal="center" vertical="center" wrapText="1" readingOrder="1"/>
    </xf>
    <xf numFmtId="178" fontId="7" fillId="7" borderId="6" xfId="50" applyNumberFormat="1" applyFont="1" applyFill="1" applyBorder="1" applyAlignment="1">
      <alignment horizontal="center" vertical="center" wrapText="1" readingOrder="1"/>
    </xf>
    <xf numFmtId="1" fontId="3" fillId="2" borderId="9" xfId="50" applyNumberFormat="1" applyFont="1" applyFill="1" applyBorder="1" applyAlignment="1">
      <alignment horizontal="center" vertical="center" wrapText="1" readingOrder="1"/>
    </xf>
    <xf numFmtId="0" fontId="4" fillId="9" borderId="9" xfId="50" applyNumberFormat="1" applyFont="1" applyFill="1" applyBorder="1" applyAlignment="1">
      <alignment horizontal="center" vertical="center" wrapText="1" readingOrder="1"/>
    </xf>
    <xf numFmtId="1" fontId="4" fillId="6" borderId="9" xfId="50" applyNumberFormat="1" applyFont="1" applyFill="1" applyBorder="1" applyAlignment="1">
      <alignment horizontal="center" vertical="center" wrapText="1" readingOrder="1"/>
    </xf>
    <xf numFmtId="177" fontId="1" fillId="0" borderId="0" xfId="3" applyNumberFormat="1" applyFont="1">
      <alignment vertical="center"/>
    </xf>
    <xf numFmtId="1" fontId="4" fillId="0" borderId="9" xfId="50" applyNumberFormat="1" applyFont="1" applyFill="1" applyBorder="1" applyAlignment="1">
      <alignment horizontal="center" vertical="center" wrapText="1" readingOrder="1"/>
    </xf>
    <xf numFmtId="176" fontId="1" fillId="0" borderId="0" xfId="0" applyNumberFormat="1" applyFont="1">
      <alignment vertical="center"/>
    </xf>
    <xf numFmtId="1" fontId="7" fillId="7" borderId="10" xfId="50" applyNumberFormat="1" applyFont="1" applyFill="1" applyBorder="1" applyAlignment="1">
      <alignment horizontal="center" vertical="center" wrapText="1" readingOrder="1"/>
    </xf>
    <xf numFmtId="1" fontId="3" fillId="2" borderId="11" xfId="50" applyNumberFormat="1" applyFont="1" applyFill="1" applyBorder="1" applyAlignment="1">
      <alignment horizontal="center" vertical="center" wrapText="1" readingOrder="1"/>
    </xf>
    <xf numFmtId="0" fontId="4" fillId="3" borderId="9" xfId="50" applyNumberFormat="1" applyFont="1" applyFill="1" applyBorder="1" applyAlignment="1">
      <alignment horizontal="center" vertical="center" wrapText="1" readingOrder="1"/>
    </xf>
    <xf numFmtId="1" fontId="5" fillId="0" borderId="9" xfId="50" applyNumberFormat="1" applyFont="1" applyFill="1" applyBorder="1" applyAlignment="1">
      <alignment horizontal="center" vertical="center" wrapText="1" readingOrder="1"/>
    </xf>
    <xf numFmtId="176" fontId="10" fillId="0" borderId="0" xfId="0" applyNumberFormat="1" applyFont="1">
      <alignment vertical="center"/>
    </xf>
    <xf numFmtId="1" fontId="7" fillId="2" borderId="0" xfId="50" applyNumberFormat="1" applyFont="1" applyFill="1" applyBorder="1" applyAlignment="1">
      <alignment horizontal="center" vertical="center" wrapText="1" readingOrder="1"/>
    </xf>
    <xf numFmtId="1" fontId="7" fillId="2" borderId="0" xfId="50" applyNumberFormat="1" applyFont="1" applyFill="1" applyAlignment="1">
      <alignment horizontal="center" vertical="center" wrapText="1" readingOrder="1"/>
    </xf>
    <xf numFmtId="1" fontId="7" fillId="2" borderId="9" xfId="50" applyNumberFormat="1" applyFont="1" applyFill="1" applyBorder="1" applyAlignment="1">
      <alignment horizontal="center" vertical="center" wrapText="1" readingOrder="1"/>
    </xf>
    <xf numFmtId="178" fontId="6" fillId="0" borderId="9" xfId="50" applyNumberFormat="1" applyFont="1" applyFill="1" applyBorder="1" applyAlignment="1">
      <alignment horizontal="center" vertical="center" wrapText="1" readingOrder="1"/>
    </xf>
    <xf numFmtId="178" fontId="4" fillId="6" borderId="9" xfId="50" applyNumberFormat="1" applyFont="1" applyFill="1" applyBorder="1" applyAlignment="1">
      <alignment horizontal="center" vertical="center" wrapText="1" readingOrder="1"/>
    </xf>
    <xf numFmtId="178" fontId="6" fillId="0" borderId="12" xfId="50" applyNumberFormat="1" applyFont="1" applyFill="1" applyBorder="1" applyAlignment="1">
      <alignment horizontal="center" vertical="center" wrapText="1" readingOrder="1"/>
    </xf>
    <xf numFmtId="178" fontId="7" fillId="7" borderId="10" xfId="50" applyNumberFormat="1" applyFont="1" applyFill="1" applyBorder="1" applyAlignment="1">
      <alignment horizontal="center" vertical="center" wrapText="1" readingOrder="1"/>
    </xf>
    <xf numFmtId="0" fontId="1" fillId="0" borderId="0" xfId="49" applyFont="1" applyAlignment="1">
      <alignment vertical="center" wrapText="1"/>
    </xf>
    <xf numFmtId="0" fontId="11" fillId="0" borderId="0" xfId="49" applyFont="1">
      <alignment vertical="center"/>
    </xf>
    <xf numFmtId="0" fontId="1" fillId="0" borderId="0" xfId="49" applyFont="1">
      <alignment vertical="center"/>
    </xf>
    <xf numFmtId="0" fontId="1" fillId="0" borderId="0" xfId="49" applyFont="1" applyAlignment="1">
      <alignment horizontal="center" vertical="center"/>
    </xf>
    <xf numFmtId="9" fontId="1" fillId="0" borderId="0" xfId="3" applyFont="1" applyFill="1" applyBorder="1" applyAlignment="1" applyProtection="1">
      <alignment horizontal="center" vertical="center"/>
    </xf>
    <xf numFmtId="177" fontId="1" fillId="0" borderId="0" xfId="3" applyNumberFormat="1" applyFont="1" applyFill="1" applyBorder="1" applyAlignment="1" applyProtection="1">
      <alignment horizontal="center" vertical="center"/>
    </xf>
    <xf numFmtId="0" fontId="1" fillId="0" borderId="0" xfId="3" applyNumberFormat="1" applyFont="1" applyFill="1" applyBorder="1" applyAlignment="1" applyProtection="1">
      <alignment horizontal="center" vertical="center"/>
    </xf>
    <xf numFmtId="178" fontId="1" fillId="0" borderId="0" xfId="49" applyNumberFormat="1" applyFont="1" applyAlignment="1">
      <alignment horizontal="center" vertical="center"/>
    </xf>
    <xf numFmtId="43" fontId="2" fillId="0" borderId="13" xfId="50" applyFont="1" applyFill="1" applyBorder="1" applyAlignment="1">
      <alignment horizontal="left" vertical="center" wrapText="1" readingOrder="1"/>
    </xf>
    <xf numFmtId="1" fontId="1" fillId="10" borderId="8" xfId="50" applyNumberFormat="1" applyFont="1" applyFill="1" applyBorder="1" applyAlignment="1">
      <alignment horizontal="center" vertical="center" wrapText="1" readingOrder="1"/>
    </xf>
    <xf numFmtId="43" fontId="2" fillId="0" borderId="14" xfId="50" applyFont="1" applyFill="1" applyBorder="1" applyAlignment="1">
      <alignment horizontal="left" vertical="center" wrapText="1" readingOrder="1"/>
    </xf>
    <xf numFmtId="0" fontId="4" fillId="11" borderId="0" xfId="50" applyNumberFormat="1" applyFont="1" applyFill="1" applyBorder="1" applyAlignment="1">
      <alignment horizontal="center" vertical="center" wrapText="1" readingOrder="1"/>
    </xf>
    <xf numFmtId="43" fontId="4" fillId="0" borderId="12" xfId="50" applyFont="1" applyFill="1" applyBorder="1" applyAlignment="1">
      <alignment horizontal="left" vertical="center" wrapText="1" readingOrder="1"/>
    </xf>
    <xf numFmtId="43" fontId="4" fillId="12" borderId="12" xfId="50" applyFont="1" applyFill="1" applyBorder="1" applyAlignment="1">
      <alignment horizontal="left" vertical="center" wrapText="1" readingOrder="1"/>
    </xf>
    <xf numFmtId="1" fontId="4" fillId="12" borderId="0" xfId="50" applyNumberFormat="1" applyFont="1" applyFill="1" applyBorder="1" applyAlignment="1">
      <alignment horizontal="center" vertical="center" wrapText="1" readingOrder="1"/>
    </xf>
    <xf numFmtId="43" fontId="2" fillId="13" borderId="12" xfId="50" applyFont="1" applyFill="1" applyBorder="1" applyAlignment="1">
      <alignment horizontal="left" vertical="center" wrapText="1" readingOrder="1"/>
    </xf>
    <xf numFmtId="1" fontId="2" fillId="13" borderId="0" xfId="50" applyNumberFormat="1" applyFont="1" applyFill="1" applyBorder="1" applyAlignment="1">
      <alignment horizontal="center" vertical="center" wrapText="1" readingOrder="1"/>
    </xf>
    <xf numFmtId="43" fontId="2" fillId="14" borderId="12" xfId="50" applyFont="1" applyFill="1" applyBorder="1" applyAlignment="1">
      <alignment horizontal="left" vertical="center" wrapText="1" readingOrder="1"/>
    </xf>
    <xf numFmtId="1" fontId="2" fillId="14" borderId="0" xfId="50" applyNumberFormat="1" applyFont="1" applyFill="1" applyBorder="1" applyAlignment="1">
      <alignment horizontal="center" vertical="center" wrapText="1" readingOrder="1"/>
    </xf>
    <xf numFmtId="1" fontId="2" fillId="15" borderId="0" xfId="50" applyNumberFormat="1" applyFont="1" applyFill="1" applyBorder="1" applyAlignment="1">
      <alignment horizontal="center" vertical="center" wrapText="1" readingOrder="1"/>
    </xf>
    <xf numFmtId="1" fontId="7" fillId="7" borderId="15" xfId="50" applyNumberFormat="1" applyFont="1" applyFill="1" applyBorder="1" applyAlignment="1">
      <alignment horizontal="left" vertical="center" wrapText="1" readingOrder="1"/>
    </xf>
    <xf numFmtId="1" fontId="7" fillId="7" borderId="16" xfId="50" applyNumberFormat="1" applyFont="1" applyFill="1" applyBorder="1" applyAlignment="1">
      <alignment horizontal="center" vertical="center" wrapText="1" readingOrder="1"/>
    </xf>
    <xf numFmtId="1" fontId="7" fillId="15" borderId="16" xfId="50" applyNumberFormat="1" applyFont="1" applyFill="1" applyBorder="1" applyAlignment="1">
      <alignment horizontal="center" vertical="center" wrapText="1" readingOrder="1"/>
    </xf>
    <xf numFmtId="1" fontId="7" fillId="16" borderId="16" xfId="50" applyNumberFormat="1" applyFont="1" applyFill="1" applyBorder="1" applyAlignment="1">
      <alignment horizontal="center" vertical="center" wrapText="1" readingOrder="1"/>
    </xf>
    <xf numFmtId="43" fontId="4" fillId="17" borderId="12" xfId="50" applyFont="1" applyFill="1" applyBorder="1" applyAlignment="1">
      <alignment horizontal="left" vertical="center" wrapText="1" readingOrder="1"/>
    </xf>
    <xf numFmtId="1" fontId="4" fillId="17" borderId="0" xfId="50" applyNumberFormat="1" applyFont="1" applyFill="1" applyBorder="1" applyAlignment="1">
      <alignment horizontal="center" vertical="center" wrapText="1" readingOrder="1"/>
    </xf>
    <xf numFmtId="43" fontId="2" fillId="18" borderId="12" xfId="50" applyFont="1" applyFill="1" applyBorder="1" applyAlignment="1">
      <alignment horizontal="left" vertical="center" wrapText="1" readingOrder="1"/>
    </xf>
    <xf numFmtId="1" fontId="2" fillId="18" borderId="0" xfId="50" applyNumberFormat="1" applyFont="1" applyFill="1" applyBorder="1" applyAlignment="1">
      <alignment horizontal="center" vertical="center" wrapText="1" readingOrder="1"/>
    </xf>
    <xf numFmtId="9" fontId="1" fillId="19" borderId="8" xfId="3" applyFont="1" applyFill="1" applyBorder="1" applyAlignment="1">
      <alignment horizontal="center" vertical="center" wrapText="1" readingOrder="1"/>
    </xf>
    <xf numFmtId="177" fontId="1" fillId="19" borderId="8" xfId="3" applyNumberFormat="1" applyFont="1" applyFill="1" applyBorder="1" applyAlignment="1">
      <alignment horizontal="center" vertical="center" wrapText="1" readingOrder="1"/>
    </xf>
    <xf numFmtId="1" fontId="1" fillId="20" borderId="8" xfId="50" applyNumberFormat="1" applyFont="1" applyFill="1" applyBorder="1" applyAlignment="1">
      <alignment horizontal="center" vertical="center" wrapText="1" readingOrder="1"/>
    </xf>
    <xf numFmtId="1" fontId="1" fillId="19" borderId="8" xfId="50" applyNumberFormat="1" applyFont="1" applyFill="1" applyBorder="1" applyAlignment="1">
      <alignment horizontal="center" vertical="center" wrapText="1" readingOrder="1"/>
    </xf>
    <xf numFmtId="9" fontId="4" fillId="3" borderId="0" xfId="3" applyFont="1" applyFill="1" applyBorder="1" applyAlignment="1">
      <alignment horizontal="center" vertical="center" wrapText="1" readingOrder="1"/>
    </xf>
    <xf numFmtId="9" fontId="4" fillId="11" borderId="0" xfId="3" applyFont="1" applyFill="1" applyBorder="1" applyAlignment="1">
      <alignment horizontal="center" vertical="center" wrapText="1" readingOrder="1"/>
    </xf>
    <xf numFmtId="177" fontId="4" fillId="21" borderId="0" xfId="3" applyNumberFormat="1" applyFont="1" applyFill="1" applyBorder="1" applyAlignment="1">
      <alignment horizontal="center" vertical="center" wrapText="1" readingOrder="1"/>
    </xf>
    <xf numFmtId="0" fontId="4" fillId="21" borderId="0" xfId="50" applyNumberFormat="1" applyFont="1" applyFill="1" applyBorder="1" applyAlignment="1">
      <alignment horizontal="center" vertical="center" wrapText="1" readingOrder="1"/>
    </xf>
    <xf numFmtId="9" fontId="4" fillId="0" borderId="0" xfId="3" applyFont="1" applyFill="1" applyBorder="1" applyAlignment="1">
      <alignment horizontal="center" vertical="center" wrapText="1" readingOrder="1"/>
    </xf>
    <xf numFmtId="179" fontId="4" fillId="0" borderId="0" xfId="3" applyNumberFormat="1" applyFont="1" applyFill="1" applyBorder="1" applyAlignment="1">
      <alignment horizontal="center" vertical="center" wrapText="1" readingOrder="1"/>
    </xf>
    <xf numFmtId="9" fontId="4" fillId="12" borderId="0" xfId="3" applyFont="1" applyFill="1" applyBorder="1" applyAlignment="1">
      <alignment horizontal="center" vertical="center" wrapText="1" readingOrder="1"/>
    </xf>
    <xf numFmtId="179" fontId="4" fillId="12" borderId="0" xfId="3" applyNumberFormat="1" applyFont="1" applyFill="1" applyBorder="1" applyAlignment="1">
      <alignment horizontal="center" vertical="center" wrapText="1" readingOrder="1"/>
    </xf>
    <xf numFmtId="9" fontId="2" fillId="13" borderId="0" xfId="3" applyFont="1" applyFill="1" applyBorder="1" applyAlignment="1">
      <alignment horizontal="center" vertical="center" wrapText="1" readingOrder="1"/>
    </xf>
    <xf numFmtId="179" fontId="2" fillId="13" borderId="0" xfId="3" applyNumberFormat="1" applyFont="1" applyFill="1" applyBorder="1" applyAlignment="1">
      <alignment horizontal="center" vertical="center" wrapText="1" readingOrder="1"/>
    </xf>
    <xf numFmtId="9" fontId="2" fillId="14" borderId="0" xfId="3" applyFont="1" applyFill="1" applyBorder="1" applyAlignment="1">
      <alignment horizontal="center" vertical="center" wrapText="1" readingOrder="1"/>
    </xf>
    <xf numFmtId="179" fontId="2" fillId="14" borderId="0" xfId="3" applyNumberFormat="1" applyFont="1" applyFill="1" applyBorder="1" applyAlignment="1">
      <alignment horizontal="center" vertical="center" wrapText="1" readingOrder="1"/>
    </xf>
    <xf numFmtId="9" fontId="7" fillId="7" borderId="16" xfId="3" applyFont="1" applyFill="1" applyBorder="1" applyAlignment="1">
      <alignment horizontal="center" vertical="center" wrapText="1" readingOrder="1"/>
    </xf>
    <xf numFmtId="177" fontId="7" fillId="7" borderId="16" xfId="3" applyNumberFormat="1" applyFont="1" applyFill="1" applyBorder="1" applyAlignment="1">
      <alignment horizontal="center" vertical="center" wrapText="1" readingOrder="1"/>
    </xf>
    <xf numFmtId="179" fontId="7" fillId="7" borderId="16" xfId="3" applyNumberFormat="1" applyFont="1" applyFill="1" applyBorder="1" applyAlignment="1">
      <alignment horizontal="center" vertical="center" wrapText="1" readingOrder="1"/>
    </xf>
    <xf numFmtId="177" fontId="2" fillId="14" borderId="0" xfId="3" applyNumberFormat="1" applyFont="1" applyFill="1" applyBorder="1" applyAlignment="1">
      <alignment horizontal="center" vertical="center" wrapText="1" readingOrder="1"/>
    </xf>
    <xf numFmtId="9" fontId="4" fillId="17" borderId="0" xfId="3" applyFont="1" applyFill="1" applyBorder="1" applyAlignment="1">
      <alignment horizontal="center" vertical="center" wrapText="1" readingOrder="1"/>
    </xf>
    <xf numFmtId="177" fontId="4" fillId="17" borderId="0" xfId="3" applyNumberFormat="1" applyFont="1" applyFill="1" applyBorder="1" applyAlignment="1">
      <alignment horizontal="center" vertical="center" wrapText="1" readingOrder="1"/>
    </xf>
    <xf numFmtId="179" fontId="4" fillId="17" borderId="0" xfId="3" applyNumberFormat="1" applyFont="1" applyFill="1" applyBorder="1" applyAlignment="1">
      <alignment horizontal="center" vertical="center" wrapText="1" readingOrder="1"/>
    </xf>
    <xf numFmtId="177" fontId="4" fillId="0" borderId="0" xfId="3" applyNumberFormat="1" applyFont="1" applyFill="1" applyBorder="1" applyAlignment="1">
      <alignment horizontal="center" vertical="center" wrapText="1" readingOrder="1"/>
    </xf>
    <xf numFmtId="9" fontId="2" fillId="18" borderId="0" xfId="3" applyFont="1" applyFill="1" applyBorder="1" applyAlignment="1">
      <alignment horizontal="center" vertical="center" wrapText="1" readingOrder="1"/>
    </xf>
    <xf numFmtId="177" fontId="2" fillId="18" borderId="0" xfId="3" applyNumberFormat="1" applyFont="1" applyFill="1" applyBorder="1" applyAlignment="1">
      <alignment horizontal="center" vertical="center" wrapText="1" readingOrder="1"/>
    </xf>
    <xf numFmtId="179" fontId="2" fillId="18" borderId="0" xfId="3" applyNumberFormat="1" applyFont="1" applyFill="1" applyBorder="1" applyAlignment="1">
      <alignment horizontal="center" vertical="center" wrapText="1" readingOrder="1"/>
    </xf>
    <xf numFmtId="178" fontId="12" fillId="19" borderId="8" xfId="50" applyNumberFormat="1" applyFont="1" applyFill="1" applyBorder="1" applyAlignment="1">
      <alignment horizontal="center" vertical="center" wrapText="1" readingOrder="1"/>
    </xf>
    <xf numFmtId="1" fontId="12" fillId="19" borderId="8" xfId="50" applyNumberFormat="1" applyFont="1" applyFill="1" applyBorder="1" applyAlignment="1">
      <alignment horizontal="center" vertical="center" wrapText="1" readingOrder="1"/>
    </xf>
    <xf numFmtId="9" fontId="12" fillId="19" borderId="8" xfId="3" applyFont="1" applyFill="1" applyBorder="1" applyAlignment="1">
      <alignment horizontal="center" vertical="center" wrapText="1" readingOrder="1"/>
    </xf>
    <xf numFmtId="0" fontId="4" fillId="21" borderId="0" xfId="3" applyNumberFormat="1" applyFont="1" applyFill="1" applyBorder="1" applyAlignment="1">
      <alignment horizontal="center" vertical="center" wrapText="1" readingOrder="1"/>
    </xf>
    <xf numFmtId="178" fontId="4" fillId="21" borderId="0" xfId="50" applyNumberFormat="1" applyFont="1" applyFill="1" applyBorder="1" applyAlignment="1">
      <alignment horizontal="center" vertical="center" wrapText="1" readingOrder="1"/>
    </xf>
    <xf numFmtId="9" fontId="4" fillId="21" borderId="0" xfId="3" applyFont="1" applyFill="1" applyBorder="1" applyAlignment="1">
      <alignment horizontal="center" vertical="center" wrapText="1" readingOrder="1"/>
    </xf>
    <xf numFmtId="180" fontId="4" fillId="0" borderId="0" xfId="3" applyNumberFormat="1" applyFont="1" applyFill="1" applyBorder="1" applyAlignment="1">
      <alignment horizontal="center" vertical="center" wrapText="1" readingOrder="1"/>
    </xf>
    <xf numFmtId="178" fontId="4" fillId="0" borderId="0" xfId="50" applyNumberFormat="1" applyFont="1" applyFill="1" applyBorder="1" applyAlignment="1">
      <alignment horizontal="center" vertical="center" wrapText="1" readingOrder="1"/>
    </xf>
    <xf numFmtId="180" fontId="4" fillId="12" borderId="0" xfId="3" applyNumberFormat="1" applyFont="1" applyFill="1" applyBorder="1" applyAlignment="1">
      <alignment horizontal="center" vertical="center" wrapText="1" readingOrder="1"/>
    </xf>
    <xf numFmtId="178" fontId="4" fillId="12" borderId="0" xfId="50" applyNumberFormat="1" applyFont="1" applyFill="1" applyBorder="1" applyAlignment="1">
      <alignment horizontal="center" vertical="center" wrapText="1" readingOrder="1"/>
    </xf>
    <xf numFmtId="180" fontId="2" fillId="13" borderId="0" xfId="3" applyNumberFormat="1" applyFont="1" applyFill="1" applyBorder="1" applyAlignment="1">
      <alignment horizontal="center" vertical="center" wrapText="1" readingOrder="1"/>
    </xf>
    <xf numFmtId="178" fontId="2" fillId="13" borderId="0" xfId="50" applyNumberFormat="1" applyFont="1" applyFill="1" applyBorder="1" applyAlignment="1">
      <alignment horizontal="center" vertical="center" wrapText="1" readingOrder="1"/>
    </xf>
    <xf numFmtId="180" fontId="2" fillId="14" borderId="0" xfId="3" applyNumberFormat="1" applyFont="1" applyFill="1" applyBorder="1" applyAlignment="1">
      <alignment horizontal="center" vertical="center" wrapText="1" readingOrder="1"/>
    </xf>
    <xf numFmtId="178" fontId="2" fillId="14" borderId="0" xfId="50" applyNumberFormat="1" applyFont="1" applyFill="1" applyBorder="1" applyAlignment="1">
      <alignment horizontal="center" vertical="center" wrapText="1" readingOrder="1"/>
    </xf>
    <xf numFmtId="180" fontId="7" fillId="7" borderId="16" xfId="3" applyNumberFormat="1" applyFont="1" applyFill="1" applyBorder="1" applyAlignment="1">
      <alignment horizontal="center" vertical="center" wrapText="1" readingOrder="1"/>
    </xf>
    <xf numFmtId="178" fontId="7" fillId="7" borderId="16" xfId="50" applyNumberFormat="1" applyFont="1" applyFill="1" applyBorder="1" applyAlignment="1">
      <alignment horizontal="center" vertical="center" wrapText="1" readingOrder="1"/>
    </xf>
    <xf numFmtId="180" fontId="4" fillId="17" borderId="0" xfId="3" applyNumberFormat="1" applyFont="1" applyFill="1" applyBorder="1" applyAlignment="1">
      <alignment horizontal="center" vertical="center" wrapText="1" readingOrder="1"/>
    </xf>
    <xf numFmtId="178" fontId="4" fillId="17" borderId="0" xfId="50" applyNumberFormat="1" applyFont="1" applyFill="1" applyBorder="1" applyAlignment="1">
      <alignment horizontal="center" vertical="center" wrapText="1" readingOrder="1"/>
    </xf>
    <xf numFmtId="180" fontId="2" fillId="18" borderId="0" xfId="3" applyNumberFormat="1" applyFont="1" applyFill="1" applyBorder="1" applyAlignment="1">
      <alignment horizontal="center" vertical="center" wrapText="1" readingOrder="1"/>
    </xf>
    <xf numFmtId="178" fontId="2" fillId="18" borderId="0" xfId="50" applyNumberFormat="1" applyFont="1" applyFill="1" applyBorder="1" applyAlignment="1">
      <alignment horizontal="center" vertical="center" wrapText="1" readingOrder="1"/>
    </xf>
    <xf numFmtId="43" fontId="1" fillId="0" borderId="0" xfId="49" applyNumberFormat="1" applyFont="1" applyAlignment="1">
      <alignment horizontal="center" vertical="center"/>
    </xf>
    <xf numFmtId="43" fontId="1" fillId="0" borderId="0" xfId="49" applyNumberFormat="1" applyFont="1">
      <alignment vertical="center"/>
    </xf>
    <xf numFmtId="43" fontId="2" fillId="22" borderId="12" xfId="50" applyFont="1" applyFill="1" applyBorder="1" applyAlignment="1">
      <alignment horizontal="left" vertical="center" wrapText="1" readingOrder="1"/>
    </xf>
    <xf numFmtId="1" fontId="2" fillId="22" borderId="0" xfId="50" applyNumberFormat="1" applyFont="1" applyFill="1" applyBorder="1" applyAlignment="1">
      <alignment horizontal="center" vertical="center" wrapText="1" readingOrder="1"/>
    </xf>
    <xf numFmtId="43" fontId="2" fillId="23" borderId="12" xfId="50" applyFont="1" applyFill="1" applyBorder="1" applyAlignment="1">
      <alignment horizontal="left" vertical="center" wrapText="1" indent="1" readingOrder="1"/>
    </xf>
    <xf numFmtId="1" fontId="4" fillId="23" borderId="0" xfId="50" applyNumberFormat="1" applyFont="1" applyFill="1" applyBorder="1" applyAlignment="1">
      <alignment horizontal="center" vertical="center" wrapText="1" readingOrder="1"/>
    </xf>
    <xf numFmtId="1" fontId="7" fillId="4" borderId="16" xfId="50" applyNumberFormat="1" applyFont="1" applyFill="1" applyBorder="1" applyAlignment="1">
      <alignment horizontal="center" vertical="center" wrapText="1" readingOrder="1"/>
    </xf>
    <xf numFmtId="1" fontId="7" fillId="24" borderId="17" xfId="50" applyNumberFormat="1" applyFont="1" applyFill="1" applyBorder="1" applyAlignment="1">
      <alignment horizontal="left" vertical="center" wrapText="1" readingOrder="1"/>
    </xf>
    <xf numFmtId="1" fontId="7" fillId="24" borderId="6" xfId="50" applyNumberFormat="1" applyFont="1" applyFill="1" applyBorder="1" applyAlignment="1">
      <alignment horizontal="center" vertical="center" wrapText="1" readingOrder="1"/>
    </xf>
    <xf numFmtId="9" fontId="2" fillId="22" borderId="0" xfId="3" applyFont="1" applyFill="1" applyBorder="1" applyAlignment="1">
      <alignment horizontal="center" vertical="center" wrapText="1" readingOrder="1"/>
    </xf>
    <xf numFmtId="177" fontId="2" fillId="22" borderId="0" xfId="3" applyNumberFormat="1" applyFont="1" applyFill="1" applyBorder="1" applyAlignment="1">
      <alignment horizontal="center" vertical="center" wrapText="1" readingOrder="1"/>
    </xf>
    <xf numFmtId="179" fontId="2" fillId="22" borderId="0" xfId="3" applyNumberFormat="1" applyFont="1" applyFill="1" applyBorder="1" applyAlignment="1">
      <alignment horizontal="center" vertical="center" wrapText="1" readingOrder="1"/>
    </xf>
    <xf numFmtId="9" fontId="4" fillId="23" borderId="0" xfId="3" applyFont="1" applyFill="1" applyBorder="1" applyAlignment="1">
      <alignment horizontal="center" vertical="center" wrapText="1" readingOrder="1"/>
    </xf>
    <xf numFmtId="177" fontId="4" fillId="23" borderId="0" xfId="3" applyNumberFormat="1" applyFont="1" applyFill="1" applyBorder="1" applyAlignment="1">
      <alignment horizontal="center" vertical="center" wrapText="1" readingOrder="1"/>
    </xf>
    <xf numFmtId="179" fontId="4" fillId="23" borderId="0" xfId="3" applyNumberFormat="1" applyFont="1" applyFill="1" applyBorder="1" applyAlignment="1">
      <alignment horizontal="center" vertical="center" wrapText="1" readingOrder="1"/>
    </xf>
    <xf numFmtId="10" fontId="4" fillId="0" borderId="0" xfId="3" applyNumberFormat="1" applyFont="1" applyFill="1" applyBorder="1" applyAlignment="1">
      <alignment horizontal="center" vertical="center" wrapText="1" readingOrder="1"/>
    </xf>
    <xf numFmtId="10" fontId="4" fillId="12" borderId="0" xfId="3" applyNumberFormat="1" applyFont="1" applyFill="1" applyBorder="1" applyAlignment="1">
      <alignment horizontal="center" vertical="center" wrapText="1" readingOrder="1"/>
    </xf>
    <xf numFmtId="177" fontId="4" fillId="12" borderId="0" xfId="3" applyNumberFormat="1" applyFont="1" applyFill="1" applyBorder="1" applyAlignment="1">
      <alignment horizontal="center" vertical="center" wrapText="1" readingOrder="1"/>
    </xf>
    <xf numFmtId="177" fontId="2" fillId="13" borderId="0" xfId="3" applyNumberFormat="1" applyFont="1" applyFill="1" applyBorder="1" applyAlignment="1">
      <alignment horizontal="center" vertical="center" wrapText="1" readingOrder="1"/>
    </xf>
    <xf numFmtId="9" fontId="4" fillId="16" borderId="0" xfId="3" applyFont="1" applyFill="1" applyBorder="1" applyAlignment="1">
      <alignment horizontal="center" vertical="center" wrapText="1" readingOrder="1"/>
    </xf>
    <xf numFmtId="9" fontId="2" fillId="23" borderId="0" xfId="3" applyFont="1" applyFill="1" applyBorder="1" applyAlignment="1">
      <alignment horizontal="center" vertical="center" wrapText="1" readingOrder="1"/>
    </xf>
    <xf numFmtId="177" fontId="2" fillId="23" borderId="0" xfId="3" applyNumberFormat="1" applyFont="1" applyFill="1" applyBorder="1" applyAlignment="1">
      <alignment horizontal="center" vertical="center" wrapText="1" readingOrder="1"/>
    </xf>
    <xf numFmtId="179" fontId="2" fillId="22" borderId="0" xfId="50" applyNumberFormat="1" applyFont="1" applyFill="1" applyBorder="1" applyAlignment="1">
      <alignment horizontal="center" vertical="center" wrapText="1" readingOrder="1"/>
    </xf>
    <xf numFmtId="179" fontId="7" fillId="24" borderId="6" xfId="50" applyNumberFormat="1" applyFont="1" applyFill="1" applyBorder="1" applyAlignment="1">
      <alignment horizontal="center" vertical="center" wrapText="1" readingOrder="1"/>
    </xf>
    <xf numFmtId="180" fontId="2" fillId="22" borderId="0" xfId="3" applyNumberFormat="1" applyFont="1" applyFill="1" applyBorder="1" applyAlignment="1">
      <alignment horizontal="center" vertical="center" wrapText="1" readingOrder="1"/>
    </xf>
    <xf numFmtId="178" fontId="2" fillId="22" borderId="0" xfId="50" applyNumberFormat="1" applyFont="1" applyFill="1" applyBorder="1" applyAlignment="1">
      <alignment horizontal="center" vertical="center" wrapText="1" readingOrder="1"/>
    </xf>
    <xf numFmtId="180" fontId="4" fillId="23" borderId="0" xfId="3" applyNumberFormat="1" applyFont="1" applyFill="1" applyBorder="1" applyAlignment="1">
      <alignment horizontal="center" vertical="center" wrapText="1" readingOrder="1"/>
    </xf>
    <xf numFmtId="178" fontId="4" fillId="23" borderId="0" xfId="50" applyNumberFormat="1" applyFont="1" applyFill="1" applyBorder="1" applyAlignment="1">
      <alignment horizontal="center" vertical="center" wrapText="1" readingOrder="1"/>
    </xf>
    <xf numFmtId="178" fontId="2" fillId="23" borderId="0" xfId="50" applyNumberFormat="1" applyFont="1" applyFill="1" applyBorder="1" applyAlignment="1">
      <alignment horizontal="center" vertical="center" wrapText="1" readingOrder="1"/>
    </xf>
    <xf numFmtId="9" fontId="7" fillId="24" borderId="6" xfId="3" applyFont="1" applyFill="1" applyBorder="1" applyAlignment="1">
      <alignment horizontal="center" vertical="center" wrapText="1" readingOrder="1"/>
    </xf>
    <xf numFmtId="180" fontId="1" fillId="0" borderId="0" xfId="3" applyNumberFormat="1" applyFont="1" applyFill="1" applyBorder="1" applyAlignment="1" applyProtection="1">
      <alignment horizontal="center" vertical="center"/>
    </xf>
    <xf numFmtId="176" fontId="1" fillId="0" borderId="0" xfId="49" applyNumberFormat="1" applyFont="1" applyAlignment="1">
      <alignment horizontal="center" vertical="center"/>
    </xf>
    <xf numFmtId="0" fontId="12" fillId="0" borderId="0" xfId="0" applyFont="1">
      <alignment vertical="center"/>
    </xf>
    <xf numFmtId="43" fontId="12" fillId="0" borderId="0" xfId="0" applyNumberFormat="1" applyFont="1">
      <alignment vertical="center"/>
    </xf>
    <xf numFmtId="179" fontId="12" fillId="0" borderId="0" xfId="0" applyNumberFormat="1" applyFont="1" applyAlignment="1"/>
    <xf numFmtId="0" fontId="13" fillId="0" borderId="0" xfId="0" applyFont="1">
      <alignment vertical="center"/>
    </xf>
    <xf numFmtId="0" fontId="14" fillId="0" borderId="0" xfId="0" applyFont="1">
      <alignment vertical="center"/>
    </xf>
    <xf numFmtId="0" fontId="15" fillId="0" borderId="0" xfId="0" applyFont="1" applyAlignment="1"/>
    <xf numFmtId="176" fontId="12" fillId="0" borderId="0" xfId="1" applyNumberFormat="1" applyFont="1" applyFill="1" applyAlignment="1">
      <alignment vertical="center"/>
    </xf>
    <xf numFmtId="0" fontId="12" fillId="0" borderId="16" xfId="0" applyFont="1" applyBorder="1">
      <alignment vertical="center"/>
    </xf>
    <xf numFmtId="9" fontId="12" fillId="0" borderId="0" xfId="3" applyFont="1" applyAlignment="1">
      <alignment vertical="center"/>
    </xf>
    <xf numFmtId="9" fontId="12" fillId="0" borderId="0" xfId="3" applyFont="1" applyAlignment="1">
      <alignment horizontal="center" vertical="center"/>
    </xf>
    <xf numFmtId="0" fontId="12" fillId="0" borderId="0" xfId="0" applyFont="1" applyAlignment="1">
      <alignment horizontal="center" vertical="center"/>
    </xf>
    <xf numFmtId="181" fontId="12" fillId="0" borderId="0" xfId="3" applyNumberFormat="1" applyFont="1" applyAlignment="1">
      <alignment vertical="center"/>
    </xf>
    <xf numFmtId="43" fontId="12" fillId="0" borderId="0" xfId="3" applyNumberFormat="1" applyFont="1" applyAlignment="1">
      <alignment vertical="center"/>
    </xf>
    <xf numFmtId="0" fontId="12" fillId="0" borderId="0" xfId="0" applyFont="1" applyAlignment="1"/>
    <xf numFmtId="176" fontId="12" fillId="0" borderId="0" xfId="0" applyNumberFormat="1" applyFont="1">
      <alignment vertical="center"/>
    </xf>
    <xf numFmtId="0" fontId="12" fillId="25" borderId="0" xfId="0" applyFont="1" applyFill="1" applyAlignment="1"/>
    <xf numFmtId="179" fontId="12" fillId="0" borderId="0" xfId="0" applyNumberFormat="1" applyFont="1">
      <alignment vertical="center"/>
    </xf>
    <xf numFmtId="176" fontId="16" fillId="0" borderId="0" xfId="0" applyNumberFormat="1" applyFont="1">
      <alignment vertical="center"/>
    </xf>
    <xf numFmtId="9" fontId="13" fillId="0" borderId="0" xfId="3" applyFont="1" applyFill="1" applyBorder="1" applyAlignment="1">
      <alignment horizontal="right" vertical="center"/>
    </xf>
    <xf numFmtId="0" fontId="17" fillId="0" borderId="18" xfId="0" applyFont="1" applyBorder="1" applyAlignment="1">
      <alignment horizontal="centerContinuous"/>
    </xf>
    <xf numFmtId="0" fontId="17" fillId="0" borderId="8" xfId="0" applyFont="1" applyBorder="1" applyAlignment="1">
      <alignment horizontal="center"/>
    </xf>
    <xf numFmtId="0" fontId="7" fillId="26" borderId="12" xfId="0" applyFont="1" applyFill="1" applyBorder="1" applyAlignment="1">
      <alignment horizontal="center" vertical="center"/>
    </xf>
    <xf numFmtId="0" fontId="7" fillId="27" borderId="18" xfId="0" applyFont="1" applyFill="1" applyBorder="1" applyAlignment="1">
      <alignment horizontal="center" vertical="center" wrapText="1"/>
    </xf>
    <xf numFmtId="0" fontId="7" fillId="27" borderId="8" xfId="0" applyFont="1" applyFill="1" applyBorder="1" applyAlignment="1">
      <alignment horizontal="center" vertical="center" wrapText="1"/>
    </xf>
    <xf numFmtId="0" fontId="7" fillId="27" borderId="11" xfId="0" applyFont="1" applyFill="1" applyBorder="1" applyAlignment="1">
      <alignment horizontal="center" vertical="center" wrapText="1"/>
    </xf>
    <xf numFmtId="0" fontId="7" fillId="25" borderId="18" xfId="0" applyFont="1" applyFill="1" applyBorder="1" applyAlignment="1">
      <alignment horizontal="center" vertical="center" wrapText="1"/>
    </xf>
    <xf numFmtId="0" fontId="7" fillId="25" borderId="8" xfId="0" applyFont="1" applyFill="1" applyBorder="1" applyAlignment="1">
      <alignment horizontal="center" vertical="center" wrapText="1"/>
    </xf>
    <xf numFmtId="0" fontId="7" fillId="26" borderId="12" xfId="0" applyFont="1" applyFill="1" applyBorder="1">
      <alignment vertical="center"/>
    </xf>
    <xf numFmtId="0" fontId="7" fillId="28" borderId="12" xfId="0" applyFont="1" applyFill="1" applyBorder="1" applyAlignment="1">
      <alignment horizontal="center" vertical="center" wrapText="1"/>
    </xf>
    <xf numFmtId="0" fontId="7" fillId="28" borderId="0" xfId="0" applyFont="1" applyFill="1" applyAlignment="1">
      <alignment horizontal="center" vertical="center" wrapText="1"/>
    </xf>
    <xf numFmtId="9" fontId="7" fillId="28" borderId="0" xfId="3" applyFont="1" applyFill="1" applyBorder="1" applyAlignment="1">
      <alignment horizontal="center" vertical="center" wrapText="1"/>
    </xf>
    <xf numFmtId="182" fontId="7" fillId="28" borderId="9" xfId="3" applyNumberFormat="1" applyFont="1" applyFill="1" applyBorder="1" applyAlignment="1">
      <alignment horizontal="center" vertical="center" wrapText="1"/>
    </xf>
    <xf numFmtId="0" fontId="13" fillId="0" borderId="12" xfId="0" applyFont="1" applyBorder="1" applyAlignment="1">
      <alignment horizontal="left" vertical="center" indent="2"/>
    </xf>
    <xf numFmtId="176" fontId="13" fillId="12" borderId="12" xfId="0" applyNumberFormat="1" applyFont="1" applyFill="1" applyBorder="1" applyAlignment="1">
      <alignment horizontal="right" vertical="center"/>
    </xf>
    <xf numFmtId="176" fontId="13" fillId="0" borderId="0" xfId="0" applyNumberFormat="1" applyFont="1" applyAlignment="1">
      <alignment horizontal="right" vertical="center"/>
    </xf>
    <xf numFmtId="9" fontId="13" fillId="0" borderId="0" xfId="3" applyFont="1" applyFill="1" applyBorder="1" applyAlignment="1">
      <alignment horizontal="center" vertical="center"/>
    </xf>
    <xf numFmtId="176" fontId="13" fillId="12" borderId="0" xfId="0" applyNumberFormat="1" applyFont="1" applyFill="1" applyAlignment="1">
      <alignment horizontal="right" vertical="center"/>
    </xf>
    <xf numFmtId="176" fontId="13" fillId="0" borderId="9" xfId="3" applyNumberFormat="1" applyFont="1" applyFill="1" applyBorder="1" applyAlignment="1">
      <alignment horizontal="right" vertical="center"/>
    </xf>
    <xf numFmtId="0" fontId="14" fillId="29" borderId="12" xfId="0" applyFont="1" applyFill="1" applyBorder="1" applyAlignment="1">
      <alignment horizontal="left" vertical="center" indent="1"/>
    </xf>
    <xf numFmtId="176" fontId="14" fillId="29" borderId="12" xfId="0" applyNumberFormat="1" applyFont="1" applyFill="1" applyBorder="1" applyAlignment="1">
      <alignment horizontal="right" vertical="center"/>
    </xf>
    <xf numFmtId="176" fontId="14" fillId="29" borderId="0" xfId="0" applyNumberFormat="1" applyFont="1" applyFill="1" applyAlignment="1">
      <alignment horizontal="right" vertical="center"/>
    </xf>
    <xf numFmtId="9" fontId="14" fillId="29" borderId="0" xfId="3" applyFont="1" applyFill="1" applyBorder="1" applyAlignment="1">
      <alignment horizontal="center" vertical="center"/>
    </xf>
    <xf numFmtId="176" fontId="14" fillId="29" borderId="9" xfId="3" applyNumberFormat="1" applyFont="1" applyFill="1" applyBorder="1" applyAlignment="1">
      <alignment horizontal="right" vertical="center"/>
    </xf>
    <xf numFmtId="176" fontId="14" fillId="29" borderId="0" xfId="3" applyNumberFormat="1" applyFont="1" applyFill="1" applyBorder="1" applyAlignment="1">
      <alignment horizontal="right" vertical="center"/>
    </xf>
    <xf numFmtId="0" fontId="13" fillId="0" borderId="12" xfId="0" applyFont="1" applyBorder="1" applyAlignment="1">
      <alignment horizontal="left" vertical="center" indent="3"/>
    </xf>
    <xf numFmtId="0" fontId="7" fillId="24" borderId="12" xfId="0" applyFont="1" applyFill="1" applyBorder="1" applyAlignment="1">
      <alignment horizontal="left" vertical="center"/>
    </xf>
    <xf numFmtId="176" fontId="7" fillId="24" borderId="12" xfId="1" applyNumberFormat="1" applyFont="1" applyFill="1" applyBorder="1" applyAlignment="1">
      <alignment horizontal="right" vertical="center"/>
    </xf>
    <xf numFmtId="176" fontId="7" fillId="24" borderId="0" xfId="1" applyNumberFormat="1" applyFont="1" applyFill="1" applyBorder="1" applyAlignment="1">
      <alignment horizontal="right" vertical="center"/>
    </xf>
    <xf numFmtId="9" fontId="7" fillId="24" borderId="0" xfId="3" applyFont="1" applyFill="1" applyBorder="1" applyAlignment="1">
      <alignment horizontal="center" vertical="center"/>
    </xf>
    <xf numFmtId="176" fontId="7" fillId="24" borderId="0" xfId="0" applyNumberFormat="1" applyFont="1" applyFill="1" applyAlignment="1">
      <alignment horizontal="right" vertical="center"/>
    </xf>
    <xf numFmtId="176" fontId="7" fillId="24" borderId="9" xfId="1" applyNumberFormat="1" applyFont="1" applyFill="1" applyBorder="1" applyAlignment="1">
      <alignment horizontal="right" vertical="center"/>
    </xf>
    <xf numFmtId="183" fontId="13" fillId="0" borderId="0" xfId="0" applyNumberFormat="1" applyFont="1" applyAlignment="1">
      <alignment horizontal="right" vertical="center"/>
    </xf>
    <xf numFmtId="183" fontId="13" fillId="12" borderId="0" xfId="0" applyNumberFormat="1" applyFont="1" applyFill="1" applyAlignment="1">
      <alignment horizontal="right" vertical="center"/>
    </xf>
    <xf numFmtId="0" fontId="13" fillId="30" borderId="12" xfId="0" applyFont="1" applyFill="1" applyBorder="1" applyAlignment="1">
      <alignment horizontal="left" vertical="center" indent="3"/>
    </xf>
    <xf numFmtId="0" fontId="18" fillId="31" borderId="12" xfId="0" applyFont="1" applyFill="1" applyBorder="1" applyAlignment="1">
      <alignment horizontal="left" vertical="center" indent="1"/>
    </xf>
    <xf numFmtId="176" fontId="18" fillId="31" borderId="12" xfId="0" applyNumberFormat="1" applyFont="1" applyFill="1" applyBorder="1" applyAlignment="1">
      <alignment horizontal="right" vertical="center"/>
    </xf>
    <xf numFmtId="176" fontId="18" fillId="31" borderId="0" xfId="0" applyNumberFormat="1" applyFont="1" applyFill="1" applyAlignment="1">
      <alignment horizontal="right" vertical="center"/>
    </xf>
    <xf numFmtId="9" fontId="18" fillId="31" borderId="0" xfId="3" applyFont="1" applyFill="1" applyBorder="1" applyAlignment="1">
      <alignment horizontal="center" vertical="center"/>
    </xf>
    <xf numFmtId="176" fontId="18" fillId="31" borderId="9" xfId="3" applyNumberFormat="1" applyFont="1" applyFill="1" applyBorder="1" applyAlignment="1">
      <alignment horizontal="right" vertical="center"/>
    </xf>
    <xf numFmtId="0" fontId="7" fillId="25" borderId="11" xfId="0" applyFont="1" applyFill="1" applyBorder="1" applyAlignment="1">
      <alignment horizontal="center" vertical="center" wrapText="1"/>
    </xf>
    <xf numFmtId="0" fontId="19" fillId="0" borderId="0" xfId="0" applyFont="1">
      <alignment vertical="center"/>
    </xf>
    <xf numFmtId="9" fontId="7" fillId="25" borderId="18" xfId="3" applyFont="1" applyFill="1" applyBorder="1" applyAlignment="1">
      <alignment horizontal="center" vertical="center"/>
    </xf>
    <xf numFmtId="9" fontId="7" fillId="25" borderId="8" xfId="3" applyFont="1" applyFill="1" applyBorder="1" applyAlignment="1">
      <alignment horizontal="center" vertical="center"/>
    </xf>
    <xf numFmtId="9" fontId="7" fillId="25" borderId="11" xfId="3" applyFont="1" applyFill="1" applyBorder="1" applyAlignment="1">
      <alignment horizontal="center" vertical="center"/>
    </xf>
    <xf numFmtId="9" fontId="7" fillId="27" borderId="18" xfId="3" applyFont="1" applyFill="1" applyBorder="1" applyAlignment="1">
      <alignment horizontal="center" vertical="center"/>
    </xf>
    <xf numFmtId="9" fontId="7" fillId="27" borderId="8" xfId="3" applyFont="1" applyFill="1" applyBorder="1" applyAlignment="1">
      <alignment horizontal="center" vertical="center"/>
    </xf>
    <xf numFmtId="9" fontId="7" fillId="32" borderId="12" xfId="3" applyFont="1" applyFill="1" applyBorder="1" applyAlignment="1">
      <alignment horizontal="center" vertical="center" wrapText="1"/>
    </xf>
    <xf numFmtId="9" fontId="7" fillId="32" borderId="0" xfId="3" applyFont="1" applyFill="1" applyBorder="1" applyAlignment="1">
      <alignment horizontal="center" vertical="center" wrapText="1"/>
    </xf>
    <xf numFmtId="9" fontId="7" fillId="32" borderId="9" xfId="3" applyFont="1" applyFill="1" applyBorder="1" applyAlignment="1">
      <alignment horizontal="center" vertical="center" wrapText="1"/>
    </xf>
    <xf numFmtId="9" fontId="7" fillId="26" borderId="12" xfId="3" applyFont="1" applyFill="1" applyBorder="1" applyAlignment="1">
      <alignment horizontal="center" vertical="center" wrapText="1"/>
    </xf>
    <xf numFmtId="9" fontId="7" fillId="26" borderId="0" xfId="3" applyFont="1" applyFill="1" applyBorder="1" applyAlignment="1">
      <alignment horizontal="center" vertical="center" wrapText="1"/>
    </xf>
    <xf numFmtId="9" fontId="13" fillId="12" borderId="12" xfId="3" applyFont="1" applyFill="1" applyBorder="1" applyAlignment="1">
      <alignment horizontal="right" vertical="center"/>
    </xf>
    <xf numFmtId="9" fontId="14" fillId="29" borderId="12" xfId="3" applyFont="1" applyFill="1" applyBorder="1" applyAlignment="1">
      <alignment horizontal="right" vertical="center"/>
    </xf>
    <xf numFmtId="9" fontId="14" fillId="29" borderId="0" xfId="3" applyFont="1" applyFill="1" applyBorder="1" applyAlignment="1">
      <alignment horizontal="right" vertical="center"/>
    </xf>
    <xf numFmtId="9" fontId="7" fillId="24" borderId="12" xfId="3" applyFont="1" applyFill="1" applyBorder="1" applyAlignment="1">
      <alignment horizontal="right" vertical="center"/>
    </xf>
    <xf numFmtId="9" fontId="7" fillId="24" borderId="0" xfId="3" applyFont="1" applyFill="1" applyBorder="1" applyAlignment="1">
      <alignment horizontal="right" vertical="center"/>
    </xf>
    <xf numFmtId="183" fontId="13" fillId="12" borderId="12" xfId="3" applyNumberFormat="1" applyFont="1" applyFill="1" applyBorder="1" applyAlignment="1">
      <alignment horizontal="right" vertical="center"/>
    </xf>
    <xf numFmtId="183" fontId="13" fillId="0" borderId="0" xfId="3" applyNumberFormat="1" applyFont="1" applyFill="1" applyBorder="1" applyAlignment="1">
      <alignment horizontal="right" vertical="center"/>
    </xf>
    <xf numFmtId="9" fontId="18" fillId="31" borderId="12" xfId="3" applyFont="1" applyFill="1" applyBorder="1" applyAlignment="1">
      <alignment horizontal="right" vertical="center"/>
    </xf>
    <xf numFmtId="9" fontId="18" fillId="31" borderId="0" xfId="3" applyFont="1" applyFill="1" applyBorder="1" applyAlignment="1">
      <alignment horizontal="right" vertical="center"/>
    </xf>
    <xf numFmtId="9" fontId="19" fillId="0" borderId="0" xfId="0" applyNumberFormat="1" applyFont="1">
      <alignment vertical="center"/>
    </xf>
    <xf numFmtId="9" fontId="7" fillId="27" borderId="11" xfId="3" applyFont="1" applyFill="1" applyBorder="1" applyAlignment="1">
      <alignment horizontal="center" vertical="center"/>
    </xf>
    <xf numFmtId="0" fontId="7" fillId="25" borderId="18" xfId="0" applyFont="1" applyFill="1" applyBorder="1" applyAlignment="1">
      <alignment horizontal="centerContinuous" vertical="center" wrapText="1"/>
    </xf>
    <xf numFmtId="0" fontId="7" fillId="25" borderId="8" xfId="0" applyFont="1" applyFill="1" applyBorder="1" applyAlignment="1">
      <alignment horizontal="centerContinuous" vertical="center" wrapText="1"/>
    </xf>
    <xf numFmtId="9" fontId="7" fillId="25" borderId="8" xfId="3" applyFont="1" applyFill="1" applyBorder="1" applyAlignment="1">
      <alignment horizontal="centerContinuous" vertical="center" wrapText="1"/>
    </xf>
    <xf numFmtId="182" fontId="7" fillId="25" borderId="8" xfId="3" applyNumberFormat="1" applyFont="1" applyFill="1" applyBorder="1" applyAlignment="1">
      <alignment horizontal="centerContinuous" vertical="center" wrapText="1"/>
    </xf>
    <xf numFmtId="9" fontId="7" fillId="26" borderId="9" xfId="3" applyFont="1" applyFill="1" applyBorder="1" applyAlignment="1">
      <alignment horizontal="center" vertical="center" wrapText="1"/>
    </xf>
    <xf numFmtId="0" fontId="7" fillId="32" borderId="12" xfId="0" applyFont="1" applyFill="1" applyBorder="1" applyAlignment="1">
      <alignment horizontal="center" vertical="center" wrapText="1"/>
    </xf>
    <xf numFmtId="0" fontId="7" fillId="32" borderId="0" xfId="0" applyFont="1" applyFill="1" applyAlignment="1">
      <alignment horizontal="center" vertical="center" wrapText="1"/>
    </xf>
    <xf numFmtId="9" fontId="13" fillId="12" borderId="0" xfId="3" applyFont="1" applyFill="1" applyBorder="1" applyAlignment="1">
      <alignment horizontal="center" vertical="center"/>
    </xf>
    <xf numFmtId="9" fontId="13" fillId="0" borderId="9" xfId="3" applyFont="1" applyFill="1" applyBorder="1" applyAlignment="1">
      <alignment horizontal="right" vertical="center"/>
    </xf>
    <xf numFmtId="9" fontId="14" fillId="29" borderId="9" xfId="3" applyFont="1" applyFill="1" applyBorder="1" applyAlignment="1">
      <alignment horizontal="right" vertical="center"/>
    </xf>
    <xf numFmtId="9" fontId="7" fillId="24" borderId="9" xfId="3" applyFont="1" applyFill="1" applyBorder="1" applyAlignment="1">
      <alignment horizontal="right" vertical="center"/>
    </xf>
    <xf numFmtId="176" fontId="16" fillId="12" borderId="12" xfId="0" applyNumberFormat="1" applyFont="1" applyFill="1" applyBorder="1" applyAlignment="1">
      <alignment horizontal="right" vertical="center"/>
    </xf>
    <xf numFmtId="183" fontId="13" fillId="12" borderId="0" xfId="3" applyNumberFormat="1" applyFont="1" applyFill="1" applyBorder="1" applyAlignment="1">
      <alignment horizontal="center" vertical="center"/>
    </xf>
    <xf numFmtId="183" fontId="13" fillId="0" borderId="9" xfId="3" applyNumberFormat="1" applyFont="1" applyFill="1" applyBorder="1" applyAlignment="1">
      <alignment horizontal="right" vertical="center"/>
    </xf>
    <xf numFmtId="184" fontId="13" fillId="0" borderId="0" xfId="0" applyNumberFormat="1" applyFont="1" applyAlignment="1">
      <alignment horizontal="right" vertical="center"/>
    </xf>
    <xf numFmtId="176" fontId="16" fillId="33" borderId="12" xfId="0" applyNumberFormat="1" applyFont="1" applyFill="1" applyBorder="1" applyAlignment="1">
      <alignment horizontal="right" vertical="center"/>
    </xf>
    <xf numFmtId="9" fontId="18" fillId="31" borderId="9" xfId="3" applyFont="1" applyFill="1" applyBorder="1" applyAlignment="1">
      <alignment horizontal="right" vertical="center"/>
    </xf>
    <xf numFmtId="184" fontId="13" fillId="0" borderId="9" xfId="3" applyNumberFormat="1" applyFont="1" applyFill="1" applyBorder="1" applyAlignment="1">
      <alignment horizontal="right" vertical="center"/>
    </xf>
    <xf numFmtId="176" fontId="13" fillId="34" borderId="0" xfId="0" applyNumberFormat="1" applyFont="1" applyFill="1" applyAlignment="1">
      <alignment horizontal="right" vertical="center"/>
    </xf>
    <xf numFmtId="185" fontId="12" fillId="0" borderId="0" xfId="0" applyNumberFormat="1" applyFont="1">
      <alignment vertical="center"/>
    </xf>
    <xf numFmtId="186" fontId="12" fillId="0" borderId="0" xfId="0" applyNumberFormat="1" applyFont="1">
      <alignment vertical="center"/>
    </xf>
    <xf numFmtId="185" fontId="19" fillId="0" borderId="0" xfId="0" applyNumberFormat="1" applyFont="1">
      <alignment vertical="center"/>
    </xf>
    <xf numFmtId="186" fontId="19" fillId="0" borderId="0" xfId="0" applyNumberFormat="1" applyFont="1">
      <alignment vertical="center"/>
    </xf>
    <xf numFmtId="186" fontId="16" fillId="0" borderId="0" xfId="0" applyNumberFormat="1" applyFont="1">
      <alignment vertical="center"/>
    </xf>
    <xf numFmtId="43" fontId="16" fillId="0" borderId="0" xfId="3" applyNumberFormat="1" applyFont="1" applyAlignment="1">
      <alignment vertical="center"/>
    </xf>
    <xf numFmtId="9" fontId="13" fillId="8" borderId="12" xfId="3" applyFont="1" applyFill="1" applyBorder="1" applyAlignment="1">
      <alignment horizontal="right" vertical="center"/>
    </xf>
    <xf numFmtId="0" fontId="7" fillId="35" borderId="18" xfId="0" applyFont="1" applyFill="1" applyBorder="1" applyAlignment="1">
      <alignment horizontal="center" vertical="center" wrapText="1"/>
    </xf>
    <xf numFmtId="0" fontId="7" fillId="35" borderId="8" xfId="0" applyFont="1" applyFill="1" applyBorder="1" applyAlignment="1">
      <alignment horizontal="center" vertical="center" wrapText="1"/>
    </xf>
    <xf numFmtId="0" fontId="7" fillId="35" borderId="11" xfId="0" applyFont="1" applyFill="1" applyBorder="1" applyAlignment="1">
      <alignment horizontal="center" vertical="center" wrapText="1"/>
    </xf>
    <xf numFmtId="0" fontId="7" fillId="36" borderId="12" xfId="0" applyFont="1" applyFill="1" applyBorder="1" applyAlignment="1">
      <alignment horizontal="center" vertical="center" wrapText="1"/>
    </xf>
    <xf numFmtId="0" fontId="7" fillId="36" borderId="0" xfId="0" applyFont="1" applyFill="1" applyAlignment="1">
      <alignment horizontal="center" vertical="center" wrapText="1"/>
    </xf>
    <xf numFmtId="9" fontId="7" fillId="36" borderId="0" xfId="3" applyFont="1" applyFill="1" applyBorder="1" applyAlignment="1">
      <alignment horizontal="center" vertical="center" wrapText="1"/>
    </xf>
    <xf numFmtId="43" fontId="7" fillId="36" borderId="9" xfId="0" applyNumberFormat="1" applyFont="1" applyFill="1" applyBorder="1" applyAlignment="1">
      <alignment horizontal="center" vertical="center" wrapText="1"/>
    </xf>
    <xf numFmtId="43" fontId="13" fillId="0" borderId="9" xfId="3" applyNumberFormat="1" applyFont="1" applyFill="1" applyBorder="1" applyAlignment="1">
      <alignment horizontal="right" vertical="center"/>
    </xf>
    <xf numFmtId="43" fontId="14" fillId="29" borderId="9" xfId="3" applyNumberFormat="1" applyFont="1" applyFill="1" applyBorder="1" applyAlignment="1">
      <alignment horizontal="right" vertical="center"/>
    </xf>
    <xf numFmtId="176" fontId="13" fillId="12" borderId="12" xfId="1" applyNumberFormat="1" applyFont="1" applyFill="1" applyBorder="1" applyAlignment="1">
      <alignment horizontal="right" vertical="center"/>
    </xf>
    <xf numFmtId="43" fontId="7" fillId="24" borderId="9" xfId="3" applyNumberFormat="1" applyFont="1" applyFill="1" applyBorder="1" applyAlignment="1">
      <alignment horizontal="right" vertical="center"/>
    </xf>
    <xf numFmtId="183" fontId="13" fillId="12" borderId="12" xfId="0" applyNumberFormat="1" applyFont="1" applyFill="1" applyBorder="1" applyAlignment="1">
      <alignment horizontal="right" vertical="center"/>
    </xf>
    <xf numFmtId="43" fontId="18" fillId="31" borderId="9" xfId="3" applyNumberFormat="1" applyFont="1" applyFill="1" applyBorder="1" applyAlignment="1">
      <alignment horizontal="right" vertical="center"/>
    </xf>
    <xf numFmtId="43" fontId="7" fillId="35" borderId="11" xfId="0" applyNumberFormat="1" applyFont="1" applyFill="1" applyBorder="1" applyAlignment="1">
      <alignment horizontal="center" vertical="center" wrapText="1"/>
    </xf>
    <xf numFmtId="9" fontId="7" fillId="35" borderId="18" xfId="3" applyFont="1" applyFill="1" applyBorder="1" applyAlignment="1">
      <alignment horizontal="center" vertical="center" wrapText="1"/>
    </xf>
    <xf numFmtId="9" fontId="7" fillId="35" borderId="8" xfId="3" applyFont="1" applyFill="1" applyBorder="1" applyAlignment="1">
      <alignment horizontal="center" vertical="center" wrapText="1"/>
    </xf>
    <xf numFmtId="9" fontId="7" fillId="36" borderId="12" xfId="3" applyFont="1" applyFill="1" applyBorder="1" applyAlignment="1">
      <alignment horizontal="center" vertical="center" wrapText="1"/>
    </xf>
    <xf numFmtId="0" fontId="7" fillId="36" borderId="9" xfId="0" applyFont="1" applyFill="1" applyBorder="1" applyAlignment="1">
      <alignment horizontal="center" vertical="center" wrapText="1"/>
    </xf>
    <xf numFmtId="187" fontId="13" fillId="12" borderId="12" xfId="0" applyNumberFormat="1" applyFont="1" applyFill="1" applyBorder="1" applyAlignment="1">
      <alignment horizontal="right" vertical="center"/>
    </xf>
    <xf numFmtId="187" fontId="13" fillId="0" borderId="0" xfId="0" applyNumberFormat="1" applyFont="1" applyAlignment="1">
      <alignment horizontal="right" vertical="center"/>
    </xf>
    <xf numFmtId="187" fontId="14" fillId="29" borderId="12" xfId="0" applyNumberFormat="1" applyFont="1" applyFill="1" applyBorder="1" applyAlignment="1">
      <alignment horizontal="right" vertical="center"/>
    </xf>
    <xf numFmtId="187" fontId="14" fillId="29" borderId="0" xfId="0" applyNumberFormat="1" applyFont="1" applyFill="1" applyAlignment="1">
      <alignment horizontal="right" vertical="center"/>
    </xf>
    <xf numFmtId="187" fontId="13" fillId="12" borderId="12" xfId="1" applyNumberFormat="1" applyFont="1" applyFill="1" applyBorder="1" applyAlignment="1">
      <alignment horizontal="right" vertical="center"/>
    </xf>
    <xf numFmtId="187" fontId="7" fillId="24" borderId="12" xfId="1" applyNumberFormat="1" applyFont="1" applyFill="1" applyBorder="1" applyAlignment="1">
      <alignment horizontal="right" vertical="center"/>
    </xf>
    <xf numFmtId="187" fontId="7" fillId="24" borderId="0" xfId="0" applyNumberFormat="1" applyFont="1" applyFill="1" applyAlignment="1">
      <alignment horizontal="right" vertical="center"/>
    </xf>
    <xf numFmtId="187" fontId="18" fillId="31" borderId="12" xfId="0" applyNumberFormat="1" applyFont="1" applyFill="1" applyBorder="1" applyAlignment="1">
      <alignment horizontal="right" vertical="center"/>
    </xf>
    <xf numFmtId="187" fontId="18" fillId="31" borderId="0" xfId="0" applyNumberFormat="1" applyFont="1" applyFill="1" applyAlignment="1">
      <alignment horizontal="right" vertical="center"/>
    </xf>
    <xf numFmtId="43" fontId="16" fillId="0" borderId="0" xfId="3" applyNumberFormat="1" applyFont="1" applyFill="1" applyAlignment="1">
      <alignment vertical="center"/>
    </xf>
    <xf numFmtId="43" fontId="7" fillId="35" borderId="8" xfId="3" applyNumberFormat="1" applyFont="1" applyFill="1" applyBorder="1" applyAlignment="1">
      <alignment horizontal="center" vertical="center" wrapText="1"/>
    </xf>
    <xf numFmtId="43" fontId="7" fillId="36" borderId="9" xfId="3" applyNumberFormat="1" applyFont="1" applyFill="1" applyBorder="1" applyAlignment="1">
      <alignment horizontal="center" vertical="center" wrapText="1"/>
    </xf>
    <xf numFmtId="43" fontId="7" fillId="36" borderId="0" xfId="3" applyNumberFormat="1" applyFont="1" applyFill="1" applyBorder="1" applyAlignment="1">
      <alignment horizontal="center" vertical="center" wrapText="1"/>
    </xf>
    <xf numFmtId="9" fontId="7" fillId="36" borderId="9" xfId="3" applyFont="1" applyFill="1" applyBorder="1" applyAlignment="1">
      <alignment horizontal="center" vertical="center" wrapText="1"/>
    </xf>
    <xf numFmtId="9" fontId="13" fillId="12" borderId="0" xfId="3" applyFont="1" applyFill="1" applyBorder="1" applyAlignment="1">
      <alignment horizontal="right" vertical="center"/>
    </xf>
    <xf numFmtId="183" fontId="13" fillId="12" borderId="0" xfId="3" applyNumberFormat="1" applyFont="1" applyFill="1" applyBorder="1" applyAlignment="1">
      <alignment horizontal="right" vertical="center"/>
    </xf>
    <xf numFmtId="188" fontId="12" fillId="0" borderId="0" xfId="0" applyNumberFormat="1" applyFont="1">
      <alignment vertical="center"/>
    </xf>
    <xf numFmtId="0" fontId="7" fillId="26" borderId="12" xfId="0" applyFont="1" applyFill="1" applyBorder="1" applyAlignment="1">
      <alignment horizontal="left" vertical="center"/>
    </xf>
    <xf numFmtId="176" fontId="7" fillId="26" borderId="12" xfId="1" applyNumberFormat="1" applyFont="1" applyFill="1" applyBorder="1" applyAlignment="1">
      <alignment horizontal="right" vertical="center"/>
    </xf>
    <xf numFmtId="176" fontId="7" fillId="26" borderId="0" xfId="1" applyNumberFormat="1" applyFont="1" applyFill="1" applyBorder="1" applyAlignment="1">
      <alignment horizontal="right" vertical="center"/>
    </xf>
    <xf numFmtId="9" fontId="7" fillId="26" borderId="0" xfId="3" applyFont="1" applyFill="1" applyBorder="1" applyAlignment="1">
      <alignment horizontal="center" vertical="center"/>
    </xf>
    <xf numFmtId="176" fontId="7" fillId="26" borderId="0" xfId="0" applyNumberFormat="1" applyFont="1" applyFill="1" applyAlignment="1">
      <alignment horizontal="right" vertical="center"/>
    </xf>
    <xf numFmtId="176" fontId="7" fillId="26" borderId="9" xfId="1" applyNumberFormat="1" applyFont="1" applyFill="1" applyBorder="1" applyAlignment="1">
      <alignment horizontal="right" vertical="center"/>
    </xf>
    <xf numFmtId="9" fontId="12" fillId="0" borderId="0" xfId="3" applyFont="1" applyFill="1" applyBorder="1" applyAlignment="1">
      <alignment horizontal="center" vertical="center"/>
    </xf>
    <xf numFmtId="0" fontId="12" fillId="0" borderId="12" xfId="0" applyFont="1" applyBorder="1" applyAlignment="1">
      <alignment horizontal="left" vertical="center" indent="2"/>
    </xf>
    <xf numFmtId="9" fontId="13" fillId="0" borderId="12" xfId="3" applyFont="1" applyFill="1" applyBorder="1" applyAlignment="1">
      <alignment horizontal="right" vertical="center"/>
    </xf>
    <xf numFmtId="9" fontId="7" fillId="26" borderId="12" xfId="3" applyFont="1" applyFill="1" applyBorder="1" applyAlignment="1">
      <alignment horizontal="right" vertical="center"/>
    </xf>
    <xf numFmtId="9" fontId="7" fillId="26" borderId="0" xfId="3" applyFont="1" applyFill="1" applyBorder="1" applyAlignment="1">
      <alignment horizontal="right" vertical="center"/>
    </xf>
    <xf numFmtId="9" fontId="12" fillId="0" borderId="12" xfId="3" applyFont="1" applyFill="1" applyBorder="1" applyAlignment="1">
      <alignment horizontal="right" vertical="center"/>
    </xf>
    <xf numFmtId="9" fontId="12" fillId="0" borderId="0" xfId="3" applyFont="1" applyFill="1" applyBorder="1" applyAlignment="1">
      <alignment horizontal="right" vertical="center"/>
    </xf>
    <xf numFmtId="9" fontId="7" fillId="26" borderId="9" xfId="3" applyFont="1" applyFill="1" applyBorder="1" applyAlignment="1">
      <alignment horizontal="right" vertical="center"/>
    </xf>
    <xf numFmtId="9" fontId="12" fillId="0" borderId="9" xfId="3" applyFont="1" applyFill="1" applyBorder="1" applyAlignment="1">
      <alignment horizontal="right" vertical="center"/>
    </xf>
    <xf numFmtId="176" fontId="7" fillId="26" borderId="9" xfId="3" applyNumberFormat="1" applyFont="1" applyFill="1" applyBorder="1" applyAlignment="1">
      <alignment horizontal="right" vertical="center"/>
    </xf>
    <xf numFmtId="176" fontId="13" fillId="0" borderId="12" xfId="0" applyNumberFormat="1" applyFont="1" applyBorder="1" applyAlignment="1">
      <alignment horizontal="right" vertical="center"/>
    </xf>
    <xf numFmtId="43" fontId="7" fillId="26" borderId="9" xfId="3" applyNumberFormat="1" applyFont="1" applyFill="1" applyBorder="1" applyAlignment="1">
      <alignment horizontal="right" vertical="center"/>
    </xf>
    <xf numFmtId="176" fontId="12" fillId="0" borderId="12" xfId="0" applyNumberFormat="1" applyFont="1" applyBorder="1" applyAlignment="1">
      <alignment horizontal="right" vertical="center"/>
    </xf>
    <xf numFmtId="176" fontId="12" fillId="0" borderId="0" xfId="0" applyNumberFormat="1" applyFont="1" applyAlignment="1">
      <alignment horizontal="right" vertical="center"/>
    </xf>
    <xf numFmtId="43" fontId="12" fillId="0" borderId="9" xfId="3" applyNumberFormat="1" applyFont="1" applyFill="1" applyBorder="1" applyAlignment="1">
      <alignment horizontal="right" vertical="center"/>
    </xf>
    <xf numFmtId="187" fontId="13" fillId="0" borderId="12" xfId="0" applyNumberFormat="1" applyFont="1" applyBorder="1" applyAlignment="1">
      <alignment horizontal="right" vertical="center"/>
    </xf>
    <xf numFmtId="187" fontId="7" fillId="26" borderId="12" xfId="1" applyNumberFormat="1" applyFont="1" applyFill="1" applyBorder="1" applyAlignment="1">
      <alignment horizontal="right" vertical="center"/>
    </xf>
    <xf numFmtId="187" fontId="7" fillId="26" borderId="0" xfId="0" applyNumberFormat="1" applyFont="1" applyFill="1" applyAlignment="1">
      <alignment horizontal="right" vertical="center"/>
    </xf>
    <xf numFmtId="187" fontId="12" fillId="0" borderId="12" xfId="0" applyNumberFormat="1" applyFont="1" applyBorder="1" applyAlignment="1">
      <alignment horizontal="right" vertical="center"/>
    </xf>
    <xf numFmtId="187" fontId="12" fillId="0" borderId="0" xfId="0" applyNumberFormat="1" applyFont="1" applyAlignment="1">
      <alignment horizontal="right" vertical="center"/>
    </xf>
    <xf numFmtId="176" fontId="18" fillId="31" borderId="0" xfId="3" applyNumberFormat="1" applyFont="1" applyFill="1" applyBorder="1" applyAlignment="1">
      <alignment horizontal="right" vertical="center"/>
    </xf>
    <xf numFmtId="0" fontId="19" fillId="21" borderId="17" xfId="0" applyFont="1" applyFill="1" applyBorder="1">
      <alignment vertical="center"/>
    </xf>
    <xf numFmtId="176" fontId="20" fillId="21" borderId="17" xfId="0" applyNumberFormat="1" applyFont="1" applyFill="1" applyBorder="1">
      <alignment vertical="center"/>
    </xf>
    <xf numFmtId="176" fontId="20" fillId="21" borderId="6" xfId="0" applyNumberFormat="1" applyFont="1" applyFill="1" applyBorder="1">
      <alignment vertical="center"/>
    </xf>
    <xf numFmtId="9" fontId="20" fillId="21" borderId="6" xfId="3" applyFont="1" applyFill="1" applyBorder="1" applyAlignment="1">
      <alignment horizontal="center" vertical="center"/>
    </xf>
    <xf numFmtId="176" fontId="20" fillId="21" borderId="10" xfId="0" applyNumberFormat="1" applyFont="1" applyFill="1" applyBorder="1">
      <alignment vertical="center"/>
    </xf>
    <xf numFmtId="176" fontId="2" fillId="0" borderId="0" xfId="0" applyNumberFormat="1" applyFont="1">
      <alignment vertical="center"/>
    </xf>
    <xf numFmtId="3" fontId="21" fillId="0" borderId="0" xfId="0" applyNumberFormat="1" applyFont="1" applyAlignment="1">
      <alignment wrapText="1"/>
    </xf>
    <xf numFmtId="9" fontId="13" fillId="0" borderId="0" xfId="3" applyFont="1" applyFill="1" applyAlignment="1">
      <alignment horizontal="right" vertical="center"/>
    </xf>
    <xf numFmtId="9" fontId="2" fillId="0" borderId="0" xfId="3" applyFont="1" applyFill="1" applyBorder="1" applyAlignment="1">
      <alignment vertical="center"/>
    </xf>
    <xf numFmtId="176" fontId="12" fillId="0" borderId="0" xfId="1" applyNumberFormat="1" applyFont="1" applyAlignment="1">
      <alignment vertical="center"/>
    </xf>
    <xf numFmtId="181" fontId="21" fillId="0" borderId="0" xfId="0" applyNumberFormat="1" applyFont="1" applyAlignment="1">
      <alignment wrapText="1"/>
    </xf>
    <xf numFmtId="9" fontId="12" fillId="0" borderId="0" xfId="3" applyFont="1" applyFill="1" applyBorder="1" applyAlignment="1">
      <alignment vertical="center"/>
    </xf>
    <xf numFmtId="176" fontId="12" fillId="0" borderId="0" xfId="1" applyNumberFormat="1" applyFont="1" applyFill="1" applyBorder="1" applyAlignment="1">
      <alignment vertical="center"/>
    </xf>
    <xf numFmtId="0" fontId="12" fillId="0" borderId="19" xfId="0" applyFont="1" applyBorder="1">
      <alignment vertical="center"/>
    </xf>
    <xf numFmtId="176" fontId="12" fillId="0" borderId="19" xfId="0" applyNumberFormat="1" applyFont="1" applyBorder="1">
      <alignment vertical="center"/>
    </xf>
    <xf numFmtId="9" fontId="13" fillId="0" borderId="19" xfId="3" applyFont="1" applyFill="1" applyBorder="1" applyAlignment="1">
      <alignment horizontal="right" vertical="center"/>
    </xf>
    <xf numFmtId="176" fontId="12" fillId="0" borderId="20" xfId="0" applyNumberFormat="1" applyFont="1" applyBorder="1">
      <alignment vertical="center"/>
    </xf>
    <xf numFmtId="176" fontId="12" fillId="0" borderId="2" xfId="0" applyNumberFormat="1" applyFont="1" applyBorder="1">
      <alignment vertical="center"/>
    </xf>
    <xf numFmtId="176" fontId="13" fillId="0" borderId="2" xfId="3" applyNumberFormat="1" applyFont="1" applyFill="1" applyBorder="1" applyAlignment="1">
      <alignment horizontal="right" vertical="center"/>
    </xf>
    <xf numFmtId="176" fontId="12" fillId="0" borderId="16" xfId="0" applyNumberFormat="1" applyFont="1" applyBorder="1">
      <alignment vertical="center"/>
    </xf>
    <xf numFmtId="179" fontId="12" fillId="0" borderId="16" xfId="0" applyNumberFormat="1" applyFont="1" applyBorder="1">
      <alignment vertical="center"/>
    </xf>
    <xf numFmtId="9" fontId="13" fillId="0" borderId="16" xfId="3" applyFont="1" applyFill="1" applyBorder="1" applyAlignment="1">
      <alignment horizontal="right" vertical="center"/>
    </xf>
    <xf numFmtId="176" fontId="13" fillId="0" borderId="16" xfId="0" applyNumberFormat="1" applyFont="1" applyBorder="1" applyAlignment="1">
      <alignment horizontal="right" vertical="center"/>
    </xf>
    <xf numFmtId="179" fontId="12" fillId="0" borderId="21" xfId="0" applyNumberFormat="1" applyFont="1" applyBorder="1">
      <alignment vertical="center"/>
    </xf>
    <xf numFmtId="176" fontId="13" fillId="0" borderId="0" xfId="3" applyNumberFormat="1" applyFont="1" applyFill="1" applyAlignment="1">
      <alignment horizontal="right" vertical="center"/>
    </xf>
    <xf numFmtId="176" fontId="12" fillId="0" borderId="22" xfId="1" applyNumberFormat="1" applyFont="1" applyBorder="1" applyAlignment="1">
      <alignment vertical="center"/>
    </xf>
    <xf numFmtId="179" fontId="12" fillId="0" borderId="19" xfId="0" applyNumberFormat="1" applyFont="1" applyBorder="1">
      <alignment vertical="center"/>
    </xf>
    <xf numFmtId="179" fontId="12" fillId="0" borderId="20" xfId="0" applyNumberFormat="1" applyFont="1" applyBorder="1">
      <alignment vertical="center"/>
    </xf>
    <xf numFmtId="176" fontId="12" fillId="0" borderId="23" xfId="1" applyNumberFormat="1" applyFont="1" applyBorder="1" applyAlignment="1">
      <alignment vertical="center"/>
    </xf>
    <xf numFmtId="176" fontId="12" fillId="0" borderId="2" xfId="1" applyNumberFormat="1" applyFont="1" applyFill="1" applyBorder="1" applyAlignment="1">
      <alignment vertical="center"/>
    </xf>
    <xf numFmtId="176" fontId="12" fillId="0" borderId="24" xfId="1" applyNumberFormat="1" applyFont="1" applyBorder="1" applyAlignment="1">
      <alignment vertical="center"/>
    </xf>
    <xf numFmtId="176" fontId="12" fillId="0" borderId="16" xfId="1" applyNumberFormat="1" applyFont="1" applyFill="1" applyBorder="1" applyAlignment="1">
      <alignment vertical="center"/>
    </xf>
    <xf numFmtId="176" fontId="12" fillId="0" borderId="21" xfId="1" applyNumberFormat="1" applyFont="1" applyFill="1" applyBorder="1" applyAlignment="1">
      <alignment vertical="center"/>
    </xf>
    <xf numFmtId="9" fontId="20" fillId="21" borderId="17" xfId="3" applyFont="1" applyFill="1" applyBorder="1" applyAlignment="1">
      <alignment vertical="center"/>
    </xf>
    <xf numFmtId="9" fontId="20" fillId="21" borderId="6" xfId="3" applyFont="1" applyFill="1" applyBorder="1" applyAlignment="1">
      <alignment vertical="center"/>
    </xf>
    <xf numFmtId="9" fontId="12" fillId="0" borderId="19" xfId="3" applyFont="1" applyFill="1" applyBorder="1" applyAlignment="1">
      <alignment vertical="center"/>
    </xf>
    <xf numFmtId="9" fontId="12" fillId="0" borderId="16" xfId="3" applyFont="1" applyFill="1" applyBorder="1" applyAlignment="1">
      <alignment vertical="center"/>
    </xf>
    <xf numFmtId="9" fontId="12" fillId="0" borderId="0" xfId="3" applyFont="1" applyFill="1" applyAlignment="1">
      <alignment vertical="center"/>
    </xf>
    <xf numFmtId="9" fontId="20" fillId="21" borderId="10" xfId="3" applyFont="1" applyFill="1" applyBorder="1" applyAlignment="1">
      <alignment vertical="center"/>
    </xf>
    <xf numFmtId="176" fontId="2" fillId="0" borderId="0" xfId="0" applyNumberFormat="1" applyFont="1" applyAlignment="1">
      <alignment horizontal="center" vertical="center"/>
    </xf>
    <xf numFmtId="9" fontId="12" fillId="0" borderId="19" xfId="3" applyFont="1" applyFill="1" applyBorder="1" applyAlignment="1">
      <alignment horizontal="center" vertical="center"/>
    </xf>
    <xf numFmtId="9" fontId="12" fillId="0" borderId="20" xfId="3" applyFont="1" applyFill="1" applyBorder="1" applyAlignment="1">
      <alignment vertical="center"/>
    </xf>
    <xf numFmtId="9" fontId="12" fillId="0" borderId="2" xfId="3" applyFont="1" applyFill="1" applyBorder="1" applyAlignment="1">
      <alignment vertical="center"/>
    </xf>
    <xf numFmtId="9" fontId="13" fillId="0" borderId="2" xfId="3" applyFont="1" applyFill="1" applyBorder="1" applyAlignment="1">
      <alignment horizontal="right" vertical="center"/>
    </xf>
    <xf numFmtId="9" fontId="13" fillId="0" borderId="16" xfId="3" applyFont="1" applyFill="1" applyBorder="1" applyAlignment="1">
      <alignment horizontal="center" vertical="center"/>
    </xf>
    <xf numFmtId="9" fontId="12" fillId="0" borderId="21" xfId="3" applyFont="1" applyFill="1" applyBorder="1" applyAlignment="1">
      <alignment vertical="center"/>
    </xf>
    <xf numFmtId="9" fontId="13" fillId="0" borderId="0" xfId="3" applyFont="1" applyFill="1" applyAlignment="1">
      <alignment horizontal="center" vertical="center"/>
    </xf>
    <xf numFmtId="9" fontId="12" fillId="0" borderId="0" xfId="3" applyFont="1" applyFill="1" applyAlignment="1">
      <alignment horizontal="center" vertical="center"/>
    </xf>
    <xf numFmtId="176" fontId="12" fillId="0" borderId="0" xfId="1" applyNumberFormat="1" applyFont="1" applyFill="1" applyBorder="1" applyAlignment="1">
      <alignment horizontal="center" vertical="center"/>
    </xf>
    <xf numFmtId="9" fontId="13" fillId="0" borderId="19" xfId="3" applyFont="1" applyFill="1" applyBorder="1" applyAlignment="1">
      <alignment horizontal="center" vertical="center"/>
    </xf>
    <xf numFmtId="176" fontId="12" fillId="0" borderId="0" xfId="1" applyNumberFormat="1" applyFont="1" applyFill="1" applyAlignment="1">
      <alignment horizontal="center" vertical="center"/>
    </xf>
    <xf numFmtId="182" fontId="12" fillId="0" borderId="0" xfId="3" applyNumberFormat="1" applyFont="1" applyFill="1" applyBorder="1" applyAlignment="1">
      <alignment vertical="center"/>
    </xf>
    <xf numFmtId="43" fontId="20" fillId="21" borderId="10" xfId="3" applyNumberFormat="1" applyFont="1" applyFill="1" applyBorder="1" applyAlignment="1">
      <alignment vertical="center"/>
    </xf>
    <xf numFmtId="9" fontId="22" fillId="0" borderId="0" xfId="3" applyFont="1" applyFill="1" applyBorder="1" applyAlignment="1">
      <alignment vertical="center"/>
    </xf>
    <xf numFmtId="176" fontId="22" fillId="0" borderId="0" xfId="0" applyNumberFormat="1" applyFont="1">
      <alignment vertical="center"/>
    </xf>
    <xf numFmtId="43" fontId="22" fillId="0" borderId="0" xfId="0" applyNumberFormat="1" applyFont="1">
      <alignment vertical="center"/>
    </xf>
    <xf numFmtId="176" fontId="13" fillId="0" borderId="0" xfId="1" applyNumberFormat="1" applyFont="1" applyFill="1" applyBorder="1" applyAlignment="1">
      <alignment horizontal="right" vertical="center"/>
    </xf>
    <xf numFmtId="43" fontId="13" fillId="0" borderId="0" xfId="1" applyFont="1" applyFill="1" applyBorder="1" applyAlignment="1">
      <alignment horizontal="right" vertical="center"/>
    </xf>
    <xf numFmtId="43" fontId="12" fillId="0" borderId="19" xfId="0" applyNumberFormat="1" applyFont="1" applyBorder="1">
      <alignment vertical="center"/>
    </xf>
    <xf numFmtId="182" fontId="13" fillId="0" borderId="23" xfId="3" applyNumberFormat="1" applyFont="1" applyFill="1" applyBorder="1" applyAlignment="1">
      <alignment horizontal="right" vertical="center"/>
    </xf>
    <xf numFmtId="182" fontId="13" fillId="0" borderId="0" xfId="3" applyNumberFormat="1" applyFont="1" applyFill="1" applyBorder="1" applyAlignment="1">
      <alignment horizontal="right" vertical="center"/>
    </xf>
    <xf numFmtId="182" fontId="12" fillId="0" borderId="24" xfId="0" applyNumberFormat="1" applyFont="1" applyBorder="1">
      <alignment vertical="center"/>
    </xf>
    <xf numFmtId="182" fontId="12" fillId="0" borderId="16" xfId="0" applyNumberFormat="1" applyFont="1" applyBorder="1">
      <alignment vertical="center"/>
    </xf>
    <xf numFmtId="43" fontId="12" fillId="0" borderId="16" xfId="1" applyFont="1" applyFill="1" applyBorder="1" applyAlignment="1">
      <alignment vertical="center"/>
    </xf>
    <xf numFmtId="181" fontId="13" fillId="0" borderId="0" xfId="3" applyNumberFormat="1" applyFont="1" applyFill="1" applyBorder="1" applyAlignment="1">
      <alignment horizontal="right" vertical="center"/>
    </xf>
    <xf numFmtId="0" fontId="23" fillId="0" borderId="0" xfId="0" applyFont="1" applyAlignment="1">
      <alignment vertical="center" wrapText="1"/>
    </xf>
    <xf numFmtId="0" fontId="24" fillId="0" borderId="0" xfId="0" applyFont="1" applyAlignment="1">
      <alignment vertical="center" wrapText="1"/>
    </xf>
    <xf numFmtId="10" fontId="20" fillId="21" borderId="10" xfId="3" applyNumberFormat="1" applyFont="1" applyFill="1" applyBorder="1" applyAlignment="1">
      <alignment vertical="center"/>
    </xf>
    <xf numFmtId="187" fontId="20" fillId="21" borderId="17" xfId="0" applyNumberFormat="1" applyFont="1" applyFill="1" applyBorder="1">
      <alignment vertical="center"/>
    </xf>
    <xf numFmtId="187" fontId="20" fillId="21" borderId="6" xfId="0" applyNumberFormat="1" applyFont="1" applyFill="1" applyBorder="1">
      <alignment vertical="center"/>
    </xf>
    <xf numFmtId="176" fontId="13" fillId="0" borderId="0" xfId="1" applyNumberFormat="1" applyFont="1" applyFill="1" applyAlignment="1">
      <alignment horizontal="right" vertical="center"/>
    </xf>
    <xf numFmtId="9" fontId="12" fillId="0" borderId="22" xfId="3" applyFont="1" applyFill="1" applyBorder="1" applyAlignment="1">
      <alignment vertical="center"/>
    </xf>
    <xf numFmtId="9" fontId="12" fillId="0" borderId="19" xfId="3" applyFont="1" applyBorder="1" applyAlignment="1">
      <alignment vertical="center"/>
    </xf>
    <xf numFmtId="9" fontId="12" fillId="0" borderId="20" xfId="3" applyFont="1" applyBorder="1" applyAlignment="1">
      <alignment vertical="center"/>
    </xf>
    <xf numFmtId="181" fontId="12" fillId="0" borderId="22" xfId="3" applyNumberFormat="1" applyFont="1" applyFill="1" applyBorder="1" applyAlignment="1">
      <alignment vertical="center"/>
    </xf>
    <xf numFmtId="181" fontId="12" fillId="0" borderId="19" xfId="3" applyNumberFormat="1" applyFont="1" applyFill="1" applyBorder="1" applyAlignment="1">
      <alignment vertical="center"/>
    </xf>
    <xf numFmtId="9" fontId="12" fillId="0" borderId="23" xfId="3" applyFont="1" applyFill="1" applyBorder="1" applyAlignment="1">
      <alignment vertical="center"/>
    </xf>
    <xf numFmtId="9" fontId="12" fillId="0" borderId="0" xfId="3" applyFont="1" applyBorder="1" applyAlignment="1">
      <alignment vertical="center"/>
    </xf>
    <xf numFmtId="9" fontId="12" fillId="0" borderId="2" xfId="3" applyFont="1" applyBorder="1" applyAlignment="1">
      <alignment vertical="center"/>
    </xf>
    <xf numFmtId="181" fontId="12" fillId="0" borderId="23" xfId="3" applyNumberFormat="1" applyFont="1" applyFill="1" applyBorder="1" applyAlignment="1">
      <alignment vertical="center"/>
    </xf>
    <xf numFmtId="181" fontId="12" fillId="0" borderId="0" xfId="3" applyNumberFormat="1" applyFont="1" applyFill="1" applyBorder="1" applyAlignment="1">
      <alignment vertical="center"/>
    </xf>
    <xf numFmtId="9" fontId="13" fillId="0" borderId="23" xfId="3" applyFont="1" applyFill="1" applyBorder="1" applyAlignment="1">
      <alignment horizontal="right" vertical="center"/>
    </xf>
    <xf numFmtId="9" fontId="12" fillId="0" borderId="24" xfId="3" applyFont="1" applyFill="1" applyBorder="1" applyAlignment="1">
      <alignment vertical="center"/>
    </xf>
    <xf numFmtId="9" fontId="12" fillId="0" borderId="16" xfId="3" applyFont="1" applyBorder="1" applyAlignment="1">
      <alignment vertical="center"/>
    </xf>
    <xf numFmtId="181" fontId="13" fillId="0" borderId="0" xfId="3" applyNumberFormat="1" applyFont="1" applyFill="1" applyAlignment="1">
      <alignment horizontal="right" vertical="center"/>
    </xf>
    <xf numFmtId="43" fontId="12" fillId="0" borderId="0" xfId="3" applyNumberFormat="1" applyFont="1" applyFill="1" applyBorder="1" applyAlignment="1">
      <alignment vertical="center"/>
    </xf>
    <xf numFmtId="43" fontId="22" fillId="0" borderId="0" xfId="3" applyNumberFormat="1" applyFont="1" applyFill="1" applyBorder="1" applyAlignment="1">
      <alignment vertical="center"/>
    </xf>
    <xf numFmtId="43" fontId="13" fillId="0" borderId="0" xfId="1" applyFont="1" applyFill="1" applyAlignment="1">
      <alignment horizontal="right" vertical="center"/>
    </xf>
    <xf numFmtId="43" fontId="13" fillId="0" borderId="0" xfId="3" applyNumberFormat="1" applyFont="1" applyFill="1" applyAlignment="1">
      <alignment horizontal="right" vertical="center"/>
    </xf>
    <xf numFmtId="43" fontId="12" fillId="0" borderId="20" xfId="3" applyNumberFormat="1" applyFont="1" applyBorder="1" applyAlignment="1">
      <alignment vertical="center"/>
    </xf>
    <xf numFmtId="43" fontId="12" fillId="0" borderId="19" xfId="3" applyNumberFormat="1" applyFont="1" applyBorder="1" applyAlignment="1">
      <alignment vertical="center"/>
    </xf>
    <xf numFmtId="43" fontId="12" fillId="0" borderId="2" xfId="3" applyNumberFormat="1" applyFont="1" applyBorder="1" applyAlignment="1">
      <alignment vertical="center"/>
    </xf>
    <xf numFmtId="43" fontId="12" fillId="0" borderId="0" xfId="3" applyNumberFormat="1" applyFont="1" applyBorder="1" applyAlignment="1">
      <alignment vertical="center"/>
    </xf>
    <xf numFmtId="43" fontId="12" fillId="0" borderId="16" xfId="3" applyNumberFormat="1" applyFont="1" applyBorder="1" applyAlignment="1">
      <alignment vertical="center"/>
    </xf>
    <xf numFmtId="9" fontId="7" fillId="0" borderId="0" xfId="3" applyFont="1" applyFill="1" applyBorder="1" applyAlignment="1">
      <alignment horizontal="right" vertical="center"/>
    </xf>
    <xf numFmtId="176" fontId="7" fillId="0" borderId="0" xfId="0" applyNumberFormat="1" applyFont="1" applyAlignment="1">
      <alignment horizontal="right" vertical="center"/>
    </xf>
    <xf numFmtId="176" fontId="7" fillId="0" borderId="0" xfId="1" applyNumberFormat="1" applyFont="1" applyFill="1" applyBorder="1" applyAlignment="1">
      <alignment horizontal="right" vertical="center"/>
    </xf>
    <xf numFmtId="176" fontId="7" fillId="0" borderId="0" xfId="3" applyNumberFormat="1" applyFont="1" applyFill="1" applyBorder="1" applyAlignment="1">
      <alignment horizontal="right" vertical="center"/>
    </xf>
    <xf numFmtId="9" fontId="7" fillId="0" borderId="0" xfId="3" applyFont="1" applyFill="1" applyBorder="1" applyAlignment="1">
      <alignment horizontal="center" vertical="center"/>
    </xf>
    <xf numFmtId="43" fontId="7" fillId="0" borderId="0" xfId="3" applyNumberFormat="1" applyFont="1" applyFill="1" applyBorder="1" applyAlignment="1">
      <alignment horizontal="right" vertical="center"/>
    </xf>
    <xf numFmtId="187" fontId="7" fillId="0" borderId="0" xfId="1" applyNumberFormat="1" applyFont="1" applyFill="1" applyBorder="1" applyAlignment="1">
      <alignment horizontal="right" vertical="center"/>
    </xf>
    <xf numFmtId="187" fontId="7" fillId="0" borderId="0" xfId="0" applyNumberFormat="1" applyFont="1" applyAlignment="1">
      <alignment horizontal="right" vertical="center"/>
    </xf>
    <xf numFmtId="189" fontId="7" fillId="0" borderId="0" xfId="3" applyNumberFormat="1" applyFont="1" applyFill="1" applyBorder="1" applyAlignment="1">
      <alignment horizontal="right" vertical="center"/>
    </xf>
    <xf numFmtId="9" fontId="3" fillId="0" borderId="0" xfId="3" applyFont="1" applyFill="1" applyBorder="1" applyAlignment="1">
      <alignment horizontal="center" vertical="center"/>
    </xf>
    <xf numFmtId="43" fontId="3" fillId="0" borderId="0" xfId="3" applyNumberFormat="1" applyFont="1" applyFill="1" applyBorder="1" applyAlignment="1">
      <alignment horizontal="center" vertical="center"/>
    </xf>
    <xf numFmtId="176" fontId="3" fillId="0" borderId="0" xfId="0" applyNumberFormat="1" applyFont="1">
      <alignment vertical="center"/>
    </xf>
    <xf numFmtId="0" fontId="7" fillId="0" borderId="0" xfId="0" applyFont="1" applyAlignment="1">
      <alignment horizontal="left" vertical="center"/>
    </xf>
    <xf numFmtId="180" fontId="12" fillId="0" borderId="0" xfId="0" applyNumberFormat="1" applyFont="1">
      <alignment vertical="center"/>
    </xf>
    <xf numFmtId="0" fontId="25" fillId="0" borderId="0" xfId="0" applyFont="1">
      <alignment vertical="center"/>
    </xf>
    <xf numFmtId="0" fontId="21" fillId="0" borderId="0" xfId="0" applyFont="1" applyAlignment="1">
      <alignment wrapText="1"/>
    </xf>
    <xf numFmtId="0" fontId="25" fillId="0" borderId="12" xfId="0" applyFont="1" applyBorder="1" applyAlignment="1">
      <alignment horizontal="left" vertical="center" indent="2"/>
    </xf>
    <xf numFmtId="176" fontId="25" fillId="12" borderId="12" xfId="0" applyNumberFormat="1" applyFont="1" applyFill="1" applyBorder="1" applyAlignment="1">
      <alignment horizontal="right" vertical="center"/>
    </xf>
    <xf numFmtId="176" fontId="25" fillId="0" borderId="0" xfId="0" applyNumberFormat="1" applyFont="1" applyAlignment="1">
      <alignment horizontal="right" vertical="center"/>
    </xf>
    <xf numFmtId="9" fontId="25" fillId="0" borderId="0" xfId="3" applyFont="1" applyFill="1" applyBorder="1" applyAlignment="1">
      <alignment horizontal="right" vertical="center"/>
    </xf>
    <xf numFmtId="176" fontId="25" fillId="12" borderId="0" xfId="0" applyNumberFormat="1" applyFont="1" applyFill="1" applyAlignment="1">
      <alignment horizontal="right" vertical="center"/>
    </xf>
    <xf numFmtId="176" fontId="25" fillId="0" borderId="9" xfId="3" applyNumberFormat="1" applyFont="1" applyFill="1" applyBorder="1" applyAlignment="1">
      <alignment horizontal="right" vertical="center"/>
    </xf>
    <xf numFmtId="0" fontId="14" fillId="37" borderId="12" xfId="0" applyFont="1" applyFill="1" applyBorder="1" applyAlignment="1">
      <alignment horizontal="left" vertical="center" indent="1"/>
    </xf>
    <xf numFmtId="176" fontId="14" fillId="37" borderId="12" xfId="0" applyNumberFormat="1" applyFont="1" applyFill="1" applyBorder="1" applyAlignment="1">
      <alignment horizontal="right" vertical="center"/>
    </xf>
    <xf numFmtId="176" fontId="14" fillId="37" borderId="0" xfId="0" applyNumberFormat="1" applyFont="1" applyFill="1" applyAlignment="1">
      <alignment horizontal="right" vertical="center"/>
    </xf>
    <xf numFmtId="9" fontId="14" fillId="37" borderId="0" xfId="3" applyFont="1" applyFill="1" applyBorder="1" applyAlignment="1">
      <alignment horizontal="right" vertical="center"/>
    </xf>
    <xf numFmtId="176" fontId="14" fillId="37" borderId="9" xfId="3" applyNumberFormat="1" applyFont="1" applyFill="1" applyBorder="1" applyAlignment="1">
      <alignment horizontal="right" vertical="center"/>
    </xf>
    <xf numFmtId="176" fontId="25" fillId="12" borderId="12" xfId="1" applyNumberFormat="1" applyFont="1" applyFill="1" applyBorder="1" applyAlignment="1">
      <alignment horizontal="right" vertical="center"/>
    </xf>
    <xf numFmtId="0" fontId="25" fillId="0" borderId="12" xfId="0" applyFont="1" applyBorder="1" applyAlignment="1">
      <alignment horizontal="left" vertical="center" indent="3"/>
    </xf>
    <xf numFmtId="0" fontId="12" fillId="0" borderId="12" xfId="0" applyFont="1" applyBorder="1" applyAlignment="1">
      <alignment horizontal="left" vertical="center" indent="3"/>
    </xf>
    <xf numFmtId="176" fontId="12" fillId="12" borderId="12" xfId="0" applyNumberFormat="1" applyFont="1" applyFill="1" applyBorder="1" applyAlignment="1">
      <alignment horizontal="right" vertical="center"/>
    </xf>
    <xf numFmtId="176" fontId="12" fillId="12" borderId="0" xfId="0" applyNumberFormat="1" applyFont="1" applyFill="1" applyAlignment="1">
      <alignment horizontal="right" vertical="center"/>
    </xf>
    <xf numFmtId="176" fontId="12" fillId="0" borderId="9" xfId="3" applyNumberFormat="1" applyFont="1" applyFill="1" applyBorder="1" applyAlignment="1">
      <alignment horizontal="right" vertical="center"/>
    </xf>
    <xf numFmtId="10" fontId="12" fillId="0" borderId="0" xfId="3" applyNumberFormat="1" applyFont="1" applyAlignment="1">
      <alignment vertical="center"/>
    </xf>
    <xf numFmtId="176" fontId="25" fillId="12" borderId="0" xfId="1" applyNumberFormat="1" applyFont="1" applyFill="1" applyBorder="1" applyAlignment="1">
      <alignment horizontal="right" vertical="center"/>
    </xf>
    <xf numFmtId="9" fontId="25" fillId="12" borderId="12" xfId="3" applyFont="1" applyFill="1" applyBorder="1" applyAlignment="1">
      <alignment horizontal="right" vertical="center"/>
    </xf>
    <xf numFmtId="176" fontId="14" fillId="37" borderId="9" xfId="0" applyNumberFormat="1" applyFont="1" applyFill="1" applyBorder="1" applyAlignment="1">
      <alignment horizontal="right" vertical="center"/>
    </xf>
    <xf numFmtId="9" fontId="14" fillId="37" borderId="12" xfId="3" applyFont="1" applyFill="1" applyBorder="1" applyAlignment="1">
      <alignment horizontal="right" vertical="center"/>
    </xf>
    <xf numFmtId="183" fontId="25" fillId="12" borderId="0" xfId="0" applyNumberFormat="1" applyFont="1" applyFill="1" applyAlignment="1">
      <alignment horizontal="right" vertical="center"/>
    </xf>
    <xf numFmtId="183" fontId="25" fillId="0" borderId="9" xfId="3" applyNumberFormat="1" applyFont="1" applyFill="1" applyBorder="1" applyAlignment="1">
      <alignment horizontal="right" vertical="center"/>
    </xf>
    <xf numFmtId="9" fontId="12" fillId="12" borderId="12" xfId="3" applyFont="1" applyFill="1" applyBorder="1" applyAlignment="1">
      <alignment horizontal="right" vertical="center"/>
    </xf>
    <xf numFmtId="9" fontId="25" fillId="12" borderId="0" xfId="3" applyFont="1" applyFill="1" applyBorder="1" applyAlignment="1">
      <alignment horizontal="center" vertical="center"/>
    </xf>
    <xf numFmtId="9" fontId="25" fillId="0" borderId="9" xfId="3" applyFont="1" applyFill="1" applyBorder="1" applyAlignment="1">
      <alignment horizontal="right" vertical="center"/>
    </xf>
    <xf numFmtId="176" fontId="25" fillId="0" borderId="0" xfId="3" applyNumberFormat="1" applyFont="1" applyFill="1" applyBorder="1" applyAlignment="1">
      <alignment horizontal="right" vertical="center"/>
    </xf>
    <xf numFmtId="9" fontId="14" fillId="37" borderId="0" xfId="3" applyFont="1" applyFill="1" applyBorder="1" applyAlignment="1">
      <alignment horizontal="center" vertical="center"/>
    </xf>
    <xf numFmtId="9" fontId="14" fillId="37" borderId="9" xfId="3" applyFont="1" applyFill="1" applyBorder="1" applyAlignment="1">
      <alignment horizontal="right" vertical="center"/>
    </xf>
    <xf numFmtId="176" fontId="14" fillId="37" borderId="0" xfId="3" applyNumberFormat="1" applyFont="1" applyFill="1" applyBorder="1" applyAlignment="1">
      <alignment horizontal="right" vertical="center"/>
    </xf>
    <xf numFmtId="183" fontId="25" fillId="12" borderId="12" xfId="0" applyNumberFormat="1" applyFont="1" applyFill="1" applyBorder="1" applyAlignment="1">
      <alignment horizontal="right" vertical="center"/>
    </xf>
    <xf numFmtId="183" fontId="25" fillId="0" borderId="0" xfId="3" applyNumberFormat="1" applyFont="1" applyFill="1" applyBorder="1" applyAlignment="1">
      <alignment horizontal="right" vertical="center"/>
    </xf>
    <xf numFmtId="183" fontId="25" fillId="8" borderId="12" xfId="0" applyNumberFormat="1" applyFont="1" applyFill="1" applyBorder="1" applyAlignment="1">
      <alignment horizontal="right" vertical="center"/>
    </xf>
    <xf numFmtId="176" fontId="25" fillId="8" borderId="12" xfId="0" applyNumberFormat="1" applyFont="1" applyFill="1" applyBorder="1" applyAlignment="1">
      <alignment horizontal="right" vertical="center"/>
    </xf>
    <xf numFmtId="9" fontId="12" fillId="12" borderId="0" xfId="3" applyFont="1" applyFill="1" applyBorder="1" applyAlignment="1">
      <alignment horizontal="center" vertical="center"/>
    </xf>
    <xf numFmtId="176" fontId="12" fillId="0" borderId="0" xfId="3" applyNumberFormat="1" applyFont="1" applyFill="1" applyBorder="1" applyAlignment="1">
      <alignment horizontal="right" vertical="center"/>
    </xf>
    <xf numFmtId="187" fontId="25" fillId="12" borderId="12" xfId="1" applyNumberFormat="1" applyFont="1" applyFill="1" applyBorder="1" applyAlignment="1">
      <alignment horizontal="right" vertical="center"/>
    </xf>
    <xf numFmtId="9" fontId="25" fillId="0" borderId="0" xfId="3" applyFont="1" applyFill="1" applyBorder="1" applyAlignment="1">
      <alignment horizontal="center" vertical="center"/>
    </xf>
    <xf numFmtId="183" fontId="25" fillId="0" borderId="0" xfId="3" applyNumberFormat="1" applyFont="1" applyFill="1" applyBorder="1" applyAlignment="1">
      <alignment horizontal="center" vertical="center"/>
    </xf>
    <xf numFmtId="183" fontId="25" fillId="0" borderId="0" xfId="0" applyNumberFormat="1" applyFont="1" applyAlignment="1">
      <alignment horizontal="right" vertical="center"/>
    </xf>
    <xf numFmtId="185" fontId="19" fillId="0" borderId="0" xfId="0" applyNumberFormat="1" applyFont="1" applyAlignment="1">
      <alignment horizontal="center" vertical="center"/>
    </xf>
    <xf numFmtId="176" fontId="25" fillId="12" borderId="0" xfId="0" applyNumberFormat="1" applyFont="1" applyFill="1" applyAlignment="1">
      <alignment horizontal="center" vertical="center"/>
    </xf>
    <xf numFmtId="176" fontId="14" fillId="37" borderId="0" xfId="0" applyNumberFormat="1" applyFont="1" applyFill="1" applyAlignment="1">
      <alignment horizontal="center" vertical="center"/>
    </xf>
    <xf numFmtId="176" fontId="14" fillId="37" borderId="0" xfId="3" applyNumberFormat="1" applyFont="1" applyFill="1" applyBorder="1" applyAlignment="1">
      <alignment horizontal="center" vertical="center"/>
    </xf>
    <xf numFmtId="176" fontId="7" fillId="24" borderId="0" xfId="0" applyNumberFormat="1" applyFont="1" applyFill="1" applyAlignment="1">
      <alignment horizontal="center" vertical="center"/>
    </xf>
    <xf numFmtId="183" fontId="25" fillId="12" borderId="12" xfId="3" applyNumberFormat="1" applyFont="1" applyFill="1" applyBorder="1" applyAlignment="1">
      <alignment horizontal="right" vertical="center"/>
    </xf>
    <xf numFmtId="183" fontId="25" fillId="12" borderId="0" xfId="3" applyNumberFormat="1" applyFont="1" applyFill="1" applyBorder="1" applyAlignment="1">
      <alignment horizontal="center" vertical="center"/>
    </xf>
    <xf numFmtId="9" fontId="25" fillId="8" borderId="12" xfId="3" applyFont="1" applyFill="1" applyBorder="1" applyAlignment="1">
      <alignment horizontal="right" vertical="center"/>
    </xf>
    <xf numFmtId="176" fontId="18" fillId="31" borderId="0" xfId="0" applyNumberFormat="1" applyFont="1" applyFill="1" applyAlignment="1">
      <alignment horizontal="center" vertical="center"/>
    </xf>
    <xf numFmtId="9" fontId="7" fillId="35" borderId="8" xfId="3" applyFont="1" applyFill="1" applyBorder="1" applyAlignment="1">
      <alignment horizontal="center" vertical="center"/>
    </xf>
    <xf numFmtId="187" fontId="25" fillId="12" borderId="12" xfId="0" applyNumberFormat="1" applyFont="1" applyFill="1" applyBorder="1" applyAlignment="1">
      <alignment horizontal="right" vertical="center"/>
    </xf>
    <xf numFmtId="187" fontId="25" fillId="0" borderId="0" xfId="0" applyNumberFormat="1" applyFont="1" applyAlignment="1">
      <alignment horizontal="right" vertical="center"/>
    </xf>
    <xf numFmtId="9" fontId="25" fillId="12" borderId="0" xfId="3" applyFont="1" applyFill="1" applyBorder="1" applyAlignment="1">
      <alignment horizontal="right" vertical="center"/>
    </xf>
    <xf numFmtId="43" fontId="25" fillId="0" borderId="9" xfId="3" applyNumberFormat="1" applyFont="1" applyFill="1" applyBorder="1" applyAlignment="1">
      <alignment horizontal="right" vertical="center"/>
    </xf>
    <xf numFmtId="187" fontId="14" fillId="37" borderId="12" xfId="0" applyNumberFormat="1" applyFont="1" applyFill="1" applyBorder="1" applyAlignment="1">
      <alignment horizontal="right" vertical="center"/>
    </xf>
    <xf numFmtId="187" fontId="14" fillId="37" borderId="0" xfId="0" applyNumberFormat="1" applyFont="1" applyFill="1" applyAlignment="1">
      <alignment horizontal="right" vertical="center"/>
    </xf>
    <xf numFmtId="43" fontId="14" fillId="37" borderId="9" xfId="3" applyNumberFormat="1" applyFont="1" applyFill="1" applyBorder="1" applyAlignment="1">
      <alignment horizontal="right" vertical="center"/>
    </xf>
    <xf numFmtId="43" fontId="14" fillId="37" borderId="0" xfId="3" applyNumberFormat="1" applyFont="1" applyFill="1" applyBorder="1" applyAlignment="1">
      <alignment horizontal="right" vertical="center"/>
    </xf>
    <xf numFmtId="43" fontId="25" fillId="0" borderId="0" xfId="3" applyNumberFormat="1" applyFont="1" applyFill="1" applyBorder="1" applyAlignment="1">
      <alignment horizontal="right" vertical="center"/>
    </xf>
    <xf numFmtId="43" fontId="7" fillId="24" borderId="0" xfId="3" applyNumberFormat="1" applyFont="1" applyFill="1" applyBorder="1" applyAlignment="1">
      <alignment horizontal="right" vertical="center"/>
    </xf>
    <xf numFmtId="183" fontId="25" fillId="12" borderId="0" xfId="3" applyNumberFormat="1" applyFont="1" applyFill="1" applyBorder="1" applyAlignment="1">
      <alignment horizontal="right" vertical="center"/>
    </xf>
    <xf numFmtId="187" fontId="12" fillId="12" borderId="12" xfId="0" applyNumberFormat="1" applyFont="1" applyFill="1" applyBorder="1" applyAlignment="1">
      <alignment horizontal="right" vertical="center"/>
    </xf>
    <xf numFmtId="9" fontId="12" fillId="12" borderId="0" xfId="3" applyFont="1" applyFill="1" applyBorder="1" applyAlignment="1">
      <alignment horizontal="right" vertical="center"/>
    </xf>
    <xf numFmtId="43" fontId="12" fillId="0" borderId="0" xfId="3" applyNumberFormat="1" applyFont="1" applyFill="1" applyBorder="1" applyAlignment="1">
      <alignment horizontal="right" vertical="center"/>
    </xf>
    <xf numFmtId="43" fontId="18" fillId="31" borderId="0" xfId="3" applyNumberFormat="1" applyFont="1" applyFill="1" applyBorder="1" applyAlignment="1">
      <alignment horizontal="right" vertical="center"/>
    </xf>
    <xf numFmtId="176" fontId="25" fillId="12" borderId="0" xfId="0" applyNumberFormat="1" applyFont="1" applyFill="1" applyAlignment="1" applyProtection="1">
      <alignment horizontal="right" vertical="center"/>
      <protection locked="0"/>
    </xf>
    <xf numFmtId="176" fontId="25" fillId="0" borderId="12" xfId="0" applyNumberFormat="1" applyFont="1" applyBorder="1" applyAlignment="1">
      <alignment horizontal="right" vertical="center"/>
    </xf>
    <xf numFmtId="0" fontId="18" fillId="38" borderId="12" xfId="0" applyFont="1" applyFill="1" applyBorder="1" applyAlignment="1">
      <alignment horizontal="left" vertical="center" indent="1"/>
    </xf>
    <xf numFmtId="176" fontId="25" fillId="38" borderId="12" xfId="0" applyNumberFormat="1" applyFont="1" applyFill="1" applyBorder="1" applyAlignment="1">
      <alignment horizontal="right" vertical="center"/>
    </xf>
    <xf numFmtId="176" fontId="25" fillId="38" borderId="0" xfId="0" applyNumberFormat="1" applyFont="1" applyFill="1" applyAlignment="1">
      <alignment horizontal="right" vertical="center"/>
    </xf>
    <xf numFmtId="9" fontId="25" fillId="38" borderId="0" xfId="3" applyFont="1" applyFill="1" applyBorder="1" applyAlignment="1">
      <alignment horizontal="right" vertical="center"/>
    </xf>
    <xf numFmtId="176" fontId="25" fillId="38" borderId="9" xfId="3" applyNumberFormat="1" applyFont="1" applyFill="1" applyBorder="1" applyAlignment="1">
      <alignment horizontal="right" vertical="center"/>
    </xf>
    <xf numFmtId="184" fontId="25" fillId="0" borderId="9" xfId="3" applyNumberFormat="1" applyFont="1" applyFill="1" applyBorder="1" applyAlignment="1">
      <alignment horizontal="right" vertical="center"/>
    </xf>
    <xf numFmtId="9" fontId="25" fillId="0" borderId="12" xfId="3" applyFont="1" applyFill="1" applyBorder="1" applyAlignment="1">
      <alignment horizontal="right" vertical="center"/>
    </xf>
    <xf numFmtId="10" fontId="25" fillId="0" borderId="12" xfId="3" applyNumberFormat="1" applyFont="1" applyFill="1" applyBorder="1" applyAlignment="1">
      <alignment horizontal="right" vertical="center"/>
    </xf>
    <xf numFmtId="9" fontId="25" fillId="38" borderId="12" xfId="3" applyFont="1" applyFill="1" applyBorder="1" applyAlignment="1">
      <alignment horizontal="right" vertical="center"/>
    </xf>
    <xf numFmtId="9" fontId="25" fillId="38" borderId="0" xfId="3" applyFont="1" applyFill="1" applyBorder="1" applyAlignment="1">
      <alignment horizontal="center" vertical="center"/>
    </xf>
    <xf numFmtId="9" fontId="25" fillId="38" borderId="9" xfId="3" applyFont="1" applyFill="1" applyBorder="1" applyAlignment="1">
      <alignment horizontal="right" vertical="center"/>
    </xf>
    <xf numFmtId="176" fontId="25" fillId="38" borderId="0" xfId="3" applyNumberFormat="1" applyFont="1" applyFill="1" applyBorder="1" applyAlignment="1">
      <alignment horizontal="right" vertical="center"/>
    </xf>
    <xf numFmtId="176" fontId="25" fillId="38" borderId="0" xfId="0" applyNumberFormat="1" applyFont="1" applyFill="1" applyAlignment="1">
      <alignment horizontal="center" vertical="center"/>
    </xf>
    <xf numFmtId="176" fontId="7" fillId="26" borderId="0" xfId="0" applyNumberFormat="1" applyFont="1" applyFill="1" applyAlignment="1">
      <alignment horizontal="center" vertical="center"/>
    </xf>
    <xf numFmtId="187" fontId="25" fillId="0" borderId="12" xfId="0" applyNumberFormat="1" applyFont="1" applyBorder="1" applyAlignment="1">
      <alignment horizontal="right" vertical="center"/>
    </xf>
    <xf numFmtId="43" fontId="7" fillId="26" borderId="0" xfId="3" applyNumberFormat="1" applyFont="1" applyFill="1" applyBorder="1" applyAlignment="1">
      <alignment horizontal="right" vertical="center"/>
    </xf>
    <xf numFmtId="0" fontId="7" fillId="24" borderId="17" xfId="0" applyFont="1" applyFill="1" applyBorder="1" applyAlignment="1">
      <alignment horizontal="left" vertical="center"/>
    </xf>
    <xf numFmtId="176" fontId="7" fillId="24" borderId="17" xfId="1" applyNumberFormat="1" applyFont="1" applyFill="1" applyBorder="1" applyAlignment="1">
      <alignment horizontal="right" vertical="center"/>
    </xf>
    <xf numFmtId="176" fontId="7" fillId="24" borderId="6" xfId="1" applyNumberFormat="1" applyFont="1" applyFill="1" applyBorder="1" applyAlignment="1">
      <alignment horizontal="right" vertical="center"/>
    </xf>
    <xf numFmtId="9" fontId="7" fillId="24" borderId="6" xfId="3" applyFont="1" applyFill="1" applyBorder="1" applyAlignment="1">
      <alignment horizontal="right" vertical="center"/>
    </xf>
    <xf numFmtId="176" fontId="7" fillId="24" borderId="6" xfId="0" applyNumberFormat="1" applyFont="1" applyFill="1" applyBorder="1" applyAlignment="1">
      <alignment horizontal="right" vertical="center"/>
    </xf>
    <xf numFmtId="176" fontId="7" fillId="24" borderId="10" xfId="1" applyNumberFormat="1" applyFont="1" applyFill="1" applyBorder="1" applyAlignment="1">
      <alignment horizontal="right" vertical="center"/>
    </xf>
    <xf numFmtId="4" fontId="15" fillId="0" borderId="0" xfId="0" applyNumberFormat="1" applyFont="1" applyAlignment="1">
      <alignment wrapText="1"/>
    </xf>
    <xf numFmtId="0" fontId="15" fillId="0" borderId="0" xfId="0" applyFont="1" applyAlignment="1">
      <alignment wrapText="1"/>
    </xf>
    <xf numFmtId="10" fontId="15" fillId="0" borderId="0" xfId="0" applyNumberFormat="1" applyFont="1" applyAlignment="1">
      <alignment wrapText="1"/>
    </xf>
    <xf numFmtId="9" fontId="7" fillId="24" borderId="17" xfId="3" applyFont="1" applyFill="1" applyBorder="1" applyAlignment="1">
      <alignment horizontal="right" vertical="center"/>
    </xf>
    <xf numFmtId="9" fontId="7" fillId="24" borderId="6" xfId="3" applyFont="1" applyFill="1" applyBorder="1" applyAlignment="1">
      <alignment horizontal="center" vertical="center"/>
    </xf>
    <xf numFmtId="9" fontId="7" fillId="24" borderId="10" xfId="3" applyFont="1" applyFill="1" applyBorder="1" applyAlignment="1">
      <alignment horizontal="right" vertical="center"/>
    </xf>
    <xf numFmtId="176" fontId="18" fillId="31" borderId="0" xfId="3" applyNumberFormat="1" applyFont="1" applyFill="1" applyBorder="1" applyAlignment="1">
      <alignment horizontal="center" vertical="center"/>
    </xf>
    <xf numFmtId="176" fontId="7" fillId="24" borderId="6" xfId="0" applyNumberFormat="1" applyFont="1" applyFill="1" applyBorder="1" applyAlignment="1">
      <alignment horizontal="center" vertical="center"/>
    </xf>
    <xf numFmtId="176" fontId="20" fillId="21" borderId="6" xfId="0" applyNumberFormat="1" applyFont="1" applyFill="1" applyBorder="1" applyAlignment="1">
      <alignment horizontal="center" vertical="center"/>
    </xf>
    <xf numFmtId="0" fontId="26" fillId="0" borderId="0" xfId="0" applyFont="1" applyAlignment="1">
      <alignment wrapText="1"/>
    </xf>
    <xf numFmtId="0" fontId="15" fillId="0" borderId="0" xfId="0" applyFont="1" applyAlignment="1">
      <alignment horizontal="center" wrapText="1"/>
    </xf>
    <xf numFmtId="187" fontId="7" fillId="24" borderId="17" xfId="1" applyNumberFormat="1" applyFont="1" applyFill="1" applyBorder="1" applyAlignment="1">
      <alignment horizontal="right" vertical="center"/>
    </xf>
    <xf numFmtId="187" fontId="7" fillId="24" borderId="6" xfId="0" applyNumberFormat="1" applyFont="1" applyFill="1" applyBorder="1" applyAlignment="1">
      <alignment horizontal="right" vertical="center"/>
    </xf>
    <xf numFmtId="43" fontId="7" fillId="24" borderId="10" xfId="3" applyNumberFormat="1" applyFont="1" applyFill="1" applyBorder="1" applyAlignment="1">
      <alignment horizontal="right" vertical="center"/>
    </xf>
    <xf numFmtId="43" fontId="7" fillId="24" borderId="6" xfId="3" applyNumberFormat="1" applyFont="1" applyFill="1" applyBorder="1" applyAlignment="1">
      <alignment horizontal="right" vertical="center"/>
    </xf>
    <xf numFmtId="43" fontId="20" fillId="21" borderId="6" xfId="3" applyNumberFormat="1" applyFont="1" applyFill="1" applyBorder="1" applyAlignment="1">
      <alignment vertical="center"/>
    </xf>
    <xf numFmtId="43" fontId="2" fillId="0" borderId="0" xfId="0" applyNumberFormat="1" applyFont="1">
      <alignment vertical="center"/>
    </xf>
    <xf numFmtId="43" fontId="15" fillId="0" borderId="0" xfId="0" applyNumberFormat="1" applyFont="1" applyAlignment="1">
      <alignment wrapText="1"/>
    </xf>
    <xf numFmtId="176" fontId="25" fillId="0" borderId="0" xfId="1" applyNumberFormat="1" applyFont="1" applyFill="1" applyAlignment="1">
      <alignment horizontal="right" vertical="center"/>
    </xf>
    <xf numFmtId="176" fontId="25" fillId="0" borderId="0" xfId="1" applyNumberFormat="1" applyFont="1" applyFill="1" applyBorder="1" applyAlignment="1">
      <alignment horizontal="right" vertical="center"/>
    </xf>
    <xf numFmtId="43" fontId="25" fillId="0" borderId="0" xfId="1" applyFont="1" applyFill="1" applyAlignment="1">
      <alignment horizontal="right" vertical="center"/>
    </xf>
    <xf numFmtId="43" fontId="25" fillId="0" borderId="0" xfId="3" applyNumberFormat="1" applyFont="1" applyFill="1" applyAlignment="1">
      <alignment horizontal="right" vertical="center"/>
    </xf>
    <xf numFmtId="0" fontId="27" fillId="0" borderId="0" xfId="0" applyFont="1">
      <alignment vertical="center"/>
    </xf>
    <xf numFmtId="9" fontId="27" fillId="0" borderId="0" xfId="3" applyFont="1" applyFill="1" applyBorder="1" applyAlignment="1">
      <alignment horizontal="right" vertical="center"/>
    </xf>
    <xf numFmtId="0" fontId="27" fillId="0" borderId="12" xfId="0" applyFont="1" applyBorder="1" applyAlignment="1">
      <alignment horizontal="left" vertical="center" indent="2"/>
    </xf>
    <xf numFmtId="176" fontId="27" fillId="12" borderId="12" xfId="0" applyNumberFormat="1" applyFont="1" applyFill="1" applyBorder="1" applyAlignment="1">
      <alignment horizontal="right" vertical="center"/>
    </xf>
    <xf numFmtId="176" fontId="27" fillId="0" borderId="0" xfId="0" applyNumberFormat="1" applyFont="1" applyAlignment="1">
      <alignment horizontal="right" vertical="center"/>
    </xf>
    <xf numFmtId="9" fontId="27" fillId="0" borderId="0" xfId="3" applyFont="1" applyFill="1" applyBorder="1" applyAlignment="1">
      <alignment horizontal="center" vertical="center"/>
    </xf>
    <xf numFmtId="176" fontId="27" fillId="12" borderId="0" xfId="0" applyNumberFormat="1" applyFont="1" applyFill="1" applyAlignment="1">
      <alignment horizontal="right" vertical="center"/>
    </xf>
    <xf numFmtId="176" fontId="27" fillId="0" borderId="9" xfId="3" applyNumberFormat="1" applyFont="1" applyFill="1" applyBorder="1" applyAlignment="1">
      <alignment horizontal="right" vertical="center"/>
    </xf>
    <xf numFmtId="0" fontId="14" fillId="39" borderId="12" xfId="0" applyFont="1" applyFill="1" applyBorder="1" applyAlignment="1">
      <alignment horizontal="left" vertical="center" indent="1"/>
    </xf>
    <xf numFmtId="176" fontId="14" fillId="39" borderId="12" xfId="0" applyNumberFormat="1" applyFont="1" applyFill="1" applyBorder="1" applyAlignment="1">
      <alignment horizontal="right" vertical="center"/>
    </xf>
    <xf numFmtId="176" fontId="14" fillId="39" borderId="0" xfId="0" applyNumberFormat="1" applyFont="1" applyFill="1" applyAlignment="1">
      <alignment horizontal="right" vertical="center"/>
    </xf>
    <xf numFmtId="9" fontId="14" fillId="39" borderId="0" xfId="3" applyFont="1" applyFill="1" applyBorder="1" applyAlignment="1">
      <alignment horizontal="center" vertical="center"/>
    </xf>
    <xf numFmtId="176" fontId="14" fillId="39" borderId="9" xfId="3" applyNumberFormat="1" applyFont="1" applyFill="1" applyBorder="1" applyAlignment="1">
      <alignment horizontal="right" vertical="center"/>
    </xf>
    <xf numFmtId="176" fontId="14" fillId="39" borderId="0" xfId="3" applyNumberFormat="1" applyFont="1" applyFill="1" applyBorder="1" applyAlignment="1">
      <alignment horizontal="right" vertical="center"/>
    </xf>
    <xf numFmtId="0" fontId="27" fillId="0" borderId="12" xfId="0" applyFont="1" applyBorder="1" applyAlignment="1">
      <alignment horizontal="left" vertical="center" indent="3"/>
    </xf>
    <xf numFmtId="183" fontId="27" fillId="0" borderId="0" xfId="0" applyNumberFormat="1" applyFont="1" applyAlignment="1">
      <alignment horizontal="right" vertical="center"/>
    </xf>
    <xf numFmtId="183" fontId="27" fillId="12" borderId="0" xfId="0" applyNumberFormat="1" applyFont="1" applyFill="1" applyAlignment="1">
      <alignment horizontal="right" vertical="center"/>
    </xf>
    <xf numFmtId="9" fontId="27" fillId="12" borderId="12" xfId="3" applyFont="1" applyFill="1" applyBorder="1" applyAlignment="1">
      <alignment horizontal="right" vertical="center"/>
    </xf>
    <xf numFmtId="9" fontId="14" fillId="39" borderId="12" xfId="3" applyFont="1" applyFill="1" applyBorder="1" applyAlignment="1">
      <alignment horizontal="right" vertical="center"/>
    </xf>
    <xf numFmtId="9" fontId="14" fillId="39" borderId="0" xfId="3" applyFont="1" applyFill="1" applyBorder="1" applyAlignment="1">
      <alignment horizontal="right" vertical="center"/>
    </xf>
    <xf numFmtId="183" fontId="27" fillId="12" borderId="12" xfId="3" applyNumberFormat="1" applyFont="1" applyFill="1" applyBorder="1" applyAlignment="1">
      <alignment horizontal="right" vertical="center"/>
    </xf>
    <xf numFmtId="183" fontId="27" fillId="0" borderId="0" xfId="3" applyNumberFormat="1" applyFont="1" applyFill="1" applyBorder="1" applyAlignment="1">
      <alignment horizontal="right" vertical="center"/>
    </xf>
    <xf numFmtId="9" fontId="27" fillId="12" borderId="0" xfId="3" applyFont="1" applyFill="1" applyBorder="1" applyAlignment="1">
      <alignment horizontal="center" vertical="center"/>
    </xf>
    <xf numFmtId="9" fontId="27" fillId="0" borderId="9" xfId="3" applyFont="1" applyFill="1" applyBorder="1" applyAlignment="1">
      <alignment horizontal="right" vertical="center"/>
    </xf>
    <xf numFmtId="9" fontId="14" fillId="39" borderId="9" xfId="3" applyFont="1" applyFill="1" applyBorder="1" applyAlignment="1">
      <alignment horizontal="right" vertical="center"/>
    </xf>
    <xf numFmtId="183" fontId="27" fillId="12" borderId="0" xfId="3" applyNumberFormat="1" applyFont="1" applyFill="1" applyBorder="1" applyAlignment="1">
      <alignment horizontal="center" vertical="center"/>
    </xf>
    <xf numFmtId="183" fontId="27" fillId="0" borderId="9" xfId="3" applyNumberFormat="1" applyFont="1" applyFill="1" applyBorder="1" applyAlignment="1">
      <alignment horizontal="right" vertical="center"/>
    </xf>
    <xf numFmtId="184" fontId="27" fillId="0" borderId="0" xfId="0" applyNumberFormat="1" applyFont="1" applyAlignment="1">
      <alignment horizontal="right" vertical="center"/>
    </xf>
    <xf numFmtId="184" fontId="27" fillId="0" borderId="9" xfId="3" applyNumberFormat="1" applyFont="1" applyFill="1" applyBorder="1" applyAlignment="1">
      <alignment horizontal="right" vertical="center"/>
    </xf>
    <xf numFmtId="9" fontId="27" fillId="8" borderId="12" xfId="3" applyFont="1" applyFill="1" applyBorder="1" applyAlignment="1">
      <alignment horizontal="right" vertical="center"/>
    </xf>
    <xf numFmtId="43" fontId="27" fillId="0" borderId="9" xfId="3" applyNumberFormat="1" applyFont="1" applyFill="1" applyBorder="1" applyAlignment="1">
      <alignment horizontal="right" vertical="center"/>
    </xf>
    <xf numFmtId="43" fontId="14" fillId="39" borderId="9" xfId="3" applyNumberFormat="1" applyFont="1" applyFill="1" applyBorder="1" applyAlignment="1">
      <alignment horizontal="right" vertical="center"/>
    </xf>
    <xf numFmtId="176" fontId="27" fillId="12" borderId="12" xfId="1" applyNumberFormat="1" applyFont="1" applyFill="1" applyBorder="1" applyAlignment="1">
      <alignment horizontal="right" vertical="center"/>
    </xf>
    <xf numFmtId="183" fontId="27" fillId="12" borderId="12" xfId="0" applyNumberFormat="1" applyFont="1" applyFill="1" applyBorder="1" applyAlignment="1">
      <alignment horizontal="right" vertical="center"/>
    </xf>
    <xf numFmtId="187" fontId="27" fillId="12" borderId="12" xfId="0" applyNumberFormat="1" applyFont="1" applyFill="1" applyBorder="1" applyAlignment="1">
      <alignment horizontal="right" vertical="center"/>
    </xf>
    <xf numFmtId="187" fontId="27" fillId="0" borderId="0" xfId="0" applyNumberFormat="1" applyFont="1" applyAlignment="1">
      <alignment horizontal="right" vertical="center"/>
    </xf>
    <xf numFmtId="187" fontId="14" fillId="39" borderId="12" xfId="0" applyNumberFormat="1" applyFont="1" applyFill="1" applyBorder="1" applyAlignment="1">
      <alignment horizontal="right" vertical="center"/>
    </xf>
    <xf numFmtId="187" fontId="14" fillId="39" borderId="0" xfId="0" applyNumberFormat="1" applyFont="1" applyFill="1" applyAlignment="1">
      <alignment horizontal="right" vertical="center"/>
    </xf>
    <xf numFmtId="187" fontId="27" fillId="12" borderId="12" xfId="1" applyNumberFormat="1" applyFont="1" applyFill="1" applyBorder="1" applyAlignment="1">
      <alignment horizontal="right" vertical="center"/>
    </xf>
    <xf numFmtId="9" fontId="27" fillId="12" borderId="0" xfId="3" applyFont="1" applyFill="1" applyBorder="1" applyAlignment="1">
      <alignment horizontal="right" vertical="center"/>
    </xf>
    <xf numFmtId="183" fontId="27" fillId="12" borderId="0" xfId="3" applyNumberFormat="1" applyFont="1" applyFill="1" applyBorder="1" applyAlignment="1">
      <alignment horizontal="right" vertical="center"/>
    </xf>
    <xf numFmtId="176" fontId="18" fillId="38" borderId="12" xfId="0" applyNumberFormat="1" applyFont="1" applyFill="1" applyBorder="1" applyAlignment="1">
      <alignment horizontal="right" vertical="center"/>
    </xf>
    <xf numFmtId="176" fontId="18" fillId="38" borderId="0" xfId="0" applyNumberFormat="1" applyFont="1" applyFill="1" applyAlignment="1">
      <alignment horizontal="right" vertical="center"/>
    </xf>
    <xf numFmtId="9" fontId="18" fillId="38" borderId="0" xfId="3" applyFont="1" applyFill="1" applyBorder="1" applyAlignment="1">
      <alignment horizontal="center" vertical="center"/>
    </xf>
    <xf numFmtId="176" fontId="18" fillId="38" borderId="9" xfId="3" applyNumberFormat="1" applyFont="1" applyFill="1" applyBorder="1" applyAlignment="1">
      <alignment horizontal="right" vertical="center"/>
    </xf>
    <xf numFmtId="9" fontId="27" fillId="0" borderId="12" xfId="3" applyFont="1" applyFill="1" applyBorder="1" applyAlignment="1">
      <alignment horizontal="right" vertical="center"/>
    </xf>
    <xf numFmtId="9" fontId="18" fillId="38" borderId="12" xfId="3" applyFont="1" applyFill="1" applyBorder="1" applyAlignment="1">
      <alignment horizontal="right" vertical="center"/>
    </xf>
    <xf numFmtId="9" fontId="18" fillId="38" borderId="0" xfId="3" applyFont="1" applyFill="1" applyBorder="1" applyAlignment="1">
      <alignment horizontal="right" vertical="center"/>
    </xf>
    <xf numFmtId="176" fontId="27" fillId="40" borderId="0" xfId="0" applyNumberFormat="1" applyFont="1" applyFill="1" applyAlignment="1">
      <alignment horizontal="right" vertical="center"/>
    </xf>
    <xf numFmtId="9" fontId="18" fillId="38" borderId="9" xfId="3" applyFont="1" applyFill="1" applyBorder="1" applyAlignment="1">
      <alignment horizontal="right" vertical="center"/>
    </xf>
    <xf numFmtId="183" fontId="18" fillId="31" borderId="12" xfId="0" applyNumberFormat="1" applyFont="1" applyFill="1" applyBorder="1" applyAlignment="1">
      <alignment horizontal="right" vertical="center"/>
    </xf>
    <xf numFmtId="183" fontId="18" fillId="38" borderId="12" xfId="0" applyNumberFormat="1" applyFont="1" applyFill="1" applyBorder="1" applyAlignment="1">
      <alignment horizontal="right" vertical="center"/>
    </xf>
    <xf numFmtId="176" fontId="27" fillId="0" borderId="12" xfId="0" applyNumberFormat="1" applyFont="1" applyBorder="1" applyAlignment="1">
      <alignment horizontal="right" vertical="center"/>
    </xf>
    <xf numFmtId="187" fontId="27" fillId="0" borderId="12" xfId="0" applyNumberFormat="1" applyFont="1" applyBorder="1" applyAlignment="1">
      <alignment horizontal="right" vertical="center"/>
    </xf>
    <xf numFmtId="176" fontId="15" fillId="0" borderId="0" xfId="0" applyNumberFormat="1" applyFont="1" applyAlignment="1"/>
    <xf numFmtId="176" fontId="28" fillId="0" borderId="0" xfId="0" applyNumberFormat="1" applyFont="1" applyAlignment="1"/>
    <xf numFmtId="176" fontId="14" fillId="0" borderId="0" xfId="0" applyNumberFormat="1" applyFont="1">
      <alignment vertical="center"/>
    </xf>
    <xf numFmtId="9" fontId="27" fillId="0" borderId="0" xfId="3" applyFont="1" applyFill="1" applyAlignment="1">
      <alignment horizontal="right" vertical="center"/>
    </xf>
    <xf numFmtId="9" fontId="27" fillId="0" borderId="19" xfId="3" applyFont="1" applyFill="1" applyBorder="1" applyAlignment="1">
      <alignment horizontal="right" vertical="center"/>
    </xf>
    <xf numFmtId="176" fontId="27" fillId="0" borderId="2" xfId="3" applyNumberFormat="1" applyFont="1" applyFill="1" applyBorder="1" applyAlignment="1">
      <alignment horizontal="right" vertical="center"/>
    </xf>
    <xf numFmtId="9" fontId="27" fillId="0" borderId="16" xfId="3" applyFont="1" applyFill="1" applyBorder="1" applyAlignment="1">
      <alignment horizontal="right" vertical="center"/>
    </xf>
    <xf numFmtId="176" fontId="27" fillId="0" borderId="16" xfId="0" applyNumberFormat="1" applyFont="1" applyBorder="1" applyAlignment="1">
      <alignment horizontal="right" vertical="center"/>
    </xf>
    <xf numFmtId="176" fontId="27" fillId="0" borderId="0" xfId="3" applyNumberFormat="1" applyFont="1" applyFill="1" applyAlignment="1">
      <alignment horizontal="right" vertical="center"/>
    </xf>
    <xf numFmtId="9" fontId="27" fillId="0" borderId="2" xfId="3" applyFont="1" applyFill="1" applyBorder="1" applyAlignment="1">
      <alignment horizontal="right" vertical="center"/>
    </xf>
    <xf numFmtId="9" fontId="27" fillId="0" borderId="16" xfId="3" applyFont="1" applyFill="1" applyBorder="1" applyAlignment="1">
      <alignment horizontal="center" vertical="center"/>
    </xf>
    <xf numFmtId="9" fontId="27" fillId="0" borderId="0" xfId="3" applyFont="1" applyFill="1" applyAlignment="1">
      <alignment horizontal="center" vertical="center"/>
    </xf>
    <xf numFmtId="9" fontId="27" fillId="0" borderId="19" xfId="3" applyFont="1" applyFill="1" applyBorder="1" applyAlignment="1">
      <alignment horizontal="center" vertical="center"/>
    </xf>
    <xf numFmtId="176" fontId="27" fillId="0" borderId="0" xfId="1" applyNumberFormat="1" applyFont="1" applyFill="1" applyBorder="1" applyAlignment="1">
      <alignment horizontal="right" vertical="center"/>
    </xf>
    <xf numFmtId="43" fontId="27" fillId="0" borderId="0" xfId="1" applyFont="1" applyFill="1" applyBorder="1" applyAlignment="1">
      <alignment horizontal="right" vertical="center"/>
    </xf>
    <xf numFmtId="182" fontId="27" fillId="0" borderId="23" xfId="3" applyNumberFormat="1" applyFont="1" applyFill="1" applyBorder="1" applyAlignment="1">
      <alignment horizontal="right" vertical="center"/>
    </xf>
    <xf numFmtId="182" fontId="27" fillId="0" borderId="0" xfId="3" applyNumberFormat="1" applyFont="1" applyFill="1" applyBorder="1" applyAlignment="1">
      <alignment horizontal="right" vertical="center"/>
    </xf>
    <xf numFmtId="181" fontId="27" fillId="0" borderId="0" xfId="3" applyNumberFormat="1" applyFont="1" applyFill="1" applyBorder="1" applyAlignment="1">
      <alignment horizontal="right" vertical="center"/>
    </xf>
    <xf numFmtId="176" fontId="27" fillId="0" borderId="0" xfId="1" applyNumberFormat="1" applyFont="1" applyFill="1" applyAlignment="1">
      <alignment horizontal="right" vertical="center"/>
    </xf>
    <xf numFmtId="9" fontId="27" fillId="0" borderId="23" xfId="3" applyFont="1" applyFill="1" applyBorder="1" applyAlignment="1">
      <alignment horizontal="right" vertical="center"/>
    </xf>
    <xf numFmtId="181" fontId="27" fillId="0" borderId="0" xfId="3" applyNumberFormat="1" applyFont="1" applyFill="1" applyAlignment="1">
      <alignment horizontal="right" vertical="center"/>
    </xf>
    <xf numFmtId="43" fontId="27" fillId="0" borderId="0" xfId="1" applyFont="1" applyFill="1" applyAlignment="1">
      <alignment horizontal="right" vertical="center"/>
    </xf>
    <xf numFmtId="43" fontId="27" fillId="0" borderId="0" xfId="3" applyNumberFormat="1" applyFont="1" applyFill="1" applyAlignment="1">
      <alignment horizontal="right" vertical="center"/>
    </xf>
    <xf numFmtId="0" fontId="17" fillId="0" borderId="18" xfId="0" applyFont="1" applyBorder="1" applyAlignment="1">
      <alignment horizontal="center"/>
    </xf>
    <xf numFmtId="0" fontId="7" fillId="28" borderId="9" xfId="0" applyFont="1" applyFill="1" applyBorder="1" applyAlignment="1">
      <alignment horizontal="center" vertical="center" wrapText="1"/>
    </xf>
    <xf numFmtId="176" fontId="29" fillId="12" borderId="9" xfId="0" applyNumberFormat="1" applyFont="1" applyFill="1" applyBorder="1" applyAlignment="1">
      <alignment horizontal="right" vertical="center"/>
    </xf>
    <xf numFmtId="176" fontId="18" fillId="37" borderId="9" xfId="0" applyNumberFormat="1" applyFont="1" applyFill="1" applyBorder="1" applyAlignment="1">
      <alignment horizontal="right" vertical="center"/>
    </xf>
    <xf numFmtId="176" fontId="7" fillId="24" borderId="9" xfId="0" applyNumberFormat="1" applyFont="1" applyFill="1" applyBorder="1" applyAlignment="1">
      <alignment horizontal="right" vertical="center"/>
    </xf>
    <xf numFmtId="176" fontId="19" fillId="12" borderId="9" xfId="0" applyNumberFormat="1" applyFont="1" applyFill="1" applyBorder="1" applyAlignment="1">
      <alignment horizontal="right" vertical="center"/>
    </xf>
    <xf numFmtId="176" fontId="18" fillId="31" borderId="9" xfId="0" applyNumberFormat="1" applyFont="1" applyFill="1" applyBorder="1" applyAlignment="1">
      <alignment horizontal="right" vertical="center"/>
    </xf>
    <xf numFmtId="0" fontId="17" fillId="0" borderId="11" xfId="0" applyFont="1" applyBorder="1" applyAlignment="1">
      <alignment horizontal="center"/>
    </xf>
    <xf numFmtId="182" fontId="7" fillId="32" borderId="12" xfId="3" applyNumberFormat="1" applyFont="1" applyFill="1" applyBorder="1" applyAlignment="1">
      <alignment horizontal="center" vertical="center" wrapText="1"/>
    </xf>
    <xf numFmtId="182" fontId="7" fillId="32" borderId="0" xfId="3" applyNumberFormat="1" applyFont="1" applyFill="1" applyBorder="1" applyAlignment="1">
      <alignment horizontal="center" vertical="center" wrapText="1"/>
    </xf>
    <xf numFmtId="182" fontId="7" fillId="32" borderId="9" xfId="3" applyNumberFormat="1" applyFont="1" applyFill="1" applyBorder="1" applyAlignment="1">
      <alignment horizontal="center" vertical="center" wrapText="1"/>
    </xf>
    <xf numFmtId="176" fontId="29" fillId="12" borderId="9" xfId="0" applyNumberFormat="1" applyFont="1" applyFill="1" applyBorder="1" applyAlignment="1" applyProtection="1">
      <alignment horizontal="right" vertical="center"/>
      <protection locked="0"/>
    </xf>
    <xf numFmtId="176" fontId="29" fillId="12" borderId="9" xfId="0" applyNumberFormat="1" applyFont="1" applyFill="1" applyBorder="1" applyAlignment="1">
      <alignment horizontal="center" vertical="center"/>
    </xf>
    <xf numFmtId="176" fontId="18" fillId="38" borderId="9" xfId="0" applyNumberFormat="1" applyFont="1" applyFill="1" applyBorder="1" applyAlignment="1">
      <alignment horizontal="right" vertical="center"/>
    </xf>
    <xf numFmtId="176" fontId="7" fillId="26" borderId="9" xfId="0" applyNumberFormat="1" applyFont="1" applyFill="1" applyBorder="1" applyAlignment="1">
      <alignment horizontal="right" vertical="center"/>
    </xf>
    <xf numFmtId="176" fontId="7" fillId="24" borderId="10" xfId="0" applyNumberFormat="1" applyFont="1" applyFill="1" applyBorder="1" applyAlignment="1">
      <alignment horizontal="right" vertical="center"/>
    </xf>
    <xf numFmtId="9" fontId="2" fillId="0" borderId="0" xfId="3" applyFont="1" applyFill="1" applyAlignment="1">
      <alignment vertical="center"/>
    </xf>
    <xf numFmtId="10" fontId="30" fillId="0" borderId="0" xfId="0" applyNumberFormat="1" applyFont="1" applyAlignment="1">
      <alignment wrapText="1"/>
    </xf>
    <xf numFmtId="176" fontId="7" fillId="24" borderId="6" xfId="3" applyNumberFormat="1" applyFont="1" applyFill="1" applyBorder="1" applyAlignment="1">
      <alignment horizontal="center" vertical="center"/>
    </xf>
    <xf numFmtId="176" fontId="7" fillId="24" borderId="10" xfId="0" applyNumberFormat="1" applyFont="1" applyFill="1" applyBorder="1" applyAlignment="1">
      <alignment horizontal="center" vertical="center"/>
    </xf>
    <xf numFmtId="176" fontId="20" fillId="21" borderId="6" xfId="3" applyNumberFormat="1" applyFont="1" applyFill="1" applyBorder="1" applyAlignment="1">
      <alignment horizontal="center" vertical="center"/>
    </xf>
    <xf numFmtId="176" fontId="20" fillId="21" borderId="10" xfId="0" applyNumberFormat="1" applyFont="1" applyFill="1" applyBorder="1" applyAlignment="1">
      <alignment horizontal="center" vertical="center"/>
    </xf>
    <xf numFmtId="176" fontId="19" fillId="0" borderId="0" xfId="1" applyNumberFormat="1" applyFont="1" applyFill="1" applyAlignment="1">
      <alignment vertical="center"/>
    </xf>
    <xf numFmtId="9" fontId="21" fillId="0" borderId="0" xfId="3" applyFont="1" applyAlignment="1">
      <alignment wrapText="1"/>
    </xf>
    <xf numFmtId="0" fontId="17" fillId="0" borderId="12" xfId="0" applyFont="1" applyBorder="1" applyAlignment="1">
      <alignment horizontal="center"/>
    </xf>
    <xf numFmtId="0" fontId="17" fillId="0" borderId="0" xfId="0" applyFont="1" applyAlignment="1">
      <alignment horizontal="center"/>
    </xf>
    <xf numFmtId="176" fontId="13" fillId="12" borderId="0" xfId="1" applyNumberFormat="1" applyFont="1" applyFill="1" applyBorder="1" applyAlignment="1">
      <alignment horizontal="right" vertical="center"/>
    </xf>
    <xf numFmtId="176" fontId="14" fillId="29" borderId="9" xfId="0" applyNumberFormat="1" applyFont="1" applyFill="1" applyBorder="1" applyAlignment="1">
      <alignment horizontal="right" vertical="center"/>
    </xf>
    <xf numFmtId="176" fontId="13" fillId="0" borderId="0" xfId="3" applyNumberFormat="1" applyFont="1" applyFill="1" applyBorder="1" applyAlignment="1">
      <alignment horizontal="right" vertical="center"/>
    </xf>
    <xf numFmtId="183" fontId="13" fillId="8" borderId="12" xfId="0" applyNumberFormat="1" applyFont="1" applyFill="1" applyBorder="1" applyAlignment="1">
      <alignment horizontal="right" vertical="center"/>
    </xf>
    <xf numFmtId="176" fontId="13" fillId="8" borderId="12" xfId="0" applyNumberFormat="1" applyFont="1" applyFill="1" applyBorder="1" applyAlignment="1">
      <alignment horizontal="right" vertical="center"/>
    </xf>
    <xf numFmtId="183" fontId="13" fillId="0" borderId="0" xfId="3" applyNumberFormat="1" applyFont="1" applyFill="1" applyBorder="1" applyAlignment="1">
      <alignment horizontal="center" vertical="center"/>
    </xf>
    <xf numFmtId="9" fontId="12" fillId="0" borderId="0" xfId="3" applyFont="1">
      <alignment vertical="center"/>
    </xf>
    <xf numFmtId="176" fontId="13" fillId="12" borderId="0" xfId="0" applyNumberFormat="1" applyFont="1" applyFill="1" applyAlignment="1">
      <alignment horizontal="center" vertical="center"/>
    </xf>
    <xf numFmtId="176" fontId="14" fillId="29" borderId="0" xfId="0" applyNumberFormat="1" applyFont="1" applyFill="1" applyAlignment="1">
      <alignment horizontal="center" vertical="center"/>
    </xf>
    <xf numFmtId="176" fontId="14" fillId="29" borderId="0" xfId="3" applyNumberFormat="1" applyFont="1" applyFill="1" applyBorder="1" applyAlignment="1">
      <alignment horizontal="center" vertical="center"/>
    </xf>
    <xf numFmtId="9" fontId="7" fillId="27" borderId="8" xfId="3" applyFont="1" applyFill="1" applyBorder="1" applyAlignment="1">
      <alignment horizontal="center" vertical="center" wrapText="1"/>
    </xf>
    <xf numFmtId="9" fontId="7" fillId="27" borderId="11" xfId="3" applyFont="1" applyFill="1" applyBorder="1" applyAlignment="1">
      <alignment horizontal="center" vertical="center" wrapText="1"/>
    </xf>
    <xf numFmtId="9" fontId="7" fillId="28" borderId="0" xfId="3" applyFont="1" applyFill="1" applyAlignment="1">
      <alignment horizontal="center" vertical="center" wrapText="1"/>
    </xf>
    <xf numFmtId="9" fontId="7" fillId="28" borderId="9" xfId="3" applyFont="1" applyFill="1" applyBorder="1" applyAlignment="1">
      <alignment horizontal="center" vertical="center" wrapText="1"/>
    </xf>
    <xf numFmtId="176" fontId="13" fillId="0" borderId="9" xfId="0" applyNumberFormat="1" applyFont="1" applyBorder="1" applyAlignment="1">
      <alignment horizontal="right" vertical="center"/>
    </xf>
    <xf numFmtId="9" fontId="13" fillId="0" borderId="0" xfId="3" applyFont="1" applyAlignment="1">
      <alignment horizontal="right" vertical="center"/>
    </xf>
    <xf numFmtId="9" fontId="13" fillId="0" borderId="9" xfId="3" applyFont="1" applyBorder="1" applyAlignment="1">
      <alignment horizontal="right" vertical="center"/>
    </xf>
    <xf numFmtId="9" fontId="14" fillId="29" borderId="0" xfId="3" applyFont="1" applyFill="1" applyAlignment="1">
      <alignment horizontal="right" vertical="center"/>
    </xf>
    <xf numFmtId="176" fontId="12" fillId="0" borderId="9" xfId="0" applyNumberFormat="1" applyFont="1" applyBorder="1" applyAlignment="1">
      <alignment horizontal="right" vertical="center"/>
    </xf>
    <xf numFmtId="9" fontId="12" fillId="0" borderId="0" xfId="3" applyFont="1" applyAlignment="1">
      <alignment horizontal="right" vertical="center"/>
    </xf>
    <xf numFmtId="9" fontId="12" fillId="0" borderId="9" xfId="3" applyFont="1" applyBorder="1" applyAlignment="1">
      <alignment horizontal="right" vertical="center"/>
    </xf>
    <xf numFmtId="9" fontId="18" fillId="31" borderId="0" xfId="3" applyFont="1" applyFill="1" applyAlignment="1">
      <alignment horizontal="right" vertical="center"/>
    </xf>
    <xf numFmtId="176" fontId="13" fillId="12" borderId="0" xfId="0" applyNumberFormat="1" applyFont="1" applyFill="1" applyAlignment="1" applyProtection="1">
      <alignment horizontal="right" vertical="center"/>
      <protection locked="0"/>
    </xf>
    <xf numFmtId="0" fontId="18" fillId="41" borderId="12" xfId="0" applyFont="1" applyFill="1" applyBorder="1" applyAlignment="1">
      <alignment horizontal="left" vertical="center" indent="1"/>
    </xf>
    <xf numFmtId="176" fontId="18" fillId="41" borderId="12" xfId="0" applyNumberFormat="1" applyFont="1" applyFill="1" applyBorder="1" applyAlignment="1">
      <alignment horizontal="right" vertical="center"/>
    </xf>
    <xf numFmtId="176" fontId="18" fillId="41" borderId="0" xfId="0" applyNumberFormat="1" applyFont="1" applyFill="1" applyAlignment="1">
      <alignment horizontal="right" vertical="center"/>
    </xf>
    <xf numFmtId="9" fontId="18" fillId="41" borderId="0" xfId="3" applyFont="1" applyFill="1" applyBorder="1" applyAlignment="1">
      <alignment horizontal="right" vertical="center"/>
    </xf>
    <xf numFmtId="176" fontId="18" fillId="41" borderId="9" xfId="3" applyNumberFormat="1" applyFont="1" applyFill="1" applyBorder="1" applyAlignment="1">
      <alignment horizontal="right" vertical="center"/>
    </xf>
    <xf numFmtId="10" fontId="13" fillId="0" borderId="12" xfId="3" applyNumberFormat="1" applyFont="1" applyFill="1" applyBorder="1" applyAlignment="1">
      <alignment horizontal="right" vertical="center"/>
    </xf>
    <xf numFmtId="9" fontId="18" fillId="41" borderId="12" xfId="3" applyFont="1" applyFill="1" applyBorder="1" applyAlignment="1">
      <alignment horizontal="right" vertical="center"/>
    </xf>
    <xf numFmtId="9" fontId="18" fillId="41" borderId="0" xfId="3" applyFont="1" applyFill="1" applyBorder="1" applyAlignment="1">
      <alignment horizontal="center" vertical="center"/>
    </xf>
    <xf numFmtId="9" fontId="18" fillId="41" borderId="9" xfId="3" applyFont="1" applyFill="1" applyBorder="1" applyAlignment="1">
      <alignment horizontal="right" vertical="center"/>
    </xf>
    <xf numFmtId="176" fontId="18" fillId="41" borderId="0" xfId="3" applyNumberFormat="1" applyFont="1" applyFill="1" applyBorder="1" applyAlignment="1">
      <alignment horizontal="right" vertical="center"/>
    </xf>
    <xf numFmtId="176" fontId="18" fillId="41" borderId="0" xfId="0" applyNumberFormat="1" applyFont="1" applyFill="1" applyAlignment="1">
      <alignment horizontal="center" vertical="center"/>
    </xf>
    <xf numFmtId="187" fontId="18" fillId="41" borderId="12" xfId="0" applyNumberFormat="1" applyFont="1" applyFill="1" applyBorder="1" applyAlignment="1">
      <alignment horizontal="right" vertical="center"/>
    </xf>
    <xf numFmtId="187" fontId="18" fillId="41" borderId="0" xfId="0" applyNumberFormat="1" applyFont="1" applyFill="1" applyAlignment="1">
      <alignment horizontal="right" vertical="center"/>
    </xf>
    <xf numFmtId="43" fontId="18" fillId="41" borderId="9" xfId="3" applyNumberFormat="1" applyFont="1" applyFill="1" applyBorder="1" applyAlignment="1">
      <alignment horizontal="right" vertical="center"/>
    </xf>
    <xf numFmtId="176" fontId="18" fillId="41" borderId="9" xfId="0" applyNumberFormat="1" applyFont="1" applyFill="1" applyBorder="1" applyAlignment="1">
      <alignment horizontal="right" vertical="center"/>
    </xf>
    <xf numFmtId="9" fontId="18" fillId="41" borderId="0" xfId="3" applyFont="1" applyFill="1" applyAlignment="1">
      <alignment horizontal="right" vertical="center"/>
    </xf>
    <xf numFmtId="9" fontId="20" fillId="21" borderId="6" xfId="3" applyFont="1" applyFill="1" applyBorder="1">
      <alignment vertical="center"/>
    </xf>
    <xf numFmtId="9" fontId="20" fillId="21" borderId="10" xfId="3" applyFont="1" applyFill="1" applyBorder="1">
      <alignment vertical="center"/>
    </xf>
    <xf numFmtId="0" fontId="12" fillId="0" borderId="0" xfId="0" applyFont="1" applyFill="1" applyAlignment="1">
      <alignment vertical="center"/>
    </xf>
    <xf numFmtId="43" fontId="14" fillId="29" borderId="0" xfId="3" applyNumberFormat="1" applyFont="1" applyFill="1" applyBorder="1" applyAlignment="1">
      <alignment horizontal="right" vertical="center"/>
    </xf>
    <xf numFmtId="43" fontId="13" fillId="0" borderId="0" xfId="3" applyNumberFormat="1" applyFont="1" applyFill="1" applyBorder="1" applyAlignment="1">
      <alignment horizontal="right" vertical="center"/>
    </xf>
    <xf numFmtId="176" fontId="13" fillId="41" borderId="12" xfId="0" applyNumberFormat="1" applyFont="1" applyFill="1" applyBorder="1" applyAlignment="1">
      <alignment horizontal="right" vertical="center"/>
    </xf>
    <xf numFmtId="176" fontId="13" fillId="41" borderId="0" xfId="0" applyNumberFormat="1" applyFont="1" applyFill="1" applyAlignment="1">
      <alignment horizontal="right" vertical="center"/>
    </xf>
    <xf numFmtId="9" fontId="13" fillId="41" borderId="0" xfId="3" applyFont="1" applyFill="1" applyBorder="1" applyAlignment="1">
      <alignment horizontal="right" vertical="center"/>
    </xf>
    <xf numFmtId="176" fontId="13" fillId="41" borderId="9" xfId="3" applyNumberFormat="1" applyFont="1" applyFill="1" applyBorder="1" applyAlignment="1">
      <alignment horizontal="right" vertical="center"/>
    </xf>
    <xf numFmtId="9" fontId="13" fillId="41" borderId="12" xfId="3" applyFont="1" applyFill="1" applyBorder="1" applyAlignment="1">
      <alignment horizontal="right" vertical="center"/>
    </xf>
    <xf numFmtId="9" fontId="13" fillId="41" borderId="0" xfId="3" applyFont="1" applyFill="1" applyBorder="1" applyAlignment="1">
      <alignment horizontal="center" vertical="center"/>
    </xf>
    <xf numFmtId="9" fontId="13" fillId="41" borderId="9" xfId="3" applyFont="1" applyFill="1" applyBorder="1" applyAlignment="1">
      <alignment horizontal="right" vertical="center"/>
    </xf>
    <xf numFmtId="176" fontId="13" fillId="41" borderId="0" xfId="3" applyNumberFormat="1" applyFont="1" applyFill="1" applyBorder="1" applyAlignment="1">
      <alignment horizontal="right" vertical="center"/>
    </xf>
    <xf numFmtId="176" fontId="13" fillId="41" borderId="0" xfId="0" applyNumberFormat="1" applyFont="1" applyFill="1" applyAlignment="1">
      <alignment horizontal="center" vertical="center"/>
    </xf>
    <xf numFmtId="9" fontId="31" fillId="0" borderId="19" xfId="3" applyFont="1" applyFill="1" applyBorder="1" applyAlignment="1">
      <alignment horizontal="right" vertical="center"/>
    </xf>
    <xf numFmtId="9" fontId="31" fillId="0" borderId="0" xfId="3" applyFont="1" applyFill="1" applyBorder="1" applyAlignment="1">
      <alignment horizontal="right" vertical="center"/>
    </xf>
    <xf numFmtId="176" fontId="31" fillId="0" borderId="0" xfId="0" applyNumberFormat="1" applyFont="1" applyAlignment="1">
      <alignment horizontal="right" vertical="center"/>
    </xf>
    <xf numFmtId="176" fontId="31" fillId="0" borderId="2" xfId="3" applyNumberFormat="1" applyFont="1" applyFill="1" applyBorder="1" applyAlignment="1">
      <alignment horizontal="right" vertical="center"/>
    </xf>
    <xf numFmtId="9" fontId="31" fillId="0" borderId="16" xfId="3" applyFont="1" applyFill="1" applyBorder="1" applyAlignment="1">
      <alignment horizontal="right" vertical="center"/>
    </xf>
    <xf numFmtId="176" fontId="31" fillId="0" borderId="16" xfId="0" applyNumberFormat="1" applyFont="1" applyBorder="1" applyAlignment="1">
      <alignment horizontal="right" vertical="center"/>
    </xf>
    <xf numFmtId="9" fontId="31" fillId="0" borderId="0" xfId="3" applyFont="1" applyFill="1" applyAlignment="1">
      <alignment horizontal="right" vertical="center"/>
    </xf>
    <xf numFmtId="176" fontId="31" fillId="0" borderId="0" xfId="3" applyNumberFormat="1" applyFont="1" applyFill="1" applyAlignment="1">
      <alignment horizontal="right" vertical="center"/>
    </xf>
    <xf numFmtId="0" fontId="12" fillId="0" borderId="19" xfId="0" applyFont="1" applyFill="1" applyBorder="1" applyAlignment="1">
      <alignment vertical="center"/>
    </xf>
    <xf numFmtId="176" fontId="32" fillId="0" borderId="19" xfId="0" applyNumberFormat="1" applyFont="1" applyFill="1" applyBorder="1" applyAlignment="1">
      <alignment horizontal="right" vertical="center"/>
    </xf>
    <xf numFmtId="9" fontId="32" fillId="0" borderId="19" xfId="3" applyFont="1" applyFill="1" applyBorder="1" applyAlignment="1">
      <alignment horizontal="right" vertical="center"/>
    </xf>
    <xf numFmtId="0" fontId="12" fillId="0" borderId="0" xfId="0" applyFont="1" applyFill="1" applyBorder="1" applyAlignment="1">
      <alignment vertical="center"/>
    </xf>
    <xf numFmtId="176" fontId="32" fillId="0" borderId="0" xfId="0" applyNumberFormat="1" applyFont="1" applyFill="1" applyBorder="1" applyAlignment="1">
      <alignment horizontal="right" vertical="center"/>
    </xf>
    <xf numFmtId="9" fontId="32" fillId="0" borderId="0" xfId="3" applyFont="1" applyFill="1" applyBorder="1" applyAlignment="1">
      <alignment horizontal="right" vertical="center"/>
    </xf>
    <xf numFmtId="0" fontId="12" fillId="42" borderId="16" xfId="0" applyFont="1" applyFill="1" applyBorder="1" applyAlignment="1">
      <alignment vertical="center"/>
    </xf>
    <xf numFmtId="179" fontId="12" fillId="42" borderId="16" xfId="0" applyNumberFormat="1" applyFont="1" applyFill="1" applyBorder="1" applyAlignment="1">
      <alignment vertical="center"/>
    </xf>
    <xf numFmtId="9" fontId="32" fillId="42" borderId="16" xfId="3" applyFont="1" applyFill="1" applyBorder="1" applyAlignment="1">
      <alignment horizontal="right" vertical="center"/>
    </xf>
    <xf numFmtId="176" fontId="32" fillId="42" borderId="16" xfId="0" applyNumberFormat="1" applyFont="1" applyFill="1" applyBorder="1" applyAlignment="1">
      <alignment horizontal="right" vertical="center"/>
    </xf>
    <xf numFmtId="176" fontId="12" fillId="0" borderId="0" xfId="1" applyNumberFormat="1" applyFont="1" applyAlignment="1">
      <alignment horizontal="center" vertical="center"/>
    </xf>
    <xf numFmtId="9" fontId="12" fillId="42" borderId="16" xfId="3" applyFont="1" applyFill="1" applyBorder="1" applyAlignment="1">
      <alignment vertical="center"/>
    </xf>
    <xf numFmtId="9" fontId="31" fillId="0" borderId="0" xfId="3" applyFont="1" applyFill="1" applyBorder="1" applyAlignment="1">
      <alignment horizontal="center" vertical="center"/>
    </xf>
    <xf numFmtId="9" fontId="31" fillId="0" borderId="2" xfId="3" applyFont="1" applyFill="1" applyBorder="1" applyAlignment="1">
      <alignment horizontal="right" vertical="center"/>
    </xf>
    <xf numFmtId="9" fontId="31" fillId="0" borderId="16" xfId="3" applyFont="1" applyFill="1" applyBorder="1" applyAlignment="1">
      <alignment horizontal="center" vertical="center"/>
    </xf>
    <xf numFmtId="9" fontId="31" fillId="0" borderId="0" xfId="3" applyFont="1" applyFill="1" applyAlignment="1">
      <alignment horizontal="center" vertical="center"/>
    </xf>
    <xf numFmtId="9" fontId="32" fillId="0" borderId="19" xfId="3" applyFont="1" applyFill="1" applyBorder="1" applyAlignment="1">
      <alignment horizontal="center" vertical="center"/>
    </xf>
    <xf numFmtId="9" fontId="32" fillId="0" borderId="20" xfId="3" applyFont="1" applyFill="1" applyBorder="1" applyAlignment="1">
      <alignment horizontal="right" vertical="center"/>
    </xf>
    <xf numFmtId="9" fontId="32" fillId="0" borderId="0" xfId="3" applyFont="1" applyFill="1" applyBorder="1" applyAlignment="1">
      <alignment horizontal="center" vertical="center"/>
    </xf>
    <xf numFmtId="9" fontId="32" fillId="0" borderId="2" xfId="3" applyFont="1" applyFill="1" applyBorder="1" applyAlignment="1">
      <alignment horizontal="right" vertical="center"/>
    </xf>
    <xf numFmtId="9" fontId="32" fillId="42" borderId="16" xfId="3" applyFont="1" applyFill="1" applyBorder="1" applyAlignment="1">
      <alignment horizontal="center" vertical="center"/>
    </xf>
    <xf numFmtId="9" fontId="12" fillId="42" borderId="21" xfId="3" applyFont="1" applyFill="1" applyBorder="1" applyAlignment="1">
      <alignment vertical="center"/>
    </xf>
    <xf numFmtId="9" fontId="31" fillId="0" borderId="19" xfId="3" applyFont="1" applyFill="1" applyBorder="1" applyAlignment="1">
      <alignment horizontal="center" vertical="center"/>
    </xf>
    <xf numFmtId="176" fontId="32" fillId="0" borderId="20" xfId="3" applyNumberFormat="1" applyFont="1" applyFill="1" applyBorder="1" applyAlignment="1">
      <alignment horizontal="right" vertical="center"/>
    </xf>
    <xf numFmtId="9" fontId="32" fillId="0" borderId="22" xfId="3" applyFont="1" applyFill="1" applyBorder="1" applyAlignment="1">
      <alignment horizontal="right" vertical="center"/>
    </xf>
    <xf numFmtId="9" fontId="12" fillId="0" borderId="19" xfId="3" applyFont="1" applyFill="1" applyBorder="1" applyAlignment="1">
      <alignment horizontal="right" vertical="center"/>
    </xf>
    <xf numFmtId="176" fontId="32" fillId="0" borderId="2" xfId="3" applyNumberFormat="1" applyFont="1" applyFill="1" applyBorder="1" applyAlignment="1">
      <alignment horizontal="right" vertical="center"/>
    </xf>
    <xf numFmtId="9" fontId="32" fillId="0" borderId="23" xfId="3" applyFont="1" applyFill="1" applyBorder="1" applyAlignment="1">
      <alignment horizontal="right" vertical="center"/>
    </xf>
    <xf numFmtId="179" fontId="12" fillId="42" borderId="21" xfId="0" applyNumberFormat="1" applyFont="1" applyFill="1" applyBorder="1" applyAlignment="1">
      <alignment vertical="center"/>
    </xf>
    <xf numFmtId="9" fontId="12" fillId="42" borderId="24" xfId="3" applyFont="1" applyFill="1" applyBorder="1" applyAlignment="1">
      <alignment vertical="center"/>
    </xf>
    <xf numFmtId="182" fontId="31" fillId="0" borderId="23" xfId="3" applyNumberFormat="1" applyFont="1" applyFill="1" applyBorder="1" applyAlignment="1">
      <alignment horizontal="right" vertical="center"/>
    </xf>
    <xf numFmtId="182" fontId="31" fillId="0" borderId="0" xfId="3" applyNumberFormat="1" applyFont="1" applyFill="1" applyBorder="1" applyAlignment="1">
      <alignment horizontal="right" vertical="center"/>
    </xf>
    <xf numFmtId="43" fontId="31" fillId="0" borderId="0" xfId="1" applyFont="1" applyFill="1" applyBorder="1" applyAlignment="1">
      <alignment horizontal="right" vertical="center"/>
    </xf>
    <xf numFmtId="181" fontId="31" fillId="0" borderId="0" xfId="3" applyNumberFormat="1" applyFont="1" applyFill="1" applyBorder="1" applyAlignment="1">
      <alignment horizontal="right" vertical="center"/>
    </xf>
    <xf numFmtId="176" fontId="31" fillId="0" borderId="0" xfId="1" applyNumberFormat="1" applyFont="1" applyFill="1" applyBorder="1" applyAlignment="1">
      <alignment horizontal="right" vertical="center"/>
    </xf>
    <xf numFmtId="182" fontId="32" fillId="0" borderId="22" xfId="3" applyNumberFormat="1" applyFont="1" applyFill="1" applyBorder="1" applyAlignment="1">
      <alignment horizontal="right" vertical="center"/>
    </xf>
    <xf numFmtId="182" fontId="32" fillId="0" borderId="19" xfId="3" applyNumberFormat="1" applyFont="1" applyFill="1" applyBorder="1" applyAlignment="1">
      <alignment horizontal="right" vertical="center"/>
    </xf>
    <xf numFmtId="182" fontId="32" fillId="0" borderId="23" xfId="3" applyNumberFormat="1" applyFont="1" applyFill="1" applyBorder="1" applyAlignment="1">
      <alignment horizontal="right" vertical="center"/>
    </xf>
    <xf numFmtId="182" fontId="32" fillId="0" borderId="0" xfId="3" applyNumberFormat="1" applyFont="1" applyFill="1" applyBorder="1" applyAlignment="1">
      <alignment horizontal="right" vertical="center"/>
    </xf>
    <xf numFmtId="182" fontId="12" fillId="42" borderId="24" xfId="0" applyNumberFormat="1" applyFont="1" applyFill="1" applyBorder="1" applyAlignment="1">
      <alignment vertical="center"/>
    </xf>
    <xf numFmtId="182" fontId="12" fillId="42" borderId="16" xfId="0" applyNumberFormat="1" applyFont="1" applyFill="1" applyBorder="1" applyAlignment="1">
      <alignment vertical="center"/>
    </xf>
    <xf numFmtId="9" fontId="31" fillId="0" borderId="23" xfId="3" applyFont="1" applyFill="1" applyBorder="1" applyAlignment="1">
      <alignment horizontal="right" vertical="center"/>
    </xf>
    <xf numFmtId="181" fontId="31" fillId="0" borderId="0" xfId="3" applyNumberFormat="1" applyFont="1" applyFill="1" applyAlignment="1">
      <alignment horizontal="right" vertical="center"/>
    </xf>
    <xf numFmtId="176" fontId="31" fillId="0" borderId="0" xfId="1" applyNumberFormat="1" applyFont="1" applyFill="1" applyAlignment="1">
      <alignment horizontal="right" vertical="center"/>
    </xf>
    <xf numFmtId="43" fontId="32" fillId="0" borderId="19" xfId="1" applyNumberFormat="1" applyFont="1" applyFill="1" applyBorder="1" applyAlignment="1">
      <alignment horizontal="right" vertical="center"/>
    </xf>
    <xf numFmtId="43" fontId="32" fillId="0" borderId="0" xfId="1" applyNumberFormat="1" applyFont="1" applyFill="1" applyBorder="1" applyAlignment="1">
      <alignment horizontal="right" vertical="center"/>
    </xf>
    <xf numFmtId="43" fontId="12" fillId="42" borderId="16" xfId="1" applyNumberFormat="1" applyFont="1" applyFill="1" applyBorder="1" applyAlignment="1">
      <alignment vertical="center"/>
    </xf>
    <xf numFmtId="43" fontId="12" fillId="0" borderId="0" xfId="1" applyNumberFormat="1" applyFont="1" applyFill="1" applyBorder="1" applyAlignment="1">
      <alignment vertical="center"/>
    </xf>
    <xf numFmtId="176" fontId="12" fillId="0" borderId="0" xfId="1" applyNumberFormat="1" applyFont="1" applyBorder="1" applyAlignment="1">
      <alignment vertical="center"/>
    </xf>
    <xf numFmtId="43" fontId="31" fillId="0" borderId="0" xfId="3" applyNumberFormat="1" applyFont="1" applyFill="1" applyAlignment="1">
      <alignment horizontal="right" vertical="center"/>
    </xf>
    <xf numFmtId="43" fontId="31" fillId="0" borderId="0" xfId="1" applyFont="1" applyFill="1" applyAlignment="1">
      <alignment horizontal="right" vertical="center"/>
    </xf>
    <xf numFmtId="43" fontId="12" fillId="0" borderId="19" xfId="3" applyNumberFormat="1" applyFont="1" applyFill="1" applyBorder="1" applyAlignment="1">
      <alignment vertical="center"/>
    </xf>
    <xf numFmtId="43" fontId="12" fillId="42" borderId="16" xfId="3" applyNumberFormat="1" applyFont="1" applyFill="1" applyBorder="1" applyAlignment="1">
      <alignment vertical="center"/>
    </xf>
    <xf numFmtId="43" fontId="12" fillId="0" borderId="0" xfId="1" applyNumberFormat="1" applyFont="1" applyAlignment="1">
      <alignment vertical="center"/>
    </xf>
    <xf numFmtId="43" fontId="12" fillId="0" borderId="0" xfId="0" applyNumberFormat="1" applyFont="1" applyFill="1" applyAlignment="1">
      <alignment vertical="center"/>
    </xf>
    <xf numFmtId="179" fontId="12" fillId="0" borderId="0" xfId="0" applyNumberFormat="1" applyFont="1" applyFill="1" applyAlignment="1"/>
    <xf numFmtId="0" fontId="32" fillId="0" borderId="0" xfId="0" applyFont="1" applyFill="1" applyAlignment="1">
      <alignment vertical="center"/>
    </xf>
    <xf numFmtId="0" fontId="33" fillId="0" borderId="0" xfId="0" applyFont="1" applyFill="1" applyAlignment="1">
      <alignment vertical="center"/>
    </xf>
    <xf numFmtId="0" fontId="15" fillId="0" borderId="0" xfId="0" applyFont="1" applyFill="1" applyAlignment="1"/>
    <xf numFmtId="0" fontId="12" fillId="0" borderId="0" xfId="0" applyFont="1" applyAlignment="1">
      <alignment vertical="center"/>
    </xf>
    <xf numFmtId="0" fontId="12" fillId="0" borderId="0" xfId="0" applyFont="1" applyFill="1" applyAlignment="1"/>
    <xf numFmtId="43" fontId="12" fillId="0" borderId="0" xfId="0" applyNumberFormat="1" applyFont="1" applyAlignment="1">
      <alignment vertical="center"/>
    </xf>
    <xf numFmtId="176" fontId="12" fillId="0" borderId="0" xfId="0" applyNumberFormat="1" applyFont="1" applyAlignment="1">
      <alignment vertical="center"/>
    </xf>
    <xf numFmtId="179" fontId="12" fillId="0" borderId="0" xfId="0" applyNumberFormat="1" applyFont="1" applyAlignment="1">
      <alignment vertical="center"/>
    </xf>
    <xf numFmtId="176" fontId="16" fillId="0" borderId="0" xfId="0" applyNumberFormat="1" applyFont="1" applyFill="1" applyAlignment="1">
      <alignment vertical="center"/>
    </xf>
    <xf numFmtId="9" fontId="16" fillId="0" borderId="0" xfId="3" applyFont="1" applyFill="1" applyAlignment="1">
      <alignment vertical="center"/>
    </xf>
    <xf numFmtId="0" fontId="17" fillId="0" borderId="0" xfId="0" applyFont="1" applyBorder="1" applyAlignment="1">
      <alignment horizontal="center"/>
    </xf>
    <xf numFmtId="0" fontId="7" fillId="43" borderId="12" xfId="0" applyFont="1" applyFill="1" applyBorder="1" applyAlignment="1">
      <alignment horizontal="center" vertical="center"/>
    </xf>
    <xf numFmtId="0" fontId="7" fillId="43" borderId="12" xfId="0" applyFont="1" applyFill="1" applyBorder="1" applyAlignment="1">
      <alignment vertical="center"/>
    </xf>
    <xf numFmtId="0" fontId="7" fillId="32" borderId="0" xfId="0" applyFont="1" applyFill="1" applyBorder="1" applyAlignment="1">
      <alignment horizontal="center" vertical="center" wrapText="1"/>
    </xf>
    <xf numFmtId="0" fontId="7" fillId="28" borderId="0" xfId="0" applyFont="1" applyFill="1" applyBorder="1" applyAlignment="1">
      <alignment horizontal="center" vertical="center" wrapText="1"/>
    </xf>
    <xf numFmtId="0" fontId="32" fillId="0" borderId="12" xfId="0" applyFont="1" applyFill="1" applyBorder="1" applyAlignment="1">
      <alignment horizontal="left" vertical="center" indent="2"/>
    </xf>
    <xf numFmtId="176" fontId="32" fillId="12" borderId="12" xfId="0" applyNumberFormat="1" applyFont="1" applyFill="1" applyBorder="1" applyAlignment="1">
      <alignment horizontal="right" vertical="center"/>
    </xf>
    <xf numFmtId="176" fontId="32" fillId="0" borderId="0" xfId="3" applyNumberFormat="1" applyFont="1" applyFill="1" applyBorder="1" applyAlignment="1">
      <alignment horizontal="right" vertical="center"/>
    </xf>
    <xf numFmtId="176" fontId="32" fillId="12" borderId="0" xfId="0" applyNumberFormat="1" applyFont="1" applyFill="1" applyBorder="1" applyAlignment="1">
      <alignment horizontal="right" vertical="center"/>
    </xf>
    <xf numFmtId="0" fontId="33" fillId="44" borderId="12" xfId="0" applyFont="1" applyFill="1" applyBorder="1" applyAlignment="1">
      <alignment horizontal="left" vertical="center" indent="1"/>
    </xf>
    <xf numFmtId="176" fontId="33" fillId="44" borderId="12" xfId="0" applyNumberFormat="1" applyFont="1" applyFill="1" applyBorder="1" applyAlignment="1">
      <alignment horizontal="right" vertical="center"/>
    </xf>
    <xf numFmtId="176" fontId="33" fillId="44" borderId="0" xfId="3" applyNumberFormat="1" applyFont="1" applyFill="1" applyBorder="1" applyAlignment="1">
      <alignment horizontal="right" vertical="center"/>
    </xf>
    <xf numFmtId="9" fontId="33" fillId="44" borderId="0" xfId="3" applyFont="1" applyFill="1" applyBorder="1" applyAlignment="1">
      <alignment horizontal="right" vertical="center"/>
    </xf>
    <xf numFmtId="176" fontId="33" fillId="44" borderId="0" xfId="0" applyNumberFormat="1" applyFont="1" applyFill="1" applyBorder="1" applyAlignment="1">
      <alignment horizontal="right" vertical="center"/>
    </xf>
    <xf numFmtId="176" fontId="32" fillId="12" borderId="12" xfId="1" applyNumberFormat="1" applyFont="1" applyFill="1" applyBorder="1" applyAlignment="1">
      <alignment horizontal="right" vertical="center"/>
    </xf>
    <xf numFmtId="0" fontId="32" fillId="0" borderId="12" xfId="0" applyFont="1" applyFill="1" applyBorder="1" applyAlignment="1">
      <alignment horizontal="left" vertical="center" indent="3"/>
    </xf>
    <xf numFmtId="0" fontId="12" fillId="0" borderId="12" xfId="0" applyFont="1" applyFill="1" applyBorder="1" applyAlignment="1">
      <alignment horizontal="left" vertical="center" indent="3"/>
    </xf>
    <xf numFmtId="176" fontId="12" fillId="12" borderId="0" xfId="0" applyNumberFormat="1" applyFont="1" applyFill="1" applyBorder="1" applyAlignment="1">
      <alignment horizontal="right" vertical="center"/>
    </xf>
    <xf numFmtId="176" fontId="18" fillId="31" borderId="0" xfId="0" applyNumberFormat="1" applyFont="1" applyFill="1" applyBorder="1" applyAlignment="1">
      <alignment horizontal="right" vertical="center"/>
    </xf>
    <xf numFmtId="0" fontId="17" fillId="0" borderId="0" xfId="0" applyFont="1" applyFill="1" applyAlignment="1">
      <alignment horizontal="center"/>
    </xf>
    <xf numFmtId="176" fontId="33" fillId="44" borderId="9" xfId="3" applyNumberFormat="1" applyFont="1" applyFill="1" applyBorder="1" applyAlignment="1">
      <alignment horizontal="right" vertical="center"/>
    </xf>
    <xf numFmtId="0" fontId="18" fillId="45" borderId="12" xfId="0" applyFont="1" applyFill="1" applyBorder="1" applyAlignment="1">
      <alignment horizontal="left" vertical="center" indent="1"/>
    </xf>
    <xf numFmtId="176" fontId="18" fillId="45" borderId="12" xfId="0" applyNumberFormat="1" applyFont="1" applyFill="1" applyBorder="1" applyAlignment="1">
      <alignment horizontal="right" vertical="center"/>
    </xf>
    <xf numFmtId="176" fontId="18" fillId="45" borderId="0" xfId="0" applyNumberFormat="1" applyFont="1" applyFill="1" applyBorder="1" applyAlignment="1">
      <alignment horizontal="right" vertical="center"/>
    </xf>
    <xf numFmtId="9" fontId="18" fillId="45" borderId="0" xfId="3" applyFont="1" applyFill="1" applyBorder="1" applyAlignment="1">
      <alignment horizontal="right" vertical="center"/>
    </xf>
    <xf numFmtId="176" fontId="18" fillId="45" borderId="9" xfId="3" applyNumberFormat="1" applyFont="1" applyFill="1" applyBorder="1" applyAlignment="1">
      <alignment horizontal="right" vertical="center"/>
    </xf>
    <xf numFmtId="0" fontId="32" fillId="45" borderId="12" xfId="0" applyFont="1" applyFill="1" applyBorder="1" applyAlignment="1">
      <alignment horizontal="left" vertical="center" indent="3"/>
    </xf>
    <xf numFmtId="0" fontId="7" fillId="43" borderId="12" xfId="0" applyFont="1" applyFill="1" applyBorder="1" applyAlignment="1">
      <alignment horizontal="left" vertical="center"/>
    </xf>
    <xf numFmtId="176" fontId="7" fillId="43" borderId="12" xfId="1" applyNumberFormat="1" applyFont="1" applyFill="1" applyBorder="1" applyAlignment="1">
      <alignment horizontal="right" vertical="center"/>
    </xf>
    <xf numFmtId="176" fontId="7" fillId="43" borderId="0" xfId="1" applyNumberFormat="1" applyFont="1" applyFill="1" applyBorder="1" applyAlignment="1">
      <alignment horizontal="right" vertical="center"/>
    </xf>
    <xf numFmtId="9" fontId="7" fillId="43" borderId="0" xfId="3" applyFont="1" applyFill="1" applyBorder="1" applyAlignment="1">
      <alignment horizontal="right" vertical="center"/>
    </xf>
    <xf numFmtId="176" fontId="7" fillId="43" borderId="0" xfId="0" applyNumberFormat="1" applyFont="1" applyFill="1" applyBorder="1" applyAlignment="1">
      <alignment horizontal="right" vertical="center"/>
    </xf>
    <xf numFmtId="0" fontId="12" fillId="0" borderId="12" xfId="0" applyFont="1" applyFill="1" applyBorder="1" applyAlignment="1">
      <alignment horizontal="left" vertical="center" indent="2"/>
    </xf>
    <xf numFmtId="176" fontId="7" fillId="24" borderId="0" xfId="0" applyNumberFormat="1" applyFont="1" applyFill="1" applyBorder="1" applyAlignment="1">
      <alignment horizontal="right" vertical="center"/>
    </xf>
    <xf numFmtId="0" fontId="19" fillId="21" borderId="17" xfId="0" applyNumberFormat="1" applyFont="1" applyFill="1" applyBorder="1" applyAlignment="1">
      <alignment vertical="center"/>
    </xf>
    <xf numFmtId="176" fontId="20" fillId="21" borderId="17" xfId="0" applyNumberFormat="1" applyFont="1" applyFill="1" applyBorder="1" applyAlignment="1">
      <alignment vertical="center"/>
    </xf>
    <xf numFmtId="176" fontId="20" fillId="21" borderId="6" xfId="0" applyNumberFormat="1" applyFont="1" applyFill="1" applyBorder="1" applyAlignment="1">
      <alignment vertical="center"/>
    </xf>
    <xf numFmtId="176" fontId="2" fillId="0" borderId="0" xfId="0" applyNumberFormat="1" applyFont="1" applyFill="1" applyBorder="1" applyAlignment="1">
      <alignment vertical="center"/>
    </xf>
    <xf numFmtId="180" fontId="12" fillId="0" borderId="0" xfId="0" applyNumberFormat="1" applyFont="1" applyAlignment="1">
      <alignment vertical="center"/>
    </xf>
    <xf numFmtId="176" fontId="7" fillId="0" borderId="0" xfId="0" applyNumberFormat="1" applyFont="1" applyFill="1" applyBorder="1" applyAlignment="1">
      <alignment horizontal="right" vertical="center"/>
    </xf>
    <xf numFmtId="187" fontId="7" fillId="0" borderId="0" xfId="0" applyNumberFormat="1" applyFont="1" applyFill="1" applyBorder="1" applyAlignment="1">
      <alignment horizontal="right" vertical="center"/>
    </xf>
    <xf numFmtId="176" fontId="3" fillId="0" borderId="0" xfId="0" applyNumberFormat="1" applyFont="1" applyFill="1" applyBorder="1" applyAlignment="1">
      <alignment vertical="center"/>
    </xf>
    <xf numFmtId="0" fontId="7" fillId="0" borderId="0" xfId="0" applyFont="1" applyFill="1" applyBorder="1" applyAlignment="1">
      <alignment horizontal="left" vertical="center"/>
    </xf>
    <xf numFmtId="183" fontId="32" fillId="0" borderId="0" xfId="3" applyNumberFormat="1" applyFont="1" applyFill="1" applyBorder="1" applyAlignment="1">
      <alignment horizontal="right" vertical="center"/>
    </xf>
    <xf numFmtId="176" fontId="12" fillId="0" borderId="0" xfId="0" applyNumberFormat="1" applyFont="1" applyFill="1" applyBorder="1" applyAlignment="1">
      <alignment horizontal="right" vertical="center"/>
    </xf>
    <xf numFmtId="176" fontId="32" fillId="0" borderId="12" xfId="0" applyNumberFormat="1" applyFont="1" applyFill="1" applyBorder="1" applyAlignment="1">
      <alignment horizontal="right" vertical="center"/>
    </xf>
    <xf numFmtId="176" fontId="12" fillId="0" borderId="12" xfId="0" applyNumberFormat="1" applyFont="1" applyFill="1" applyBorder="1" applyAlignment="1">
      <alignment horizontal="right" vertical="center"/>
    </xf>
    <xf numFmtId="0" fontId="19" fillId="0" borderId="0" xfId="0" applyFont="1" applyAlignment="1">
      <alignment vertical="center"/>
    </xf>
    <xf numFmtId="176" fontId="32" fillId="0" borderId="9" xfId="3" applyNumberFormat="1" applyFont="1" applyFill="1" applyBorder="1" applyAlignment="1">
      <alignment horizontal="right" vertical="center"/>
    </xf>
    <xf numFmtId="9" fontId="33" fillId="44" borderId="0" xfId="3" applyFont="1" applyFill="1" applyBorder="1" applyAlignment="1">
      <alignment horizontal="center" vertical="center"/>
    </xf>
    <xf numFmtId="183" fontId="32" fillId="0" borderId="0" xfId="0" applyNumberFormat="1" applyFont="1" applyFill="1" applyBorder="1" applyAlignment="1">
      <alignment horizontal="right" vertical="center"/>
    </xf>
    <xf numFmtId="183" fontId="32" fillId="12" borderId="0" xfId="0" applyNumberFormat="1" applyFont="1" applyFill="1" applyBorder="1" applyAlignment="1">
      <alignment horizontal="right" vertical="center"/>
    </xf>
    <xf numFmtId="9" fontId="19" fillId="0" borderId="0" xfId="0" applyNumberFormat="1" applyFont="1" applyAlignment="1">
      <alignment vertical="center"/>
    </xf>
    <xf numFmtId="9" fontId="7" fillId="43" borderId="0" xfId="3" applyFont="1" applyFill="1" applyBorder="1" applyAlignment="1">
      <alignment horizontal="center" vertical="center"/>
    </xf>
    <xf numFmtId="176" fontId="7" fillId="43" borderId="9" xfId="1" applyNumberFormat="1" applyFont="1" applyFill="1" applyBorder="1" applyAlignment="1">
      <alignment horizontal="right" vertical="center"/>
    </xf>
    <xf numFmtId="183" fontId="20" fillId="21" borderId="17" xfId="0" applyNumberFormat="1" applyFont="1" applyFill="1" applyBorder="1" applyAlignment="1">
      <alignment vertical="center"/>
    </xf>
    <xf numFmtId="183" fontId="20" fillId="21" borderId="6" xfId="0" applyNumberFormat="1" applyFont="1" applyFill="1" applyBorder="1" applyAlignment="1">
      <alignment vertical="center"/>
    </xf>
    <xf numFmtId="176" fontId="20" fillId="21" borderId="10" xfId="0" applyNumberFormat="1" applyFont="1" applyFill="1" applyBorder="1" applyAlignment="1">
      <alignment vertical="center"/>
    </xf>
    <xf numFmtId="0" fontId="31" fillId="0" borderId="0" xfId="0" applyFont="1">
      <alignment vertical="center"/>
    </xf>
    <xf numFmtId="0" fontId="31" fillId="0" borderId="12" xfId="0" applyFont="1" applyBorder="1" applyAlignment="1">
      <alignment horizontal="left" vertical="center" indent="2"/>
    </xf>
    <xf numFmtId="176" fontId="31" fillId="12" borderId="12" xfId="0" applyNumberFormat="1" applyFont="1" applyFill="1" applyBorder="1" applyAlignment="1">
      <alignment horizontal="right" vertical="center"/>
    </xf>
    <xf numFmtId="176" fontId="31" fillId="12" borderId="0" xfId="0" applyNumberFormat="1" applyFont="1" applyFill="1" applyAlignment="1">
      <alignment horizontal="right" vertical="center"/>
    </xf>
    <xf numFmtId="176" fontId="31" fillId="0" borderId="9" xfId="3" applyNumberFormat="1" applyFont="1" applyFill="1" applyBorder="1" applyAlignment="1">
      <alignment horizontal="right" vertical="center"/>
    </xf>
    <xf numFmtId="0" fontId="14" fillId="46" borderId="12" xfId="0" applyFont="1" applyFill="1" applyBorder="1" applyAlignment="1">
      <alignment horizontal="left" vertical="center" indent="1"/>
    </xf>
    <xf numFmtId="176" fontId="14" fillId="46" borderId="12" xfId="0" applyNumberFormat="1" applyFont="1" applyFill="1" applyBorder="1" applyAlignment="1">
      <alignment horizontal="right" vertical="center"/>
    </xf>
    <xf numFmtId="176" fontId="14" fillId="46" borderId="0" xfId="0" applyNumberFormat="1" applyFont="1" applyFill="1" applyAlignment="1">
      <alignment horizontal="right" vertical="center"/>
    </xf>
    <xf numFmtId="9" fontId="14" fillId="46" borderId="0" xfId="3" applyFont="1" applyFill="1" applyBorder="1" applyAlignment="1">
      <alignment horizontal="center" vertical="center"/>
    </xf>
    <xf numFmtId="176" fontId="14" fillId="46" borderId="9" xfId="3" applyNumberFormat="1" applyFont="1" applyFill="1" applyBorder="1" applyAlignment="1">
      <alignment horizontal="right" vertical="center"/>
    </xf>
    <xf numFmtId="176" fontId="14" fillId="46" borderId="0" xfId="3" applyNumberFormat="1" applyFont="1" applyFill="1" applyBorder="1" applyAlignment="1">
      <alignment horizontal="right" vertical="center"/>
    </xf>
    <xf numFmtId="0" fontId="31" fillId="0" borderId="12" xfId="0" applyFont="1" applyBorder="1" applyAlignment="1">
      <alignment horizontal="left" vertical="center" indent="3"/>
    </xf>
    <xf numFmtId="183" fontId="31" fillId="0" borderId="0" xfId="0" applyNumberFormat="1" applyFont="1" applyAlignment="1">
      <alignment horizontal="right" vertical="center"/>
    </xf>
    <xf numFmtId="183" fontId="31" fillId="12" borderId="0" xfId="0" applyNumberFormat="1" applyFont="1" applyFill="1" applyAlignment="1">
      <alignment horizontal="right" vertical="center"/>
    </xf>
    <xf numFmtId="9" fontId="31" fillId="12" borderId="12" xfId="3" applyFont="1" applyFill="1" applyBorder="1" applyAlignment="1">
      <alignment horizontal="right" vertical="center"/>
    </xf>
    <xf numFmtId="9" fontId="14" fillId="46" borderId="12" xfId="3" applyFont="1" applyFill="1" applyBorder="1" applyAlignment="1">
      <alignment horizontal="right" vertical="center"/>
    </xf>
    <xf numFmtId="9" fontId="14" fillId="46" borderId="0" xfId="3" applyFont="1" applyFill="1" applyBorder="1" applyAlignment="1">
      <alignment horizontal="right" vertical="center"/>
    </xf>
    <xf numFmtId="183" fontId="31" fillId="12" borderId="12" xfId="3" applyNumberFormat="1" applyFont="1" applyFill="1" applyBorder="1" applyAlignment="1">
      <alignment horizontal="right" vertical="center"/>
    </xf>
    <xf numFmtId="183" fontId="31" fillId="0" borderId="0" xfId="3" applyNumberFormat="1" applyFont="1" applyFill="1" applyBorder="1" applyAlignment="1">
      <alignment horizontal="right" vertical="center"/>
    </xf>
    <xf numFmtId="9" fontId="31" fillId="12" borderId="0" xfId="3" applyFont="1" applyFill="1" applyBorder="1" applyAlignment="1">
      <alignment horizontal="center" vertical="center"/>
    </xf>
    <xf numFmtId="9" fontId="31" fillId="0" borderId="9" xfId="3" applyFont="1" applyFill="1" applyBorder="1" applyAlignment="1">
      <alignment horizontal="right" vertical="center"/>
    </xf>
    <xf numFmtId="9" fontId="14" fillId="46" borderId="9" xfId="3" applyFont="1" applyFill="1" applyBorder="1" applyAlignment="1">
      <alignment horizontal="right" vertical="center"/>
    </xf>
    <xf numFmtId="183" fontId="31" fillId="12" borderId="0" xfId="3" applyNumberFormat="1" applyFont="1" applyFill="1" applyBorder="1" applyAlignment="1">
      <alignment horizontal="center" vertical="center"/>
    </xf>
    <xf numFmtId="183" fontId="31" fillId="0" borderId="9" xfId="3" applyNumberFormat="1" applyFont="1" applyFill="1" applyBorder="1" applyAlignment="1">
      <alignment horizontal="right" vertical="center"/>
    </xf>
    <xf numFmtId="184" fontId="31" fillId="0" borderId="0" xfId="0" applyNumberFormat="1" applyFont="1" applyAlignment="1">
      <alignment horizontal="right" vertical="center"/>
    </xf>
    <xf numFmtId="184" fontId="31" fillId="0" borderId="9" xfId="3" applyNumberFormat="1" applyFont="1" applyFill="1" applyBorder="1" applyAlignment="1">
      <alignment horizontal="right" vertical="center"/>
    </xf>
    <xf numFmtId="9" fontId="31" fillId="8" borderId="12" xfId="3" applyFont="1" applyFill="1" applyBorder="1" applyAlignment="1">
      <alignment horizontal="right" vertical="center"/>
    </xf>
    <xf numFmtId="43" fontId="31" fillId="0" borderId="9" xfId="3" applyNumberFormat="1" applyFont="1" applyFill="1" applyBorder="1" applyAlignment="1">
      <alignment horizontal="right" vertical="center"/>
    </xf>
    <xf numFmtId="43" fontId="14" fillId="46" borderId="9" xfId="3" applyNumberFormat="1" applyFont="1" applyFill="1" applyBorder="1" applyAlignment="1">
      <alignment horizontal="right" vertical="center"/>
    </xf>
    <xf numFmtId="176" fontId="31" fillId="12" borderId="12" xfId="1" applyNumberFormat="1" applyFont="1" applyFill="1" applyBorder="1" applyAlignment="1">
      <alignment horizontal="right" vertical="center"/>
    </xf>
    <xf numFmtId="183" fontId="31" fillId="12" borderId="12" xfId="0" applyNumberFormat="1" applyFont="1" applyFill="1" applyBorder="1" applyAlignment="1">
      <alignment horizontal="right" vertical="center"/>
    </xf>
    <xf numFmtId="187" fontId="31" fillId="12" borderId="12" xfId="0" applyNumberFormat="1" applyFont="1" applyFill="1" applyBorder="1" applyAlignment="1">
      <alignment horizontal="right" vertical="center"/>
    </xf>
    <xf numFmtId="187" fontId="31" fillId="0" borderId="0" xfId="0" applyNumberFormat="1" applyFont="1" applyAlignment="1">
      <alignment horizontal="right" vertical="center"/>
    </xf>
    <xf numFmtId="187" fontId="14" fillId="46" borderId="12" xfId="0" applyNumberFormat="1" applyFont="1" applyFill="1" applyBorder="1" applyAlignment="1">
      <alignment horizontal="right" vertical="center"/>
    </xf>
    <xf numFmtId="187" fontId="14" fillId="46" borderId="0" xfId="0" applyNumberFormat="1" applyFont="1" applyFill="1" applyAlignment="1">
      <alignment horizontal="right" vertical="center"/>
    </xf>
    <xf numFmtId="187" fontId="31" fillId="12" borderId="12" xfId="1" applyNumberFormat="1" applyFont="1" applyFill="1" applyBorder="1" applyAlignment="1">
      <alignment horizontal="right" vertical="center"/>
    </xf>
    <xf numFmtId="9" fontId="31" fillId="12" borderId="0" xfId="3" applyFont="1" applyFill="1" applyBorder="1" applyAlignment="1">
      <alignment horizontal="right" vertical="center"/>
    </xf>
    <xf numFmtId="183" fontId="31" fillId="12" borderId="0" xfId="3" applyNumberFormat="1" applyFont="1" applyFill="1" applyBorder="1" applyAlignment="1">
      <alignment horizontal="right" vertical="center"/>
    </xf>
    <xf numFmtId="9" fontId="31" fillId="0" borderId="12" xfId="3" applyFont="1" applyFill="1" applyBorder="1" applyAlignment="1">
      <alignment horizontal="right" vertical="center"/>
    </xf>
    <xf numFmtId="176" fontId="31" fillId="47" borderId="0" xfId="0" applyNumberFormat="1" applyFont="1" applyFill="1" applyAlignment="1">
      <alignment horizontal="right" vertical="center"/>
    </xf>
    <xf numFmtId="183" fontId="18" fillId="41" borderId="12" xfId="0" applyNumberFormat="1" applyFont="1" applyFill="1" applyBorder="1" applyAlignment="1">
      <alignment horizontal="right" vertical="center"/>
    </xf>
    <xf numFmtId="176" fontId="31" fillId="0" borderId="12" xfId="0" applyNumberFormat="1" applyFont="1" applyBorder="1" applyAlignment="1">
      <alignment horizontal="right" vertical="center"/>
    </xf>
    <xf numFmtId="187" fontId="31" fillId="0" borderId="12" xfId="0" applyNumberFormat="1" applyFont="1" applyBorder="1" applyAlignment="1">
      <alignment horizontal="right" vertical="center"/>
    </xf>
    <xf numFmtId="9" fontId="12" fillId="0" borderId="0" xfId="3" applyFont="1" applyAlignment="1" quotePrefix="1">
      <alignment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千位分隔 2" xfId="50"/>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6" Type="http://schemas.openxmlformats.org/officeDocument/2006/relationships/styles" Target="styles.xml"/><Relationship Id="rId85" Type="http://schemas.openxmlformats.org/officeDocument/2006/relationships/sharedStrings" Target="sharedStrings.xml"/><Relationship Id="rId84" Type="http://schemas.openxmlformats.org/officeDocument/2006/relationships/theme" Target="theme/theme1.xml"/><Relationship Id="rId83" Type="http://schemas.openxmlformats.org/officeDocument/2006/relationships/externalLink" Target="externalLinks/externalLink66.xml"/><Relationship Id="rId82" Type="http://schemas.openxmlformats.org/officeDocument/2006/relationships/externalLink" Target="externalLinks/externalLink65.xml"/><Relationship Id="rId81" Type="http://schemas.openxmlformats.org/officeDocument/2006/relationships/externalLink" Target="externalLinks/externalLink64.xml"/><Relationship Id="rId80" Type="http://schemas.openxmlformats.org/officeDocument/2006/relationships/externalLink" Target="externalLinks/externalLink63.xml"/><Relationship Id="rId8" Type="http://schemas.openxmlformats.org/officeDocument/2006/relationships/worksheet" Target="worksheets/sheet8.xml"/><Relationship Id="rId79" Type="http://schemas.openxmlformats.org/officeDocument/2006/relationships/externalLink" Target="externalLinks/externalLink62.xml"/><Relationship Id="rId78" Type="http://schemas.openxmlformats.org/officeDocument/2006/relationships/externalLink" Target="externalLinks/externalLink61.xml"/><Relationship Id="rId77" Type="http://schemas.openxmlformats.org/officeDocument/2006/relationships/externalLink" Target="externalLinks/externalLink60.xml"/><Relationship Id="rId76" Type="http://schemas.openxmlformats.org/officeDocument/2006/relationships/externalLink" Target="externalLinks/externalLink59.xml"/><Relationship Id="rId75" Type="http://schemas.openxmlformats.org/officeDocument/2006/relationships/externalLink" Target="externalLinks/externalLink58.xml"/><Relationship Id="rId74" Type="http://schemas.openxmlformats.org/officeDocument/2006/relationships/externalLink" Target="externalLinks/externalLink57.xml"/><Relationship Id="rId73" Type="http://schemas.openxmlformats.org/officeDocument/2006/relationships/externalLink" Target="externalLinks/externalLink56.xml"/><Relationship Id="rId72" Type="http://schemas.openxmlformats.org/officeDocument/2006/relationships/externalLink" Target="externalLinks/externalLink55.xml"/><Relationship Id="rId71" Type="http://schemas.openxmlformats.org/officeDocument/2006/relationships/externalLink" Target="externalLinks/externalLink54.xml"/><Relationship Id="rId70" Type="http://schemas.openxmlformats.org/officeDocument/2006/relationships/externalLink" Target="externalLinks/externalLink53.xml"/><Relationship Id="rId7" Type="http://schemas.openxmlformats.org/officeDocument/2006/relationships/worksheet" Target="worksheets/sheet7.xml"/><Relationship Id="rId69" Type="http://schemas.openxmlformats.org/officeDocument/2006/relationships/externalLink" Target="externalLinks/externalLink52.xml"/><Relationship Id="rId68" Type="http://schemas.openxmlformats.org/officeDocument/2006/relationships/externalLink" Target="externalLinks/externalLink51.xml"/><Relationship Id="rId67" Type="http://schemas.openxmlformats.org/officeDocument/2006/relationships/externalLink" Target="externalLinks/externalLink50.xml"/><Relationship Id="rId66" Type="http://schemas.openxmlformats.org/officeDocument/2006/relationships/externalLink" Target="externalLinks/externalLink49.xml"/><Relationship Id="rId65" Type="http://schemas.openxmlformats.org/officeDocument/2006/relationships/externalLink" Target="externalLinks/externalLink48.xml"/><Relationship Id="rId64" Type="http://schemas.openxmlformats.org/officeDocument/2006/relationships/externalLink" Target="externalLinks/externalLink47.xml"/><Relationship Id="rId63" Type="http://schemas.openxmlformats.org/officeDocument/2006/relationships/externalLink" Target="externalLinks/externalLink46.xml"/><Relationship Id="rId62" Type="http://schemas.openxmlformats.org/officeDocument/2006/relationships/externalLink" Target="externalLinks/externalLink45.xml"/><Relationship Id="rId61" Type="http://schemas.openxmlformats.org/officeDocument/2006/relationships/externalLink" Target="externalLinks/externalLink44.xml"/><Relationship Id="rId60" Type="http://schemas.openxmlformats.org/officeDocument/2006/relationships/externalLink" Target="externalLinks/externalLink43.xml"/><Relationship Id="rId6" Type="http://schemas.openxmlformats.org/officeDocument/2006/relationships/worksheet" Target="worksheets/sheet6.xml"/><Relationship Id="rId59" Type="http://schemas.openxmlformats.org/officeDocument/2006/relationships/externalLink" Target="externalLinks/externalLink42.xml"/><Relationship Id="rId58" Type="http://schemas.openxmlformats.org/officeDocument/2006/relationships/externalLink" Target="externalLinks/externalLink41.xml"/><Relationship Id="rId57" Type="http://schemas.openxmlformats.org/officeDocument/2006/relationships/externalLink" Target="externalLinks/externalLink40.xml"/><Relationship Id="rId56" Type="http://schemas.openxmlformats.org/officeDocument/2006/relationships/externalLink" Target="externalLinks/externalLink39.xml"/><Relationship Id="rId55" Type="http://schemas.openxmlformats.org/officeDocument/2006/relationships/externalLink" Target="externalLinks/externalLink38.xml"/><Relationship Id="rId54" Type="http://schemas.openxmlformats.org/officeDocument/2006/relationships/externalLink" Target="externalLinks/externalLink37.xml"/><Relationship Id="rId53" Type="http://schemas.openxmlformats.org/officeDocument/2006/relationships/externalLink" Target="externalLinks/externalLink36.xml"/><Relationship Id="rId52" Type="http://schemas.openxmlformats.org/officeDocument/2006/relationships/externalLink" Target="externalLinks/externalLink35.xml"/><Relationship Id="rId51" Type="http://schemas.openxmlformats.org/officeDocument/2006/relationships/externalLink" Target="externalLinks/externalLink34.xml"/><Relationship Id="rId50" Type="http://schemas.openxmlformats.org/officeDocument/2006/relationships/externalLink" Target="externalLinks/externalLink33.xml"/><Relationship Id="rId5" Type="http://schemas.openxmlformats.org/officeDocument/2006/relationships/worksheet" Target="worksheets/sheet5.xml"/><Relationship Id="rId49" Type="http://schemas.openxmlformats.org/officeDocument/2006/relationships/externalLink" Target="externalLinks/externalLink32.xml"/><Relationship Id="rId48" Type="http://schemas.openxmlformats.org/officeDocument/2006/relationships/externalLink" Target="externalLinks/externalLink31.xml"/><Relationship Id="rId47" Type="http://schemas.openxmlformats.org/officeDocument/2006/relationships/externalLink" Target="externalLinks/externalLink30.xml"/><Relationship Id="rId46" Type="http://schemas.openxmlformats.org/officeDocument/2006/relationships/externalLink" Target="externalLinks/externalLink29.xml"/><Relationship Id="rId45" Type="http://schemas.openxmlformats.org/officeDocument/2006/relationships/externalLink" Target="externalLinks/externalLink28.xml"/><Relationship Id="rId44" Type="http://schemas.openxmlformats.org/officeDocument/2006/relationships/externalLink" Target="externalLinks/externalLink27.xml"/><Relationship Id="rId43" Type="http://schemas.openxmlformats.org/officeDocument/2006/relationships/externalLink" Target="externalLinks/externalLink26.xml"/><Relationship Id="rId42" Type="http://schemas.openxmlformats.org/officeDocument/2006/relationships/externalLink" Target="externalLinks/externalLink25.xml"/><Relationship Id="rId41" Type="http://schemas.openxmlformats.org/officeDocument/2006/relationships/externalLink" Target="externalLinks/externalLink24.xml"/><Relationship Id="rId40" Type="http://schemas.openxmlformats.org/officeDocument/2006/relationships/externalLink" Target="externalLinks/externalLink23.xml"/><Relationship Id="rId4" Type="http://schemas.openxmlformats.org/officeDocument/2006/relationships/worksheet" Target="worksheets/sheet4.xml"/><Relationship Id="rId39" Type="http://schemas.openxmlformats.org/officeDocument/2006/relationships/externalLink" Target="externalLinks/externalLink22.xml"/><Relationship Id="rId38" Type="http://schemas.openxmlformats.org/officeDocument/2006/relationships/externalLink" Target="externalLinks/externalLink21.xml"/><Relationship Id="rId37" Type="http://schemas.openxmlformats.org/officeDocument/2006/relationships/externalLink" Target="externalLinks/externalLink20.xml"/><Relationship Id="rId36" Type="http://schemas.openxmlformats.org/officeDocument/2006/relationships/externalLink" Target="externalLinks/externalLink19.xml"/><Relationship Id="rId35" Type="http://schemas.openxmlformats.org/officeDocument/2006/relationships/externalLink" Target="externalLinks/externalLink18.xml"/><Relationship Id="rId34" Type="http://schemas.openxmlformats.org/officeDocument/2006/relationships/externalLink" Target="externalLinks/externalLink17.xml"/><Relationship Id="rId33" Type="http://schemas.openxmlformats.org/officeDocument/2006/relationships/externalLink" Target="externalLinks/externalLink16.xml"/><Relationship Id="rId32" Type="http://schemas.openxmlformats.org/officeDocument/2006/relationships/externalLink" Target="externalLinks/externalLink15.xml"/><Relationship Id="rId31" Type="http://schemas.openxmlformats.org/officeDocument/2006/relationships/externalLink" Target="externalLinks/externalLink14.xml"/><Relationship Id="rId30" Type="http://schemas.openxmlformats.org/officeDocument/2006/relationships/externalLink" Target="externalLinks/externalLink13.xml"/><Relationship Id="rId3" Type="http://schemas.openxmlformats.org/officeDocument/2006/relationships/worksheet" Target="worksheets/sheet3.xml"/><Relationship Id="rId29" Type="http://schemas.openxmlformats.org/officeDocument/2006/relationships/externalLink" Target="externalLinks/externalLink12.xml"/><Relationship Id="rId28" Type="http://schemas.openxmlformats.org/officeDocument/2006/relationships/externalLink" Target="externalLinks/externalLink11.xml"/><Relationship Id="rId27" Type="http://schemas.openxmlformats.org/officeDocument/2006/relationships/externalLink" Target="externalLinks/externalLink10.xml"/><Relationship Id="rId26" Type="http://schemas.openxmlformats.org/officeDocument/2006/relationships/externalLink" Target="externalLinks/externalLink9.xml"/><Relationship Id="rId25" Type="http://schemas.openxmlformats.org/officeDocument/2006/relationships/externalLink" Target="externalLinks/externalLink8.xml"/><Relationship Id="rId24" Type="http://schemas.openxmlformats.org/officeDocument/2006/relationships/externalLink" Target="externalLinks/externalLink7.xml"/><Relationship Id="rId23" Type="http://schemas.openxmlformats.org/officeDocument/2006/relationships/externalLink" Target="externalLinks/externalLink6.xml"/><Relationship Id="rId22" Type="http://schemas.openxmlformats.org/officeDocument/2006/relationships/externalLink" Target="externalLinks/externalLink5.xml"/><Relationship Id="rId21" Type="http://schemas.openxmlformats.org/officeDocument/2006/relationships/externalLink" Target="externalLinks/externalLink4.xml"/><Relationship Id="rId20" Type="http://schemas.openxmlformats.org/officeDocument/2006/relationships/externalLink" Target="externalLinks/externalLink3.xml"/><Relationship Id="rId2" Type="http://schemas.openxmlformats.org/officeDocument/2006/relationships/worksheet" Target="worksheets/sheet2.xml"/><Relationship Id="rId19" Type="http://schemas.openxmlformats.org/officeDocument/2006/relationships/externalLink" Target="externalLinks/externalLink2.xml"/><Relationship Id="rId18" Type="http://schemas.openxmlformats.org/officeDocument/2006/relationships/externalLink" Target="externalLinks/externalLink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My%20Documents\&#20854;&#20182;\&#38134;&#34892;&#21450;&#25215;&#20817;\&#21033;&#24687;&#34920;\&#21033;&#24687;&#3492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cherryc\Local%20Settings\Temporary%20Internet%20Files\OLK7C\JV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1_2004%2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zhengshijia\Downloads\cnshafsr03\AUDIT15\TB\2002\12\conshshy.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zhengshijia\Downloads\cnshafsr08\AUDIT05\Anthony's%20Documents\Clients\Premier\Primary\Teilprojekte\Schnittstelle%20Betriebswirtschaft\REPORTAL%20Erfassung\Erfassungsmasken\HGB%20Erfassung\Masken%20-%20Offene%20Punkte.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suzhou%20vesuvius\Dimerco%202003\WP\JD\messer%20sz\kunming\KPMG%20User%20Settings\Desktop\AR-sz.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PBC\data.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Users\zhengshijia\Downloads\LXNTFS01\USER\K\BBS\FH%20report\1.6.2-000705\Budget_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KSB%20Shanghai\My%20Documents\Reports\2003%20Report\CI_08_2003%20Final.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NXX&#30340;&#37325;&#35201;&#25991;&#20214;\&#28145;&#22323;&#25152;&#39033;&#30446;backup\J%20IBOX%202019.03.31\IBOX&#20043;&#21069;&#25152;&#26377;&#24213;&#31295;\20181231WP\27200-1%20Related%20Party%20Balances%20and%20Transactions(22-04-2019%2010.40.48%20AM).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Q:\Jin%20Zhou\projec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1_2004%2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Users\zhengshijia\Downloads\cnshafsr03\AUDIT15\C3510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Users\zhengshijia\Downloads\Users\zhengshijia\Downloads\A:\2001&#35745;&#21010;%20&#31532;11&#31295;&#65288;&#20869;&#25511;&#65289;&#37325;&#25490;&#38144;&#37327;(&#23478;&#30005;&#21333;&#21015;&#65289;\2000&#24180;&#35745;&#21010;&#22823;&#32434;&#65288;&#27979;&#31639;&#6528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2_2004%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My%20Jobs\Danfoss\R-06-Dec&#65288;J&#65289;&#25253;&#3492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KPMG\2005\11_Nitto%20Denko%20Pudong_Final\PY%20WP\2005%20Interim\Hardclose\Workpaper\Gigi\Nitto%20Denko.Pudong.Q2Spkg.English.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Users\zhengshijia\Downloads\Cnshafsr03\AUDIT15\Documents%20and%20Settings\cwu\Local%20Settings\Temporary%20Internet%20Files\OLK201\3%203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Users\zhengshijia\Downloads\cnshafsr03\AUDIT15\TB\2002\12\Rethshy.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2_2004%2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projekte\fklegal\eccs\input\US_GAAP\2002\4q02\US%20GAAP%20Active%20Excel%203q02_2907.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3\2q2003\Package\US%20GAAP%20Legal%20check%20report.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forecast\2002\FC2%20template%20for%20SSPC.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5\3Q2005\Package\FINAL\Versand\2_1US%20GAAP%20Active%20Excel%203Q05.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PMG%20User%20Settings\Desktop\SSPC%202005\Final%20audit\wp\PBC\package\US-GAAP%20Active%20Excel%20Year%20end%202005%20-%20BS%20P&amp;L.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budget\prensation%202002bud.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JNXU\FRESENIUS\Yearly%20report\2005%20year%20end%20closing\Package\US-GAAP%20Active%20Excel%20Year%20end%202005%20-%20NOTES_F25.4%20NEW.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KSB%20Shanghai\My%20Documents\Reports\2003%20Report\CI_08_2003%20Final.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Documents%20and%20Settings\bkzw\&#26700;&#38754;\&#29616;&#37329;&#27969;&#37327;&#34920;&#26684;\&#20202;&#34920;&#20844;&#21496;06&#24180;&#24230;&#39044;&#31639;\2006&#24180;&#24230;&#19977;&#26143;&#31185;&#25216;&#39044;&#31639;&#27719;&#24635;12.17&#65288;&#31532;&#19977;&#27425;&#65289;\Documents%20and%20Settings\bkzw\My%20Documents\&#20854;&#20182;\&#38134;&#34892;&#21450;&#25215;&#20817;\&#21033;&#24687;&#34920;\&#21033;&#24687;&#34920;12.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Q1'05\p'ning\Omnova\Inventory%20(D).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My%20Documents\SBSS\20061120\wp\PBC\(Old)sheet%20200608.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Danfoss%20Zhejiang%20Holip%202007\O%20section\WP\070726.Zhejiang.Holip.O.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Ranong.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kst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zhengshijia\Desktop\&#26085;&#24120;&#24037;&#20316;&#25991;&#20214;\2&#12289;&#32463;&#33829;&#20998;&#26512;\2&#12289;&#32463;&#33829;&#20998;&#26512;&#25968;&#25454;&#21253;\2025&#23398;&#24180;\10&#26376;\202510&#20998;&#26512;&#24635;&#34920;1104xlsx.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001&#35745;&#21010;%20&#31532;11&#31295;&#65288;&#20869;&#25511;&#65289;&#37325;&#25490;&#38144;&#37327;(&#23478;&#30005;&#21333;&#21015;&#65289;\2000&#24180;&#35745;&#21010;&#22823;&#32434;&#65288;&#27979;&#31639;&#65289;.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39044;&#31639;&#32534;&#21046;&#36164;&#26009;\&#28023;&#20449;&#31354;&#35843;&#39044;&#31639;&#31295;\&#25253;&#38598;&#22242;0115\&#35774;&#22791;\&#21407;&#22987;\814\13%20&#38081;&#36335;&#37197;&#20214;.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Users\zhengshijia\Downloads\Zqh003\d\&#35774;&#22791;\&#21407;&#22987;\814\13%20&#38081;&#36335;&#37197;&#20214;.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My%20Documents\&#24213;&#31295;\&#24037;&#20316;&#24213;&#31295;\2005&#24037;&#20316;&#24213;&#31295;\2006&#32929;&#20221;&#20844;&#21496;&#25253;&#34920;&#31995;&#32479;\Huangye\AJ&#32929;&#20221;\2003\&#24180;&#23457;\&#24635;&#21512;&#24182;\qtysk.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Users\anglebaby\Desktop\2019Finish\2&#12289;2019&#24180;&#32463;&#33829;&#20998;&#26512;\2019&#24180;&#21322;&#24180;&#24230;&#32463;&#33829;&#20998;&#26512;&#27169;&#26495;\&#38468;&#20214;1&#65306;&#20844;&#21496;&#25110;&#26495;&#22359;&#32463;&#33829;&#20998;&#26512;&#25968;&#25454;&#34920;-2019&#24180;&#21322;&#24180;&#24230;.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zhengshijia\Downloads\cnshafsr06\Common\Users\cqyao\AppData\Local\Microsoft\Windows\Temporary%20Internet%20Files\Content.Outlook\88S0ZB1K\Expense%20TOD%20&#35774;&#22791;&#36141;&#32622;&#36153;.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Documents%20and%20Settings\bkzw\My%20Documents\&#20854;&#20182;\&#38134;&#34892;&#21450;&#25215;&#20817;\&#21033;&#24687;&#34920;\&#21033;&#24687;&#34920;12.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Users\zhengshijia\Downloads\Cnwsp0051041\LIZHUQIN\GaryLI\Thales%20project\Thales&amp;Kingdee%20subject%20match.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cherryc\Local%20Settings\Temporary%20Internet%20Files\OLK7C\JV1.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C:\Users\zhengshijia\Downloads\cnshafsr03\AUDIT15\TB\2002\12\conshshy.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C:\Users\zhengshijia\Downloads\cnshafsr08\AUDIT05\Anthony's%20Documents\Clients\Premier\Primary\Teilprojekte\Schnittstelle%20Betriebswirtschaft\REPORTAL%20Erfassung\Erfassungsmasken\HGB%20Erfassung\Masken%20-%20Offene%20Punkte.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C:\Users\zhengshijia\Downloads\cnshafsr08\AUDIT05\KPMG%20User%20Settings\Desktop\suzhou%20vesuvius\Dimerco%202003\WP\JD\messer%20sz\kunming\KPMG%20User%20Settings\Desktop\AR-sz.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C:\Users\zhengshijia\Downloads\LXNTFS01\USER\K\BBS\FH%20report\1.6.2-000705\Budget_E.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KSB%20Shanghai\My%20Documents\Reports\2003%20Report\CI_08_2003%20Final.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guguifang\Local%20Settings\Temporary%20Internet%20Files\Content.IE5\MLQXQXSB\CI_11_2004%20.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C:\Users\zhengshijia\Downloads\cnshafsr03\AUDIT15\C3510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C:\Users\zhengshijia\Downloads\cnshafsr08\AUDIT05\My%20Documents\My%20Jobs\Danfoss\R-06-Dec&#65288;J&#65289;&#25253;&#34920;.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C:\Users\zhengshijia\Downloads\cnshafsr08\AUDIT05\My%20Documents\KPMG\2005\11_Nitto%20Denko%20Pudong_Final\PY%20WP\2005%20Interim\Hardclose\Workpaper\Gigi\Nitto%20Denko.Pudong.Q2Spkg.English.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C:\Users\zhengshijia\Downloads\Cnshafsr03\AUDIT15\Documents%20and%20Settings\cwu\Local%20Settings\Temporary%20Internet%20Files\OLK201\3%203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C:\Users\zhengshijia\Downloads\cnshafsr03\AUDIT15\TB\2002\12\Rethshy.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guguifang\Local%20Settings\Temporary%20Internet%20Files\Content.IE5\MLQXQXSB\CI_12_2004%20.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abi\legal\Konsolidierung\US-GAAP%202003\2q2003\Package\US%20GAAP%20Legal%20check%20report.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abi\legal\Konsolidierung\US-GAAP%202005\3Q2005\Package\FINAL\Versand\2_1US%20GAAP%20Active%20Excel%203Q05.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PMG%20User%20Settings\Desktop\SSPC%202005\Final%20audit\wp\PBC\package\US-GAAP%20Active%20Excel%20Year%20end%202005%20-%20BS%20P&amp;L.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C:\Users\zhengshijia\Downloads\cnshafsr08\AUDIT05\KPMG%20User%20Settings\Desktop\Danfoss%20Zhejiang%20Holip%202007\O%20section\WP\070726.Zhejiang.Holip.O.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C:\Users\zhengshijia\Desktop\&#26085;&#24120;&#24037;&#20316;&#25991;&#20214;\2&#12289;&#32463;&#33829;&#20998;&#26512;\2&#12289;&#32463;&#33829;&#20998;&#26512;&#25968;&#25454;&#21253;\2025&#23398;&#24180;\10&#26376;\202510&#20998;&#26512;&#24635;&#34920;1104xlsx.xlsx"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C:\Users\zhengshijia\Downloads\Zqh003\d\&#35774;&#22791;\&#21407;&#22987;\814\13%20&#38081;&#36335;&#37197;&#20214;.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C:\Users\zhengshijia\Downloads\cnshafsr06\Common\Users\cqyao\AppData\Local\Microsoft\Windows\Temporary%20Internet%20Files\Content.Outlook\88S0ZB1K\Expense%20TOD%20&#35774;&#22791;&#36141;&#32622;&#36153;.xlsx"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C:\Users\zhengshijia\Downloads\Cnwsp0051041\LIZHUQIN\GaryLI\Thales%20project\Thales&amp;Kingdee%20subject%20match.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Ranong.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My%20Documents\chotiwat\Quarter2'01\Fixed%20assets_kst2.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oreignCur-JV12001"/>
      <sheetName val="OVHD_JV1"/>
      <sheetName val="SELLING EXP._JV1"/>
      <sheetName val="G&amp;A_JV1"/>
      <sheetName val="NON_OP I&amp;E_JV1"/>
      <sheetName val="利息7月-8月"/>
      <sheetName val="账龄分析表"/>
      <sheetName val="Titel"/>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销量"/>
      <sheetName val="TB"/>
      <sheetName val="17. Non consolidated stock"/>
      <sheetName val="General Data"/>
      <sheetName val="Assets"/>
      <sheetName val="Liabilities"/>
      <sheetName val="P-L"/>
      <sheetName val="14. Fixed assets"/>
      <sheetName val="13. Intangible assets"/>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ssets"/>
      <sheetName val="Liabilities"/>
      <sheetName val="P-L"/>
      <sheetName val="1. P-L"/>
      <sheetName val="General Data"/>
      <sheetName val="2. Balance Sheet"/>
      <sheetName val="2.1 Capital expenditure"/>
      <sheetName val="3. Cash flow statement"/>
      <sheetName val="3.1. Change in grp structure "/>
      <sheetName val="4. Change in equity"/>
      <sheetName val="5. Effects on P&amp;L &amp; Assets"/>
      <sheetName val="6. COS and Distribution costs"/>
      <sheetName val="7. Provision allowances"/>
      <sheetName val="8. Other income and expenses"/>
      <sheetName val="9. Extraordinary items"/>
      <sheetName val="10.Local income tax calculation"/>
      <sheetName val="11. Tax proof"/>
      <sheetName val="12. Goodwill"/>
      <sheetName val="13. Intangible assets"/>
      <sheetName val="14. Fixed assets"/>
      <sheetName val="15. Stock"/>
      <sheetName val="16. Financial assets"/>
      <sheetName val="17. Non consolidated stock"/>
      <sheetName val="18. Other receivables - Cash"/>
      <sheetName val="19. Reserve for contingencies"/>
      <sheetName val="20. Borrowings"/>
      <sheetName val="21. Maturity of debt"/>
      <sheetName val="22. Other debts"/>
      <sheetName val="23. Booked deferred tax"/>
      <sheetName val="24. Cont and Commitments"/>
      <sheetName val="25. Headcount"/>
      <sheetName val="26. Intragroup transactions"/>
      <sheetName val="27. Intragroup Capital"/>
      <sheetName val="28. Intragroup balances"/>
      <sheetName val="29. Translation adjustment"/>
      <sheetName val="30. Audit Fees"/>
      <sheetName val="Checks (detail)"/>
      <sheetName val="Checks (global)"/>
      <sheetName val="impr"/>
      <sheetName val="Dia_Dividendes_Recus"/>
      <sheetName val="Dia_Dividendes_Payes"/>
      <sheetName val="Dia Codes"/>
      <sheetName val="合并外余额"/>
      <sheetName val="合并外交易"/>
      <sheetName val="For disclosure"/>
      <sheetName val="Movem. in fixed assets - Depr."/>
      <sheetName val="A-Eingang Laender (ändert)"/>
      <sheetName val="Cash-Flow (offen)"/>
      <sheetName val="U-Erloese Laender(ändert)"/>
      <sheetName val="Tit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Fristenspiegel (offen)"/>
      <sheetName val="U-Erloese Laender(ändert)"/>
      <sheetName val="A-Eingang Laender (ändert)"/>
      <sheetName val="Cash-Flow (offen)"/>
      <sheetName val="利息7月-8月"/>
      <sheetName val="Customer_Country"/>
      <sheetName val="账龄分析表"/>
      <sheetName val="销量"/>
    </sheetNames>
    <sheetDataSet>
      <sheetData sheetId="0"/>
      <sheetData sheetId="1"/>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账龄分析表"/>
      <sheetName val="账龄分析表 (2)"/>
      <sheetName val="XL4Poppy"/>
      <sheetName val="index"/>
      <sheetName val="TB"/>
      <sheetName val="17. Non consolidated stock"/>
      <sheetName val="General Data"/>
      <sheetName val="Assets"/>
      <sheetName val="Liabilities"/>
      <sheetName val="P-L"/>
      <sheetName val="14. Fixed assets"/>
      <sheetName val="13. Intangible asse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BS"/>
      <sheetName val="PL"/>
      <sheetName val="TB"/>
      <sheetName val="AR"/>
      <sheetName val="prepay"/>
      <sheetName val="advance"/>
      <sheetName val="制费-分月"/>
      <sheetName val="Titel"/>
      <sheetName val="Movem. in fixed assets - Depr."/>
      <sheetName val="A-Eingang Laender (ändert)"/>
      <sheetName val="Cash-Flow (offen)"/>
      <sheetName val="U-Erloese Laender(ände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Balance-assets"/>
      <sheetName val="Balance-equity"/>
      <sheetName val="Profit and loss"/>
      <sheetName val="Profit and loss (tcm)"/>
      <sheetName val="Operating profit"/>
      <sheetName val="Group_activities"/>
      <sheetName val="Movem. in fixed assets - Depr."/>
      <sheetName val="Movem. in fixed assets - Purch."/>
      <sheetName val="Movem. in financial assets"/>
      <sheetName val="Split-up non operating pos."/>
      <sheetName val="Split-up paym. on acc. - Depr."/>
      <sheetName val="Split-up paym. on acc. - Purch."/>
      <sheetName val="Other provisions and accruals"/>
      <sheetName val="Accruals"/>
      <sheetName val="Sales by regions"/>
      <sheetName val="OI by regions"/>
      <sheetName val="Assets int. acquired"/>
      <sheetName val="Equity"/>
      <sheetName val="Op. profit by prod. lines"/>
      <sheetName val="Inventories"/>
      <sheetName val="Costs"/>
      <sheetName val="Result determining parameters"/>
      <sheetName val="Sales by product lines"/>
      <sheetName val="Rate-of-Return"/>
      <sheetName val="Rate-of-Return VA"/>
      <sheetName val="Cash-Flow"/>
      <sheetName val="Result (VA)"/>
      <sheetName val="Balance sheet, P&amp;L account B"/>
      <sheetName val="Balance-assets B"/>
      <sheetName val="Balance-equity B"/>
      <sheetName val="Profit and loss B"/>
      <sheetName val="Profit and loss (tcm) B"/>
      <sheetName val="Operating profit B"/>
      <sheetName val="Costs B"/>
      <sheetName val="Inventories B"/>
      <sheetName val="Other provisions, accruals B"/>
      <sheetName val="Accruals B"/>
      <sheetName val="Sales by regions B"/>
      <sheetName val="OI by regions B"/>
      <sheetName val="Rate-of-return B"/>
      <sheetName val="Rate-of-return VA B"/>
      <sheetName val="Cash-Flow B"/>
      <sheetName val="Result (VA) B"/>
      <sheetName val="Plausibilitaet"/>
      <sheetName val="Arbeitsspeicher"/>
      <sheetName val="Version"/>
      <sheetName val="Output B"/>
      <sheetName val="Output C"/>
      <sheetName val="Output E"/>
      <sheetName val="Dialog Konzernverkehr"/>
      <sheetName val="Schede di consolidamento"/>
      <sheetName val="Bilancio d'esercizio"/>
      <sheetName val="A-Eingang Laender (ändert)"/>
      <sheetName val="Cash-Flow (offen)"/>
      <sheetName val="U-Erloese Laender(ändert)"/>
      <sheetName val="Permanent"/>
      <sheetName val="master"/>
      <sheetName val="Profit_and_loss"/>
      <sheetName val="Profit_and_loss_(tcm)"/>
      <sheetName val="Operating_profit"/>
      <sheetName val="Movem__in_fixed_assets_-_Depr_"/>
      <sheetName val="Movem__in_fixed_assets_-_Purch_"/>
      <sheetName val="Movem__in_financial_assets"/>
      <sheetName val="Split-up_non_operating_pos_"/>
      <sheetName val="Split-up_paym__on_acc__-_Depr_"/>
      <sheetName val="Split-up_paym__on_acc__-_Purch_"/>
      <sheetName val="Other_provisions_and_accruals"/>
      <sheetName val="Sales_by_regions"/>
      <sheetName val="OI_by_regions"/>
      <sheetName val="Assets_int__acquired"/>
      <sheetName val="Op__profit_by_prod__lines"/>
      <sheetName val="Result_determining_parameters"/>
      <sheetName val="Sales_by_product_lines"/>
      <sheetName val="Rate-of-Return_VA"/>
      <sheetName val="Result_(VA)"/>
      <sheetName val="Balance_sheet,_P&amp;L_account_B"/>
      <sheetName val="Balance-assets_B"/>
      <sheetName val="Balance-equity_B"/>
      <sheetName val="Profit_and_loss_B"/>
      <sheetName val="Profit_and_loss_(tcm)_B"/>
      <sheetName val="Operating_profit_B"/>
      <sheetName val="Costs_B"/>
      <sheetName val="Inventories_B"/>
      <sheetName val="Other_provisions,_accruals_B"/>
      <sheetName val="Accruals_B"/>
      <sheetName val="Sales_by_regions_B"/>
      <sheetName val="OI_by_regions_B"/>
      <sheetName val="Rate-of-return_B"/>
      <sheetName val="Rate-of-return_VA_B"/>
      <sheetName val="Cash-Flow_B"/>
      <sheetName val="Result_(VA)_B"/>
      <sheetName val="Output_B"/>
      <sheetName val="Output_C"/>
      <sheetName val="Output_E"/>
      <sheetName val="Dialog_Konzernverkehr"/>
      <sheetName val="Schede_di_consolidamento"/>
      <sheetName val="Bilancio_d'esercizio"/>
      <sheetName val="A-Eingang_Laender_(ändert)"/>
      <sheetName val="Cash-Flow_(offen)"/>
      <sheetName val="U-Erloese_Laender(ändert)"/>
      <sheetName val="制费-分月"/>
      <sheetName val="Parameters"/>
      <sheetName val="Matched Data by Item"/>
      <sheetName val="10201"/>
      <sheetName val="GLP"/>
      <sheetName val="Info clients"/>
      <sheetName val="Customer_Country"/>
      <sheetName val="Matched_Data_by_Item"/>
      <sheetName val="Profit_and_loss1"/>
      <sheetName val="Profit_and_loss_(tcm)1"/>
      <sheetName val="Operating_profit1"/>
      <sheetName val="Movem__in_fixed_assets_-_Depr_1"/>
      <sheetName val="Movem__in_fixed_assets_-_Purch1"/>
      <sheetName val="Movem__in_financial_assets1"/>
      <sheetName val="Split-up_non_operating_pos_1"/>
      <sheetName val="Split-up_paym__on_acc__-_Depr_1"/>
      <sheetName val="Split-up_paym__on_acc__-_Purch1"/>
      <sheetName val="Other_provisions_and_accruals1"/>
      <sheetName val="Sales_by_regions1"/>
      <sheetName val="OI_by_regions1"/>
      <sheetName val="Assets_int__acquired1"/>
      <sheetName val="Op__profit_by_prod__lines1"/>
      <sheetName val="Result_determining_parameters1"/>
      <sheetName val="Sales_by_product_lines1"/>
      <sheetName val="Rate-of-Return_VA1"/>
      <sheetName val="Result_(VA)1"/>
      <sheetName val="Balance_sheet,_P&amp;L_account_B1"/>
      <sheetName val="Balance-assets_B1"/>
      <sheetName val="Balance-equity_B1"/>
      <sheetName val="Profit_and_loss_B1"/>
      <sheetName val="Profit_and_loss_(tcm)_B1"/>
      <sheetName val="Operating_profit_B1"/>
      <sheetName val="Costs_B1"/>
      <sheetName val="Inventories_B1"/>
      <sheetName val="Other_provisions,_accruals_B1"/>
      <sheetName val="Accruals_B1"/>
      <sheetName val="Sales_by_regions_B1"/>
      <sheetName val="OI_by_regions_B1"/>
      <sheetName val="Rate-of-return_B1"/>
      <sheetName val="Rate-of-return_VA_B1"/>
      <sheetName val="Cash-Flow_B1"/>
      <sheetName val="Result_(VA)_B1"/>
      <sheetName val="Output_B1"/>
      <sheetName val="Output_C1"/>
      <sheetName val="Output_E1"/>
      <sheetName val="Dialog_Konzernverkehr1"/>
      <sheetName val="Schede_di_consolidamento1"/>
      <sheetName val="Bilancio_d'esercizio1"/>
      <sheetName val="Matched_Data_by_Item1"/>
      <sheetName val="A-Eingang_Laender_(ändert)1"/>
      <sheetName val="Cash-Flow_(offen)1"/>
      <sheetName val="U-Erloese_Laender(ändert)1"/>
      <sheetName val="账龄分析表"/>
      <sheetName val="Paramètres"/>
      <sheetName val="品名ＭＳ"/>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利息7月-8月"/>
      <sheetName val="index"/>
      <sheetName val="TB"/>
      <sheetName val="合并外余额"/>
      <sheetName val="合并外交易"/>
      <sheetName val="For disclosu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For disclosure"/>
      <sheetName val="合并外余额"/>
      <sheetName val="合并外交易"/>
      <sheetName val="Tickmarks22-04-2019 10.40.49 AM"/>
      <sheetName val="RNotes22-04-2019 10.40.49 AM"/>
      <sheetName val="TextXRef22-04-2019 10.40.49 AM"/>
      <sheetName val="NumXRef22-04-2019 10.40.49 AM"/>
      <sheetName val="17. Non consolidated stock"/>
      <sheetName val="General Data"/>
      <sheetName val="Assets"/>
      <sheetName val="Liabilities"/>
      <sheetName val="P-L"/>
      <sheetName val="14. Fixed assets"/>
      <sheetName val="13. Intangible assets"/>
      <sheetName val="利息7月-8月"/>
      <sheetName val="制费-分月"/>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POC"/>
      <sheetName val="MD"/>
      <sheetName val="index"/>
      <sheetName val="Sheet1"/>
      <sheetName val="P0902016.STC wulumuqi PP"/>
      <sheetName val="RF_CN_PW_JB_PJ_SUM"/>
      <sheetName val="报表封面"/>
      <sheetName val="Titel"/>
      <sheetName val="Movem. in fixed assets - Dep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Basic_information"/>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C35103"/>
      <sheetName val="Profit and loss"/>
      <sheetName val="Operating profit"/>
      <sheetName val="PL"/>
      <sheetName val="content"/>
      <sheetName val="Assumption"/>
      <sheetName val="Balance"/>
      <sheetName val="Sales"/>
      <sheetName val="Sales (2)"/>
      <sheetName val="cost per unit"/>
      <sheetName val="cost total"/>
      <sheetName val="Standard costs"/>
      <sheetName val="Personel"/>
      <sheetName val="chart"/>
      <sheetName val="operating costs"/>
      <sheetName val="other income"/>
      <sheetName val="interest"/>
      <sheetName val="investment"/>
      <sheetName val="Depreciation Straightline"/>
      <sheetName val="Depreciation By unit"/>
      <sheetName val="Steering axle"/>
      <sheetName val="OHG"/>
      <sheetName val="Chassis"/>
      <sheetName val="FD 25"/>
      <sheetName val="Sheet1"/>
      <sheetName val="Titel"/>
      <sheetName val="合并外余额"/>
      <sheetName val="合并外交易"/>
      <sheetName val="For disclosure"/>
      <sheetName val="销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 val="利息7月-8月"/>
      <sheetName val="参数表"/>
      <sheetName val="预算科目对应表 "/>
      <sheetName val="合并外余额"/>
      <sheetName val="合并外交易"/>
      <sheetName val="For disclosure"/>
      <sheetName val="17. Non consolidated stock"/>
      <sheetName val="General Data"/>
      <sheetName val="Assets"/>
      <sheetName val="Liabilities"/>
      <sheetName val="P-L"/>
      <sheetName val="14. Fixed assets"/>
      <sheetName val="13. Intangible assets"/>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P-L"/>
      <sheetName val="报表封面"/>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报表封面"/>
      <sheetName val="资产负债表"/>
      <sheetName val="利润表"/>
      <sheetName val="管理费用"/>
      <sheetName val="营业"/>
      <sheetName val="货币资金"/>
      <sheetName val="货币资金 (2)"/>
      <sheetName val="无形资产"/>
      <sheetName val="应付工资"/>
      <sheetName val="预提费用"/>
      <sheetName val="应付福利费"/>
      <sheetName val="应交税金"/>
      <sheetName val="制造费用"/>
      <sheetName val="Titel"/>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Basic_information"/>
      <sheetName val="List"/>
      <sheetName val="HOW(JPN)"/>
      <sheetName val="HOW(ENG)"/>
      <sheetName val="Check"/>
      <sheetName val="Master"/>
      <sheetName val="Data"/>
      <sheetName val="PL"/>
      <sheetName val="CGS"/>
      <sheetName val="SA"/>
      <sheetName val="BSA"/>
      <sheetName val="BSL"/>
      <sheetName val="SS"/>
      <sheetName val="FX"/>
      <sheetName val="AS"/>
      <sheetName val="LB"/>
      <sheetName val="IC1"/>
      <sheetName val="IC1N"/>
      <sheetName val="IC2"/>
      <sheetName val="IC3"/>
      <sheetName val="IC4.1"/>
      <sheetName val="IC4.2"/>
      <sheetName val="IC5"/>
      <sheetName val="STL"/>
      <sheetName val="LTD"/>
      <sheetName val="TAX"/>
      <sheetName val="OTH1"/>
      <sheetName val="OTH2"/>
      <sheetName val="OTH3"/>
      <sheetName val="OTH4"/>
      <sheetName val="OTH5"/>
      <sheetName val="OTH6"/>
      <sheetName val="S1"/>
      <sheetName val="S2"/>
      <sheetName val="S3"/>
      <sheetName val="S5"/>
      <sheetName val="Auto_M"/>
      <sheetName val="Patern_M"/>
      <sheetName val="Header"/>
      <sheetName val="Sheet1"/>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Sheet1"/>
      <sheetName val="Sheet3"/>
      <sheetName val="Header"/>
      <sheetName val="P-L"/>
      <sheetName val="Titel"/>
    </sheetNames>
    <sheetDataSet>
      <sheetData sheetId="0"/>
      <sheetData sheetId="1"/>
      <sheetData sheetId="2"/>
      <sheetData sheetId="3"/>
      <sheetData sheetId="4"/>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Assets"/>
      <sheetName val="Liabilities"/>
      <sheetName val="P-L"/>
      <sheetName val="Summary"/>
      <sheetName val="Rest - 1"/>
      <sheetName val="Rest - 2"/>
      <sheetName val="Rest - 3"/>
      <sheetName val="Rest - 4"/>
      <sheetName val="Rest - 5"/>
      <sheetName val="Rest - 6"/>
      <sheetName val="General Data"/>
      <sheetName val="Checks"/>
      <sheetName val="Mod Environnement"/>
      <sheetName val="Module1"/>
      <sheetName val="Mod Paramètres"/>
      <sheetName val="Dia Codes"/>
      <sheetName val="Dia_Taux"/>
      <sheetName val="Dia_Impression"/>
      <sheetName val="Personel"/>
      <sheetName val="sapactivexlhiddensheet"/>
      <sheetName val="Titel"/>
      <sheetName val="报表封面"/>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sapactivexlhiddensheet"/>
      <sheetName val="Header"/>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Header"/>
      <sheetName val="INSTRUCTIONS"/>
      <sheetName val="CONTENTS"/>
      <sheetName val="F1"/>
      <sheetName val="F2"/>
      <sheetName val="F3.1"/>
      <sheetName val="F3.2"/>
      <sheetName val="F3.3"/>
      <sheetName val="F4.1"/>
      <sheetName val="F4.2"/>
      <sheetName val="F4.3"/>
      <sheetName val="F5.1_F5.8"/>
      <sheetName val="F6"/>
      <sheetName val="F7.1"/>
      <sheetName val="F7.2"/>
      <sheetName val="ASS"/>
      <sheetName val="F8.1_F8.2"/>
      <sheetName val="F8.3_F8.4"/>
      <sheetName val="F8.5_F8.6"/>
      <sheetName val="TRA"/>
      <sheetName val="8.7"/>
      <sheetName val="F8.8.1_F8.8.2"/>
      <sheetName val="F9"/>
      <sheetName val="F10.1"/>
      <sheetName val="F10.2"/>
      <sheetName val="F11.1"/>
      <sheetName val="F11.2"/>
      <sheetName val="F12"/>
      <sheetName val="F13"/>
      <sheetName val="F14"/>
      <sheetName val="F15.1"/>
      <sheetName val="F15.2"/>
      <sheetName val="F16.1"/>
      <sheetName val="F17"/>
      <sheetName val="F18"/>
      <sheetName val="Notes"/>
      <sheetName val="saphiddenpivotdefinition"/>
      <sheetName val="saphiddenvaluecache"/>
      <sheetName val="saphiddenbackup"/>
      <sheetName val="F26"/>
      <sheetName val="F27"/>
      <sheetName val="F28"/>
      <sheetName val="E31"/>
      <sheetName val="E32"/>
      <sheetName val="E33"/>
      <sheetName val="E34"/>
      <sheetName val="sapactivexlhiddensheet"/>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Header"/>
      <sheetName val="F1"/>
      <sheetName val="F2"/>
      <sheetName val="F3.1"/>
      <sheetName val="F3.2"/>
      <sheetName val="F3.3"/>
      <sheetName val="saphiddenvaluecache"/>
      <sheetName val="saphiddenbackup"/>
      <sheetName val="saphiddenpivotdefinition"/>
      <sheetName val="sapactivexlhiddensheet"/>
      <sheetName val="Personel"/>
      <sheetName val="P-L"/>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Head"/>
      <sheetName val="Instruction"/>
      <sheetName val="Keyfigures"/>
      <sheetName val="Reconciliation"/>
      <sheetName val="PL "/>
      <sheetName val="PU"/>
      <sheetName val="BS"/>
      <sheetName val="CashFlow"/>
      <sheetName val="Personel"/>
      <sheetName val="Sales PG 1"/>
      <sheetName val="Sales PG 2"/>
      <sheetName val="ASP"/>
      <sheetName val="Trend"/>
      <sheetName val="Graph PG1"/>
      <sheetName val="Graph PG2"/>
      <sheetName val="Graph PG3"/>
      <sheetName val="Graph PG4"/>
      <sheetName val="RU"/>
      <sheetName val="saphiddenbackup"/>
      <sheetName val="saphiddenpivotdefinition"/>
      <sheetName val="sapactivexlhiddensheet"/>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4.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F2"/>
      <sheetName val="Check BS"/>
      <sheetName val="F3.1"/>
      <sheetName val="F3.2"/>
      <sheetName val="F3.3"/>
      <sheetName val="Check P&amp;L"/>
      <sheetName val="F4.1"/>
      <sheetName val="F4.2"/>
      <sheetName val="F4.3"/>
      <sheetName val="F5.1_F5.8"/>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F16.1"/>
      <sheetName val="F17"/>
      <sheetName val="F18"/>
      <sheetName val="Notes"/>
      <sheetName val="saphiddenpivotdefinition"/>
      <sheetName val="saphiddenvaluecache"/>
      <sheetName val="saphiddenbackup"/>
      <sheetName val="F22.2"/>
      <sheetName val="F22.4"/>
      <sheetName val="F25.3"/>
      <sheetName val="F26"/>
      <sheetName val="F27"/>
      <sheetName val="F33"/>
      <sheetName val="F28"/>
      <sheetName val="E31"/>
      <sheetName val="E32"/>
      <sheetName val="E33"/>
      <sheetName val="E34"/>
      <sheetName val="sapactivexlhiddensheet"/>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externalLinks/externalLink25.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saphiddenpivotdefinition"/>
      <sheetName val="saphiddenvaluecache"/>
      <sheetName val="saphiddenbackup"/>
      <sheetName val="F2"/>
      <sheetName val="Check BS"/>
      <sheetName val="F3.1"/>
      <sheetName val="F3.2"/>
      <sheetName val="F3.3"/>
      <sheetName val="Check P&amp;L"/>
      <sheetName val="F4.1"/>
      <sheetName val="F4.2"/>
      <sheetName val="F4.3"/>
      <sheetName val="INV"/>
      <sheetName val="F5.1"/>
      <sheetName val="F5.2"/>
      <sheetName val="F5.3"/>
      <sheetName val="F5.4"/>
      <sheetName val="F5.5"/>
      <sheetName val="F5.6"/>
      <sheetName val="F5.7"/>
      <sheetName val="F5.8"/>
      <sheetName val="F5.9"/>
      <sheetName val="F5.10"/>
      <sheetName val="F5.11"/>
      <sheetName val="F5.12"/>
      <sheetName val="MAR"/>
      <sheetName val="F5.13"/>
      <sheetName val="F5.14"/>
      <sheetName val="F5.15"/>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SAL"/>
      <sheetName val="F16.1"/>
      <sheetName val="F16.2"/>
      <sheetName val="F16.3"/>
      <sheetName val="F16.4"/>
      <sheetName val="F 16.5"/>
      <sheetName val="F16.6"/>
      <sheetName val="F16.7"/>
      <sheetName val="F17"/>
      <sheetName val="F18"/>
      <sheetName val="F19.1"/>
      <sheetName val="F19.2"/>
      <sheetName val="F28"/>
      <sheetName val="IC Gains"/>
      <sheetName val="sapactivexlhiddensheet"/>
      <sheetName val="Sum"/>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externalLinks/externalLink26.xml><?xml version="1.0" encoding="utf-8"?>
<externalLink xmlns="http://schemas.openxmlformats.org/spreadsheetml/2006/main">
  <externalBook xmlns:r="http://schemas.openxmlformats.org/officeDocument/2006/relationships" r:id="rId1">
    <sheetNames>
      <sheetName val="Instructions"/>
      <sheetName val="Head"/>
      <sheetName val="Keyfigures (1)"/>
      <sheetName val="Keyfigures (2)"/>
      <sheetName val="PL (1)"/>
      <sheetName val="PL (2)"/>
      <sheetName val="Personel"/>
      <sheetName val="Sales PG 1.1"/>
      <sheetName val="Sales PG 1.2"/>
      <sheetName val="Sales PG 2"/>
      <sheetName val="ASP"/>
      <sheetName val="Exist&amp;new product"/>
      <sheetName val="Trend"/>
      <sheetName val="Graph PG1"/>
      <sheetName val="Graph PG2"/>
      <sheetName val="Graph PG3"/>
      <sheetName val="Graph PG4"/>
      <sheetName val="RU"/>
      <sheetName val="saphiddenbackup"/>
      <sheetName val="saphiddenpivotdefinition"/>
      <sheetName val="sapactivexlhiddensheet"/>
      <sheetName val="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7.xml><?xml version="1.0" encoding="utf-8"?>
<externalLink xmlns="http://schemas.openxmlformats.org/spreadsheetml/2006/main">
  <externalBook xmlns:r="http://schemas.openxmlformats.org/officeDocument/2006/relationships" r:id="rId1">
    <sheetNames>
      <sheetName val="Header"/>
      <sheetName val="CONTENTS"/>
      <sheetName val="saphiddenpivotdefinition"/>
      <sheetName val="saphiddenvaluecache"/>
      <sheetName val="saphiddenbackup"/>
      <sheetName val="Notes"/>
      <sheetName val="F20"/>
      <sheetName val="F21"/>
      <sheetName val="F22.1"/>
      <sheetName val="F22.2"/>
      <sheetName val="F22.3"/>
      <sheetName val="F22.4"/>
      <sheetName val="F22.5"/>
      <sheetName val="F23.1"/>
      <sheetName val="F23.2"/>
      <sheetName val="F 24.1"/>
      <sheetName val="F 24.2"/>
      <sheetName val="F25.1"/>
      <sheetName val="F25.2"/>
      <sheetName val="F25.3"/>
      <sheetName val="F25.4"/>
      <sheetName val="F26"/>
      <sheetName val="F27"/>
      <sheetName val="F29.1"/>
      <sheetName val="F29.2"/>
      <sheetName val="F30"/>
      <sheetName val="F31"/>
      <sheetName val="F32"/>
      <sheetName val="F33"/>
      <sheetName val="F34"/>
      <sheetName val="F35"/>
      <sheetName val="F36"/>
      <sheetName val="F37"/>
      <sheetName val="F38.1"/>
      <sheetName val="F38.2"/>
      <sheetName val="F39"/>
      <sheetName val="E1"/>
      <sheetName val="E2"/>
      <sheetName val="E3"/>
      <sheetName val="E4"/>
      <sheetName val="E5"/>
      <sheetName val="sapactivexlhiddensheet"/>
      <sheetName val="Customer_Country"/>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8.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เครื่องมือ"/>
      <sheetName val="ยานพาหนะ"/>
      <sheetName val="อาคาร"/>
      <sheetName val="Sum"/>
      <sheetName val="sapactivexlhiddensheet"/>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9.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0.xml><?xml version="1.0" encoding="utf-8"?>
<externalLink xmlns="http://schemas.openxmlformats.org/spreadsheetml/2006/main">
  <externalBook xmlns:r="http://schemas.openxmlformats.org/officeDocument/2006/relationships" r:id="rId1">
    <sheetNames>
      <sheetName val="Sum"/>
      <sheetName val="WIP,FG - PVC"/>
      <sheetName val="WIP,FG - Cast"/>
      <sheetName val="WIP,FG - Conso"/>
      <sheetName val="121101"/>
      <sheetName val="121102-6"/>
      <sheetName val="Obsolete"/>
      <sheetName val="Aging - FG"/>
      <sheetName val="Aging - FG (2)"/>
      <sheetName val="Aging - RM"/>
      <sheetName val="NRV"/>
      <sheetName val="Sales Forcast"/>
      <sheetName val="Selling Exp."/>
      <sheetName val="Turnover"/>
      <sheetName val="FG"/>
      <sheetName val="Detail - RM"/>
      <sheetName val="Detail - RM '04"/>
      <sheetName val="Detail - Supplies"/>
      <sheetName val="เครื่องตกแต่ง"/>
      <sheetName val="เครื่องมือ"/>
      <sheetName val="อาคาร"/>
      <sheetName val="AP"/>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1.xml><?xml version="1.0" encoding="utf-8"?>
<externalLink xmlns="http://schemas.openxmlformats.org/spreadsheetml/2006/main">
  <externalBook xmlns:r="http://schemas.openxmlformats.org/officeDocument/2006/relationships" r:id="rId1">
    <sheetNames>
      <sheetName val="Asset07"/>
      <sheetName val="AR07"/>
      <sheetName val="AP07"/>
      <sheetName val="BS07"/>
      <sheetName val="PL07"/>
      <sheetName val="TB(1-8)"/>
      <sheetName val="TB(1-7)"/>
      <sheetName val="TB(1-6)"/>
      <sheetName val="BS200606"/>
      <sheetName val="BS200605"/>
      <sheetName val="BS200604"/>
      <sheetName val="P&amp;L0606"/>
      <sheetName val="BS2006Q1"/>
      <sheetName val="P&amp;L0605"/>
      <sheetName val="P&amp;L0604"/>
      <sheetName val="AR0606"/>
      <sheetName val="AP0606"/>
      <sheetName val="AP"/>
      <sheetName val=")AP("/>
      <sheetName val="Pre(AP)"/>
      <sheetName val="Cost of Sales"/>
      <sheetName val="BS200512"/>
      <sheetName val="08S-C"/>
      <sheetName val="08A-C"/>
      <sheetName val="08F-C"/>
      <sheetName val="08O-C"/>
      <sheetName val="BS08"/>
      <sheetName val="PL08"/>
      <sheetName val="AR08"/>
      <sheetName val="AP08"/>
      <sheetName val="XL4Poppy"/>
      <sheetName val="O1-1"/>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2.xml><?xml version="1.0" encoding="utf-8"?>
<externalLink xmlns="http://schemas.openxmlformats.org/spreadsheetml/2006/main">
  <externalBook xmlns:r="http://schemas.openxmlformats.org/officeDocument/2006/relationships" r:id="rId1">
    <sheetNames>
      <sheetName val="Accounts payable"/>
      <sheetName val="O1-1"/>
      <sheetName val="Accrued expense"/>
      <sheetName val="Receipt in advance"/>
      <sheetName val="Accrued payroll"/>
      <sheetName val="Other payable"/>
      <sheetName val="Provisions"/>
      <sheetName val="O6 Warranty"/>
      <sheetName val="Warranty 06Jun"/>
      <sheetName val="Other creditors"/>
      <sheetName val="O7-1"/>
      <sheetName val="O7-2"/>
      <sheetName val="其他货币资金.dbf"/>
      <sheetName val="银行存款.dbf"/>
      <sheetName val="เครื่องมือ"/>
      <sheetName val="ยานพาหนะ"/>
      <sheetName val="อาคาร"/>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3.xml><?xml version="1.0" encoding="utf-8"?>
<externalLink xmlns="http://schemas.openxmlformats.org/spreadsheetml/2006/main">
  <externalBook xmlns:r="http://schemas.openxmlformats.org/officeDocument/2006/relationships" r:id="rId1">
    <sheetNames>
      <sheetName val="อาคาร"/>
      <sheetName val="เครื่องจักร"/>
      <sheetName val="เครื่องมือ"/>
      <sheetName val="เครื่องตกแต่ง"/>
      <sheetName val="ยานพาหนะ"/>
      <sheetName val="depre ยาน"/>
      <sheetName val="Sheet2"/>
      <sheetName val="predict"/>
      <sheetName val="รวม"/>
      <sheetName val="目录"/>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4.xml><?xml version="1.0" encoding="utf-8"?>
<externalLink xmlns="http://schemas.openxmlformats.org/spreadsheetml/2006/main">
  <externalBook xmlns:r="http://schemas.openxmlformats.org/officeDocument/2006/relationships" r:id="rId1">
    <sheetNames>
      <sheetName val="Sheet1"/>
      <sheetName val="อาคาร"/>
      <sheetName val="เครื่องจักร"/>
      <sheetName val="เครื่องตกแต่ง"/>
      <sheetName val="เครื่องมือ"/>
      <sheetName val="Sheet2"/>
      <sheetName val="predict"/>
      <sheetName val="รวมสินทรัพย์"/>
      <sheetName val="Sheet1 (2)"/>
      <sheetName val="XL4Poppy"/>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5.xml><?xml version="1.0" encoding="utf-8"?>
<externalLink xmlns="http://schemas.openxmlformats.org/spreadsheetml/2006/main">
  <externalBook xmlns:r="http://schemas.openxmlformats.org/officeDocument/2006/relationships" r:id="rId1">
    <sheetNames>
      <sheetName val="简报"/>
      <sheetName val="ppt"/>
      <sheetName val="1.1 累计经营情况(内部考核)"/>
      <sheetName val="1.1 单月经营情况(内部考核) "/>
      <sheetName val="1.2累计经营情况 (fone)"/>
      <sheetName val="fone数据汇总"/>
      <sheetName val="2024fone"/>
      <sheetName val="2025fone"/>
      <sheetName val="2.1 25学年实际数"/>
      <sheetName val="实际数透视-元谋"/>
      <sheetName val="2.3 科目分析"/>
      <sheetName val="24学年预算逆透视列"/>
      <sheetName val="Sheet2"/>
      <sheetName val="3.1 24学年实际数"/>
      <sheetName val="3.2 23学年实际数"/>
      <sheetName val="4.1 预算-按内部考核目标"/>
      <sheetName val="5.1 Q1滚动预算底表1105"/>
      <sheetName val="5.1 25学年人数统计"/>
      <sheetName val="5.2 24学年6月人力数据"/>
      <sheetName val="6.1 分析单元映射"/>
      <sheetName val="7.1 分析科目映射表"/>
      <sheetName val="2025外包工资发放汇总表"/>
      <sheetName val="2024外包工资发放汇总表"/>
      <sheetName val="Sheet3"/>
      <sheetName val="Sheet1"/>
      <sheetName val="Sheet15"/>
      <sheetName val="Sheet17"/>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36.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37.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sheet1"/>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Set>
  </externalBook>
</externalLink>
</file>

<file path=xl/externalLinks/externalLink38.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Sheet1"/>
      <sheetName val="      "/>
      <sheetName val="评估结果分类汇总表"/>
      <sheetName val="流动资产--货币"/>
      <sheetName val="流动资产--货币 (2)"/>
      <sheetName val="流动资产--货币 (3)"/>
      <sheetName val="短投汇总表"/>
      <sheetName val="短投"/>
      <sheetName val="短投 (2)"/>
      <sheetName val="流动资产--票据"/>
      <sheetName val="流动资产--应收"/>
      <sheetName val="流动资产--利润"/>
      <sheetName val="流动资产--利息"/>
      <sheetName val="流动资产--预付"/>
      <sheetName val="流动资产--补贴"/>
      <sheetName val="流动资产--其他应收"/>
      <sheetName val="流动资产--存货"/>
      <sheetName val="流动资产-原材料"/>
      <sheetName val="流动资产-材料采购"/>
      <sheetName val="流动资产-在库低值"/>
      <sheetName val="流动资产-产成品"/>
      <sheetName val="流动资产-在用低值"/>
      <sheetName val="流动资产--待摊"/>
      <sheetName val="流动资产--待处理"/>
      <sheetName val="一年到期长期债券"/>
      <sheetName val="其他流动资产"/>
      <sheetName val="长期投资--股票"/>
      <sheetName val="长期投资--债券"/>
      <sheetName val="长期投资--其他投资"/>
      <sheetName val="房屋建筑物"/>
      <sheetName val="构筑物"/>
      <sheetName val="码头"/>
      <sheetName val="机器设备"/>
      <sheetName val="车辆"/>
      <sheetName val="电子设备"/>
      <sheetName val="船舶设备"/>
      <sheetName val="通导设备"/>
      <sheetName val="集装箱设备"/>
      <sheetName val="固定-土地"/>
      <sheetName val="工程物资"/>
      <sheetName val="土建工程"/>
      <sheetName val="设备安装"/>
      <sheetName val="固定资产清理"/>
      <sheetName val="待处理固定资产"/>
      <sheetName val="土地使用权"/>
      <sheetName val="其他无形资产"/>
      <sheetName val="开办费"/>
      <sheetName val="长期待摊费用"/>
      <sheetName val="其他长期资产"/>
      <sheetName val="递延税款"/>
      <sheetName val="短期借款"/>
      <sheetName val="应付票据"/>
      <sheetName val="应付帐款"/>
      <sheetName val="预收帐款"/>
      <sheetName val="代销商品款"/>
      <sheetName val="其他应付款"/>
      <sheetName val="应付工资"/>
      <sheetName val="应付福利费"/>
      <sheetName val="应交税金"/>
      <sheetName val="预提费用"/>
      <sheetName val="一年内到期长期负债"/>
      <sheetName val="其他流动负债"/>
      <sheetName val="长期借款"/>
      <sheetName val="应付债券"/>
      <sheetName val="长期应付款"/>
      <sheetName val="住房周转金"/>
      <sheetName val="其他长期负债"/>
      <sheetName val="递延税款贷款"/>
      <sheetName val="00000000"/>
      <sheetName val="10000000"/>
      <sheetName val="成本费用调整表"/>
      <sheetName val="8月人数调整"/>
      <sheetName val="IP卡收入分解"/>
      <sheetName val="服务收入加其他业利润"/>
      <sheetName val="平均资产总额"/>
      <sheetName val="分公司EBITDA率"/>
      <sheetName val="收支差额"/>
      <sheetName val="上年收入"/>
      <sheetName val="本年长数互收"/>
      <sheetName val="收支系数数据"/>
      <sheetName val="收支系数"/>
      <sheetName val="资产报酬率"/>
      <sheetName val="劳动生产率"/>
      <sheetName val="百元工资产出率"/>
      <sheetName val="收入增长贡献率"/>
      <sheetName val="收支差额贡献率"/>
      <sheetName val="全年"/>
      <sheetName val="比较"/>
      <sheetName val="1-11月"/>
      <sheetName val="1货币资金"/>
      <sheetName val="34土地使用权"/>
      <sheetName val="甘肃省电信机械历年价格系数表"/>
      <sheetName val="5运输设备"/>
      <sheetName val="封面"/>
      <sheetName val="目录"/>
      <sheetName val="表1 货币资金"/>
      <sheetName val="表1-1 银行存款明细表"/>
      <sheetName val="表2 短期投资"/>
      <sheetName val="表3 应收帐款"/>
      <sheetName val="表4 应收票据"/>
      <sheetName val="表5 存货"/>
      <sheetName val="表5-1 存货跌价损失准备计算表"/>
      <sheetName val="表5-2 存货倒推表"/>
      <sheetName val="表6 预付帐款"/>
      <sheetName val="表6-1 其他应收款"/>
      <sheetName val="表6-2 待摊费用"/>
      <sheetName val="表6-3 预付及其他流动资产 "/>
      <sheetName val="表7 固定资产变动表"/>
      <sheetName val="表7-1 固定资产折旧表（上市） "/>
      <sheetName val="表7-1-1 固定资产折旧表  (非上市)"/>
      <sheetName val="表7-2 待处理财产损溢"/>
      <sheetName val="表7-3 固定资产有关资料"/>
      <sheetName val="表8-1 移动"/>
      <sheetName val="表8-2-1 数据"/>
      <sheetName val="表8-2-2 互联网"/>
      <sheetName val="表8-3 长途"/>
      <sheetName val="表8-4 寻呼"/>
      <sheetName val="表8-5 市话"/>
      <sheetName val="表8-6 在建工程明细表"/>
      <sheetName val="表8-7 工程合同汇总表(移动) NEW"/>
      <sheetName val="表8-7 工程合同汇总表(移动) (2)"/>
      <sheetName val="表8-8 在建工程有关资料"/>
      <sheetName val="表9 长期待摊费用"/>
      <sheetName val="表9-1 租赁合同汇总表"/>
      <sheetName val="表10 无形资产变动表"/>
      <sheetName val="表11 长期投资"/>
      <sheetName val="表11-1 长期股票投资"/>
      <sheetName val="表11-2 长期股权投资－未合并子公司"/>
      <sheetName val="表11-3 长期股权投资 － 合营公司"/>
      <sheetName val="表11-4 长期股权投资－联营公司"/>
      <sheetName val="表11-5 长期股权投资－参股公司"/>
      <sheetName val="表11-6 长期债权投资"/>
      <sheetName val="表11-7 其他债权投资"/>
      <sheetName val="表12 关联公司交易"/>
      <sheetName val="表12-1 与总部对帐"/>
      <sheetName val="表8-7 工程合同汇总表(移动) (5)"/>
      <sheetName val="公  "/>
      <sheetName val="共同"/>
      <sheetName val="共同 (2)"/>
      <sheetName val="BSC  BTS"/>
      <sheetName val="西门子 "/>
      <sheetName val="Sheet1 (2)"/>
      <sheetName val="光端机"/>
      <sheetName val="二次分配    "/>
      <sheetName val="二次分配     (2)"/>
      <sheetName val="二次分配     (3)"/>
      <sheetName val="二次分配     (4)"/>
      <sheetName val="表8-7 工程合同汇总表(移动) (3)"/>
      <sheetName val="表8-7 工程合同汇总表 (上市) (2)"/>
      <sheetName val="1固定资产汇总表"/>
      <sheetName val="4通用设备"/>
      <sheetName val="6线路设备"/>
      <sheetName val="7电信机械设备"/>
      <sheetName val="8电源设备 "/>
      <sheetName val="9固定_土地"/>
      <sheetName val="10工程物资"/>
      <sheetName val="12设备安装 (暂估入账余额)"/>
      <sheetName val="13设备安装（其他）"/>
      <sheetName val="14固定资产清理"/>
      <sheetName val="15待处理固定资产"/>
      <sheetName val="Index"/>
      <sheetName val="ADJ"/>
      <sheetName val="ADJ-Example"/>
      <sheetName val="WB"/>
      <sheetName val="Adj.No"/>
      <sheetName val="FS-W"/>
      <sheetName val="FS-N"/>
      <sheetName val="FS-O"/>
      <sheetName val="PL"/>
      <sheetName val="NA"/>
      <sheetName val="S00"/>
      <sheetName val="S01"/>
      <sheetName val="S02"/>
      <sheetName val="S03"/>
      <sheetName val="S03_3"/>
      <sheetName val="S04_3"/>
      <sheetName val="b00w"/>
      <sheetName val="b00n"/>
      <sheetName val="p00w"/>
      <sheetName val="p00n"/>
      <sheetName val="h00w"/>
      <sheetName val="h00n"/>
      <sheetName val="b01w"/>
      <sheetName val="b01n"/>
      <sheetName val="p01w"/>
      <sheetName val="p01n"/>
      <sheetName val="h01w"/>
      <sheetName val="h01n"/>
      <sheetName val="b02w"/>
      <sheetName val="b02n"/>
      <sheetName val="p02w"/>
      <sheetName val="p02n"/>
      <sheetName val="h02w"/>
      <sheetName val="h02n"/>
      <sheetName val="b03w"/>
      <sheetName val="b03n"/>
      <sheetName val="p03w"/>
      <sheetName val="p03n"/>
      <sheetName val="h03w"/>
      <sheetName val="h03n"/>
      <sheetName val="b03_3w"/>
      <sheetName val="b03_3n"/>
      <sheetName val="p03_3w"/>
      <sheetName val="p03_3n"/>
      <sheetName val="h03_3w"/>
      <sheetName val="h03_3n"/>
      <sheetName val="b04_3w"/>
      <sheetName val="b04_3n"/>
      <sheetName val="p04_3w"/>
      <sheetName val="p04_3n"/>
      <sheetName val="h04_3w"/>
      <sheetName val="h04_3n"/>
      <sheetName val="Journal list"/>
      <sheetName val="Log"/>
      <sheetName val="Journal list (2)"/>
      <sheetName val="Journal list (3)"/>
      <sheetName val="Journal list (4)"/>
      <sheetName val="Journal list (5)"/>
      <sheetName val="P1 损益表"/>
      <sheetName val="P2 主营业务收入"/>
      <sheetName val="P3 跨期间工程设计收入"/>
      <sheetName val="P4 跨期间工程施工收入"/>
      <sheetName val="P5 器材供应收入 "/>
      <sheetName val="P6主营业务成本"/>
      <sheetName val="P7营业税金及附加"/>
      <sheetName val="P8营业费用"/>
      <sheetName val="P9管理费用"/>
      <sheetName val="P10利息费用"/>
      <sheetName val="P11其它业务利润(亏损)"/>
      <sheetName val="P12 投资收益汇总表"/>
      <sheetName val="P12-1 投资收益明细表"/>
      <sheetName val="P13营业外收支"/>
      <sheetName val="P14以前年度损益调整"/>
      <sheetName val="P15 所得税-企业所得税纳税调节表"/>
      <sheetName val="P16 所得税-递延税项"/>
      <sheetName val="绥棱（车）"/>
      <sheetName val="绥棱"/>
      <sheetName val="其俖应交款"/>
      <sheetName val="应侤税金"/>
      <sheetName val="上报"/>
      <sheetName val="1&amp;其他应收"/>
      <sheetName val="P!6 所得税-递延税项"/>
      <sheetName val="01"/>
      <sheetName val="02"/>
      <sheetName val="03"/>
      <sheetName val="04"/>
      <sheetName val="05"/>
      <sheetName val="税金计提"/>
      <sheetName val="税金计提 (2)"/>
      <sheetName val="税金计提 (3)"/>
      <sheetName val="6月合并"/>
      <sheetName val="税金计提07"/>
      <sheetName val="长期投资汇总衬"/>
      <sheetName val="样品 "/>
      <sheetName val="样品  (2)"/>
      <sheetName val=""/>
      <sheetName val="[13 铁路配件.xlsῘ长期投资--其他投资"/>
      <sheetName val="新中大资产负债表"/>
      <sheetName val="新中大损益表"/>
      <sheetName val="内部损益表"/>
      <sheetName val="含税损益表附表（本月)"/>
      <sheetName val="含税损益表附表（本年累计)"/>
      <sheetName val="费用汇总表"/>
      <sheetName val="经营费用明细表（本月）"/>
      <sheetName val="经营费用明细表（本年）"/>
      <sheetName val="管理费用明细表（本月)"/>
      <sheetName val="管理费用明细表（本年）"/>
      <sheetName val="销售收入明细表"/>
      <sheetName val="商品库存周转天数表"/>
      <sheetName val="资产对帐表"/>
      <sheetName val="其他应收"/>
      <sheetName val="其他应付"/>
      <sheetName val="资产对帐清单 "/>
      <sheetName val="汇总表"/>
      <sheetName val="税"/>
      <sheetName val="工资表"/>
      <sheetName val="基本情况"/>
      <sheetName val="流动资产--其他应收 坏帐(2)"/>
      <sheetName val="流动资产-库存材料"/>
      <sheetName val="流动资产-库存商品"/>
      <sheetName val="流动资产-出租商品"/>
      <sheetName val="流动资产-委托代销商品"/>
      <sheetName val="流动资产-受托代销商品"/>
      <sheetName val="固定_土地"/>
      <sheetName val="设备安装 (已)"/>
      <sheetName val="设备安装（未）"/>
      <sheetName val="其它应交款"/>
      <sheetName val="企业表一"/>
      <sheetName val="M-5C"/>
      <sheetName val="M-5A"/>
      <sheetName val="营业汇总-旬报"/>
      <sheetName val="营业汇总-月报"/>
      <sheetName val="移动销售汇总-旬报"/>
      <sheetName val="移动销售汇总-月报"/>
      <sheetName val="数据固定销售汇总-旬报"/>
      <sheetName val="数据固定销售汇总-月报"/>
      <sheetName val="附表1（营业厅）-下旬"/>
      <sheetName val="附表1（营业厅）-下旬 (2)"/>
      <sheetName val="附表1（营业厅）-下旬 (3)"/>
      <sheetName val="附表1（营业厅）-下旬 (4)"/>
      <sheetName val="附表1（营业厅）-下旬 (5)"/>
      <sheetName val="附表1（营业厅）-下旬 (6)"/>
      <sheetName val="附表1（营业厅）-下旬 (7)"/>
      <sheetName val="附表1（营业厅）-下旬 (8)"/>
      <sheetName val="附表1（营业厅）-下旬 (9)"/>
      <sheetName val="附表1（营业厅）-下旬 (10)"/>
      <sheetName val="附表1（营业厅）-下旬 (11)"/>
      <sheetName val="附表1（营业厅）-月报"/>
      <sheetName val="附表1（大客户） (2)-下旬"/>
      <sheetName val="附表1（大客户） (2)-下旬 (2)"/>
      <sheetName val="附表1（大客户） (2)-下旬 (3)"/>
      <sheetName val="附表1（大客户） (2)-下旬 (4)"/>
      <sheetName val="附表1（大客户） (2)-下旬 (5)"/>
      <sheetName val="附表1（大客户） (2)-下旬 (6)"/>
      <sheetName val="附表1（大客户） (2)-下旬 (7)"/>
      <sheetName val="附表1（大客户） (2)-下旬 (8)"/>
      <sheetName val="附表1（大客户） (2)-下旬 (9)"/>
      <sheetName val="附表1（大客户） (2)-下旬 (10)"/>
      <sheetName val="附表1（大客户） (2)-下旬 (11)"/>
      <sheetName val="附表1（大客户） (2)-月报"/>
      <sheetName val="附表1（经销商） (3)-下旬"/>
      <sheetName val="附表1（经销商） (3)-下旬 (2)"/>
      <sheetName val="附表1（经销商） (3)-下旬 (3)"/>
      <sheetName val="附表1（经销商） (3)-下旬 (4)"/>
      <sheetName val="附表1（经销商） (3)-下旬 (5)"/>
      <sheetName val="附表1（经销商） (3)-下旬 (6)"/>
      <sheetName val="附表1（经销商） (3)-下旬 (7)"/>
      <sheetName val="附表1（经销商） (3)-下旬 (8)"/>
      <sheetName val="附表1（经销商） (3)-下旬 (9)"/>
      <sheetName val="附表1（经销商） (3)-下旬 (10)"/>
      <sheetName val="附表1（经销商） (3)-下旬 (11)"/>
      <sheetName val="附表1（经销商） (3)-月报"/>
      <sheetName val="附表1（合作厅） (4)-下旬"/>
      <sheetName val="附表1（合作厅） (4)-下旬 (2)"/>
      <sheetName val="附表1（合作厅） (4)-下旬 (3)"/>
      <sheetName val="附表1（合作厅） (4)-下旬 (4)"/>
      <sheetName val="附表1（合作厅） (4)-下旬 (5)"/>
      <sheetName val="附表1（合作厅） (4)-下旬 (6)"/>
      <sheetName val="附表1（合作厅） (4)-下旬 (7)"/>
      <sheetName val="附表1（合作厅） (4)-下旬 (8)"/>
      <sheetName val="附表1（合作厅） (4)-下旬 (9)"/>
      <sheetName val="附表1（合作厅） (4)-下旬 (10)"/>
      <sheetName val="附表1（合作厅） (4)-下旬 (11)"/>
      <sheetName val="附表1（合作厅） (4)-月报 "/>
      <sheetName val="附表2-下旬"/>
      <sheetName val="附表2-下旬 (2)"/>
      <sheetName val="附表2-下旬 (3)"/>
      <sheetName val="附表2-下旬 (4)"/>
      <sheetName val="附表2-下旬 (5)"/>
      <sheetName val="附表2-下旬 (6)"/>
      <sheetName val="附表2-下旬 (7)"/>
      <sheetName val="附表2-下旬 (8)"/>
      <sheetName val="附表2-下旬 (9)"/>
      <sheetName val="附表2-下旬 (10)"/>
      <sheetName val="附表2-下旬 (11)"/>
      <sheetName val="附表2-月报"/>
      <sheetName val="附表3-下旬"/>
      <sheetName val="附表3-下旬 (2)"/>
      <sheetName val="附表3-下旬 (3)"/>
      <sheetName val="附表3-下旬 (4)"/>
      <sheetName val="附表3-下旬 (5)"/>
      <sheetName val="附表3-下旬 (6)"/>
      <sheetName val="附表3-下旬 (7)"/>
      <sheetName val="附表3-下旬 (8)"/>
      <sheetName val="附表3-下旬 (9)"/>
      <sheetName val="附表3-下旬 (10)"/>
      <sheetName val="附表3-下旬 (11)"/>
      <sheetName val="附表3-月报"/>
      <sheetName val="XXXXXXXX"/>
      <sheetName val="XXXXXXX0"/>
      <sheetName val="XXXXXXX1"/>
      <sheetName val="XXXXXXX2"/>
      <sheetName val="XXXXXXX3"/>
      <sheetName val="XXXXXXX4"/>
      <sheetName val="XXXXXXX5"/>
      <sheetName val="XXXXXXX6"/>
      <sheetName val="中山低值"/>
      <sheetName val="图表1"/>
      <sheetName val="县区话务量"/>
      <sheetName val="日报表"/>
      <sheetName val="9时"/>
      <sheetName val="SDCCH"/>
      <sheetName val="11时"/>
      <sheetName val="最坏小区"/>
      <sheetName val="11时MSC"/>
      <sheetName val="NICELLREL(bsc)"/>
      <sheetName val="NBRMSCLST(msc)"/>
      <sheetName val="2001年话费 "/>
      <sheetName val="网内"/>
      <sheetName val="2000年话费"/>
      <sheetName val="员工促销"/>
      <sheetName val="欠费"/>
      <sheetName val="XXXXXX_x0005_"/>
      <sheetName val="XX"/>
      <sheetName val="其他长期2耀"/>
      <sheetName val="产品销售收入成本明细表（合同）"/>
      <sheetName val="分公司EB"/>
      <sheetName val="资产对帐清뼀቙"/>
      <sheetName val="资产对帐清"/>
      <sheetName val="资产对帐清Տ"/>
      <sheetName val="资产对帐清쌀እ"/>
      <sheetName val="P4 跨期间工程敨工收入"/>
      <sheetName val="_13 铁路配件.xlsῘ长期投资--其他投资"/>
      <sheetName val="资产负债表"/>
      <sheetName val="4货币猰金"/>
      <sheetName val="固定_x0005_"/>
      <sheetName val="XXXXXX⪋⼣"/>
      <sheetName val="Namelist"/>
      <sheetName val="sapactivexlhiddensheet"/>
      <sheetName val="完"/>
      <sheetName val="W"/>
      <sheetName val="Data"/>
      <sheetName val="附表1（合作厅） (4)-下旬롩4)"/>
      <sheetName val="XX虘_x0013_蚜_x0013_"/>
      <sheetName val="XX虘_x0013_"/>
      <sheetName val="XX_x0005_"/>
      <sheetName val="XXXXX睐'⪋"/>
      <sheetName val="基本⃅况"/>
      <sheetName val="制造费用"/>
      <sheetName val="列表"/>
      <sheetName val="表9-1 租赁合同汇总衬"/>
      <sheetName val="Estimated AP 9.03"/>
      <sheetName val="M_5C"/>
      <sheetName val="M_5A"/>
      <sheetName val="利润表"/>
      <sheetName val="现流表"/>
      <sheetName val="盈利表(预测)"/>
      <sheetName val="收入、成本测试"/>
      <sheetName val="税金预测"/>
      <sheetName val="其他业务预测"/>
      <sheetName val="营业费用"/>
      <sheetName val="管理费用"/>
      <sheetName val="财务费用"/>
      <sheetName val="工资费用"/>
      <sheetName val="坏账准备"/>
      <sheetName val="折旧、及摊销"/>
      <sheetName val="原材料单价分析"/>
      <sheetName val="主要原料价格"/>
      <sheetName val="单耗分析"/>
      <sheetName val="产品成本预测"/>
      <sheetName val="生产成本分析"/>
      <sheetName val="产成品变动"/>
      <sheetName val="期初存货"/>
      <sheetName val="年产量预测"/>
      <sheetName val="关联交易"/>
      <sheetName val="Parameters"/>
      <sheetName val="资产负债表3"/>
      <sheetName val="备注"/>
      <sheetName val="固定⪋〚_x0005_"/>
      <sheetName val="固定헾】_x0005_"/>
      <sheetName val="Namelis&lt;"/>
      <sheetName val="10-2121"/>
      <sheetName val="KKKKKKKK"/>
      <sheetName val="XL4Popp¸"/>
      <sheetName val="XL4Poppp"/>
      <sheetName val="XL4PoppÐ"/>
      <sheetName val="KKKKKKK"/>
      <sheetName val="KKKKKKK_x0005_"/>
      <sheetName val="KKKKKKK5"/>
      <sheetName val="KKKKKKKP"/>
      <sheetName val="KKKKKKKþ"/>
      <sheetName val="KKKKKKKh"/>
      <sheetName val="自定义"/>
      <sheetName val="XL4Popp"/>
      <sheetName val="4货币猰謀"/>
      <sheetName val="XXXXXX헾"/>
      <sheetName val="4货币猰ᘀ"/>
      <sheetName val="4货币猰瀀"/>
      <sheetName val="P4 跨期间工程敨工收_xdc00_"/>
      <sheetName val="4货币猰缀"/>
      <sheetName val="P4 跨期间工程敨工收ԯ"/>
      <sheetName val="XXXXXX헾】"/>
      <sheetName val="产品销售收入成本明细表๿⿦_x0005_"/>
      <sheetName val="P4 跨期间工程敨工收∀"/>
      <sheetName val="XXXXXX蚘_x0013_"/>
      <sheetName val="US Codes"/>
      <sheetName val="资产礀,ᰖ"/>
      <sheetName val="附注总表"/>
      <sheetName val="11111111"/>
      <sheetName val="1现金及银行存款"/>
      <sheetName val="2存放中央银行款项"/>
      <sheetName val="3存放同业款项"/>
      <sheetName val="4拆放同业"/>
      <sheetName val="5拆放金融性公司"/>
      <sheetName val="6短期贷款"/>
      <sheetName val="7应收进出口押汇"/>
      <sheetName val="P4 跨期间工程敨工收㰀"/>
      <sheetName val="P4 跨期间工程敨工收ﰀ"/>
      <sheetName val="XXXXX_x0005_"/>
      <sheetName val="Valuation"/>
      <sheetName val="资产简_x0015_๿"/>
      <sheetName val="资产对帐清罞"/>
      <sheetName val="资产对帐清鱞"/>
      <sheetName val="资产对帐清Ⰰ"/>
      <sheetName val="资产对帐清՞"/>
      <sheetName val="固定秠_x001d_๿"/>
      <sheetName val="资产对帐清_xdc5e_"/>
      <sheetName val="8"/>
      <sheetName val="资产对帐清챞"/>
      <sheetName val="资产对帐清豞"/>
      <sheetName val="固定瘌_x001e_癔"/>
      <sheetName val="资产对帐清汞"/>
      <sheetName val="资产对帐清氀"/>
      <sheetName val="固定资产清单14-1"/>
      <sheetName val="存货汇总表10"/>
      <sheetName val="资产对帐清ၞ"/>
      <sheetName val="P4 跨期间工程敨工收밀"/>
      <sheetName val="DDETABLE "/>
      <sheetName val="频率分组"/>
      <sheetName val="Payroll R"/>
      <sheetName val="资产对帐清︀ᇕ"/>
      <sheetName val="6月"/>
      <sheetName val="P4 跨期间工程敨工收缀"/>
      <sheetName val="XXXԯ"/>
      <sheetName val="OPEN ITEN KEY"/>
      <sheetName val="raw material"/>
      <sheetName val="资产ఀ⦑吀"/>
      <sheetName val="XX虘_x0013_픀腟"/>
      <sheetName val="资产픀腟԰"/>
      <sheetName val="固定_x0005_缀爎"/>
      <sheetName val="资产对帐清뼀_x0005_"/>
      <sheetName val="固定_x0005__xdc00_⡹"/>
      <sheetName val="固定_x0005_怀⺒"/>
      <sheetName val="固定_x0005_ﰀ᎓"/>
      <sheetName val="固定_x0005_缀䜎"/>
      <sheetName val="固定_x0005_尀᪎"/>
      <sheetName val="固定_x0005_簀₏"/>
      <sheetName val="固定_x0005_ ₐ"/>
      <sheetName val="资产对帐清뼀⪋"/>
      <sheetName val="固定_x0005_缀㨎"/>
      <sheetName val="固定_x0005_瀀ᩙ"/>
      <sheetName val="固定_x0005_ ⹘"/>
      <sheetName val="固定_x0005_倀≷"/>
      <sheetName val="固定_x0005_謀ꀪ"/>
      <sheetName val="固定_x0005_찀᩶"/>
      <sheetName val="固定_x0005_瀀ᢔ"/>
      <sheetName val="资产对帐清뼀鑰"/>
      <sheetName val="固定_x0005_䴀뇗"/>
      <sheetName val="固定_x0005_⁴"/>
      <sheetName val="固定_x0005_ᰀ⑴"/>
      <sheetName val="固定_x0005_缀䌎"/>
      <sheetName val="固定_x0005_謀"/>
      <sheetName val="固定_x0005_鰀᭹"/>
      <sheetName val="固定_x0005_ ⍙"/>
      <sheetName val="固定_x0005_倀ⵖ"/>
      <sheetName val="固定_x0005_䀀⭕"/>
      <sheetName val="固定_x0005_䰀⥛"/>
      <sheetName val="固定_x0005_က᭛"/>
      <sheetName val="固定_x0005_倀❗"/>
      <sheetName val="固定_x0005_怀⑖"/>
      <sheetName val="固定_x0005_䀀⽗"/>
      <sheetName val="固定_x0005_᝗"/>
      <sheetName val="固定_x0005_ကᕛ"/>
      <sheetName val="固定_x0005_⍛"/>
      <sheetName val="固定_x0005_ఀᙘ"/>
      <sheetName val="固定_x0005_⁷ᙎ"/>
      <sheetName val="固定_x0005_밀ᙰ"/>
      <sheetName val="固定_x0005_∀᱃"/>
      <sheetName val="固定_x0005_ꁷᘟ"/>
      <sheetName val="固定_x0005_Ⰰ⥙"/>
      <sheetName val="固定_x0005_退╔"/>
      <sheetName val="固定_x0005_瀀ቖ"/>
      <sheetName val="固定_x0005_∀暑"/>
      <sheetName val="固定_x0005_ᰀᡖ"/>
      <sheetName val="XX虘_x0013_ぇ"/>
      <sheetName val="固定_x0005_⍇"/>
      <sheetName val="固定_x0005_∀晃"/>
      <sheetName val="固定_x0005_가ᵲ"/>
      <sheetName val="固定_x0005_"/>
      <sheetName val="固定_x0005_㰀ᑖ"/>
      <sheetName val="固定_x0005_耀⩚"/>
      <sheetName val="固定_x0005__xdc00_Ṵ"/>
      <sheetName val="固定_x0005_ᵗ"/>
      <sheetName val="固定_x0005_㥇"/>
      <sheetName val="固定_x0005_睇"/>
      <sheetName val="固定_x0005_뀀ᡘ"/>
      <sheetName val="固定_x0005_ⱇ"/>
      <sheetName val="固定_x0005__xdc00_ᝰ"/>
      <sheetName val="资产对耀᝸ᘀ㨜"/>
      <sheetName val="资产对簀Ṹ쐀Ṹ"/>
      <sheetName val="固定_x0005_　⍕"/>
      <sheetName val="固定_x0005_䙇"/>
      <sheetName val="固定_x0005_ကㅻ"/>
      <sheetName val="固定_x0005_Ⰰⱴ"/>
      <sheetName val="固定_x0005_밀ᑲ"/>
      <sheetName val="固定_x0005_퀀ṭ"/>
      <sheetName val="RMB"/>
      <sheetName val="Pile径1m･27"/>
      <sheetName val="资产对帐清끞"/>
      <sheetName val="资产对帐清⁞"/>
      <sheetName val="资产对帐清簀"/>
      <sheetName val="资产对帐清缀"/>
      <sheetName val="资产对帐清뀀"/>
      <sheetName val="Cover"/>
      <sheetName val="资产对帐清"/>
      <sheetName val="P4 跨期间工程瑌_x001e_璔_x001e_"/>
      <sheetName val="资产对帐清쀀"/>
      <sheetName val="资产对帐清ﱞ"/>
      <sheetName val="资产对帐清灞"/>
      <sheetName val="资产对帐清䱞"/>
      <sheetName val="科目表"/>
      <sheetName val="固定_x0005_氀⁚"/>
      <sheetName val="XXXXXXᰖ⽧"/>
      <sheetName val="三月收入"/>
      <sheetName val="资产穰_x001a_ᰖ"/>
      <sheetName val="资产矜-砤"/>
      <sheetName val="资产郐_x0013_๿"/>
      <sheetName val="资产磌&amp;礔"/>
      <sheetName val="资产疬_x0014_痴"/>
      <sheetName val="资产๿⼠_x0005_"/>
      <sheetName val="资产๿⼳_x0005_"/>
      <sheetName val="资产竜_x0018_笤"/>
      <sheetName val="资产酐_x0012_๿"/>
      <sheetName val="资产埐_x001e_䌢"/>
      <sheetName val="资产䌢⽛_x0005_"/>
      <sheetName val="23产成品_"/>
      <sheetName val="______"/>
      <sheetName val="流动资产--货币_(2)"/>
      <sheetName val="流动资产--货币_(3)"/>
      <sheetName val="短投_(2)"/>
      <sheetName val="表1_货币资金"/>
      <sheetName val="表1-1_银行存款明细表"/>
      <sheetName val="表2_短期投资"/>
      <sheetName val="表3_应收帐款"/>
      <sheetName val="表4_应收票据"/>
      <sheetName val="表5_存货"/>
      <sheetName val="表5-1_存货跌价损失准备计算表"/>
      <sheetName val="表5-2_存货倒推表"/>
      <sheetName val="表6_预付帐款"/>
      <sheetName val="表6-1_其他应收款"/>
      <sheetName val="表6-2_待摊费用"/>
      <sheetName val="表6-3_预付及其他流动资产_"/>
      <sheetName val="表7_固定资产变动表"/>
      <sheetName val="表7-1_固定资产折旧表（上市）_"/>
      <sheetName val="表7-1-1_固定资产折旧表__(非上市)"/>
      <sheetName val="表7-2_待处理财产损溢"/>
      <sheetName val="表7-3_固定资产有关资料"/>
      <sheetName val="表8-1_移动"/>
      <sheetName val="表8-2-1_数据"/>
      <sheetName val="表8-2-2_互联网"/>
      <sheetName val="表8-3_长途"/>
      <sheetName val="表8-4_寻呼"/>
      <sheetName val="表8-5_市话"/>
      <sheetName val="表8-6_在建工程明细表"/>
      <sheetName val="表8-7_工程合同汇总表(移动)_NEW"/>
      <sheetName val="表8-7_工程合同汇总表(移动)_(2)"/>
      <sheetName val="表8-8_在建工程有关资料"/>
      <sheetName val="表9_长期待摊费用"/>
      <sheetName val="表9-1_租赁合同汇总表"/>
      <sheetName val="表10_无形资产变动表"/>
      <sheetName val="表11_长期投资"/>
      <sheetName val="表11-1_长期股票投资"/>
      <sheetName val="表11-2_长期股权投资－未合并子公司"/>
      <sheetName val="表11-3_长期股权投资_－_合营公司"/>
      <sheetName val="表11-4_长期股权投资－联营公司"/>
      <sheetName val="表11-5_长期股权投资－参股公司"/>
      <sheetName val="表11-6_长期债权投资"/>
      <sheetName val="表11-7_其他债权投资"/>
      <sheetName val="表12_关联公司交易"/>
      <sheetName val="表12-1_与总部对帐"/>
      <sheetName val="表8-7_工程合同汇总表(移动)_(5)"/>
      <sheetName val="公__"/>
      <sheetName val="共同_(2)"/>
      <sheetName val="BSC__BTS"/>
      <sheetName val="西门子_"/>
      <sheetName val="Sheet1_(2)"/>
      <sheetName val="二次分配____"/>
      <sheetName val="二次分配_____(2)"/>
      <sheetName val="二次分配_____(3)"/>
      <sheetName val="二次分配_____(4)"/>
      <sheetName val="表8-7_工程合同汇总表(移动)_(3)"/>
      <sheetName val="表8-7_工程合同汇总表_(上市)_(2)"/>
      <sheetName val="8电源设备_"/>
      <sheetName val="12设备安装_(暂估入账余额)"/>
      <sheetName val="Adj_No"/>
      <sheetName val="Journal_list"/>
      <sheetName val="Journal_list_(2)"/>
      <sheetName val="Journal_list_(3)"/>
      <sheetName val="Journal_list_(4)"/>
      <sheetName val="Journal_list_(5)"/>
      <sheetName val="P1_损益表"/>
      <sheetName val="P2_主营业务收入"/>
      <sheetName val="P3_跨期间工程设计收入"/>
      <sheetName val="P4_跨期间工程施工收入"/>
      <sheetName val="P5_器材供应收入_"/>
      <sheetName val="P12_投资收益汇总表"/>
      <sheetName val="P12-1_投资收益明细表"/>
      <sheetName val="P15_所得税-企业所得税纳税调节表"/>
      <sheetName val="P16_所得税-递延税项"/>
      <sheetName val="税金计提_(2)"/>
      <sheetName val="税金计提_(3)"/>
      <sheetName val="P!6_所得税-递延税项"/>
      <sheetName val="样品_"/>
      <sheetName val="样品__(2)"/>
      <sheetName val="[13_铁路配件_xlsῘ长期投资--其他投资"/>
      <sheetName val="资产对帐清单_"/>
      <sheetName val="流动资产--其他应收_坏帐(2)"/>
      <sheetName val="设备安装_(已)"/>
      <sheetName val="附表1（营业厅）-下旬_(2)"/>
      <sheetName val="附表1（营业厅）-下旬_(3)"/>
      <sheetName val="附表1（营业厅）-下旬_(4)"/>
      <sheetName val="附表1（营业厅）-下旬_(5)"/>
      <sheetName val="附表1（营业厅）-下旬_(6)"/>
      <sheetName val="附表1（营业厅）-下旬_(7)"/>
      <sheetName val="附表1（营业厅）-下旬_(8)"/>
      <sheetName val="附表1（营业厅）-下旬_(9)"/>
      <sheetName val="附表1（营业厅）-下旬_(10)"/>
      <sheetName val="附表1（营业厅）-下旬_(11)"/>
      <sheetName val="附表1（大客户）_(2)-下旬"/>
      <sheetName val="附表1（大客户）_(2)-下旬_(2)"/>
      <sheetName val="附表1（大客户）_(2)-下旬_(3)"/>
      <sheetName val="附表1（大客户）_(2)-下旬_(4)"/>
      <sheetName val="附表1（大客户）_(2)-下旬_(5)"/>
      <sheetName val="附表1（大客户）_(2)-下旬_(6)"/>
      <sheetName val="附表1（大客户）_(2)-下旬_(7)"/>
      <sheetName val="附表1（大客户）_(2)-下旬_(8)"/>
      <sheetName val="附表1（大客户）_(2)-下旬_(9)"/>
      <sheetName val="附表1（大客户）_(2)-下旬_(10)"/>
      <sheetName val="附表1（大客户）_(2)-下旬_(11)"/>
      <sheetName val="附表1（大客户）_(2)-月报"/>
      <sheetName val="附表1（经销商）_(3)-下旬"/>
      <sheetName val="附表1（经销商）_(3)-下旬_(2)"/>
      <sheetName val="附表1（经销商）_(3)-下旬_(3)"/>
      <sheetName val="附表1（经销商）_(3)-下旬_(4)"/>
      <sheetName val="附表1（经销商）_(3)-下旬_(5)"/>
      <sheetName val="附表1（经销商）_(3)-下旬_(6)"/>
      <sheetName val="附表1（经销商）_(3)-下旬_(7)"/>
      <sheetName val="附表1（经销商）_(3)-下旬_(8)"/>
      <sheetName val="附表1（经销商）_(3)-下旬_(9)"/>
      <sheetName val="附表1（经销商）_(3)-下旬_(10)"/>
      <sheetName val="附表1（经销商）_(3)-下旬_(11)"/>
      <sheetName val="附表1（经销商）_(3)-月报"/>
      <sheetName val="附表1（合作厅）_(4)-下旬"/>
      <sheetName val="附表1（合作厅）_(4)-下旬_(2)"/>
      <sheetName val="附表1（合作厅）_(4)-下旬_(3)"/>
      <sheetName val="附表1（合作厅）_(4)-下旬_(4)"/>
      <sheetName val="附表1（合作厅）_(4)-下旬_(5)"/>
      <sheetName val="附表1（合作厅）_(4)-下旬_(6)"/>
      <sheetName val="附表1（合作厅）_(4)-下旬_(7)"/>
      <sheetName val="附表1（合作厅）_(4)-下旬_(8)"/>
      <sheetName val="附表1（合作厅）_(4)-下旬_(9)"/>
      <sheetName val="附表1（合作厅）_(4)-下旬_(10)"/>
      <sheetName val="附表1（合作厅）_(4)-下旬_(11)"/>
      <sheetName val="附表1（合作厅）_(4)-月报_"/>
      <sheetName val="附表2-下旬_(2)"/>
      <sheetName val="附表2-下旬_(3)"/>
      <sheetName val="附表2-下旬_(4)"/>
      <sheetName val="附表2-下旬_(5)"/>
      <sheetName val="附表2-下旬_(6)"/>
      <sheetName val="附表2-下旬_(7)"/>
      <sheetName val="附表2-下旬_(8)"/>
      <sheetName val="附表2-下旬_(9)"/>
      <sheetName val="附表2-下旬_(10)"/>
      <sheetName val="附表2-下旬_(11)"/>
      <sheetName val="附表3-下旬_(2)"/>
      <sheetName val="附表3-下旬_(3)"/>
      <sheetName val="附表3-下旬_(4)"/>
      <sheetName val="附表3-下旬_(5)"/>
      <sheetName val="附表3-下旬_(6)"/>
      <sheetName val="附表3-下旬_(7)"/>
      <sheetName val="附表3-下旬_(8)"/>
      <sheetName val="附表3-下旬_(9)"/>
      <sheetName val="附表3-下旬_(10)"/>
      <sheetName val="附表3-下旬_(11)"/>
      <sheetName val="2001年话费_"/>
      <sheetName val="XXXXXX"/>
      <sheetName val="-1_"/>
      <sheetName val="P4_跨期间工程敨工收入"/>
      <sheetName val="XX虘蚜"/>
      <sheetName val="XX虘"/>
      <sheetName val="XX̘á"/>
      <sheetName val="XX麨ô"/>
      <sheetName val="资产穰ᰖ"/>
      <sheetName val="资产郐๿"/>
      <sheetName val="固定"/>
      <sheetName val="资产疬痴"/>
      <sheetName val="资产๿⼠"/>
      <sheetName val="资产๿⼳"/>
      <sheetName val="资产竜笤"/>
      <sheetName val="资产酐๿"/>
      <sheetName val="资产埐䌢"/>
      <sheetName val="_13_铁路配件_xlsῘ长期投资--其他投资"/>
      <sheetName val="US_Codes"/>
      <sheetName val="XXXX∀ﱃԯ"/>
      <sheetName val="XXXXԯ"/>
      <sheetName val="consol adj"/>
      <sheetName val="ADJTBL 3100"/>
      <sheetName val="固定资产清单"/>
      <sheetName val="List of Fixed assets"/>
      <sheetName val="资产瀀⍔∀"/>
      <sheetName val="资产缀戎ԯ"/>
      <sheetName val="资产㰀ᵻ萀"/>
      <sheetName val="在建工程审定表"/>
      <sheetName val="B"/>
      <sheetName val="master"/>
      <sheetName val="U610-投资收益"/>
      <sheetName val="13 铁路配件"/>
      <sheetName val="產成品收發明細表"/>
      <sheetName val="表21 净利润调节表"/>
      <sheetName val="XXXXȀ腳԰"/>
      <sheetName val="威娜"/>
      <sheetName val="2004、12"/>
      <sheetName val="2004、01"/>
      <sheetName val="XXXXXX_x0005_?"/>
      <sheetName val="分公司EB?DA率"/>
      <sheetName val="???-?1? ?"/>
      <sheetName val="A9"/>
      <sheetName val="H1B"/>
      <sheetName val="P4 跨期间工程宠!䟣⼫"/>
      <sheetName val="P4 跨期间工程媌1嫔1"/>
      <sheetName val="[13 铁路配件.xls]P4 跨期间工程坰/䟣⿓"/>
      <sheetName val="P4 跨期间工程墐%䟣⿞"/>
      <sheetName val="P4 跨期间工程埐_x0017_䟣』"/>
      <sheetName val="P4 跨期间工程啰)䟣⼘"/>
      <sheetName val="P4 跨期间工程喰_x001f_䟣⽡"/>
      <sheetName val="P4 跨期间工程叼.呄."/>
      <sheetName val="P4 跨期间工程尀_x0019_䟣⽆"/>
      <sheetName val="P4 跨期间工程垐&amp;䟣⽡"/>
      <sheetName val="P4 跨期间工程䟣⼕_x0005_"/>
      <sheetName val="P4 跨期间工程垐_x001d_䟣⿁"/>
      <sheetName val="P4 跨期间工程媰_x001c_䟣⽭"/>
      <sheetName val="P4 跨期间工程_x0005_"/>
      <sheetName val="P4 跨期间工程嬠'䟣⿀"/>
      <sheetName val="P4 跨期间工程媠_x0014_䟣⼬"/>
      <sheetName val="P4 跨期间工程媬_x0014_嫴_x0014_"/>
      <sheetName val="P4 跨期间工程埀 䟣⿰"/>
      <sheetName val="P4 跨期间工程奠%䟣⼹"/>
      <sheetName val="P4 跨期间工程䟣⽯_x0005_"/>
      <sheetName val="P4 跨期间工程䟣⽩_x0005_"/>
      <sheetName val="P4 跨期间工程䟣⿃_x0005_"/>
      <sheetName val="P4 跨期间工程嘠_x0012_䟣⿸"/>
      <sheetName val="P4 跨期间工程呠.䟣⿽"/>
      <sheetName val="P4 跨期间工程秀,๿⼿"/>
      <sheetName val="P4 跨期间工程禜_x001a_秤_x001a_"/>
      <sheetName val="P4 跨期间工程癰.๿⽐"/>
      <sheetName val="P4 跨期间工程๿⽁_x0005_"/>
      <sheetName val="资产⢏謀"/>
      <sheetName val="资产ᖎ㐀"/>
      <sheetName val="资产ԯ"/>
      <sheetName val="资产ꀀណ謀"/>
      <sheetName val="资产謀蜪ԯ"/>
      <sheetName val="资产⾏缀"/>
      <sheetName val="P4 跨期间工程坐+䟣⿍"/>
      <sheetName val="P4 跨期间工程匰_x0019_卼_x0019_"/>
      <sheetName val="P4 跨期间工程"/>
      <sheetName val="P4 跨期间工程刨_x0019_徸⾲"/>
      <sheetName val="P4 跨期间工程夠,奬,"/>
      <sheetName val="P4 跨期间工程丵⽛_x0005_"/>
      <sheetName val="P4 跨期间工程声%夼%"/>
      <sheetName val="P4 跨期间工程圠!坬!"/>
      <sheetName val="P4 跨期间工程墰_x001c_壼_x001c_"/>
      <sheetName val="P4 跨期间工程匘_x0012_徸⿿"/>
      <sheetName val="계정"/>
      <sheetName val="QE근거"/>
      <sheetName val="관계사"/>
      <sheetName val="통화코드"/>
      <sheetName val="成仓档"/>
      <sheetName val="Sample design"/>
      <sheetName val="_13 铁路配件.xlsῘ长期投资--其_x0001__x0001__x0004_"/>
      <sheetName val="财务费用明细表"/>
      <sheetName val="长期待摊费用明细表"/>
      <sheetName val="系统数据"/>
      <sheetName val="资产负债ԯ"/>
      <sheetName val="Profit and loss"/>
      <sheetName val="附表1（大客户） (2)-下旬 2耀)"/>
      <sheetName val="??_x0005_"/>
      <sheetName val="资产对帐清_x0005_"/>
      <sheetName val="资产对帐清錠"/>
      <sheetName val="资产对帐清鮐"/>
      <sheetName val="应收帐款呆帐、坏帐准备"/>
      <sheetName val="项目采购明细表"/>
      <sheetName val="from sys 930"/>
      <sheetName val="资产对帐清忕"/>
      <sheetName val="资产对帐清觜"/>
      <sheetName val="地产口"/>
      <sheetName val="资产对帐清"/>
      <sheetName val="资产对帐清԰"/>
      <sheetName val="其他长期ᴀᨈ"/>
      <sheetName val="其他长期缀ᨎ"/>
      <sheetName val="附表1（合作厄） (4)-下旬 (10)"/>
      <sheetName val="其他长期ե"/>
      <sheetName val="附表1（大客户） (2)-下旬 2耀ᴀ"/>
      <sheetName val="附表1（大客户） (2)-下旬 2耀缀"/>
      <sheetName val="附表1（大客户） (2)-下旬 2耀紀"/>
      <sheetName val="长期其他应收款"/>
      <sheetName val="未完工合同成本设备"/>
      <sheetName val="预付款项RMB租金"/>
      <sheetName val="内贸合同总价表"/>
      <sheetName val="玛赛软件合同总价表"/>
      <sheetName val="内贸采购合同总价表"/>
      <sheetName val="14预໘Ḑ"/>
      <sheetName val="资产对帐清闰"/>
      <sheetName val="单位名称"/>
      <sheetName val="资产对帐清헾"/>
      <sheetName val="资产对帐清쌀墠"/>
      <sheetName val="资产对帐清쌀埈"/>
      <sheetName val="固定资产汇怹表"/>
      <sheetName val="流动资亥-%货币 (2)"/>
      <sheetName val="短戕汇总表"/>
      <sheetName val="流动资䚧--应收"/>
      <sheetName val="资产对帐清쌀헾"/>
      <sheetName val="资产对帐清쌀_x0005_"/>
      <sheetName val="_13 铁路配件.xlsῘ长期︀ᇕ԰"/>
      <sheetName val="_13 铁路配件.xlsῘ长期ﹶᇕ԰"/>
      <sheetName val="资产对帐清尜"/>
      <sheetName val="_13 铁路配件.xlsῘ长期ԯ"/>
      <sheetName val="_13 铁路配件.xlsῘ长期鐀魺屶ኍ_xd900_∴԰"/>
      <sheetName val="P4 跨期间工程坰/䟣⿓"/>
      <sheetName val="Validation source"/>
      <sheetName val="财务费က"/>
      <sheetName val="财务费爅衈0"/>
      <sheetName val="其它应收款"/>
      <sheetName val="应付账款"/>
      <sheetName val="预付货款"/>
      <sheetName val="ENTRY PENDING TO MATCH WH 1"/>
      <sheetName val="厚生年金"/>
      <sheetName val="P4 跨期间工程碬!磴!"/>
      <sheetName val="P4 跨期间工程徸⽲_x0005_"/>
      <sheetName val="P4 跨期间工程穌#窔#"/>
      <sheetName val="P4 跨期间工程地_x0019_坼_x0019_"/>
      <sheetName val="P4 跨期间工程๿⼯_x0005_"/>
      <sheetName val="P4 跨期间工程勨-徸⿽"/>
      <sheetName val="P4 跨期间工程奰+妼+"/>
      <sheetName val="P4 跨期间工程徸　_x0005_"/>
      <sheetName val="P4 跨期间工程徸⿤_x0005_"/>
      <sheetName val="P4 跨期间工程䟣⾝_x0005_"/>
      <sheetName val="P4 跨期间工程哀$䟣⽍"/>
      <sheetName val="P4 跨期间工程堠)䟣⽓"/>
      <sheetName val="P4 跨期间工程壨$徸⾷"/>
      <sheetName val="P4 跨期间工程奐_x0013_妜_x0013_"/>
      <sheetName val="P4 跨期间工程䬨0丵⽪"/>
      <sheetName val="P4 跨期间工程丨.丵⽿"/>
      <sheetName val="P4 跨期间工程俈_x001d_丵⽡"/>
      <sheetName val="P4 跨期间工程丵⽡_x0005_"/>
      <sheetName val="P4 跨期间工程睞汔_x0012_"/>
      <sheetName val="P4 跨期间工程癀_x0012_๿⽼"/>
      <sheetName val="选择报表"/>
      <sheetName val="5折旧预测ok"/>
      <sheetName val="评估假设"/>
      <sheetName val="客户基本概况表"/>
      <sheetName val="_13 铁路配件.xlsῘ长期砬☺蠀㣟缛ⱪ0"/>
      <sheetName val="þ"/>
      <sheetName val="逾龄"/>
      <sheetName val="役龄"/>
      <sheetName val="选择项"/>
      <sheetName val="42贴现"/>
      <sheetName val="N13"/>
      <sheetName val="E6"/>
      <sheetName val="H21"/>
      <sheetName val="H40"/>
      <sheetName val="OS List"/>
      <sheetName val="2007"/>
      <sheetName val="P4DDBFTAS"/>
      <sheetName val="P110"/>
      <sheetName val="附表2-下"/>
      <sheetName val="清单12.31"/>
      <sheetName val="F1910"/>
      <sheetName val="ONE"/>
      <sheetName val="XX虘_x0013_簀ᙗ"/>
      <sheetName val="XX虘_x0013_䀀⥮"/>
      <sheetName val="固定_x0005_∀"/>
      <sheetName val="固定_x0005_가⡴"/>
      <sheetName val="资产负债ﰀ"/>
      <sheetName val="固定_x0005_G"/>
      <sheetName val="固定_x0005_　⑯"/>
      <sheetName val="固定_x0005_䰀⩱"/>
      <sheetName val="#REF!"/>
      <sheetName val="固定_x0005_큶⛀"/>
      <sheetName val="固定_x0005_⁷េ"/>
      <sheetName val="固定_x0005_ぷើ"/>
      <sheetName val="固定_x0005_w⧅"/>
      <sheetName val="固定_x0005_ၷ⧂"/>
      <sheetName val="固定_x0005_끷⟂"/>
      <sheetName val="固定_x0005_ꁷⳆ"/>
      <sheetName val="固定_x0005_∀䥃"/>
      <sheetName val="固定_x0005_灷⃆"/>
      <sheetName val="XX虘_x0013__xdc00_ⱛ"/>
      <sheetName val="XX虘_x0013__xdd47_"/>
      <sheetName val="固定_x0005_가≖"/>
      <sheetName val="固定_x0005_끷ⳁ"/>
      <sheetName val="固定_x0005_遷⏆"/>
      <sheetName val="固定_x0005_끷ツ"/>
      <sheetName val="固定_x0005_⿅"/>
      <sheetName val="固定_x0005_⁇"/>
      <sheetName val="Lce_外购入库序时簿"/>
      <sheetName val="会计科目表"/>
      <sheetName val="固定_x0005_簀╔"/>
      <sheetName val="固定_x0005_䰀ፙ"/>
      <sheetName val="固定_x0005_ﰀ❚"/>
      <sheetName val="固定_x0005_멇"/>
      <sheetName val="固定_x0005_ᕗ"/>
      <sheetName val="资产찀⥲᐀"/>
      <sheetName val="资产对帐ꀀ"/>
      <sheetName val="Holidays"/>
      <sheetName val="固定疬!痴"/>
      <sheetName val="P4 跨期间工程疬!痴!"/>
      <sheetName val="固定๿⽐_x0005_"/>
      <sheetName val="固定赠_x0012_๿"/>
      <sheetName val="固定๿⽥_x0005_"/>
      <sheetName val="固定๿⼹_x0005_"/>
      <sheetName val="固定篰&quot;๿"/>
      <sheetName val="固定鋰_x001e_⪋"/>
      <sheetName val="固定郬,鄴"/>
      <sheetName val="固定๿⾓_x0005_"/>
      <sheetName val="固定๿⿂_x0005_"/>
      <sheetName val="资产䟣⿓_x0005_"/>
      <sheetName val="固定䟣⾙_x0005_"/>
      <sheetName val="资产对帐清⪋"/>
      <sheetName val="固定珌_x0014_琔"/>
      <sheetName val="固定竀*๿"/>
      <sheetName val="P4 跨期间工程๿⽌_x0005_"/>
      <sheetName val="P4 跨期间工程啠_x0015_䌢⿍"/>
      <sheetName val="资产对帐清邼"/>
      <sheetName val="资产对帐清銌"/>
      <sheetName val="资产对帐清銰"/>
      <sheetName val="资产对帐清鎰"/>
      <sheetName val="P4 跨期间工程箜!篤!"/>
      <sheetName val="BALANCE"/>
      <sheetName val="资产对帐清缀"/>
      <sheetName val="固定_x0005_退ㅰ"/>
      <sheetName val="固定_x0005_ၶ⻆"/>
      <sheetName val="実績見込"/>
      <sheetName val="汇总"/>
      <sheetName val="资产负债가"/>
      <sheetName val="资产负债∀"/>
      <sheetName val="XXXX簀⡚쐀"/>
      <sheetName val="固定὇ԯ"/>
      <sheetName val="固定홇ԯ"/>
      <sheetName val="固定ᰀⵙ搀"/>
      <sheetName val="固定顇ԯ"/>
      <sheetName val="固定䙇ԯ"/>
      <sheetName val="固定ᕇԯ"/>
      <sheetName val="固定湇ԯ"/>
      <sheetName val="固定　ᩜ"/>
      <sheetName val="固定䩇ԯ"/>
      <sheetName val="固定ᙙ"/>
      <sheetName val="固定녇ԯ"/>
      <sheetName val="XXXX_xdc00_⹚␀"/>
      <sheetName val="XXXX谀᝚퐀"/>
      <sheetName val="固定簀⡚쐀"/>
      <sheetName val="XXXX鰀ⵖ"/>
      <sheetName val="XXXX뀀⥮"/>
      <sheetName val="XXXXꀀ᝖"/>
      <sheetName val="XXXX렀䍟ԯ"/>
      <sheetName val="XXXX耀ᩕ찀"/>
      <sheetName val="XXXX렀๟԰"/>
      <sheetName val="XXXX렀奟ԯ"/>
      <sheetName val="XX虘_x0013_尀ᱵ"/>
      <sheetName val="XX虘_x0013_瀀ṹ"/>
      <sheetName val="XX虘_x0013_㰀⩴"/>
      <sheetName val="XX虘_x0013_ᰀⱴ"/>
      <sheetName val="XX虘_x0013_缀_xdf0e_"/>
      <sheetName val="XX虘_x0013_ꀀ᝙"/>
      <sheetName val="XX虘_x0013_耀⁴"/>
      <sheetName val="塑品销本"/>
      <sheetName val="11月成本"/>
      <sheetName val="XXXX㔀煎ԯ"/>
      <sheetName val="XX虘_x0013_ὖ"/>
      <sheetName val="资产๿⿙_x0005_"/>
      <sheetName val="资产鎼_x001b_鐄"/>
      <sheetName val="资产๿⾒_x0005_"/>
      <sheetName val="固定_x0005_ꀀㅰ"/>
      <sheetName val="固定_x0005_簀Ɑ"/>
      <sheetName val="固定_x0005_獇"/>
      <sheetName val="固定_x0005_㡇"/>
      <sheetName val="固定_x0005_晇"/>
      <sheetName val="固定_x0005_၇"/>
      <sheetName val="固定_x0005_ကㅳ"/>
      <sheetName val="固定_x0005_ꑇ"/>
      <sheetName val="固定_x0005_Ⰰⅲ"/>
      <sheetName val="固定_x0005_⽇"/>
      <sheetName val="固定_x0005_က⥲"/>
      <sheetName val="固定_x0005_Ὦ"/>
      <sheetName val="固定_x0005_ᰀ⥚"/>
      <sheetName val="固定_x0005_鰀⥗"/>
      <sheetName val="固定_x0005_쀀ᡚ"/>
      <sheetName val="固定_x0005_က⁬"/>
      <sheetName val="固定_x0005_䀀⍲"/>
      <sheetName val="固定_x0005_怀♘"/>
      <sheetName val="固定_x0005_뀀⩔"/>
      <sheetName val="固定_x0005_倀᭱"/>
      <sheetName val="资产렀ꕟԯ"/>
      <sheetName val="固定_x0005_렀ꕟ"/>
      <sheetName val="固定_x0005_堀᙭"/>
      <sheetName val="资产堀᙭렀䙟"/>
      <sheetName val="固定_x0005_렀❟"/>
      <sheetName val="固定_x0005_렀赟"/>
      <sheetName val="固定_x0005_䀀ᑖ"/>
      <sheetName val="固定_x0005_ꀀቔ"/>
      <sheetName val="固定_x0005_렀᭟"/>
      <sheetName val="固定_x0005_⠀ᡘ"/>
      <sheetName val="固定_x0005_䀀᱓"/>
      <sheetName val="固定_x0005_䀀╙"/>
      <sheetName val="固定_x0005_ᵇ"/>
      <sheetName val="固定_x0005_ࠀ᭱"/>
      <sheetName val="固定_x0005_렀佟"/>
      <sheetName val="固定_x0005_⩳"/>
      <sheetName val="固定_x0005_瀀げ"/>
      <sheetName val="固定_x0005_렀癟"/>
      <sheetName val="固定_x0005_　⡲"/>
      <sheetName val="固定_x0005_렀葟"/>
      <sheetName val="固定_x0005_뀀⑬"/>
      <sheetName val="固定_x0005_렀衟"/>
      <sheetName val="固定_x0005_䠀Ṍ"/>
      <sheetName val="固定_x0005_栀⭘"/>
      <sheetName val="固定_x0005_ ፬"/>
      <sheetName val="固定_x0005_⠀ᩱ"/>
      <sheetName val="固定_x0005_蠀᭭"/>
      <sheetName val="固定_x0005_렀ᙱ"/>
      <sheetName val="固定_x0005_?⹏"/>
      <sheetName val="固定_x0005_렀퉟"/>
      <sheetName val="固定_x0005_㔀Վ"/>
      <sheetName val="固定_x0005_栀Ⅿ"/>
      <sheetName val="固定_x0005_ꠀ⹰"/>
      <sheetName val="固定_x0005_㠀ㅈ"/>
      <sheetName val="固定_x0005_퀀ㅪ"/>
      <sheetName val="固定_x0005_⠀≔"/>
      <sheetName val="固定_x0005_頀ᝏ"/>
      <sheetName val="固定_x0005_㔀Ꙏ"/>
      <sheetName val="固定_x0005_ꠀ᱔"/>
      <sheetName val="固定_x0005_퀀ᱰ"/>
      <sheetName val="固定_x0005_ᑘ"/>
      <sheetName val="固定_x0005_　⽫"/>
      <sheetName val="固定_x0005_⅊"/>
      <sheetName val="固定_x0005_㔀ⅎ"/>
      <sheetName val="固定_x0005_退ᕱ"/>
      <sheetName val="流动资产-委托代销商렀"/>
      <sheetName val="流动资产-委托代销商退"/>
      <sheetName val="固定_x0005__xd800_⹏"/>
      <sheetName val="規格一覧"/>
      <sheetName val="表9-1 租ꠀ말ం莅0"/>
      <sheetName val="表9-1 租赁合"/>
      <sheetName val="表9-1 租ꠀ첀ఁ춅/"/>
      <sheetName val="表9-1 租0"/>
      <sheetName val="表9-1 租ࠀ뗕ఁ莅0"/>
      <sheetName val="表9-1 租怀⏛ఀ莅0"/>
      <sheetName val="表9-1 租砀⏕ఀ莅0"/>
      <sheetName val="表9-1 租砀ꒅఆ辅/"/>
      <sheetName val="表9-1 租쀀ఁゅ0"/>
      <sheetName val="表9-1 租赁合/"/>
      <sheetName val="表9-1 租赁合0"/>
      <sheetName val="表9-1 租赁合ꠀ흗ఁ"/>
      <sheetName val="资产负债㰀"/>
      <sheetName val="资产负债"/>
      <sheetName val="总表"/>
      <sheetName val="P4 跨期间工程硌'碔'"/>
      <sheetName val="资产负债䀀"/>
      <sheetName val="资产负债쀀"/>
      <sheetName val="资产对帐清∀둃"/>
      <sheetName val="资产对帐清ఀᑰ"/>
      <sheetName val="资产对帐清退⽰"/>
      <sheetName val="资产对帐清_xdc00_╳"/>
      <sheetName val="Search for"/>
      <sheetName val="02.03"/>
      <sheetName val="项目责任书-预算明细G01SH"/>
      <sheetName val="XXXXX"/>
      <sheetName val="清单定稿"/>
      <sheetName val="BS3"/>
      <sheetName val="2003data"/>
      <sheetName val="参数"/>
      <sheetName val="Source"/>
      <sheetName val="F1"/>
      <sheetName val="固定_x0005_怀ⵗ"/>
      <sheetName val="公司列表"/>
      <sheetName val="固定_x0005_頀⩗"/>
      <sheetName val="XV0個人"/>
      <sheetName val="XX虘_x0013_㔀୎"/>
      <sheetName val="资产聞᭖찀᭖"/>
      <sheetName val="报表11"/>
      <sheetName val="2002-07"/>
      <sheetName val="资产负债က"/>
      <sheetName val="工时统计"/>
      <sheetName val="23产成品_4"/>
      <sheetName val="______4"/>
      <sheetName val="流动资产--货币_(2)4"/>
      <sheetName val="流动资产--货币_(3)4"/>
      <sheetName val="短投_(2)4"/>
      <sheetName val="合同清单"/>
      <sheetName val="固定_x0005_저⽕"/>
      <sheetName val="固定_x0005_ቬ"/>
      <sheetName val="固定_x0005_㔀艎"/>
      <sheetName val="固定_x0005_㔀㍎"/>
      <sheetName val="固定_x0005_⥘"/>
      <sheetName val="固定_x0005_瀀ተ"/>
      <sheetName val="固定_x0005_㠀ᵯ"/>
      <sheetName val="固定_x0005_㔀"/>
      <sheetName val="固定_x0005_퀀⭕"/>
      <sheetName val="固定_x0005_䈀쵪"/>
      <sheetName val="K1-B16  inventory"/>
      <sheetName val="各期目标成本"/>
      <sheetName val="20121231房地产公司成本明细表-11"/>
      <sheetName val="可售面积"/>
      <sheetName val="资产徸⿺_x0005_"/>
      <sheetName val="XX虘"/>
      <sheetName val="P4 跨期间工程๿⼷_x0005_"/>
      <sheetName val="XX虘"/>
      <sheetName val="XX虘偨"/>
      <sheetName val="XX虘ը"/>
      <sheetName val="固定_x0005_㔀㑎"/>
      <sheetName val="XXXX㔀㑎ԯ"/>
      <sheetName val="23产偳፭鰀፭"/>
      <sheetName val="固定_x0005_㔀啎"/>
      <sheetName val="固定_x0005_㔀ぎ"/>
      <sheetName val="XXXX㔀啎ԯ"/>
      <sheetName val="固定_x0005_㔀㡎"/>
      <sheetName val="XX虘_x0013_谀♛"/>
      <sheetName val="流动资产-受≘代销商品"/>
      <sheetName val="信息填写mm"/>
      <sheetName val="Initialize"/>
      <sheetName val="Euro Disney"/>
      <sheetName val="1999 VO Model"/>
      <sheetName val="2-3-2 制造费用"/>
      <sheetName val="生产成本"/>
      <sheetName val="Rates"/>
      <sheetName val="H L Summary"/>
      <sheetName val="Growth 1.2 H L Summary "/>
      <sheetName val="23产成品_1"/>
      <sheetName val="______1"/>
      <sheetName val="流动资产--货币_(2)1"/>
      <sheetName val="流动资产--货币_(3)1"/>
      <sheetName val="短投_(2)1"/>
      <sheetName val="表1_货币资金1"/>
      <sheetName val="表1-1_银行存款明细表1"/>
      <sheetName val="表2_短期投资1"/>
      <sheetName val="表3_应收帐款1"/>
      <sheetName val="表4_应收票据1"/>
      <sheetName val="表5_存货1"/>
      <sheetName val="表5-1_存货跌价损失准备计算表1"/>
      <sheetName val="表5-2_存货倒推表1"/>
      <sheetName val="表6_预付帐款1"/>
      <sheetName val="表6-1_其他应收款1"/>
      <sheetName val="表6-2_待摊费用1"/>
      <sheetName val="表6-3_预付及其他流动资产_1"/>
      <sheetName val="表7_固定资产变动表1"/>
      <sheetName val="表7-1_固定资产折旧表（上市）_1"/>
      <sheetName val="表7-1-1_固定资产折旧表__(非上市)1"/>
      <sheetName val="表7-2_待处理财产损溢1"/>
      <sheetName val="表7-3_固定资产有关资料1"/>
      <sheetName val="表8-1_移动1"/>
      <sheetName val="表8-2-1_数据1"/>
      <sheetName val="表8-2-2_互联网1"/>
      <sheetName val="表8-3_长途1"/>
      <sheetName val="表8-4_寻呼1"/>
      <sheetName val="表8-5_市话1"/>
      <sheetName val="表8-6_在建工程明细表1"/>
      <sheetName val="表8-7_工程合同汇总表(移动)_NEW1"/>
      <sheetName val="表8-7_工程合同汇总表(移动)_(2)1"/>
      <sheetName val="表8-8_在建工程有关资料1"/>
      <sheetName val="表9_长期待摊费用1"/>
      <sheetName val="表9-1_租赁合同汇总表1"/>
      <sheetName val="表10_无形资产变动表1"/>
      <sheetName val="表11_长期投资1"/>
      <sheetName val="表11-1_长期股票投资1"/>
      <sheetName val="表11-2_长期股权投资－未合并子公司1"/>
      <sheetName val="表11-3_长期股权投资_－_合营公司1"/>
      <sheetName val="表11-4_长期股权投资－联营公司1"/>
      <sheetName val="表11-5_长期股权投资－参股公司1"/>
      <sheetName val="表11-6_长期债权投资1"/>
      <sheetName val="表11-7_其他债权投资1"/>
      <sheetName val="表12_关联公司交易1"/>
      <sheetName val="表12-1_与总部对帐1"/>
      <sheetName val="表8-7_工程合同汇总表(移动)_(5)1"/>
      <sheetName val="公__1"/>
      <sheetName val="共同_(2)1"/>
      <sheetName val="BSC__BTS1"/>
      <sheetName val="西门子_1"/>
      <sheetName val="Sheet1_(2)1"/>
      <sheetName val="二次分配____1"/>
      <sheetName val="二次分配_____(2)1"/>
      <sheetName val="二次分配_____(3)1"/>
      <sheetName val="二次分配_____(4)1"/>
      <sheetName val="表8-7_工程合同汇总表(移动)_(3)1"/>
      <sheetName val="表8-7_工程合同汇总表_(上市)_(2)1"/>
      <sheetName val="8电源设备_1"/>
      <sheetName val="12设备安装_(暂估入账余额)1"/>
      <sheetName val="Adj_No1"/>
      <sheetName val="Journal_list1"/>
      <sheetName val="Journal_list_(2)1"/>
      <sheetName val="Journal_list_(3)1"/>
      <sheetName val="Journal_list_(4)1"/>
      <sheetName val="Journal_list_(5)1"/>
      <sheetName val="P1_损益表1"/>
      <sheetName val="P2_主营业务收入1"/>
      <sheetName val="P3_跨期间工程设计收入1"/>
      <sheetName val="P4_跨期间工程施工收入1"/>
      <sheetName val="P5_器材供应收入_1"/>
      <sheetName val="P12_投资收益汇总表1"/>
      <sheetName val="P12-1_投资收益明细表1"/>
      <sheetName val="P15_所得税-企业所得税纳税调节表1"/>
      <sheetName val="P16_所得税-递延税项1"/>
      <sheetName val="P!6_所得税-递延税项1"/>
      <sheetName val="样品_1"/>
      <sheetName val="样品__(2)1"/>
      <sheetName val="[13_铁路配件_xlsῘ长期投资--其他投资1"/>
      <sheetName val="资产对帐清单_1"/>
      <sheetName val="税金计提_(2)1"/>
      <sheetName val="税金计提_(3)1"/>
      <sheetName val="附表1（营业厅）-下旬_(2)1"/>
      <sheetName val="附表1（营业厅）-下旬_(3)1"/>
      <sheetName val="附表1（营业厅）-下旬_(4)1"/>
      <sheetName val="附表1（营业厅）-下旬_(5)1"/>
      <sheetName val="附表1（营业厅）-下旬_(6)1"/>
      <sheetName val="附表1（营业厅）-下旬_(7)1"/>
      <sheetName val="附表1（营业厅）-下旬_(8)1"/>
      <sheetName val="附表1（营业厅）-下旬_(9)1"/>
      <sheetName val="附表1（营业厅）-下旬_(10)1"/>
      <sheetName val="附表1（营业厅）-下旬_(11)1"/>
      <sheetName val="附表1（大客户）_(2)-下旬1"/>
      <sheetName val="附表1（大客户）_(2)-下旬_(2)1"/>
      <sheetName val="附表1（大客户）_(2)-下旬_(3)1"/>
      <sheetName val="附表1（大客户）_(2)-下旬_(4)1"/>
      <sheetName val="附表1（大客户）_(2)-下旬_(5)1"/>
      <sheetName val="附表1（大客户）_(2)-下旬_(6)1"/>
      <sheetName val="附表1（大客户）_(2)-下旬_(7)1"/>
      <sheetName val="附表1（大客户）_(2)-下旬_(8)1"/>
      <sheetName val="附表1（大客户）_(2)-下旬_(9)1"/>
      <sheetName val="附表1（大客户）_(2)-下旬_(10)1"/>
      <sheetName val="附表1（大客户）_(2)-下旬_(11)1"/>
      <sheetName val="附表1（大客户）_(2)-月报1"/>
      <sheetName val="附表1（经销商）_(3)-下旬1"/>
      <sheetName val="附表1（经销商）_(3)-下旬_(2)1"/>
      <sheetName val="附表1（经销商）_(3)-下旬_(3)1"/>
      <sheetName val="附表1（经销商）_(3)-下旬_(4)1"/>
      <sheetName val="附表1（经销商）_(3)-下旬_(5)1"/>
      <sheetName val="附表1（经销商）_(3)-下旬_(6)1"/>
      <sheetName val="附表1（经销商）_(3)-下旬_(7)1"/>
      <sheetName val="附表1（经销商）_(3)-下旬_(8)1"/>
      <sheetName val="附表1（经销商）_(3)-下旬_(9)1"/>
      <sheetName val="附表1（经销商）_(3)-下旬_(10)1"/>
      <sheetName val="附表1（经销商）_(3)-下旬_(11)1"/>
      <sheetName val="附表1（经销商）_(3)-月报1"/>
      <sheetName val="附表1（合作厅）_(4)-下旬1"/>
      <sheetName val="附表1（合作厅）_(4)-下旬_(2)1"/>
      <sheetName val="附表1（合作厅）_(4)-下旬_(3)1"/>
      <sheetName val="附表1（合作厅）_(4)-下旬_(4)1"/>
      <sheetName val="附表1（合作厅）_(4)-下旬_(5)1"/>
      <sheetName val="附表1（合作厅）_(4)-下旬_(6)1"/>
      <sheetName val="附表1（合作厅）_(4)-下旬_(7)1"/>
      <sheetName val="附表1（合作厅）_(4)-下旬_(8)1"/>
      <sheetName val="附表1（合作厅）_(4)-下旬_(9)1"/>
      <sheetName val="附表1（合作厅）_(4)-下旬_(10)1"/>
      <sheetName val="附表1（合作厅）_(4)-下旬_(11)1"/>
      <sheetName val="附表1（合作厅）_(4)-月报_1"/>
      <sheetName val="附表2-下旬_(2)1"/>
      <sheetName val="附表2-下旬_(3)1"/>
      <sheetName val="附表2-下旬_(4)1"/>
      <sheetName val="附表2-下旬_(5)1"/>
      <sheetName val="附表2-下旬_(6)1"/>
      <sheetName val="附表2-下旬_(7)1"/>
      <sheetName val="附表2-下旬_(8)1"/>
      <sheetName val="附表2-下旬_(9)1"/>
      <sheetName val="附表2-下旬_(10)1"/>
      <sheetName val="附表2-下旬_(11)1"/>
      <sheetName val="附表3-下旬_(2)1"/>
      <sheetName val="附表3-下旬_(3)1"/>
      <sheetName val="附表3-下旬_(4)1"/>
      <sheetName val="附表3-下旬_(5)1"/>
      <sheetName val="附表3-下旬_(6)1"/>
      <sheetName val="附表3-下旬_(7)1"/>
      <sheetName val="附表3-下旬_(8)1"/>
      <sheetName val="附表3-下旬_(9)1"/>
      <sheetName val="附表3-下旬_(10)1"/>
      <sheetName val="附表3-下旬_(11)1"/>
      <sheetName val="流动资产--其他应收_坏帐(2)1"/>
      <sheetName val="设备安装_(已)1"/>
      <sheetName val="2001年话费_1"/>
      <sheetName val="资产对帐清Ԁ"/>
      <sheetName val="X_x0010_"/>
      <sheetName val="X "/>
      <sheetName val="X_x0005_"/>
      <sheetName val="Xè"/>
      <sheetName val="X"/>
      <sheetName val="Floating leg"/>
      <sheetName val="Fixed Leg Curve"/>
      <sheetName val="Floating Leg Curve"/>
      <sheetName val="Swap summary"/>
      <sheetName val="23产成品_2"/>
      <sheetName val="______2"/>
      <sheetName val="流动资产--货币_(2)2"/>
      <sheetName val="流动资产--货币_(3)2"/>
      <sheetName val="短投_(2)2"/>
      <sheetName val="表1_货币资金2"/>
      <sheetName val="表1-1_银行存款明细表2"/>
      <sheetName val="表2_短期投资2"/>
      <sheetName val="表3_应收帐款2"/>
      <sheetName val="表4_应收票据2"/>
      <sheetName val="表5_存货2"/>
      <sheetName val="表5-1_存货跌价损失准备计算表2"/>
      <sheetName val="表5-2_存货倒推表2"/>
      <sheetName val="表6_预付帐款2"/>
      <sheetName val="表6-1_其他应收款2"/>
      <sheetName val="表6-2_待摊费用2"/>
      <sheetName val="表6-3_预付及其他流动资产_2"/>
      <sheetName val="表7_固定资产变动表2"/>
      <sheetName val="表7-1_固定资产折旧表（上市）_2"/>
      <sheetName val="表7-1-1_固定资产折旧表__(非上市)2"/>
      <sheetName val="表7-2_待处理财产损溢2"/>
      <sheetName val="表7-3_固定资产有关资料2"/>
      <sheetName val="表8-1_移动2"/>
      <sheetName val="表8-2-1_数据2"/>
      <sheetName val="表8-2-2_互联网2"/>
      <sheetName val="表8-3_长途2"/>
      <sheetName val="表8-4_寻呼2"/>
      <sheetName val="表8-5_市话2"/>
      <sheetName val="表8-6_在建工程明细表2"/>
      <sheetName val="表8-7_工程合同汇总表(移动)_NEW2"/>
      <sheetName val="表8-7_工程合同汇总表(移动)_(2)2"/>
      <sheetName val="表8-8_在建工程有关资料2"/>
      <sheetName val="表9_长期待摊费用2"/>
      <sheetName val="表9-1_租赁合同汇总表2"/>
      <sheetName val="表10_无形资产变动表2"/>
      <sheetName val="表11_长期投资2"/>
      <sheetName val="表11-1_长期股票投资2"/>
      <sheetName val="表11-2_长期股权投资－未合并子公司2"/>
      <sheetName val="表11-3_长期股权投资_－_合营公司2"/>
      <sheetName val="表11-4_长期股权投资－联营公司2"/>
      <sheetName val="表11-5_长期股权投资－参股公司2"/>
      <sheetName val="表11-6_长期债权投资2"/>
      <sheetName val="表11-7_其他债权投资2"/>
      <sheetName val="表12_关联公司交易2"/>
      <sheetName val="表12-1_与总部对帐2"/>
      <sheetName val="表8-7_工程合同汇总表(移动)_(5)2"/>
      <sheetName val="公__2"/>
      <sheetName val="共同_(2)2"/>
      <sheetName val="BSC__BTS2"/>
      <sheetName val="西门子_2"/>
      <sheetName val="Sheet1_(2)2"/>
      <sheetName val="二次分配____2"/>
      <sheetName val="二次分配_____(2)2"/>
      <sheetName val="二次分配_____(3)2"/>
      <sheetName val="二次分配_____(4)2"/>
      <sheetName val="表8-7_工程合同汇总表(移动)_(3)2"/>
      <sheetName val="表8-7_工程合同汇总表_(上市)_(2)2"/>
      <sheetName val="Adj_No2"/>
      <sheetName val="8电源设备_2"/>
      <sheetName val="12设备安装_(暂估入账余额)2"/>
      <sheetName val="Journal_list2"/>
      <sheetName val="Journal_list_(2)2"/>
      <sheetName val="Journal_list_(3)2"/>
      <sheetName val="Journal_list_(4)2"/>
      <sheetName val="Journal_list_(5)2"/>
      <sheetName val="P1_损益表2"/>
      <sheetName val="P2_主营业务收入2"/>
      <sheetName val="P3_跨期间工程设计收入2"/>
      <sheetName val="P4_跨期间工程施工收入2"/>
      <sheetName val="P5_器材供应收入_2"/>
      <sheetName val="P12_投资收益汇总表2"/>
      <sheetName val="P12-1_投资收益明细表2"/>
      <sheetName val="P15_所得税-企业所得税纳税调节表2"/>
      <sheetName val="P16_所得税-递延税项2"/>
      <sheetName val="税金计提_(2)2"/>
      <sheetName val="税金计提_(3)2"/>
      <sheetName val="P!6_所得税-递延税项2"/>
      <sheetName val="样品_2"/>
      <sheetName val="样品__(2)2"/>
      <sheetName val="[13_铁路配件_xlsῘ长期投资--其他投资2"/>
      <sheetName val="资产对帐清单_2"/>
      <sheetName val="流动资产--其他应收_坏帐(2)2"/>
      <sheetName val="设备安装_(已)2"/>
      <sheetName val="附表1（营业厅）-下旬_(2)2"/>
      <sheetName val="附表1（营业厅）-下旬_(3)2"/>
      <sheetName val="附表1（营业厅）-下旬_(4)2"/>
      <sheetName val="附表1（营业厅）-下旬_(5)2"/>
      <sheetName val="附表1（营业厅）-下旬_(6)2"/>
      <sheetName val="附表1（营业厅）-下旬_(7)2"/>
      <sheetName val="附表1（营业厅）-下旬_(8)2"/>
      <sheetName val="附表1（营业厅）-下旬_(9)2"/>
      <sheetName val="附表1（营业厅）-下旬_(10)2"/>
      <sheetName val="附表1（营业厅）-下旬_(11)2"/>
      <sheetName val="附表1（大客户）_(2)-下旬2"/>
      <sheetName val="附表1（大客户）_(2)-下旬_(2)2"/>
      <sheetName val="附表1（大客户）_(2)-下旬_(3)2"/>
      <sheetName val="附表1（大客户）_(2)-下旬_(4)2"/>
      <sheetName val="附表1（大客户）_(2)-下旬_(5)2"/>
      <sheetName val="附表1（大客户）_(2)-下旬_(6)2"/>
      <sheetName val="附表1（大客户）_(2)-下旬_(7)2"/>
      <sheetName val="附表1（大客户）_(2)-下旬_(8)2"/>
      <sheetName val="附表1（大客户）_(2)-下旬_(9)2"/>
      <sheetName val="附表1（大客户）_(2)-下旬_(10)2"/>
      <sheetName val="附表1（大客户）_(2)-下旬_(11)2"/>
      <sheetName val="附表1（大客户）_(2)-月报2"/>
      <sheetName val="附表1（经销商）_(3)-下旬2"/>
      <sheetName val="附表1（经销商）_(3)-下旬_(2)2"/>
      <sheetName val="附表1（经销商）_(3)-下旬_(3)2"/>
      <sheetName val="附表1（经销商）_(3)-下旬_(4)2"/>
      <sheetName val="附表1（经销商）_(3)-下旬_(5)2"/>
      <sheetName val="附表1（经销商）_(3)-下旬_(6)2"/>
      <sheetName val="附表1（经销商）_(3)-下旬_(7)2"/>
      <sheetName val="附表1（经销商）_(3)-下旬_(8)2"/>
      <sheetName val="附表1（经销商）_(3)-下旬_(9)2"/>
      <sheetName val="附表1（经销商）_(3)-下旬_(10)2"/>
      <sheetName val="附表1（经销商）_(3)-下旬_(11)2"/>
      <sheetName val="附表1（经销商）_(3)-月报2"/>
      <sheetName val="附表1（合作厅）_(4)-下旬2"/>
      <sheetName val="附表1（合作厅）_(4)-下旬_(2)2"/>
      <sheetName val="附表1（合作厅）_(4)-下旬_(3)2"/>
      <sheetName val="附表1（合作厅）_(4)-下旬_(4)2"/>
      <sheetName val="附表1（合作厅）_(4)-下旬_(5)2"/>
      <sheetName val="附表1（合作厅）_(4)-下旬_(6)2"/>
      <sheetName val="附表1（合作厅）_(4)-下旬_(7)2"/>
      <sheetName val="附表1（合作厅）_(4)-下旬_(8)2"/>
      <sheetName val="附表1（合作厅）_(4)-下旬_(9)2"/>
      <sheetName val="附表1（合作厅）_(4)-下旬_(10)2"/>
      <sheetName val="附表1（合作厅）_(4)-下旬_(11)2"/>
      <sheetName val="附表1（合作厅）_(4)-月报_2"/>
      <sheetName val="附表2-下旬_(2)2"/>
      <sheetName val="附表2-下旬_(3)2"/>
      <sheetName val="附表2-下旬_(4)2"/>
      <sheetName val="附表2-下旬_(5)2"/>
      <sheetName val="附表2-下旬_(6)2"/>
      <sheetName val="附表2-下旬_(7)2"/>
      <sheetName val="附表2-下旬_(8)2"/>
      <sheetName val="附表2-下旬_(9)2"/>
      <sheetName val="附表2-下旬_(10)2"/>
      <sheetName val="附表2-下旬_(11)2"/>
      <sheetName val="附表3-下旬_(2)2"/>
      <sheetName val="附表3-下旬_(3)2"/>
      <sheetName val="附表3-下旬_(4)2"/>
      <sheetName val="附表3-下旬_(5)2"/>
      <sheetName val="附表3-下旬_(6)2"/>
      <sheetName val="附表3-下旬_(7)2"/>
      <sheetName val="附表3-下旬_(8)2"/>
      <sheetName val="附表3-下旬_(9)2"/>
      <sheetName val="附表3-下旬_(10)2"/>
      <sheetName val="附表3-下旬_(11)2"/>
      <sheetName val="2001年话费_2"/>
      <sheetName val="P4_跨期间工程敨工收入1"/>
      <sheetName val="表9-1_租赁合同汇总衬"/>
      <sheetName val="_13_铁路配件_xlsῘ长期投资--其他投资1"/>
      <sheetName val="附表1（合作厅）_(4)-下旬롩4)"/>
      <sheetName val="consol_adj"/>
      <sheetName val="Estimated_AP_9_03"/>
      <sheetName val="US_Codes1"/>
      <sheetName val="DDETABLE_"/>
      <sheetName val="XXèȈ"/>
      <sheetName val="XX᫈Ǆ"/>
      <sheetName val="固定⪋〚"/>
      <sheetName val="固定헾】"/>
      <sheetName val="XXXXXX蚘"/>
      <sheetName val="资产䌢⽛"/>
      <sheetName val="XX虘픀腟"/>
      <sheetName val="固定缀爎"/>
      <sheetName val="固定⡹"/>
      <sheetName val="固定怀⺒"/>
      <sheetName val="固定ﰀ᎓"/>
      <sheetName val="固定 ⹘"/>
      <sheetName val="固定倀≷"/>
      <sheetName val="固定謀ꀪ"/>
      <sheetName val="固定찀᩶"/>
      <sheetName val="固定缀䜎"/>
      <sheetName val="固定瀀ᢔ"/>
      <sheetName val="固定䴀뇗"/>
      <sheetName val="固定⁴"/>
      <sheetName val="固定ᰀ⑴"/>
      <sheetName val="固定缀䌎"/>
      <sheetName val="固定謀"/>
      <sheetName val="固定鰀᭹"/>
      <sheetName val="固定倀❗"/>
      <sheetName val="固定᝗"/>
      <sheetName val="固定尀᪎"/>
      <sheetName val="固定簀₏"/>
      <sheetName val="固定 ₐ"/>
      <sheetName val="固定缀㨎"/>
      <sheetName val="固定瀀ᩙ"/>
      <sheetName val="固定 ⍙"/>
      <sheetName val="资产鎼鐄"/>
      <sheetName val="P4_跨期间工程疬!痴!"/>
      <sheetName val="固定๿⽐"/>
      <sheetName val="固定赠๿"/>
      <sheetName val="固定๿⽥"/>
      <sheetName val="固定๿⼹"/>
      <sheetName val="固定鋰⪋"/>
      <sheetName val="固定๿⿂"/>
      <sheetName val="固定๿⾓"/>
      <sheetName val="P4_跨期间工程敨工收㰀"/>
      <sheetName val="P4_跨期间工程敨工收ԯ"/>
      <sheetName val="P4_跨期间工程敨工收ﰀ"/>
      <sheetName val="固定䟣⾙"/>
      <sheetName val="产品销售收入成本明细表๿⿦"/>
      <sheetName val="P4_跨期间工程敨工收∀"/>
      <sheetName val="资产简๿"/>
      <sheetName val="固定秠๿"/>
      <sheetName val="固定"/>
      <sheetName val="固定瘌癔"/>
      <sheetName val="P4_跨期间工程敨工收밀"/>
      <sheetName val="Payroll_R"/>
      <sheetName val="P4_跨期间工程敨工收缀"/>
      <sheetName val="OPEN_ITEN_KEY"/>
      <sheetName val="raw_material"/>
      <sheetName val="固定倀ⵖ"/>
      <sheetName val="固定䀀⭕"/>
      <sheetName val="固定䰀⥛"/>
      <sheetName val="固定က᭛"/>
      <sheetName val="固定怀⑖"/>
      <sheetName val="固定䀀⽗"/>
      <sheetName val="固定ကᕛ"/>
      <sheetName val="固定⍛"/>
      <sheetName val="固定ఀᙘ"/>
      <sheetName val="固定⁷ᙎ"/>
      <sheetName val="固定밀ᙰ"/>
      <sheetName val="固定∀᱃"/>
      <sheetName val="固定ꁷᘟ"/>
      <sheetName val="固定Ⰰ⥙"/>
      <sheetName val="固定退╔"/>
      <sheetName val="固定瀀ቖ"/>
      <sheetName val="固定∀暑"/>
      <sheetName val="固定ᰀᡖ"/>
      <sheetName val="XX虘ぇ"/>
      <sheetName val="固定⍇"/>
      <sheetName val="固定∀晃"/>
      <sheetName val="固定가ᵲ"/>
      <sheetName val="固定"/>
      <sheetName val="固定㰀ᑖ"/>
      <sheetName val="固定耀⩚"/>
      <sheetName val="固定Ṵ"/>
      <sheetName val="固定ᵗ"/>
      <sheetName val="固定㥇"/>
      <sheetName val="固定睇"/>
      <sheetName val="固定뀀ᡘ"/>
      <sheetName val="固定ⱇ"/>
      <sheetName val="固定ᝰ"/>
      <sheetName val="固定　⍕"/>
      <sheetName val="固定ကㅻ"/>
      <sheetName val="固定Ⰰⱴ"/>
      <sheetName val="固定밀ᑲ"/>
      <sheetName val="固定퀀ṭ"/>
      <sheetName val="P4_跨期间工程瑌璔"/>
      <sheetName val="固定氀⁚"/>
      <sheetName val="Euro_Disney"/>
      <sheetName val="1999_VO_Model"/>
      <sheetName val="2-3-2_制造费用"/>
      <sheetName val="表21_净利润调节表"/>
      <sheetName val="ADJTBL_3100"/>
      <sheetName val="List_of_Fixed_assets"/>
      <sheetName val="-1_ð"/>
      <sheetName val="13_铁路配件"/>
      <sheetName val="XXXXXX?"/>
      <sheetName val="???-?1?_?"/>
      <sheetName val="XX虘尀ᱵ"/>
      <sheetName val="XX虘瀀ṹ"/>
      <sheetName val="XX虘㰀⩴"/>
      <sheetName val="XX虘ᰀⱴ"/>
      <sheetName val="XX虘缀"/>
      <sheetName val="XX虘ꀀ᝙"/>
      <sheetName val="XX虘耀⁴"/>
      <sheetName val="P4_跨期间工程硌'碔'"/>
      <sheetName val="资产๿⾒"/>
      <sheetName val="资产䟣⿓"/>
      <sheetName val="P4_跨期间工程箜!篤!"/>
      <sheetName val="固定珌琔"/>
      <sheetName val="P4_跨期间工程๿⽌"/>
      <sheetName val="P4_跨期间工程啠䌢⿍"/>
      <sheetName val="固定가⡴"/>
      <sheetName val="固定G"/>
      <sheetName val="固定　⑯"/>
      <sheetName val="固定䰀⩱"/>
      <sheetName val="分公司EB"/>
      <sheetName val="-1_"/>
      <sheetName val="-1_|"/>
      <sheetName val="固定簀╔"/>
      <sheetName val="固定ﰀ❚"/>
      <sheetName val="固定멇"/>
      <sheetName val="固定ᕗ"/>
      <sheetName val="-1_Ì"/>
      <sheetName val="-1_p"/>
      <sheetName val="固定退ㅰ"/>
      <sheetName val="XX虘簀ᙗ"/>
      <sheetName val="XX虘䀀⥮"/>
      <sheetName val="固定∀"/>
      <sheetName val="固定큶⛀"/>
      <sheetName val="固定⁷េ"/>
      <sheetName val="固定ぷើ"/>
      <sheetName val="固定w⧅"/>
      <sheetName val="固定ၷ⧂"/>
      <sheetName val="固定끷⟂"/>
      <sheetName val="固定ꁷⳆ"/>
      <sheetName val="固定∀䥃"/>
      <sheetName val="固定灷⃆"/>
      <sheetName val="XX虘ⱛ"/>
      <sheetName val="固定가≖"/>
      <sheetName val="固定끷ⳁ"/>
      <sheetName val="固定遷⏆"/>
      <sheetName val="固定끷ツ"/>
      <sheetName val="固定⿅"/>
      <sheetName val="固定⁇"/>
      <sheetName val="固定䰀ፙ"/>
      <sheetName val="固定ၶ⻆"/>
      <sheetName val="XXXX⹚␀"/>
      <sheetName val="XX虘ὖ"/>
      <sheetName val="固定ꀀㅰ"/>
      <sheetName val="固定簀Ɑ"/>
      <sheetName val="固定獇"/>
      <sheetName val="固定㡇"/>
      <sheetName val="固定晇"/>
      <sheetName val="固定၇"/>
      <sheetName val="固定ကㅳ"/>
      <sheetName val="固定ꑇ"/>
      <sheetName val="固定Ⰰⅲ"/>
      <sheetName val="固定⽇"/>
      <sheetName val="固定က⥲"/>
      <sheetName val="固定Ὦ"/>
      <sheetName val="固定ᰀ⥚"/>
      <sheetName val="固定鰀⥗"/>
      <sheetName val="固定쀀ᡚ"/>
      <sheetName val="固定က⁬"/>
      <sheetName val="固定䀀⍲"/>
      <sheetName val="固定怀♘"/>
      <sheetName val="固定뀀⩔"/>
      <sheetName val="固定ᕲ"/>
      <sheetName val="固定倀᭱"/>
      <sheetName val="固定렀ꕟ"/>
      <sheetName val="固定堀᙭"/>
      <sheetName val="固定렀❟"/>
      <sheetName val="固定렀赟"/>
      <sheetName val="固定䀀ᑖ"/>
      <sheetName val="固定ꀀቔ"/>
      <sheetName val="固定렀᭟"/>
      <sheetName val="固定⠀ᡘ"/>
      <sheetName val="固定䀀᱓"/>
      <sheetName val="固定䀀╙"/>
      <sheetName val="固定ᵇ"/>
      <sheetName val="固定ࠀ᭱"/>
      <sheetName val="固定렀佟"/>
      <sheetName val="固定⩳"/>
      <sheetName val="固定瀀げ"/>
      <sheetName val="固定렀癟"/>
      <sheetName val="固定　⡲"/>
      <sheetName val="固定렀葟"/>
      <sheetName val="固定뀀⑬"/>
      <sheetName val="固定렀衟"/>
      <sheetName val="固定䠀Ṍ"/>
      <sheetName val="固定栀⭘"/>
      <sheetName val="固定 ፬"/>
      <sheetName val="固定⠀ᩱ"/>
      <sheetName val="固定蠀᭭"/>
      <sheetName val="固定렀ᙱ"/>
      <sheetName val="固定렀퉟"/>
      <sheetName val="固定㔀Վ"/>
      <sheetName val="固定栀Ⅿ"/>
      <sheetName val="固定ꠀ⹰"/>
      <sheetName val="固定㠀ㅈ"/>
      <sheetName val="固定퀀ㅪ"/>
      <sheetName val="固定⠀≔"/>
      <sheetName val="固定頀ᝏ"/>
      <sheetName val="固定㔀Ꙏ"/>
      <sheetName val="固定ꠀ᱔"/>
      <sheetName val="固定퀀ᱰ"/>
      <sheetName val="固定ᑘ"/>
      <sheetName val="固定　⽫"/>
      <sheetName val="固定⅊"/>
      <sheetName val="固定㔀ⅎ"/>
      <sheetName val="固定退ᕱ"/>
      <sheetName val="固定怀ⵗ"/>
      <sheetName val="固定頀⩗"/>
      <sheetName val="表9-1_租ꠀ말ం莅0"/>
      <sheetName val="表9-1_租赁合耀s"/>
      <sheetName val="表9-1_租ꠀ첀ఁ춅/"/>
      <sheetName val="表9-1_租0뀀"/>
      <sheetName val="表9-1_租ࠀ뗕ఁ莅0"/>
      <sheetName val="表9-1_租怀⏛ఀ莅0"/>
      <sheetName val="表9-1_租砀⏕ఀ莅0"/>
      <sheetName val="表9-1_租砀ꒅఆ辅/"/>
      <sheetName val="表9-1_租쀀ఁゅ0"/>
      <sheetName val="表9-1_租赁合/堀f"/>
      <sheetName val="表9-1_租赁合/Þ"/>
      <sheetName val="表9-1_租赁合0耀S"/>
      <sheetName val="表9-1_租赁合 V"/>
      <sheetName val="表9-1_租赁合ꠀ흗ఁ"/>
      <sheetName val="资产"/>
      <sheetName val="资产徸⿺"/>
      <sheetName val="XX虘谀♛"/>
      <sheetName val="Search_for"/>
      <sheetName val="02_03"/>
      <sheetName val="H_L_Summary"/>
      <sheetName val="Growth_1_2_H_L_Summary_"/>
      <sheetName val="附表1（大客户）_(2)-下旬_2耀)"/>
      <sheetName val="Sample_design"/>
      <sheetName val="清单12_31"/>
      <sheetName val="1601在建工程续"/>
      <sheetName val="23产成品_3"/>
      <sheetName val="______3"/>
      <sheetName val="流动资产--货币_(2)3"/>
      <sheetName val="流动资产--货币_(3)3"/>
      <sheetName val="短投_(2)3"/>
      <sheetName val="表1_货币资金3"/>
      <sheetName val="表1-1_银行存款明细表3"/>
      <sheetName val="表2_短期投资3"/>
      <sheetName val="表3_应收帐款3"/>
      <sheetName val="表4_应收票据3"/>
      <sheetName val="表5_存货3"/>
      <sheetName val="表5-1_存货跌价损失准备计算表3"/>
      <sheetName val="表5-2_存货倒推表3"/>
      <sheetName val="表6_预付帐款3"/>
      <sheetName val="表6-1_其他应收款3"/>
      <sheetName val="表6-2_待摊费用3"/>
      <sheetName val="表6-3_预付及其他流动资产_3"/>
      <sheetName val="表7_固定资产变动表3"/>
      <sheetName val="表7-1_固定资产折旧表（上市）_3"/>
      <sheetName val="表7-1-1_固定资产折旧表__(非上市)3"/>
      <sheetName val="表7-2_待处理财产损溢3"/>
      <sheetName val="表7-3_固定资产有关资料3"/>
      <sheetName val="表8-1_移动3"/>
      <sheetName val="表8-2-1_数据3"/>
      <sheetName val="表8-2-2_互联网3"/>
      <sheetName val="表8-3_长途3"/>
      <sheetName val="表8-4_寻呼3"/>
      <sheetName val="表8-5_市话3"/>
      <sheetName val="表8-6_在建工程明细表3"/>
      <sheetName val="表8-7_工程合同汇总表(移动)_NEW3"/>
      <sheetName val="表8-7_工程合同汇总表(移动)_(2)3"/>
      <sheetName val="表8-8_在建工程有关资料3"/>
      <sheetName val="表9_长期待摊费用3"/>
      <sheetName val="表9-1_租赁合同汇总表3"/>
      <sheetName val="表10_无形资产变动表3"/>
      <sheetName val="表11_长期投资3"/>
      <sheetName val="表11-1_长期股票投资3"/>
      <sheetName val="表11-2_长期股权投资－未合并子公司3"/>
      <sheetName val="表11-3_长期股权投资_－_合营公司3"/>
      <sheetName val="表11-4_长期股权投资－联营公司3"/>
      <sheetName val="表11-5_长期股权投资－参股公司3"/>
      <sheetName val="表11-6_长期债权投资3"/>
      <sheetName val="表11-7_其他债权投资3"/>
      <sheetName val="表12_关联公司交易3"/>
      <sheetName val="表12-1_与总部对帐3"/>
      <sheetName val="表8-7_工程合同汇总表(移动)_(5)3"/>
      <sheetName val="公__3"/>
      <sheetName val="共同_(2)3"/>
      <sheetName val="BSC__BTS3"/>
      <sheetName val="西门子_3"/>
      <sheetName val="Sheet1_(2)3"/>
      <sheetName val="二次分配____3"/>
      <sheetName val="二次分配_____(2)3"/>
      <sheetName val="二次分配_____(3)3"/>
      <sheetName val="二次分配_____(4)3"/>
      <sheetName val="表8-7_工程合同汇总表(移动)_(3)3"/>
      <sheetName val="表8-7_工程合同汇总表_(上市)_(2)3"/>
      <sheetName val="Adj_No3"/>
      <sheetName val="8电源设备_3"/>
      <sheetName val="12设备安装_(暂估入账余额)3"/>
      <sheetName val="Journal_list3"/>
      <sheetName val="Journal_list_(2)3"/>
      <sheetName val="Journal_list_(3)3"/>
      <sheetName val="Journal_list_(4)3"/>
      <sheetName val="Journal_list_(5)3"/>
      <sheetName val="P1_损益表3"/>
      <sheetName val="P2_主营业务收入3"/>
      <sheetName val="P3_跨期间工程设计收入3"/>
      <sheetName val="P4_跨期间工程施工收入3"/>
      <sheetName val="P5_器材供应收入_3"/>
      <sheetName val="P12_投资收益汇总表3"/>
      <sheetName val="P12-1_投资收益明细表3"/>
      <sheetName val="P15_所得税-企业所得税纳税调节表3"/>
      <sheetName val="P16_所得税-递延税项3"/>
      <sheetName val="税金计提_(2)3"/>
      <sheetName val="税金计提_(3)3"/>
      <sheetName val="P!6_所得税-递延税项3"/>
      <sheetName val="样品_3"/>
      <sheetName val="样品__(2)3"/>
      <sheetName val="[13_铁路配件_xlsῘ长期投资--其他投资3"/>
      <sheetName val="资产对帐清单_3"/>
      <sheetName val="流动资产--其他应收_坏帐(2)3"/>
      <sheetName val="设备安装_(已)3"/>
      <sheetName val="附表1（营业厅）-下旬_(2)3"/>
      <sheetName val="附表1（营业厅）-下旬_(3)3"/>
      <sheetName val="附表1（营业厅）-下旬_(4)3"/>
      <sheetName val="附表1（营业厅）-下旬_(5)3"/>
      <sheetName val="附表1（营业厅）-下旬_(6)3"/>
      <sheetName val="附表1（营业厅）-下旬_(7)3"/>
      <sheetName val="附表1（营业厅）-下旬_(8)3"/>
      <sheetName val="附表1（营业厅）-下旬_(9)3"/>
      <sheetName val="附表1（营业厅）-下旬_(10)3"/>
      <sheetName val="附表1（营业厅）-下旬_(11)3"/>
      <sheetName val="附表1（大客户）_(2)-下旬3"/>
      <sheetName val="附表1（大客户）_(2)-下旬_(2)3"/>
      <sheetName val="附表1（大客户）_(2)-下旬_(3)3"/>
      <sheetName val="附表1（大客户）_(2)-下旬_(4)3"/>
      <sheetName val="附表1（大客户）_(2)-下旬_(5)3"/>
      <sheetName val="附表1（大客户）_(2)-下旬_(6)3"/>
      <sheetName val="附表1（大客户）_(2)-下旬_(7)3"/>
      <sheetName val="附表1（大客户）_(2)-下旬_(8)3"/>
      <sheetName val="附表1（大客户）_(2)-下旬_(9)3"/>
      <sheetName val="附表1（大客户）_(2)-下旬_(10)3"/>
      <sheetName val="附表1（大客户）_(2)-下旬_(11)3"/>
      <sheetName val="附表1（大客户）_(2)-月报3"/>
      <sheetName val="附表1（经销商）_(3)-下旬3"/>
      <sheetName val="附表1（经销商）_(3)-下旬_(2)3"/>
      <sheetName val="附表1（经销商）_(3)-下旬_(3)3"/>
      <sheetName val="附表1（经销商）_(3)-下旬_(4)3"/>
      <sheetName val="附表1（经销商）_(3)-下旬_(5)3"/>
      <sheetName val="附表1（经销商）_(3)-下旬_(6)3"/>
      <sheetName val="附表1（经销商）_(3)-下旬_(7)3"/>
      <sheetName val="附表1（经销商）_(3)-下旬_(8)3"/>
      <sheetName val="附表1（经销商）_(3)-下旬_(9)3"/>
      <sheetName val="附表1（经销商）_(3)-下旬_(10)3"/>
      <sheetName val="附表1（经销商）_(3)-下旬_(11)3"/>
      <sheetName val="附表1（经销商）_(3)-月报3"/>
      <sheetName val="附表1（合作厅）_(4)-下旬3"/>
      <sheetName val="附表1（合作厅）_(4)-下旬_(2)3"/>
      <sheetName val="附表1（合作厅）_(4)-下旬_(3)3"/>
      <sheetName val="附表1（合作厅）_(4)-下旬_(4)3"/>
      <sheetName val="附表1（合作厅）_(4)-下旬_(5)3"/>
      <sheetName val="附表1（合作厅）_(4)-下旬_(6)3"/>
      <sheetName val="附表1（合作厅）_(4)-下旬_(7)3"/>
      <sheetName val="附表1（合作厅）_(4)-下旬_(8)3"/>
      <sheetName val="附表1（合作厅）_(4)-下旬_(9)3"/>
      <sheetName val="附表1（合作厅）_(4)-下旬_(10)3"/>
      <sheetName val="附表1（合作厅）_(4)-下旬_(11)3"/>
      <sheetName val="附表1（合作厅）_(4)-月报_3"/>
      <sheetName val="附表2-下旬_(2)3"/>
      <sheetName val="附表2-下旬_(3)3"/>
      <sheetName val="附表2-下旬_(4)3"/>
      <sheetName val="附表2-下旬_(5)3"/>
      <sheetName val="附表2-下旬_(6)3"/>
      <sheetName val="附表2-下旬_(7)3"/>
      <sheetName val="附表2-下旬_(8)3"/>
      <sheetName val="附表2-下旬_(9)3"/>
      <sheetName val="附表2-下旬_(10)3"/>
      <sheetName val="附表2-下旬_(11)3"/>
      <sheetName val="附表3-下旬_(2)3"/>
      <sheetName val="附表3-下旬_(3)3"/>
      <sheetName val="附表3-下旬_(4)3"/>
      <sheetName val="附表3-下旬_(5)3"/>
      <sheetName val="附表3-下旬_(6)3"/>
      <sheetName val="附表3-下旬_(7)3"/>
      <sheetName val="附表3-下旬_(8)3"/>
      <sheetName val="附表3-下旬_(9)3"/>
      <sheetName val="附表3-下旬_(10)3"/>
      <sheetName val="附表3-下旬_(11)3"/>
      <sheetName val="2001年话费_3"/>
      <sheetName val="P4_跨期间工程敨工收入2"/>
      <sheetName val="表9-1_租赁合同汇总衬1"/>
      <sheetName val="_13_铁路配件_xlsῘ长期投资--其他投资2"/>
      <sheetName val="附表1（合作厅）_(4)-下旬롩4)1"/>
      <sheetName val="consol_adj1"/>
      <sheetName val="Estimated_AP_9_031"/>
      <sheetName val="US_Codes2"/>
      <sheetName val="DDETABLE_1"/>
      <sheetName val="P4_跨期间工程疬!痴!1"/>
      <sheetName val="P4_跨期间工程敨工收㰀1"/>
      <sheetName val="P4_跨期间工程敨工收ԯ1"/>
      <sheetName val="P4_跨期间工程敨工收ﰀ1"/>
      <sheetName val="P4_跨期间工程敨工收∀1"/>
      <sheetName val="P4_跨期间工程敨工收밀1"/>
      <sheetName val="Payroll_R1"/>
      <sheetName val="P4_跨期间工程敨工收缀1"/>
      <sheetName val="OPEN_ITEN_KEY1"/>
      <sheetName val="raw_material1"/>
      <sheetName val="Euro_Disney1"/>
      <sheetName val="1999_VO_Model1"/>
      <sheetName val="2-3-2_制造费用1"/>
      <sheetName val="表21_净利润调节表1"/>
      <sheetName val="ADJTBL_31001"/>
      <sheetName val="List_of_Fixed_assets1"/>
      <sheetName val="13_铁路配件1"/>
      <sheetName val="???-?1?_?1"/>
      <sheetName val="P4_跨期间工程硌'碔'1"/>
      <sheetName val="P4_跨期间工程箜!篤!1"/>
      <sheetName val="表9-1_租赁合ꠀ흗ఁ1"/>
      <sheetName val="Search_for1"/>
      <sheetName val="02_031"/>
      <sheetName val="H_L_Summary1"/>
      <sheetName val="Growth_1_2_H_L_Summary_1"/>
      <sheetName val="附表1（大客户）_(2)-下旬_2耀)1"/>
      <sheetName val="Sample_design1"/>
      <sheetName val="清单12_311"/>
      <sheetName val="人员基本资料"/>
      <sheetName val="应交增值税"/>
      <sheetName val="DataQuery"/>
      <sheetName val="主要规划指标"/>
      <sheetName val="1"/>
      <sheetName val="2"/>
      <sheetName val="3"/>
      <sheetName val="4"/>
      <sheetName val="5"/>
      <sheetName val="6"/>
      <sheetName val="7"/>
      <sheetName val="9"/>
      <sheetName val="10"/>
      <sheetName val="11"/>
      <sheetName val="12"/>
      <sheetName val="TOTAL"/>
      <sheetName val="生产部金额"/>
      <sheetName val="SFS(BUDGET)"/>
      <sheetName val="WORKING"/>
      <sheetName val="8-(1)应收利息"/>
      <sheetName val="8-(2)应收利息"/>
      <sheetName val="9-(1)其他应收款"/>
      <sheetName val="9-(2)其他应收款"/>
      <sheetName val="10贴现"/>
      <sheetName val="11短期投资"/>
      <sheetName val="12委托贷款"/>
      <sheetName val="13买入反售证券"/>
      <sheetName val="15中长期贷款披露"/>
      <sheetName val="15-1中长期贷款披露附件"/>
      <sheetName val="16逾期贷款披露"/>
      <sheetName val="16-1逾期贷款披露附件"/>
      <sheetName val="17呆滞贷款披露"/>
      <sheetName val="17-1呆滞贷款披露附件"/>
      <sheetName val="18呆帐贷款"/>
      <sheetName val="19贷款呆帐准备"/>
      <sheetName val="20长期投资"/>
      <sheetName val="21固定资产及累计折旧"/>
      <sheetName val="22在建工程"/>
      <sheetName val="23无形资产"/>
      <sheetName val="24长期待摊费用"/>
      <sheetName val="25待处理抵债资产"/>
      <sheetName val="27短期存款"/>
      <sheetName val="28短期储蓄存款"/>
      <sheetName val="29向中央银行借款"/>
      <sheetName val="30同业存放款项"/>
      <sheetName val="31同业拆入"/>
      <sheetName val="32卖出回购证券"/>
      <sheetName val="33应付利息"/>
      <sheetName val="34存入短期保证金"/>
      <sheetName val="35应交税金"/>
      <sheetName val="37其他应付款"/>
      <sheetName val="38长期存款"/>
      <sheetName val="39长期储蓄存款"/>
      <sheetName val="45利息收入支出"/>
      <sheetName val="46金融企业往来收支"/>
      <sheetName val="47外汇损益"/>
      <sheetName val="48投资收益"/>
      <sheetName val="49其他营业支出"/>
      <sheetName val="50营业税金及附加"/>
      <sheetName val="51营业外收入"/>
      <sheetName val="52营业外支出"/>
      <sheetName val="53所得税"/>
      <sheetName val="表外应收利息"/>
      <sheetName val="邦貨i1"/>
      <sheetName val="拨备input"/>
      <sheetName val="E1020"/>
      <sheetName val="固定资产"/>
      <sheetName val="HK BRIDGES_CM"/>
      <sheetName val="自定缀"/>
      <sheetName val="KKKKKKKÈ"/>
      <sheetName val="XL4Popp5"/>
      <sheetName val="NamelisB"/>
      <sheetName val="资产对帐清԰?"/>
      <sheetName val="RES"/>
      <sheetName val="宣1"/>
      <sheetName val="F-A summy 2"/>
      <sheetName val="应收票据(关联方)"/>
      <sheetName val="辅配料出库明细月报表（仓库07表）"/>
      <sheetName val="XXXX怀⩺缀켎"/>
      <sheetName val="XXXX缀ꌎԯ"/>
      <sheetName val="索引"/>
      <sheetName val="XXXX㔀롎ԯ"/>
      <sheetName val="XX虘_x0013_⁫"/>
      <sheetName val="固定_x0005_⁫"/>
      <sheetName val="XX虘_x0013_⁬"/>
      <sheetName val="固定_x0005_⁬"/>
      <sheetName val="XX虘_x0013_䈀荪"/>
      <sheetName val="XX虘_x0013_ざ"/>
      <sheetName val="固定_x0005_㔀䡎"/>
      <sheetName val="固定歠!殬"/>
      <sheetName val="固定_x0005_怀Ⅻ"/>
      <sheetName val="固定_x0005_蠀♬"/>
      <sheetName val="固定_x0005_㔀㹎"/>
      <sheetName val="固定_x0005_ꠀ♙"/>
      <sheetName val="固定_x0005_ ⽕"/>
      <sheetName val="固定_x0005_㔀"/>
      <sheetName val="XXXX㔀ԯ"/>
      <sheetName val="固定姘/徸"/>
      <sheetName val="固定_x0005__xd800_⽙"/>
      <sheetName val="XXXX_xd800_⽙렀絟"/>
      <sheetName val="表9-1 租픀ٟ԰"/>
      <sheetName val="损益明细-收入"/>
      <sheetName val="表9-1 租/"/>
      <sheetName val="表9-1 租က"/>
      <sheetName val="XXXX堀⡖䈀쑪"/>
      <sheetName val="FX"/>
      <sheetName val="Cashflow(Scenario)"/>
      <sheetName val="页面"/>
      <sheetName val="其他长期ᵥᨈ"/>
      <sheetName val="初始设定"/>
      <sheetName val="固定_x0005_瀀᝴"/>
      <sheetName val="资产_x0010_"/>
      <sheetName val="资产׃】"/>
      <sheetName val="资产׃⼹"/>
      <sheetName val="资产_x0005__x0005__x0005_"/>
      <sheetName val="ԀԀ"/>
      <sheetName val="P4 跨期间工程囘_x001f_丵⿵"/>
      <sheetName val="P4 跨期间工程呀_x0013_䟣⾈"/>
      <sheetName val="P4 跨期间工程䟣⿢_x0005_"/>
      <sheetName val="P4 跨期间工程䟣⽼_x0005_"/>
      <sheetName val="P4 跨期间工程吼.咄."/>
      <sheetName val="P4 跨期间工程筜-箤-"/>
      <sheetName val="P4 跨期间工程墸*徸⾕"/>
      <sheetName val="P4 跨期间工程徸⿔_x0005_"/>
      <sheetName val="P4 跨期间工程徸⿇_x0005_"/>
      <sheetName val="分公司EB_x005f_x0000_DA率"/>
      <sheetName val="G6-1A (2005)"/>
      <sheetName val="FY02"/>
      <sheetName val="IV-2-4"/>
      <sheetName val="IV-2-6"/>
      <sheetName val="P4 跨期间工程丵⼼_x0005_"/>
      <sheetName val="P4 跨期间工程址_x001f_䟣⾼"/>
      <sheetName val="P4 跨期间工程墀(䟣⿝"/>
      <sheetName val="P4 跨期间工程嬐_x001b_䟣⽘"/>
      <sheetName val="附表3-下旬헾】_x0005_"/>
      <sheetName val="附表3-下旬ᰖ〚_x0005_"/>
      <sheetName val="附表3-下紀ዱ԰"/>
      <sheetName val="P4 跨期间工程灸$徸⾲"/>
      <sheetName val="P4 跨期间工程濈0徸⽜"/>
      <sheetName val="P4 跨期间工程殨&quot;徸　"/>
      <sheetName val="P4 跨期间工程牰*犼*"/>
      <sheetName val="P4 跨期间工程嚀0囌0"/>
      <sheetName val="P4 跨期间工程灀_x0012_炌_x0012_"/>
      <sheetName val="P4 跨期间工程滐$漜$"/>
      <sheetName val="P4 跨期间工程丵⿼_x0005_"/>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 val="表A09应付职工薪酬"/>
      <sheetName val="利息7月-8月"/>
      <sheetName val="IV-2-7"/>
      <sheetName val="IV-2-5"/>
      <sheetName val="IV-2-17"/>
      <sheetName val="其他长期罥ᨎ"/>
      <sheetName val="A-15 所有权受限制的资产"/>
      <sheetName val="#REF"/>
      <sheetName val="其他长期罨ᨎ"/>
      <sheetName val="补贴收入"/>
      <sheetName val="分专业利润表"/>
      <sheetName val="分专业资产负债表"/>
      <sheetName val="分专业利润分配表"/>
      <sheetName val="上市公司与关联公司往来"/>
      <sheetName val="其他业务利润"/>
      <sheetName val="人工成本"/>
      <sheetName val="所得税"/>
      <sheetName val="投资收益"/>
      <sheetName val="现金流量表"/>
      <sheetName val="营业外收入"/>
      <sheetName val="营业外支出"/>
      <sheetName val="主营业务成本"/>
      <sheetName val="主营业务税金及附加"/>
      <sheetName val="主营业务收入长途"/>
      <sheetName val="主营业务收入数据"/>
      <sheetName val="主营业务收入移动"/>
      <sheetName val="主营业务收入固话"/>
      <sheetName val="主营业务收入新时空及其他"/>
      <sheetName val="主营业务收入寻呼"/>
      <sheetName val="其他长期遨᎛"/>
      <sheetName val="2003"/>
      <sheetName val="数据定义1"/>
      <sheetName val="数字视频并帐"/>
      <sheetName val="其他长期_xdc00_ᎉ"/>
      <sheetName val="资产对帐清缀ᨎ"/>
      <sheetName val="其他长期԰"/>
      <sheetName val="G102"/>
      <sheetName val="2241101"/>
      <sheetName val="51512"/>
      <sheetName val="51513"/>
      <sheetName val="5111199"/>
      <sheetName val="其他长期ե缀"/>
      <sheetName val="其他长期絥ዱ"/>
      <sheetName val="F100"/>
      <sheetName val="U410"/>
      <sheetName val="设备部房屋"/>
      <sheetName val="GE1-1"/>
      <sheetName val="00000ppy"/>
      <sheetName val="资产对츸Ͱ䑲⽥"/>
      <sheetName val="资产对䑲⽃"/>
      <sheetName val="资产对_x0010_"/>
      <sheetName val="资产对։䑲⿫"/>
      <sheetName val="资产对"/>
      <sheetName val="资产对䑲⽞"/>
      <sheetName val="资产对䑲⽔"/>
      <sheetName val="导出明细账45月份"/>
      <sheetName val="germany"/>
      <sheetName val="表9-1_租赁合同汇总衬2"/>
      <sheetName val="P4_跨期间工程敨工收入3"/>
      <sheetName val="_13_铁路配件_xlsῘ长期投资--其他投资3"/>
      <sheetName val="表9-1_租赁合同汇总衬3"/>
      <sheetName val="表1_货币资金4"/>
      <sheetName val="表1-1_银行存款明细表4"/>
      <sheetName val="表2_短期投资4"/>
      <sheetName val="表3_应收帐款4"/>
      <sheetName val="表4_应收票据4"/>
      <sheetName val="表5_存货4"/>
      <sheetName val="表5-1_存货跌价损失准备计算表4"/>
      <sheetName val="表5-2_存货倒推表4"/>
      <sheetName val="表6_预付帐款4"/>
      <sheetName val="表6-1_其他应收款4"/>
      <sheetName val="表6-2_待摊费用4"/>
      <sheetName val="表6-3_预付及其他流动资产_4"/>
      <sheetName val="表7_固定资产变动表4"/>
      <sheetName val="表7-1_固定资产折旧表（上市）_4"/>
      <sheetName val="表7-1-1_固定资产折旧表__(非上市)4"/>
      <sheetName val="表7-2_待处理财产损溢4"/>
      <sheetName val="表7-3_固定资产有关资料4"/>
      <sheetName val="表8-1_移动4"/>
      <sheetName val="表8-2-1_数据4"/>
      <sheetName val="表8-2-2_互联网4"/>
      <sheetName val="表8-3_长途4"/>
      <sheetName val="表8-4_寻呼4"/>
      <sheetName val="表8-5_市话4"/>
      <sheetName val="表8-6_在建工程明细表4"/>
      <sheetName val="表8-7_工程合同汇总表(移动)_NEW4"/>
      <sheetName val="表8-7_工程合同汇总表(移动)_(2)4"/>
      <sheetName val="表8-8_在建工程有关资料4"/>
      <sheetName val="表9_长期待摊费用4"/>
      <sheetName val="表9-1_租赁合同汇总表4"/>
      <sheetName val="表10_无形资产变动表4"/>
      <sheetName val="表11_长期投资4"/>
      <sheetName val="表11-1_长期股票投资4"/>
      <sheetName val="表11-2_长期股权投资－未合并子公司4"/>
      <sheetName val="表11-3_长期股权投资_－_合营公司4"/>
      <sheetName val="表11-4_长期股权投资－联营公司4"/>
      <sheetName val="表11-5_长期股权投资－参股公司4"/>
      <sheetName val="表11-6_长期债权投资4"/>
      <sheetName val="表11-7_其他债权投资4"/>
      <sheetName val="表12_关联公司交易4"/>
      <sheetName val="表12-1_与总部对帐4"/>
      <sheetName val="表8-7_工程合同汇总表(移动)_(5)4"/>
      <sheetName val="公__4"/>
      <sheetName val="共同_(2)4"/>
      <sheetName val="BSC__BTS4"/>
      <sheetName val="西门子_4"/>
      <sheetName val="Sheet1_(2)4"/>
      <sheetName val="二次分配____4"/>
      <sheetName val="二次分配_____(2)4"/>
      <sheetName val="二次分配_____(3)4"/>
      <sheetName val="二次分配_____(4)4"/>
      <sheetName val="表8-7_工程合同汇总表(移动)_(3)4"/>
      <sheetName val="表8-7_工程合同汇总表_(上市)_(2)4"/>
      <sheetName val="8电源设备_4"/>
      <sheetName val="12设备安装_(暂估入账余额)4"/>
      <sheetName val="Adj_No4"/>
      <sheetName val="Journal_list4"/>
      <sheetName val="Journal_list_(2)4"/>
      <sheetName val="Journal_list_(3)4"/>
      <sheetName val="Journal_list_(4)4"/>
      <sheetName val="Journal_list_(5)4"/>
      <sheetName val="P1_损益表4"/>
      <sheetName val="P2_主营业务收入4"/>
      <sheetName val="P3_跨期间工程设计收入4"/>
      <sheetName val="P4_跨期间工程施工收入4"/>
      <sheetName val="P5_器材供应收入_4"/>
      <sheetName val="P12_投资收益汇总表4"/>
      <sheetName val="P12-1_投资收益明细表4"/>
      <sheetName val="P15_所得税-企业所得税纳税调节表4"/>
      <sheetName val="P16_所得税-递延税项4"/>
      <sheetName val="P!6_所得税-递延税项4"/>
      <sheetName val="样品_4"/>
      <sheetName val="样品__(2)4"/>
      <sheetName val="[13_铁路配件_xlsῘ长期投资--其他投资4"/>
      <sheetName val="资产对帐清单_4"/>
      <sheetName val="税金计提_(2)4"/>
      <sheetName val="税金计提_(3)4"/>
      <sheetName val="流动资产--其他应收_坏帐(2)4"/>
      <sheetName val="设备安装_(已)4"/>
      <sheetName val="附表1（营业厅）-下旬_(2)4"/>
      <sheetName val="附表1（营业厅）-下旬_(3)4"/>
      <sheetName val="附表1（营业厅）-下旬_(4)4"/>
      <sheetName val="附表1（营业厅）-下旬_(5)4"/>
      <sheetName val="附表1（营业厅）-下旬_(6)4"/>
      <sheetName val="附表1（营业厅）-下旬_(7)4"/>
      <sheetName val="附表1（营业厅）-下旬_(8)4"/>
      <sheetName val="附表1（营业厅）-下旬_(9)4"/>
      <sheetName val="附表1（营业厅）-下旬_(10)4"/>
      <sheetName val="附表1（营业厅）-下旬_(11)4"/>
      <sheetName val="附表1（大客户）_(2)-下旬4"/>
      <sheetName val="附表1（大客户）_(2)-下旬_(2)4"/>
      <sheetName val="附表1（大客户）_(2)-下旬_(3)4"/>
      <sheetName val="附表1（大客户）_(2)-下旬_(4)4"/>
      <sheetName val="附表1（大客户）_(2)-下旬_(5)4"/>
      <sheetName val="附表1（大客户）_(2)-下旬_(6)4"/>
      <sheetName val="附表1（大客户）_(2)-下旬_(7)4"/>
      <sheetName val="附表1（大客户）_(2)-下旬_(8)4"/>
      <sheetName val="附表1（大客户）_(2)-下旬_(9)4"/>
      <sheetName val="附表1（大客户）_(2)-下旬_(10)4"/>
      <sheetName val="附表1（大客户）_(2)-下旬_(11)4"/>
      <sheetName val="附表1（大客户）_(2)-月报4"/>
      <sheetName val="附表1（经销商）_(3)-下旬4"/>
      <sheetName val="附表1（经销商）_(3)-下旬_(2)4"/>
      <sheetName val="附表1（经销商）_(3)-下旬_(3)4"/>
      <sheetName val="附表1（经销商）_(3)-下旬_(4)4"/>
      <sheetName val="附表1（经销商）_(3)-下旬_(5)4"/>
      <sheetName val="附表1（经销商）_(3)-下旬_(6)4"/>
      <sheetName val="附表1（经销商）_(3)-下旬_(7)4"/>
      <sheetName val="附表1（经销商）_(3)-下旬_(8)4"/>
      <sheetName val="附表1（经销商）_(3)-下旬_(9)4"/>
      <sheetName val="附表1（经销商）_(3)-下旬_(10)4"/>
      <sheetName val="附表1（经销商）_(3)-下旬_(11)4"/>
      <sheetName val="附表1（经销商）_(3)-月报4"/>
      <sheetName val="附表1（合作厅）_(4)-下旬4"/>
      <sheetName val="附表1（合作厅）_(4)-下旬_(2)4"/>
      <sheetName val="附表1（合作厅）_(4)-下旬_(3)4"/>
      <sheetName val="附表1（合作厅）_(4)-下旬_(4)4"/>
      <sheetName val="附表1（合作厅）_(4)-下旬_(5)4"/>
      <sheetName val="附表1（合作厅）_(4)-下旬_(6)4"/>
      <sheetName val="附表1（合作厅）_(4)-下旬_(7)4"/>
      <sheetName val="附表1（合作厅）_(4)-下旬_(8)4"/>
      <sheetName val="附表1（合作厅）_(4)-下旬_(9)4"/>
      <sheetName val="附表1（合作厅）_(4)-下旬_(10)4"/>
      <sheetName val="附表1（合作厅）_(4)-下旬_(11)4"/>
      <sheetName val="附表1（合作厅）_(4)-月报_4"/>
      <sheetName val="附表2-下旬_(2)4"/>
      <sheetName val="附表2-下旬_(3)4"/>
      <sheetName val="附表2-下旬_(4)4"/>
      <sheetName val="附表2-下旬_(5)4"/>
      <sheetName val="附表2-下旬_(6)4"/>
      <sheetName val="附表2-下旬_(7)4"/>
      <sheetName val="附表2-下旬_(8)4"/>
      <sheetName val="附表2-下旬_(9)4"/>
      <sheetName val="附表2-下旬_(10)4"/>
      <sheetName val="附表2-下旬_(11)4"/>
      <sheetName val="附表3-下旬_(2)4"/>
      <sheetName val="附表3-下旬_(3)4"/>
      <sheetName val="附表3-下旬_(4)4"/>
      <sheetName val="附表3-下旬_(5)4"/>
      <sheetName val="附表3-下旬_(6)4"/>
      <sheetName val="附表3-下旬_(7)4"/>
      <sheetName val="附表3-下旬_(8)4"/>
      <sheetName val="附表3-下旬_(9)4"/>
      <sheetName val="附表3-下旬_(10)4"/>
      <sheetName val="附表3-下旬_(11)4"/>
      <sheetName val="List"/>
      <sheetName val="_13 铁路配件.xlsῘ长期投资--/"/>
      <sheetName val="2135办公室"/>
      <sheetName val="分类辅助"/>
      <sheetName val="XXXXXX_x0005__"/>
      <sheetName val="分公司EB_DA率"/>
      <sheetName val="P4 跨期间工程坰_䟣⿓"/>
      <sheetName val="报表项目"/>
      <sheetName val="销售"/>
      <sheetName val="JUly97"/>
      <sheetName val="___-_1_ _"/>
      <sheetName val="P4 跨期间工程硌'碔_"/>
      <sheetName val="固定竀_๿"/>
      <sheetName val="表9-1 租ꠀ첀ఁ춅_"/>
      <sheetName val="表9-1 租砀ꒅఆ辅_"/>
      <sheetName val="表9-1 租赁合_"/>
      <sheetName val="XXXXXX_"/>
      <sheetName val="___-_1___"/>
      <sheetName val="P4_跨期间工程硌'碔_"/>
      <sheetName val="表9-1_租ꠀ첀ఁ춅_"/>
      <sheetName val="表9-1_租砀ꒅఆ辅_"/>
      <sheetName val="表9-1_租赁合_堀f"/>
      <sheetName val="表9-1_租赁合_Þ"/>
      <sheetName val="___-_1___1"/>
      <sheetName val="资产对帐清԰_"/>
      <sheetName val="XX虘_x0013_퀀ᥗ"/>
      <sheetName val="XXXXꠀὰ㔀"/>
      <sheetName val="生产成本က"/>
      <sheetName val="货币资金"/>
      <sheetName val="固定_x0005_�⡹"/>
      <sheetName val="固定_x0005_�ᝰ"/>
      <sheetName val="固定_x0005_�Ṵ"/>
      <sheetName val="XX虘_x0013_�ⱛ"/>
      <sheetName val="XX虘_x0013_�"/>
      <sheetName val="XX虘_x0013_缀�"/>
      <sheetName val="UFPrn20050405152516"/>
      <sheetName val="公司名称及科目"/>
      <sheetName val="产品成絨ዱ԰"/>
      <sheetName val="Mkt Info"/>
      <sheetName val="2月收入成本明细表"/>
      <sheetName val="2160"/>
      <sheetName val="3050"/>
      <sheetName val="2180"/>
      <sheetName val="2070"/>
      <sheetName val="2080"/>
      <sheetName val="3010"/>
      <sheetName val="2060"/>
      <sheetName val="2161"/>
      <sheetName val="2190"/>
      <sheetName val="2090"/>
      <sheetName val="3200"/>
      <sheetName val="2130"/>
      <sheetName val="3150"/>
      <sheetName val="3120"/>
      <sheetName val="2110"/>
      <sheetName val="2120"/>
      <sheetName val="3130"/>
      <sheetName val="2220"/>
      <sheetName val="DWMC"/>
      <sheetName val="source-1"/>
      <sheetName val="固定资产处理情况表"/>
      <sheetName val="N100"/>
      <sheetName val="4-货币资金-现金"/>
      <sheetName val="1.财务报表"/>
      <sheetName val="Purchased FG stocklist"/>
      <sheetName val="Self-produced FG stocklist"/>
      <sheetName val="Hours"/>
      <sheetName val="account"/>
      <sheetName val="TB-累1"/>
      <sheetName val="TB-累2"/>
      <sheetName val="TB-当2"/>
      <sheetName val="CONTROL"/>
      <sheetName val="소상 &quot;1&quot;"/>
      <sheetName val="CASH APPLICATION_Service_2"/>
      <sheetName val="FY01"/>
      <sheetName val="6联"/>
      <sheetName val="H R"/>
      <sheetName val="云达"/>
      <sheetName val="for retest"/>
      <sheetName val="附表2-က"/>
      <sheetName val="附表2-"/>
      <sheetName val="CRA-Detail"/>
      <sheetName val="K200-FA list (2)"/>
      <sheetName val="账龄分析表（定）"/>
      <sheetName val="P!"/>
      <sheetName val="10401"/>
      <sheetName val="FINANCE"/>
      <sheetName val="G&amp;A"/>
      <sheetName val="PNL"/>
      <sheetName val="银行"/>
      <sheetName val="XXXX⠀ⱌ䈀Ꝫ"/>
      <sheetName val="XXXX䈀Ꝫԯ"/>
      <sheetName val="明细分类账"/>
      <sheetName val="_Recovered_SheetName_436_"/>
      <sheetName val="自定԰"/>
      <sheetName val="OR TB "/>
      <sheetName val="Prepayment - all cut "/>
      <sheetName val="I1-1001"/>
      <sheetName val="产品销售毛利表"/>
      <sheetName val="应收帐款预估2005"/>
      <sheetName val="应付帐款预估2005"/>
      <sheetName val="应收帐款预估2006"/>
      <sheetName val="应付帐款预估2006"/>
      <sheetName val="合并"/>
      <sheetName val="内部往来调节表6"/>
      <sheetName val="销售成本明细表19之一"/>
      <sheetName val="U600-投资收益"/>
      <sheetName val="XXXXXX虘_x0013_"/>
      <sheetName val="B30111"/>
      <sheetName val="表一"/>
      <sheetName val="资产负橂⼡"/>
      <sheetName val="삅ོ䚋栠Ѫ"/>
      <sheetName val="삅ོ䚋栠"/>
      <sheetName val="삅ོ"/>
      <sheetName val="삅ོ䚋"/>
      <sheetName val="삅"/>
      <sheetName val="表B04费用决算表"/>
      <sheetName val="表B04-1费用决算分析表"/>
      <sheetName val="XXXXXX_x005f_x0005__x005f_x0000_"/>
      <sheetName val="270.0010差異分析(RJE#05)"/>
      <sheetName val="符号标识"/>
      <sheetName val="其他长期_xdc65_ᎉ"/>
      <sheetName val="其他长期紀ዱ"/>
      <sheetName val="其他长期譥ᨪ"/>
      <sheetName val="其他长期끥Ꭷ"/>
      <sheetName val="K210-2009 生产成本计算单"/>
      <sheetName val="K213-库存商品结转成本"/>
      <sheetName val="23产s"/>
      <sheetName val="23产桳췢܃龎"/>
      <sheetName val="23产成品_6"/>
      <sheetName val="______6"/>
      <sheetName val="流动资产--货币_(2)6"/>
      <sheetName val="流动资产--货币_(3)6"/>
      <sheetName val="短投_(2)6"/>
      <sheetName val="表1_货币资金6"/>
      <sheetName val="表1-1_银行存款明细表6"/>
      <sheetName val="表2_短期投资6"/>
      <sheetName val="表3_应收帐款6"/>
      <sheetName val="表4_应收票据6"/>
      <sheetName val="表5_存货6"/>
      <sheetName val="表5-1_存货跌价损失准备计算表6"/>
      <sheetName val="表5-2_存货倒推表6"/>
      <sheetName val="表6_预付帐款6"/>
      <sheetName val="表6-1_其他应收款6"/>
      <sheetName val="表6-2_待摊费用6"/>
      <sheetName val="表6-3_预付及其他流动资产_6"/>
      <sheetName val="表7_固定资产变动表6"/>
      <sheetName val="表7-1_固定资产折旧表（上市）_6"/>
      <sheetName val="表7-1-1_固定资产折旧表__(非上市)6"/>
      <sheetName val="表7-2_待处理财产损溢6"/>
      <sheetName val="表7-3_固定资产有关资料6"/>
      <sheetName val="表8-1_移动6"/>
      <sheetName val="表8-2-1_数据6"/>
      <sheetName val="表8-2-2_互联网6"/>
      <sheetName val="表8-3_长途6"/>
      <sheetName val="表8-4_寻呼6"/>
      <sheetName val="表8-5_市话6"/>
      <sheetName val="表8-6_在建工程明细表6"/>
      <sheetName val="表8-7_工程合同汇总表(移动)_NEW6"/>
      <sheetName val="表8-7_工程合同汇总表(移动)_(2)6"/>
      <sheetName val="表8-8_在建工程有关资料6"/>
      <sheetName val="表9_长期待摊费用6"/>
      <sheetName val="表9-1_租赁合同汇总表6"/>
      <sheetName val="表10_无形资产变动表6"/>
      <sheetName val="表11_长期投资6"/>
      <sheetName val="表11-1_长期股票投资6"/>
      <sheetName val="表11-2_长期股权投资－未合并子公司6"/>
      <sheetName val="表11-3_长期股权投资_－_合营公司6"/>
      <sheetName val="表11-4_长期股权投资－联营公司6"/>
      <sheetName val="表11-5_长期股权投资－参股公司6"/>
      <sheetName val="表11-6_长期债权投资6"/>
      <sheetName val="表11-7_其他债权投资6"/>
      <sheetName val="表12_关联公司交易6"/>
      <sheetName val="表12-1_与总部对帐6"/>
      <sheetName val="表8-7_工程合同汇总表(移动)_(5)6"/>
      <sheetName val="公__6"/>
      <sheetName val="共同_(2)6"/>
      <sheetName val="BSC__BTS6"/>
      <sheetName val="西门子_6"/>
      <sheetName val="Sheet1_(2)6"/>
      <sheetName val="二次分配____6"/>
      <sheetName val="二次分配_____(2)6"/>
      <sheetName val="二次分配_____(3)6"/>
      <sheetName val="二次分配_____(4)6"/>
      <sheetName val="表8-7_工程合同汇总表(移动)_(3)6"/>
      <sheetName val="表8-7_工程合同汇总表_(上市)_(2)6"/>
      <sheetName val="8电源设备_6"/>
      <sheetName val="12设备安装_(暂估入账余额)6"/>
      <sheetName val="Adj_No6"/>
      <sheetName val="Journal_list6"/>
      <sheetName val="Journal_list_(2)6"/>
      <sheetName val="Journal_list_(3)6"/>
      <sheetName val="Journal_list_(4)6"/>
      <sheetName val="Journal_list_(5)6"/>
      <sheetName val="P1_损益表6"/>
      <sheetName val="P2_主营业务收入6"/>
      <sheetName val="P3_跨期间工程设计收入6"/>
      <sheetName val="P4_跨期间工程施工收入6"/>
      <sheetName val="P5_器材供应收入_6"/>
      <sheetName val="P12_投资收益汇总表6"/>
      <sheetName val="P12-1_投资收益明细表6"/>
      <sheetName val="P15_所得税-企业所得税纳税调节表6"/>
      <sheetName val="P16_所得税-递延税项6"/>
      <sheetName val="P!6_所得税-递延税项6"/>
      <sheetName val="样品_6"/>
      <sheetName val="样品__(2)6"/>
      <sheetName val="[13_铁路配件_xlsῘ长期投资--其他投资6"/>
      <sheetName val="税金计提_(2)6"/>
      <sheetName val="税金计提_(3)6"/>
      <sheetName val="资产对帐清单_6"/>
      <sheetName val="附表1（营业厅）-下旬_(2)6"/>
      <sheetName val="附表1（营业厅）-下旬_(3)6"/>
      <sheetName val="附表1（营业厅）-下旬_(4)6"/>
      <sheetName val="附表1（营业厅）-下旬_(5)6"/>
      <sheetName val="附表1（营业厅）-下旬_(6)6"/>
      <sheetName val="附表1（营业厅）-下旬_(7)6"/>
      <sheetName val="附表1（营业厅）-下旬_(8)6"/>
      <sheetName val="附表1（营业厅）-下旬_(9)6"/>
      <sheetName val="附表1（营业厅）-下旬_(10)6"/>
      <sheetName val="附表1（营业厅）-下旬_(11)6"/>
      <sheetName val="附表1（大客户）_(2)-下旬6"/>
      <sheetName val="附表1（大客户）_(2)-下旬_(2)6"/>
      <sheetName val="附表1（大客户）_(2)-下旬_(3)6"/>
      <sheetName val="附表1（大客户）_(2)-下旬_(4)6"/>
      <sheetName val="附表1（大客户）_(2)-下旬_(5)6"/>
      <sheetName val="附表1（大客户）_(2)-下旬_(6)6"/>
      <sheetName val="附表1（大客户）_(2)-下旬_(7)6"/>
      <sheetName val="附表1（大客户）_(2)-下旬_(8)6"/>
      <sheetName val="附表1（大客户）_(2)-下旬_(9)6"/>
      <sheetName val="附表1（大客户）_(2)-下旬_(10)6"/>
      <sheetName val="附表1（大客户）_(2)-下旬_(11)6"/>
      <sheetName val="附表1（大客户）_(2)-月报6"/>
      <sheetName val="附表1（经销商）_(3)-下旬6"/>
      <sheetName val="附表1（经销商）_(3)-下旬_(2)6"/>
      <sheetName val="附表1（经销商）_(3)-下旬_(3)6"/>
      <sheetName val="附表1（经销商）_(3)-下旬_(4)6"/>
      <sheetName val="附表1（经销商）_(3)-下旬_(5)6"/>
      <sheetName val="附表1（经销商）_(3)-下旬_(6)6"/>
      <sheetName val="附表1（经销商）_(3)-下旬_(7)6"/>
      <sheetName val="附表1（经销商）_(3)-下旬_(8)6"/>
      <sheetName val="附表1（经销商）_(3)-下旬_(9)6"/>
      <sheetName val="附表1（经销商）_(3)-下旬_(10)6"/>
      <sheetName val="附表1（经销商）_(3)-下旬_(11)6"/>
      <sheetName val="附表1（经销商）_(3)-月报6"/>
      <sheetName val="附表1（合作厅）_(4)-下旬6"/>
      <sheetName val="附表1（合作厅）_(4)-下旬_(2)6"/>
      <sheetName val="附表1（合作厅）_(4)-下旬_(3)6"/>
      <sheetName val="附表1（合作厅）_(4)-下旬_(4)6"/>
      <sheetName val="附表1（合作厅）_(4)-下旬_(5)6"/>
      <sheetName val="附表1（合作厅）_(4)-下旬_(6)6"/>
      <sheetName val="附表1（合作厅）_(4)-下旬_(7)6"/>
      <sheetName val="附表1（合作厅）_(4)-下旬_(8)6"/>
      <sheetName val="附表1（合作厅）_(4)-下旬_(9)6"/>
      <sheetName val="附表1（合作厅）_(4)-下旬_(10)6"/>
      <sheetName val="附表1（合作厅）_(4)-下旬_(11)6"/>
      <sheetName val="附表1（合作厅）_(4)-月报_6"/>
      <sheetName val="附表2-下旬_(2)6"/>
      <sheetName val="附表2-下旬_(3)6"/>
      <sheetName val="附表2-下旬_(4)6"/>
      <sheetName val="附表2-下旬_(5)6"/>
      <sheetName val="附表2-下旬_(6)6"/>
      <sheetName val="附表2-下旬_(7)6"/>
      <sheetName val="附表2-下旬_(8)6"/>
      <sheetName val="附表2-下旬_(9)6"/>
      <sheetName val="附表2-下旬_(10)6"/>
      <sheetName val="附表2-下旬_(11)6"/>
      <sheetName val="附表3-下旬_(2)6"/>
      <sheetName val="附表3-下旬_(3)6"/>
      <sheetName val="附表3-下旬_(4)6"/>
      <sheetName val="附表3-下旬_(5)6"/>
      <sheetName val="附表3-下旬_(6)6"/>
      <sheetName val="附表3-下旬_(7)6"/>
      <sheetName val="附表3-下旬_(8)6"/>
      <sheetName val="附表3-下旬_(9)6"/>
      <sheetName val="附表3-下旬_(10)6"/>
      <sheetName val="附表3-下旬_(11)6"/>
      <sheetName val="流动资产--其他应收_坏帐(2)6"/>
      <sheetName val="设备安装_(已)6"/>
      <sheetName val="2001年话费_6"/>
      <sheetName val="P4_跨期间工程敨工收入6"/>
      <sheetName val="2001年话费_4"/>
      <sheetName val="P4_跨期间工程敨工收入4"/>
      <sheetName val="23产成品_5"/>
      <sheetName val="______5"/>
      <sheetName val="流动资产--货币_(2)5"/>
      <sheetName val="流动资产--货币_(3)5"/>
      <sheetName val="短投_(2)5"/>
      <sheetName val="表1_货币资金5"/>
      <sheetName val="表1-1_银行存款明细表5"/>
      <sheetName val="表2_短期投资5"/>
      <sheetName val="表3_应收帐款5"/>
      <sheetName val="表4_应收票据5"/>
      <sheetName val="表5_存货5"/>
      <sheetName val="表5-1_存货跌价损失准备计算表5"/>
      <sheetName val="表5-2_存货倒推表5"/>
      <sheetName val="表6_预付帐款5"/>
      <sheetName val="表6-1_其他应收款5"/>
      <sheetName val="表6-2_待摊费用5"/>
      <sheetName val="表6-3_预付及其他流动资产_5"/>
      <sheetName val="表7_固定资产变动表5"/>
      <sheetName val="表7-1_固定资产折旧表（上市）_5"/>
      <sheetName val="表7-1-1_固定资产折旧表__(非上市)5"/>
      <sheetName val="表7-2_待处理财产损溢5"/>
      <sheetName val="表7-3_固定资产有关资料5"/>
      <sheetName val="表8-1_移动5"/>
      <sheetName val="表8-2-1_数据5"/>
      <sheetName val="表8-2-2_互联网5"/>
      <sheetName val="表8-3_长途5"/>
      <sheetName val="表8-4_寻呼5"/>
      <sheetName val="表8-5_市话5"/>
      <sheetName val="表8-6_在建工程明细表5"/>
      <sheetName val="表8-7_工程合同汇总表(移动)_NEW5"/>
      <sheetName val="表8-7_工程合同汇总表(移动)_(2)5"/>
      <sheetName val="表8-8_在建工程有关资料5"/>
      <sheetName val="表9_长期待摊费用5"/>
      <sheetName val="表9-1_租赁合同汇总表5"/>
      <sheetName val="表10_无形资产变动表5"/>
      <sheetName val="表11_长期投资5"/>
      <sheetName val="表11-1_长期股票投资5"/>
      <sheetName val="表11-2_长期股权投资－未合并子公司5"/>
      <sheetName val="表11-3_长期股权投资_－_合营公司5"/>
      <sheetName val="表11-4_长期股权投资－联营公司5"/>
      <sheetName val="表11-5_长期股权投资－参股公司5"/>
      <sheetName val="表11-6_长期债权投资5"/>
      <sheetName val="表11-7_其他债权投资5"/>
      <sheetName val="表12_关联公司交易5"/>
      <sheetName val="表12-1_与总部对帐5"/>
      <sheetName val="表8-7_工程合同汇总表(移动)_(5)5"/>
      <sheetName val="公__5"/>
      <sheetName val="共同_(2)5"/>
      <sheetName val="BSC__BTS5"/>
      <sheetName val="西门子_5"/>
      <sheetName val="Sheet1_(2)5"/>
      <sheetName val="二次分配____5"/>
      <sheetName val="二次分配_____(2)5"/>
      <sheetName val="二次分配_____(3)5"/>
      <sheetName val="二次分配_____(4)5"/>
      <sheetName val="表8-7_工程合同汇总表(移动)_(3)5"/>
      <sheetName val="表8-7_工程合同汇总表_(上市)_(2)5"/>
      <sheetName val="8电源设备_5"/>
      <sheetName val="12设备安装_(暂估入账余额)5"/>
      <sheetName val="Adj_No5"/>
      <sheetName val="Journal_list5"/>
      <sheetName val="Journal_list_(2)5"/>
      <sheetName val="Journal_list_(3)5"/>
      <sheetName val="Journal_list_(4)5"/>
      <sheetName val="Journal_list_(5)5"/>
      <sheetName val="P1_损益表5"/>
      <sheetName val="P2_主营业务收入5"/>
      <sheetName val="P3_跨期间工程设计收入5"/>
      <sheetName val="P4_跨期间工程施工收入5"/>
      <sheetName val="P5_器材供应收入_5"/>
      <sheetName val="P12_投资收益汇总表5"/>
      <sheetName val="P12-1_投资收益明细表5"/>
      <sheetName val="P15_所得税-企业所得税纳税调节表5"/>
      <sheetName val="P16_所得税-递延税项5"/>
      <sheetName val="P!6_所得税-递延税项5"/>
      <sheetName val="样品_5"/>
      <sheetName val="样品__(2)5"/>
      <sheetName val="[13_铁路配件_xlsῘ长期投资--其他投资5"/>
      <sheetName val="税金计提_(2)5"/>
      <sheetName val="税金计提_(3)5"/>
      <sheetName val="资产对帐清单_5"/>
      <sheetName val="附表1（营业厅）-下旬_(2)5"/>
      <sheetName val="附表1（营业厅）-下旬_(3)5"/>
      <sheetName val="附表1（营业厅）-下旬_(4)5"/>
      <sheetName val="附表1（营业厅）-下旬_(5)5"/>
      <sheetName val="附表1（营业厅）-下旬_(6)5"/>
      <sheetName val="附表1（营业厅）-下旬_(7)5"/>
      <sheetName val="附表1（营业厅）-下旬_(8)5"/>
      <sheetName val="附表1（营业厅）-下旬_(9)5"/>
      <sheetName val="附表1（营业厅）-下旬_(10)5"/>
      <sheetName val="附表1（营业厅）-下旬_(11)5"/>
      <sheetName val="附表1（大客户）_(2)-下旬5"/>
      <sheetName val="附表1（大客户）_(2)-下旬_(2)5"/>
      <sheetName val="附表1（大客户）_(2)-下旬_(3)5"/>
      <sheetName val="附表1（大客户）_(2)-下旬_(4)5"/>
      <sheetName val="附表1（大客户）_(2)-下旬_(5)5"/>
      <sheetName val="附表1（大客户）_(2)-下旬_(6)5"/>
      <sheetName val="附表1（大客户）_(2)-下旬_(7)5"/>
      <sheetName val="附表1（大客户）_(2)-下旬_(8)5"/>
      <sheetName val="附表1（大客户）_(2)-下旬_(9)5"/>
      <sheetName val="附表1（大客户）_(2)-下旬_(10)5"/>
      <sheetName val="附表1（大客户）_(2)-下旬_(11)5"/>
      <sheetName val="附表1（大客户）_(2)-月报5"/>
      <sheetName val="附表1（经销商）_(3)-下旬5"/>
      <sheetName val="附表1（经销商）_(3)-下旬_(2)5"/>
      <sheetName val="附表1（经销商）_(3)-下旬_(3)5"/>
      <sheetName val="附表1（经销商）_(3)-下旬_(4)5"/>
      <sheetName val="附表1（经销商）_(3)-下旬_(5)5"/>
      <sheetName val="附表1（经销商）_(3)-下旬_(6)5"/>
      <sheetName val="附表1（经销商）_(3)-下旬_(7)5"/>
      <sheetName val="附表1（经销商）_(3)-下旬_(8)5"/>
      <sheetName val="附表1（经销商）_(3)-下旬_(9)5"/>
      <sheetName val="附表1（经销商）_(3)-下旬_(10)5"/>
      <sheetName val="附表1（经销商）_(3)-下旬_(11)5"/>
      <sheetName val="附表1（经销商）_(3)-月报5"/>
      <sheetName val="附表1（合作厅）_(4)-下旬5"/>
      <sheetName val="附表1（合作厅）_(4)-下旬_(2)5"/>
      <sheetName val="附表1（合作厅）_(4)-下旬_(3)5"/>
      <sheetName val="附表1（合作厅）_(4)-下旬_(4)5"/>
      <sheetName val="附表1（合作厅）_(4)-下旬_(5)5"/>
      <sheetName val="附表1（合作厅）_(4)-下旬_(6)5"/>
      <sheetName val="附表1（合作厅）_(4)-下旬_(7)5"/>
      <sheetName val="附表1（合作厅）_(4)-下旬_(8)5"/>
      <sheetName val="附表1（合作厅）_(4)-下旬_(9)5"/>
      <sheetName val="附表1（合作厅）_(4)-下旬_(10)5"/>
      <sheetName val="附表1（合作厅）_(4)-下旬_(11)5"/>
      <sheetName val="附表1（合作厅）_(4)-月报_5"/>
      <sheetName val="附表2-下旬_(2)5"/>
      <sheetName val="附表2-下旬_(3)5"/>
      <sheetName val="附表2-下旬_(4)5"/>
      <sheetName val="附表2-下旬_(5)5"/>
      <sheetName val="附表2-下旬_(6)5"/>
      <sheetName val="附表2-下旬_(7)5"/>
      <sheetName val="附表2-下旬_(8)5"/>
      <sheetName val="附表2-下旬_(9)5"/>
      <sheetName val="附表2-下旬_(10)5"/>
      <sheetName val="附表2-下旬_(11)5"/>
      <sheetName val="附表3-下旬_(2)5"/>
      <sheetName val="附表3-下旬_(3)5"/>
      <sheetName val="附表3-下旬_(4)5"/>
      <sheetName val="附表3-下旬_(5)5"/>
      <sheetName val="附表3-下旬_(6)5"/>
      <sheetName val="附表3-下旬_(7)5"/>
      <sheetName val="附表3-下旬_(8)5"/>
      <sheetName val="附表3-下旬_(9)5"/>
      <sheetName val="附表3-下旬_(10)5"/>
      <sheetName val="附表3-下旬_(11)5"/>
      <sheetName val="流动资产--其他应收_坏帐(2)5"/>
      <sheetName val="设备安装_(已)5"/>
      <sheetName val="2001年话费_5"/>
      <sheetName val="P4_跨期间工程敨工收入5"/>
      <sheetName val="23产成׃⾯"/>
      <sheetName val="23产成"/>
      <sheetName val="表1_货币资金썳"/>
      <sheetName val="23产成品_7"/>
      <sheetName val="______7"/>
      <sheetName val="流动资产--货币_(2)7"/>
      <sheetName val="流动资产--货币_(3)7"/>
      <sheetName val="短投_(2)7"/>
      <sheetName val="表1_货币资金7"/>
      <sheetName val="表1-1_银行存款明细表7"/>
      <sheetName val="表2_短期投资7"/>
      <sheetName val="表3_应收帐款7"/>
      <sheetName val="表4_应收票据7"/>
      <sheetName val="表5_存货7"/>
      <sheetName val="表5-1_存货跌价损失准备计算表7"/>
      <sheetName val="表5-2_存货倒推表7"/>
      <sheetName val="表6_预付帐款7"/>
      <sheetName val="表6-1_其他应收款7"/>
      <sheetName val="表6-2_待摊费用7"/>
      <sheetName val="表6-3_预付及其他流动资产_7"/>
      <sheetName val="表7_固定资产变动表7"/>
      <sheetName val="表7-1_固定资产折旧表（上市）_7"/>
      <sheetName val="表7-1-1_固定资产折旧表__(非上市)7"/>
      <sheetName val="表7-2_待处理财产损溢7"/>
      <sheetName val="表7-3_固定资产有关资料7"/>
      <sheetName val="表8-1_移动7"/>
      <sheetName val="表8-2-1_数据7"/>
      <sheetName val="表8-2-2_互联网7"/>
      <sheetName val="表8-3_长途7"/>
      <sheetName val="表8-4_寻呼7"/>
      <sheetName val="表8-5_市话7"/>
      <sheetName val="表8-6_在建工程明细表7"/>
      <sheetName val="表8-7_工程合同汇总表(移动)_NEW7"/>
      <sheetName val="表8-7_工程合同汇总表(移动)_(2)7"/>
      <sheetName val="表8-8_在建工程有关资料7"/>
      <sheetName val="表9_长期待摊费用7"/>
      <sheetName val="表9-1_租赁合同汇总表7"/>
      <sheetName val="表10_无形资产变动表7"/>
      <sheetName val="表11_长期投资7"/>
      <sheetName val="表11-1_长期股票投资7"/>
      <sheetName val="表11-2_长期股权投资－未合并子公司7"/>
      <sheetName val="表11-3_长期股权投资_－_合营公司7"/>
      <sheetName val="表11-4_长期股权投资－联营公司7"/>
      <sheetName val="表11-5_长期股权投资－参股公司7"/>
      <sheetName val="表11-6_长期债权投资7"/>
      <sheetName val="表11-7_其他债权投资7"/>
      <sheetName val="表12_关联公司交易7"/>
      <sheetName val="表12-1_与总部对帐7"/>
      <sheetName val="表8-7_工程合同汇总表(移动)_(5)7"/>
      <sheetName val="公__7"/>
      <sheetName val="共同_(2)7"/>
      <sheetName val="BSC__BTS7"/>
      <sheetName val="西门子_7"/>
      <sheetName val="Sheet1_(2)7"/>
      <sheetName val="二次分配____7"/>
      <sheetName val="二次分配_____(2)7"/>
      <sheetName val="二次分配_____(3)7"/>
      <sheetName val="二次分配_____(4)7"/>
      <sheetName val="表8-7_工程合同汇总表(移动)_(3)7"/>
      <sheetName val="表8-7_工程合同汇总表_(上市)_(2)7"/>
      <sheetName val="8电源设备_7"/>
      <sheetName val="12设备安装_(暂估入账余额)7"/>
      <sheetName val="Adj_No7"/>
      <sheetName val="Journal_list7"/>
      <sheetName val="Journal_list_(2)7"/>
      <sheetName val="Journal_list_(3)7"/>
      <sheetName val="Journal_list_(4)7"/>
      <sheetName val="Journal_list_(5)7"/>
      <sheetName val="P1_损益表7"/>
      <sheetName val="P2_主营业务收入7"/>
      <sheetName val="P3_跨期间工程设计收入7"/>
      <sheetName val="P4_跨期间工程施工收入7"/>
      <sheetName val="P5_器材供应收入_7"/>
      <sheetName val="P12_投资收益汇总表7"/>
      <sheetName val="P12-1_投资收益明细表7"/>
      <sheetName val="P15_所得税-企业所得税纳税调节表7"/>
      <sheetName val="P16_所得税-递延税项7"/>
      <sheetName val="P!6_所得税-递延税项7"/>
      <sheetName val="样品_7"/>
      <sheetName val="样品__(2)7"/>
      <sheetName val="[13_铁路配件_xlsῘ长期投资--其他投资7"/>
      <sheetName val="税金计提_(2)7"/>
      <sheetName val="税金计提_(3)7"/>
      <sheetName val="资产对帐清单_7"/>
      <sheetName val="附表1（营业厅）-下旬_(2)7"/>
      <sheetName val="附表1（营业厅）-下旬_(3)7"/>
      <sheetName val="附表1（营业厅）-下旬_(4)7"/>
      <sheetName val="附表1（营业厅）-下旬_(5)7"/>
      <sheetName val="附表1（营业厅）-下旬_(6)7"/>
      <sheetName val="附表1（营业厅）-下旬_(7)7"/>
      <sheetName val="附表1（营业厅）-下旬_(8)7"/>
      <sheetName val="附表1（营业厅）-下旬_(9)7"/>
      <sheetName val="附表1（营业厅）-下旬_(10)7"/>
      <sheetName val="附表1（营业厅）-下旬_(11)7"/>
      <sheetName val="附表1（大客户）_(2)-下旬7"/>
      <sheetName val="附表1（大客户）_(2)-下旬_(2)7"/>
      <sheetName val="附表1（大客户）_(2)-下旬_(3)7"/>
      <sheetName val="附表1（大客户）_(2)-下旬_(4)7"/>
      <sheetName val="附表1（大客户）_(2)-下旬_(5)7"/>
      <sheetName val="附表1（大客户）_(2)-下旬_(6)7"/>
      <sheetName val="附表1（大客户）_(2)-下旬_(7)7"/>
      <sheetName val="附表1（大客户）_(2)-下旬_(8)7"/>
      <sheetName val="附表1（大客户）_(2)-下旬_(9)7"/>
      <sheetName val="附表1（大客户）_(2)-下旬_(10)7"/>
      <sheetName val="附表1（大客户）_(2)-下旬_(11)7"/>
      <sheetName val="附表1（大客户）_(2)-月报7"/>
      <sheetName val="附表1（经销商）_(3)-下旬7"/>
      <sheetName val="附表1（经销商）_(3)-下旬_(2)7"/>
      <sheetName val="附表1（经销商）_(3)-下旬_(3)7"/>
      <sheetName val="附表1（经销商）_(3)-下旬_(4)7"/>
      <sheetName val="附表1（经销商）_(3)-下旬_(5)7"/>
      <sheetName val="附表1（经销商）_(3)-下旬_(6)7"/>
      <sheetName val="附表1（经销商）_(3)-下旬_(7)7"/>
      <sheetName val="附表1（经销商）_(3)-下旬_(8)7"/>
      <sheetName val="附表1（经销商）_(3)-下旬_(9)7"/>
      <sheetName val="附表1（经销商）_(3)-下旬_(10)7"/>
      <sheetName val="附表1（经销商）_(3)-下旬_(11)7"/>
      <sheetName val="附表1（经销商）_(3)-月报7"/>
      <sheetName val="附表1（合作厅）_(4)-下旬7"/>
      <sheetName val="附表1（合作厅）_(4)-下旬_(2)7"/>
      <sheetName val="附表1（合作厅）_(4)-下旬_(3)7"/>
      <sheetName val="附表1（合作厅）_(4)-下旬_(4)7"/>
      <sheetName val="附表1（合作厅）_(4)-下旬_(5)7"/>
      <sheetName val="附表1（合作厅）_(4)-下旬_(6)7"/>
      <sheetName val="附表1（合作厅）_(4)-下旬_(7)7"/>
      <sheetName val="附表1（合作厅）_(4)-下旬_(8)7"/>
      <sheetName val="附表1（合作厅）_(4)-下旬_(9)7"/>
      <sheetName val="附表1（合作厅）_(4)-下旬_(10)7"/>
      <sheetName val="附表1（合作厅）_(4)-下旬_(11)7"/>
      <sheetName val="附表1（合作厅）_(4)-月报_7"/>
      <sheetName val="附表2-下旬_(2)7"/>
      <sheetName val="附表2-下旬_(3)7"/>
      <sheetName val="附表2-下旬_(4)7"/>
      <sheetName val="附表2-下旬_(5)7"/>
      <sheetName val="附表2-下旬_(6)7"/>
      <sheetName val="附表2-下旬_(7)7"/>
      <sheetName val="附表2-下旬_(8)7"/>
      <sheetName val="附表2-下旬_(9)7"/>
      <sheetName val="附表2-下旬_(10)7"/>
      <sheetName val="附表2-下旬_(11)7"/>
      <sheetName val="附表3-下旬_(2)7"/>
      <sheetName val="附表3-下旬_(3)7"/>
      <sheetName val="附表3-下旬_(4)7"/>
      <sheetName val="附表3-下旬_(5)7"/>
      <sheetName val="附表3-下旬_(6)7"/>
      <sheetName val="附表3-下旬_(7)7"/>
      <sheetName val="附表3-下旬_(8)7"/>
      <sheetName val="附表3-下旬_(9)7"/>
      <sheetName val="附表3-下旬_(10)7"/>
      <sheetName val="附表3-下旬_(11)7"/>
      <sheetName val="流动资产--其他应收_坏帐(2)7"/>
      <sheetName val="设备安装_(已)7"/>
      <sheetName val="2001年话费_7"/>
      <sheetName val="P4_跨期间工程敨工收入7"/>
      <sheetName val="23产成׃⾝"/>
      <sheetName val="23产成品_8"/>
      <sheetName val="______8"/>
      <sheetName val="流动资产--货币_(2)8"/>
      <sheetName val="流动资产--货币_(3)8"/>
      <sheetName val="短投_(2)8"/>
      <sheetName val="表1_货币资金8"/>
      <sheetName val="表1-1_银行存款明细表8"/>
      <sheetName val="表2_短期投资8"/>
      <sheetName val="表3_应收帐款8"/>
      <sheetName val="表4_应收票据8"/>
      <sheetName val="表5_存货8"/>
      <sheetName val="表5-1_存货跌价损失准备计算表8"/>
      <sheetName val="表5-2_存货倒推表8"/>
      <sheetName val="表6_预付帐款8"/>
      <sheetName val="表6-1_其他应收款8"/>
      <sheetName val="表6-2_待摊费用8"/>
      <sheetName val="表6-3_预付及其他流动资产_8"/>
      <sheetName val="表7_固定资产变动表8"/>
      <sheetName val="表7-1_固定资产折旧表（上市）_8"/>
      <sheetName val="表7-1-1_固定资产折旧表__(非上市)8"/>
      <sheetName val="表7-2_待处理财产损溢8"/>
      <sheetName val="表7-3_固定资产有关资料8"/>
      <sheetName val="表8-1_移动8"/>
      <sheetName val="表8-2-1_数据8"/>
      <sheetName val="表8-2-2_互联网8"/>
      <sheetName val="表8-3_长途8"/>
      <sheetName val="表8-4_寻呼8"/>
      <sheetName val="表8-5_市话8"/>
      <sheetName val="表8-6_在建工程明细表8"/>
      <sheetName val="表8-7_工程合同汇总表(移动)_NEW8"/>
      <sheetName val="表8-7_工程合同汇总表(移动)_(2)8"/>
      <sheetName val="表8-8_在建工程有关资料8"/>
      <sheetName val="表9_长期待摊费用8"/>
      <sheetName val="表9-1_租赁合同汇总表8"/>
      <sheetName val="表10_无形资产变动表8"/>
      <sheetName val="表11_长期投资8"/>
      <sheetName val="表11-1_长期股票投资8"/>
      <sheetName val="表11-2_长期股权投资－未合并子公司8"/>
      <sheetName val="表11-3_长期股权投资_－_合营公司8"/>
      <sheetName val="表11-4_长期股权投资－联营公司8"/>
      <sheetName val="表11-5_长期股权投资－参股公司8"/>
      <sheetName val="表11-6_长期债权投资8"/>
      <sheetName val="表11-7_其他债权投资8"/>
      <sheetName val="表12_关联公司交易8"/>
      <sheetName val="表12-1_与总部对帐8"/>
      <sheetName val="表8-7_工程合同汇总表(移动)_(5)8"/>
      <sheetName val="公__8"/>
      <sheetName val="共同_(2)8"/>
      <sheetName val="BSC__BTS8"/>
      <sheetName val="西门子_8"/>
      <sheetName val="Sheet1_(2)8"/>
      <sheetName val="二次分配____8"/>
      <sheetName val="二次分配_____(2)8"/>
      <sheetName val="二次分配_____(3)8"/>
      <sheetName val="二次分配_____(4)8"/>
      <sheetName val="表8-7_工程合同汇总表(移动)_(3)8"/>
      <sheetName val="表8-7_工程合同汇总表_(上市)_(2)8"/>
      <sheetName val="8电源设备_8"/>
      <sheetName val="12设备安装_(暂估入账余额)8"/>
      <sheetName val="Adj_No8"/>
      <sheetName val="Journal_list8"/>
      <sheetName val="Journal_list_(2)8"/>
      <sheetName val="Journal_list_(3)8"/>
      <sheetName val="Journal_list_(4)8"/>
      <sheetName val="Journal_list_(5)8"/>
      <sheetName val="P1_损益表8"/>
      <sheetName val="P2_主营业务收入8"/>
      <sheetName val="P3_跨期间工程设计收入8"/>
      <sheetName val="P4_跨期间工程施工收入8"/>
      <sheetName val="P5_器材供应收入_8"/>
      <sheetName val="P12_投资收益汇总表8"/>
      <sheetName val="P12-1_投资收益明细表8"/>
      <sheetName val="P15_所得税-企业所得税纳税调节表8"/>
      <sheetName val="P16_所得税-递延税项8"/>
      <sheetName val="P!6_所得税-递延税项8"/>
      <sheetName val="样品_8"/>
      <sheetName val="样品__(2)8"/>
      <sheetName val="[13_铁路配件_xlsῘ长期投资--其他投资8"/>
      <sheetName val="税金计提_(2)8"/>
      <sheetName val="税金计提_(3)8"/>
      <sheetName val="资产对帐清单_8"/>
      <sheetName val="附表1（营业厅）-下旬_(2)8"/>
      <sheetName val="附表1（营业厅）-下旬_(3)8"/>
      <sheetName val="附表1（营业厅）-下旬_(4)8"/>
      <sheetName val="附表1（营业厅）-下旬_(5)8"/>
      <sheetName val="附表1（营业厅）-下旬_(6)8"/>
      <sheetName val="附表1（营业厅）-下旬_(7)8"/>
      <sheetName val="附表1（营业厅）-下旬_(8)8"/>
      <sheetName val="附表1（营业厅）-下旬_(9)8"/>
      <sheetName val="附表1（营业厅）-下旬_(10)8"/>
      <sheetName val="附表1（营业厅）-下旬_(11)8"/>
      <sheetName val="附表1（大客户）_(2)-下旬8"/>
      <sheetName val="附表1（大客户）_(2)-下旬_(2)8"/>
      <sheetName val="附表1（大客户）_(2)-下旬_(3)8"/>
      <sheetName val="附表1（大客户）_(2)-下旬_(4)8"/>
      <sheetName val="附表1（大客户）_(2)-下旬_(5)8"/>
      <sheetName val="附表1（大客户）_(2)-下旬_(6)8"/>
      <sheetName val="附表1（大客户）_(2)-下旬_(7)8"/>
      <sheetName val="附表1（大客户）_(2)-下旬_(8)8"/>
      <sheetName val="附表1（大客户）_(2)-下旬_(9)8"/>
      <sheetName val="附表1（大客户）_(2)-下旬_(10)8"/>
      <sheetName val="附表1（大客户）_(2)-下旬_(11)8"/>
      <sheetName val="附表1（大客户）_(2)-月报8"/>
      <sheetName val="附表1（经销商）_(3)-下旬8"/>
      <sheetName val="附表1（经销商）_(3)-下旬_(2)8"/>
      <sheetName val="附表1（经销商）_(3)-下旬_(3)8"/>
      <sheetName val="附表1（经销商）_(3)-下旬_(4)8"/>
      <sheetName val="附表1（经销商）_(3)-下旬_(5)8"/>
      <sheetName val="附表1（经销商）_(3)-下旬_(6)8"/>
      <sheetName val="附表1（经销商）_(3)-下旬_(7)8"/>
      <sheetName val="附表1（经销商）_(3)-下旬_(8)8"/>
      <sheetName val="附表1（经销商）_(3)-下旬_(9)8"/>
      <sheetName val="附表1（经销商）_(3)-下旬_(10)8"/>
      <sheetName val="附表1（经销商）_(3)-下旬_(11)8"/>
      <sheetName val="附表1（经销商）_(3)-月报8"/>
      <sheetName val="附表1（合作厅）_(4)-下旬8"/>
      <sheetName val="附表1（合作厅）_(4)-下旬_(2)8"/>
      <sheetName val="附表1（合作厅）_(4)-下旬_(3)8"/>
      <sheetName val="附表1（合作厅）_(4)-下旬_(4)8"/>
      <sheetName val="附表1（合作厅）_(4)-下旬_(5)8"/>
      <sheetName val="附表1（合作厅）_(4)-下旬_(6)8"/>
      <sheetName val="附表1（合作厅）_(4)-下旬_(7)8"/>
      <sheetName val="附表1（合作厅）_(4)-下旬_(8)8"/>
      <sheetName val="附表1（合作厅）_(4)-下旬_(9)8"/>
      <sheetName val="附表1（合作厅）_(4)-下旬_(10)8"/>
      <sheetName val="附表1（合作厅）_(4)-下旬_(11)8"/>
      <sheetName val="附表1（合作厅）_(4)-月报_8"/>
      <sheetName val="附表2-下旬_(2)8"/>
      <sheetName val="附表2-下旬_(3)8"/>
      <sheetName val="附表2-下旬_(4)8"/>
      <sheetName val="附表2-下旬_(5)8"/>
      <sheetName val="附表2-下旬_(6)8"/>
      <sheetName val="附表2-下旬_(7)8"/>
      <sheetName val="附表2-下旬_(8)8"/>
      <sheetName val="附表2-下旬_(9)8"/>
      <sheetName val="附表2-下旬_(10)8"/>
      <sheetName val="附表2-下旬_(11)8"/>
      <sheetName val="附表3-下旬_(2)8"/>
      <sheetName val="附表3-下旬_(3)8"/>
      <sheetName val="附表3-下旬_(4)8"/>
      <sheetName val="附表3-下旬_(5)8"/>
      <sheetName val="附表3-下旬_(6)8"/>
      <sheetName val="附表3-下旬_(7)8"/>
      <sheetName val="附表3-下旬_(8)8"/>
      <sheetName val="附表3-下旬_(9)8"/>
      <sheetName val="附表3-下旬_(10)8"/>
      <sheetName val="附表3-下旬_(11)8"/>
      <sheetName val="流动资产--其他应收_坏帐(2)8"/>
      <sheetName val="设备安装_(已)8"/>
      <sheetName val="2001年话费_8"/>
      <sheetName val="P4_跨期间工程敨工收入8"/>
      <sheetName val="表1_货币资金ၳ"/>
      <sheetName val="23产ၳ"/>
      <sheetName val="23产灳ꆀ܍ᒎ"/>
      <sheetName val="23产_xd873_㲗䀀⛌"/>
      <sheetName val="23产_xd873_㲗㠀ਗ"/>
      <sheetName val="23产㡳颗܈澎"/>
      <sheetName val="23产成_x0010_"/>
      <sheetName val="23产硳㊔ꀀ鵩"/>
      <sheetName val="23产牳/"/>
      <sheetName val="23产桳㺗退繦"/>
      <sheetName val="23产롳㾓㠀䶮"/>
      <sheetName val="23产롳㾓堀᭭"/>
      <sheetName val="23产硳㖘ࠀ䆼"/>
      <sheetName val="23产ᡳ⢗"/>
      <sheetName val="23产ᡳ⢗蠀俸"/>
      <sheetName val="23产顳䎕ࠀ줕"/>
      <sheetName val="表1_货币资金s"/>
      <sheetName val="表1_货币资金ճ"/>
      <sheetName val="23产牳⑈0"/>
      <sheetName val="23产ᡳ⥭_xdf9c_"/>
      <sheetName val="23产ᡳ⥭䠀"/>
      <sheetName val="23产ࡳﶅ爌ᵈ"/>
      <sheetName val="23产牳灈0"/>
      <sheetName val="23产衳⡳ꀀᛲ"/>
      <sheetName val="23产牳酈/"/>
      <sheetName val="表1_货币资金"/>
      <sheetName val="表二"/>
      <sheetName val="表三"/>
      <sheetName val="表四"/>
      <sheetName val="政策性补贴"/>
      <sheetName val="TOP10"/>
      <sheetName val="报表封面"/>
      <sheetName val="实体设置"/>
      <sheetName val="4货币缀ᨎ"/>
      <sheetName val="4货币_xdc00_ᎉ"/>
      <sheetName val="福州"/>
      <sheetName val="其他长期밀፾"/>
      <sheetName val="其他长期䢑ᖆ"/>
      <sheetName val="其他长期㰀᎕"/>
      <sheetName val="T6"/>
      <sheetName val="Invest"/>
      <sheetName val="总产值"/>
      <sheetName val="增值税"/>
      <sheetName val="地区别销售"/>
      <sheetName val="营销中心费"/>
      <sheetName val="无形递延"/>
      <sheetName val="税金"/>
      <sheetName val="企财险"/>
      <sheetName val="在成品 "/>
      <sheetName val="存货周转"/>
      <sheetName val="存货-集团"/>
      <sheetName val="存货跌价准备计提比率"/>
      <sheetName val="常规费用拨款总表AO1"/>
      <sheetName val="Price"/>
      <sheetName val="分析02表费用预算考核结果"/>
      <sheetName val="附表1（合作厅） (4丵⼫_x0005_"/>
      <sheetName val="14预໘紀"/>
      <sheetName val="14预〒"/>
      <sheetName val="NRV-RM"/>
      <sheetName val="顺序"/>
      <sheetName val="科目表-中山"/>
      <sheetName val="PTC"/>
      <sheetName val="科目余额表"/>
      <sheetName val="资"/>
      <sheetName val="TB_x0005_"/>
      <sheetName val="_x005f_x0000__x005f_x0000__x005f_x0000__x005f_x0000__x0"/>
      <sheetName val="下拉选项"/>
      <sheetName val="RESUMEN"/>
      <sheetName val="P4 跨期间工㰀᎕萀᎕缀"/>
      <sheetName val="Client"/>
      <sheetName val="生产领料明细表"/>
      <sheetName val="18.J"/>
      <sheetName val="H053"/>
      <sheetName val="自定ᰀ"/>
      <sheetName val="11-12序时账"/>
      <sheetName val="H2-1"/>
      <sheetName val="自啈&quot;"/>
      <sheetName val="III-1-9"/>
      <sheetName val="III-1-10"/>
      <sheetName val="III-1-2-1"/>
      <sheetName val="III-1-1"/>
      <sheetName val="III-1-8"/>
      <sheetName val="III-1-4"/>
      <sheetName val="III-1-6"/>
      <sheetName val="III-1-7"/>
      <sheetName val="III-1-5"/>
      <sheetName val="自_x0005_"/>
      <sheetName val="自闰⾩"/>
      <sheetName val="自嫌1"/>
      <sheetName val="自尜_x0013_"/>
      <sheetName val="14预娬&amp;"/>
      <sheetName val="14预獰&amp;"/>
      <sheetName val="自挔_x0012_"/>
      <sheetName val="14预헾】"/>
      <sheetName val="表9-1 租赁合同ᰀ፜搀"/>
      <sheetName val="表9-1 租赁合同"/>
      <sheetName val="表9-1 租赁合同಍ᑕ吀"/>
      <sheetName val="表9-1 租赁合同ԯ"/>
      <sheetName val="14预尜_x0013_"/>
      <sheetName val="14预_x0005_"/>
      <sheetName val="自定倀"/>
      <sheetName val="14预同+"/>
      <sheetName val="自定Ւ"/>
      <sheetName val="_13 铁路配件.xlsῘ长期鐀魺屶ᎍ_xd900_∴԰"/>
      <sheetName val="_13 铁路配件.xlsῘ长期ᰀ፜搀፜ን԰"/>
      <sheetName val="_13 铁路配件.xlsῘ长期0"/>
      <sheetName val="_13 铁路配件.xlsῘ长期⠀ิఊ讅0"/>
      <sheetName val="_13 铁路配件.xlsῘ长期ꠀఅ讅0"/>
      <sheetName val="自定㱒"/>
      <sheetName val="14预煠_x0014_"/>
      <sheetName val="自定恒"/>
      <sheetName val="自定䁒"/>
      <sheetName val="detail IS"/>
      <sheetName val="E15"/>
      <sheetName val="NRV FG"/>
      <sheetName val="自歨_x0014_"/>
      <sheetName val="资产对帐清嗬"/>
      <sheetName val="自定"/>
      <sheetName val="自定"/>
      <sheetName val="资产对帐清䟣"/>
      <sheetName val="自定簀"/>
      <sheetName val="自定찀"/>
      <sheetName val="资产对帐清噼"/>
      <sheetName val="资产对헾】_x0005_"/>
      <sheetName val="资产对帐清"/>
      <sheetName val="资产对帐清篐"/>
      <sheetName val="自定က"/>
      <sheetName val="资产对帐清_x0010_"/>
      <sheetName val="自定頀"/>
      <sheetName val="自定/"/>
      <sheetName val="资产对帐清葨"/>
      <sheetName val="资产对帐清徸"/>
      <sheetName val="自定렀"/>
      <sheetName val="永安"/>
      <sheetName val="剥离前"/>
      <sheetName val="自畠_x0013_"/>
      <sheetName val="内部往来"/>
      <sheetName val="Ã«ÀûÂÊ·ÖÎö±í"/>
      <sheetName val="其他利润明细"/>
      <sheetName val="数量对比"/>
      <sheetName val="凤县折旧测算"/>
      <sheetName val="Consolidated TB"/>
      <sheetName val="自定헾"/>
      <sheetName val="1月"/>
      <sheetName val="XXXXX︀ᇕ԰"/>
      <sheetName val="RMB(C)"/>
      <sheetName val="表头"/>
      <sheetName val="5YE"/>
      <sheetName val="44资本公积"/>
      <sheetName val="_x005f_x0000__x005f_x0000__x005"/>
      <sheetName val="2014SHIBOR数据"/>
      <sheetName val="2013SHIBOR数据"/>
      <sheetName val="zsdr82Tab"/>
      <sheetName val="zsdr82 Tab."/>
      <sheetName val="CLSA Layout"/>
      <sheetName val="UFPrn20080725145132"/>
      <sheetName val="制费_分月"/>
      <sheetName val="????????"/>
      <sheetName val="________"/>
      <sheetName val="计划完成情况"/>
      <sheetName val="本"/>
      <sheetName val="数据"/>
      <sheetName val="Consol worksheet-Final"/>
      <sheetName val="管理费用表"/>
      <sheetName val="出库单序时簿"/>
      <sheetName val="差异率"/>
      <sheetName val="报表说明"/>
      <sheetName val="冰空销售利润明细表"/>
      <sheetName val="电视销售利润明细表"/>
      <sheetName val="分摊"/>
      <sheetName val="经营费用表"/>
      <sheetName val="欠付费用表"/>
      <sheetName val="账款帐龄表"/>
      <sheetName val="其他业务收支明细表"/>
      <sheetName val="营销合并报表资料"/>
      <sheetName val="股份合并报表资料"/>
      <sheetName val="毛利表"/>
      <sheetName val="北京"/>
      <sheetName val="F100 RM"/>
      <sheetName val="试算平衡表"/>
      <sheetName val="时间表"/>
      <sheetName val="部门明细"/>
      <sheetName val="ZLR1"/>
      <sheetName val="YTD Sales By Customer"/>
      <sheetName val="VENDOR NAMES 300607"/>
      <sheetName val="accumdeprn"/>
      <sheetName val="短期投资"/>
      <sheetName val="存货"/>
      <sheetName val="单价"/>
      <sheetName val="XLR_NoRangeSheet"/>
      <sheetName val="销售毛利润汇总表(1)"/>
      <sheetName val="Supplier"/>
      <sheetName val="SDS-ITS"/>
      <sheetName val="Tickmarks"/>
      <sheetName val="VENDOR NAMES 30060&#10;"/>
      <sheetName val="_13 铁路配件.xl︀ᇕ԰"/>
      <sheetName val="单位名挔"/>
      <sheetName val="单位名_x0005_"/>
      <sheetName val="单位名剐"/>
      <sheetName val="自定"/>
      <sheetName val="表现奖"/>
      <sheetName val="补贴"/>
      <sheetName val="加班工资"/>
      <sheetName val="其他"/>
      <sheetName val="应付工资基本工资"/>
      <sheetName val="附表3-下旬 (Ԁ"/>
      <sheetName val="自๿⾱"/>
      <sheetName val="附表3-下旬 (谀ⅺ퐀"/>
      <sheetName val="tong du toan"/>
      <sheetName val="资产对帐清쌀瞰"/>
      <sheetName val="资产对帐清쌀箼"/>
      <sheetName val="附表3-下旬 (밀⽻Ѐ"/>
      <sheetName val="附表3-下旬 (缀̎԰"/>
      <sheetName val="zc1"/>
      <sheetName val="自헾】"/>
      <sheetName val="福州路仓库(3)"/>
      <sheetName val="物资采购-1"/>
      <sheetName val="物资采购-2"/>
      <sheetName val="特种储备物资"/>
      <sheetName val="祁连山路仓库(5)"/>
      <sheetName val="张江库"/>
      <sheetName val="表9-1 租赁合同妕ԯ"/>
      <sheetName val="资产对帐清쌀炐"/>
      <sheetName val="kmye"/>
      <sheetName val="表9-1 租赁合同쀀㵱"/>
      <sheetName val="zc"/>
      <sheetName val="资产对帐清쌀闰"/>
      <sheetName val="表9-1 租赁合同퀀⩭"/>
      <sheetName val="表9-1 租赁合同퀀ὴ"/>
      <sheetName val="附表3-下旬 (ꀀ⹚"/>
      <sheetName val="B1-4001"/>
      <sheetName val="by companies"/>
      <sheetName val="G5-1"/>
      <sheetName val="G5-0"/>
      <sheetName val="G5-2"/>
      <sheetName val="内部购进明细表"/>
      <sheetName val="附A-7"/>
      <sheetName val="_13 铁路配件.xlsῘ长期投资--其他投԰"/>
      <sheetName val="XREF"/>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应收款"/>
      <sheetName val="其他综合收益"/>
      <sheetName val="生产性生物资产"/>
      <sheetName val="营业收入及营业成本"/>
      <sheetName val="应付职工薪酬"/>
      <sheetName val="应收票据"/>
      <sheetName val="应收账款"/>
      <sheetName val="预付款项"/>
      <sheetName val="在建工程"/>
      <sheetName val="长期股权投资"/>
      <sheetName val="长期应收款"/>
      <sheetName val="自定纈"/>
      <sheetName val="自定_x0005_"/>
      <sheetName val="自定终"/>
      <sheetName val="自定纨"/>
      <sheetName val="自定徸"/>
      <sheetName val="资产﹥ᇕ԰"/>
      <sheetName val="自定荘"/>
      <sheetName val="自定蒸"/>
      <sheetName val="自定罨"/>
      <sheetName val="自定興"/>
      <sheetName val="自定丵"/>
      <sheetName val="固定资产_x0005_"/>
      <sheetName val="资产对帐清쌀壒"/>
      <sheetName val="资产对帐清쌀葘"/>
      <sheetName val="资产对帐清쌀尜"/>
      <sheetName val="资产对帐清쌀薨"/>
      <sheetName val="资产对帐清쌀茈"/>
      <sheetName val="资产对帐清쌀袘"/>
      <sheetName val="资产对帐清쌀蒈"/>
      <sheetName val="资产对帐清쌀耸"/>
      <sheetName val="资产对帐清쌀萸"/>
      <sheetName val="资产对帐清쌀菸"/>
      <sheetName val="资产对帐清쌀蓸"/>
      <sheetName val="资产对帐清쌀纸"/>
      <sheetName val="资产툀ᩘ԰"/>
      <sheetName val="资产︀ᇕ԰"/>
      <sheetName val="资产쌉ᄅ0"/>
      <sheetName val="资产对帐헾】_x0005_"/>
      <sheetName val="资产对帐清쌀뙞"/>
      <sheetName val="14预໘_x0005_"/>
      <sheetName val="14预໘"/>
      <sheetName val="14预໘壒"/>
      <sheetName val="资产对帐清壒"/>
      <sheetName val="资产负债壒"/>
      <sheetName val="资产对帐清쌀聀"/>
      <sheetName val="附表3-下旬 壒〚_x0005_"/>
      <sheetName val="附表3-下旬 尜_x0013_層"/>
      <sheetName val="资产对帐清聀"/>
      <sheetName val="自定"/>
      <sheetName val="_13 铁路配件.xl쌉ᄅ0"/>
      <sheetName val="_13 铁路配件.xl쌅ᄅ0"/>
      <sheetName val="_13 铁路配件.xlက"/>
      <sheetName val="14预_x0010_"/>
      <sheetName val="14预聀_x0012_"/>
      <sheetName val="_13 铁路配件.xlsῘ长期投资--其他投尜"/>
      <sheetName val="_13 铁路配件.xlsῘ长期投资--其他投劈"/>
      <sheetName val="_13 铁路配件.xlsῘ长期投资--其他投剐"/>
      <sheetName val="资产对帐清剐"/>
      <sheetName val="资产对帐清羘"/>
      <sheetName val="资产踜_x0016_蹤"/>
      <sheetName val="表9-1 租赁合同汇总噀"/>
      <sheetName val="表9-1 租赁合同汇总奜"/>
      <sheetName val="_13 铁路配件.xl奜_x0019_妤_x0019_䟣⽣_x0005_"/>
      <sheetName val="表9-1 租赁合同汇总焠"/>
      <sheetName val="_13 铁路配件.xl徸⽈_x0005_"/>
      <sheetName val="表9-1 租赁合同汇总徸"/>
      <sheetName val="_13 铁路配件.xl_x0005_"/>
      <sheetName val="表9-1 租赁合同汇总铼"/>
      <sheetName val="7月份采购入库"/>
      <sheetName val="4-1 集团内往来"/>
      <sheetName val="P4 跨期间工程墸_徸⾕"/>
      <sheetName val="表9-1 租_"/>
      <sheetName val="固定姘_徸"/>
      <sheetName val="_13 铁路配件.xlsῘ长期投资--其_x0001__x00"/>
      <sheetName val="_13 铁路配件.xlsῘ长期鐀魺屶ኍ_xd900_∴԰_x0"/>
      <sheetName val="自定_"/>
      <sheetName val="_13 铁路配件.xlsῘ长期鐀魺屶ᎍ_xd900_∴԰_x0"/>
      <sheetName val="_13 铁路配件.xl奜_x0019_妤_x0019_䟣⽣_x"/>
      <sheetName val="_13_铁路配件_xlsῘ长期投资--其他投资4"/>
      <sheetName val="P4 跨期间工程牰_犼_"/>
      <sheetName val="_13 铁路配件.xlsῘ长期投资--_"/>
      <sheetName val="___x0005_"/>
      <sheetName val="_13_铁路配件_xlsῘ长期投资--其他投资6"/>
      <sheetName val="_13_铁路配件_xlsῘ长期投资--其他投资5"/>
      <sheetName val="_13_铁路配件_xlsῘ长期投资--其他投资7"/>
      <sheetName val="_13_铁路配件_xlsῘ长期投资--其他投资8"/>
      <sheetName val="23产牳_"/>
      <sheetName val="23产牳酈_"/>
      <sheetName val="资产缀ᨪ԰"/>
      <sheetName val="资产对帐清╳"/>
      <sheetName val="固定_x0005_⽙"/>
      <sheetName val="XXXX⽙렀絟"/>
      <sheetName val="表二甲机务F型"/>
      <sheetName val="预算构成"/>
      <sheetName val="Transl"/>
      <sheetName val="ﾊﾟｲﾌﾟ"/>
      <sheetName val="冷延鋼板"/>
      <sheetName val="熱延鋼板"/>
      <sheetName val="他材料費"/>
      <sheetName val="ZKA2_lista"/>
      <sheetName val="Data List"/>
      <sheetName val="ASB-sing"/>
      <sheetName val="設定一覧"/>
      <sheetName val="N23管子(R)"/>
      <sheetName val="US_Codes3"/>
      <sheetName val="List_of_Fixed_assets2"/>
      <sheetName val="13_铁路配件2"/>
      <sheetName val="附表1（合作厅）_(4)-下旬롩4)2"/>
      <sheetName val="P4_跨期间工程敨工收㰀2"/>
      <sheetName val="P4_跨期间工程敨工收ԯ2"/>
      <sheetName val="P4_跨期间工程敨工收ﰀ2"/>
      <sheetName val="P4_跨期间工程疬!痴!2"/>
      <sheetName val="P4_跨期间工程箜!篤!2"/>
      <sheetName val="DDETABLE_2"/>
      <sheetName val="Estimated_AP_9_032"/>
      <sheetName val="???-?1?_?2"/>
      <sheetName val="P4_跨期间工程敨工收∀2"/>
      <sheetName val="P4_跨期间工程敨工收밀2"/>
      <sheetName val="Payroll_R2"/>
      <sheetName val="P4_跨期间工程敨工收缀2"/>
      <sheetName val="OPEN_ITEN_KEY2"/>
      <sheetName val="raw_material2"/>
      <sheetName val="consol_adj2"/>
      <sheetName val="ADJTBL_31002"/>
      <sheetName val="表21_净利润调节表2"/>
      <sheetName val="表9-1_租赁合ꠀ흗ఁ2"/>
      <sheetName val="固定ቬ"/>
      <sheetName val="固定㔀艎"/>
      <sheetName val="P4_跨期间工程硌'碔'2"/>
      <sheetName val="Sample_design2"/>
      <sheetName val="固定⥘"/>
      <sheetName val="固定㔀㍎"/>
      <sheetName val="固定瀀ተ"/>
      <sheetName val="Profit_and_loss"/>
      <sheetName val="固定㔀㑎"/>
      <sheetName val="固定㔀啎"/>
      <sheetName val="固定㔀ぎ"/>
      <sheetName val="固定㔀㡎"/>
      <sheetName val="Search_for2"/>
      <sheetName val="02_032"/>
      <sheetName val="HK_BRIDGES_CM"/>
      <sheetName val="H_L_Summary2"/>
      <sheetName val="Growth_1_2_H_L_Summary_2"/>
      <sheetName val="附表1（大客户）_(2)-下旬_2耀)2"/>
      <sheetName val="清单12_312"/>
      <sheetName val="固定㔀"/>
      <sheetName val="固定㠀ᵯ"/>
      <sheetName val="XX虘⁫"/>
      <sheetName val="固定⁫"/>
      <sheetName val="XX虘⁬"/>
      <sheetName val="固定⁬"/>
      <sheetName val="XX虘䈀荪"/>
      <sheetName val="XX虘ざ"/>
      <sheetName val="固定㔀䡎"/>
      <sheetName val="固定怀Ⅻ"/>
      <sheetName val="固定蠀♬"/>
      <sheetName val="固定㔀㹎"/>
      <sheetName val="P4_跨期间工程"/>
      <sheetName val="固定저⽕"/>
      <sheetName val="固定퀀⭕"/>
      <sheetName val="固定䈀쵪"/>
      <sheetName val="Euro_Disney2"/>
      <sheetName val="1999_VO_Model2"/>
      <sheetName val="2-3-2_制造费用2"/>
      <sheetName val="Floating_leg"/>
      <sheetName val="Fixed_Leg_Curve"/>
      <sheetName val="Floating_Leg_Curve"/>
      <sheetName val="Swap_summary"/>
      <sheetName val="P4_跨期间工程๿⼷"/>
      <sheetName val="固定ꠀ♙"/>
      <sheetName val="固定 ⽕"/>
      <sheetName val="固定㔀"/>
      <sheetName val="固定⽙"/>
      <sheetName val="表9-1_租픀ٟ԰缀"/>
      <sheetName val="表9-1_租/䠀"/>
      <sheetName val="表9-1_租ကꠀ驮쌌嘅"/>
      <sheetName val="表9-1_租/뀀õ"/>
      <sheetName val="表9-1_租က쀀壟쌊ꐅ"/>
      <sheetName val="附表1（合作厄）_(4)-下旬_(10)"/>
      <sheetName val="XX虘퀀ᥗ"/>
      <sheetName val="XX虘㔀୎"/>
      <sheetName val="K1-B16__inventory"/>
      <sheetName val="XX̘"/>
      <sheetName val="XX麨"/>
      <sheetName val="KKKKKKK"/>
      <sheetName val="P4_跨期间工程宠!䟣⼫"/>
      <sheetName val="P4_跨期间工程媌1嫔1"/>
      <sheetName val="P4_跨期间工程坰/䟣⿓"/>
      <sheetName val="P4_跨期间工程墐%䟣⿞"/>
      <sheetName val="P4_跨期间工程埐䟣』"/>
      <sheetName val="P4_跨期间工程啰)䟣⼘"/>
      <sheetName val="P4_跨期间工程喰䟣⽡"/>
      <sheetName val="P4_跨期间工程叼_呄_"/>
      <sheetName val="P4_跨期间工程尀䟣⽆"/>
      <sheetName val="P4_跨期间工程垐&amp;䟣⽡"/>
      <sheetName val="P4_跨期间工程䟣⼕"/>
      <sheetName val="P4_跨期间工程垐䟣⿁"/>
      <sheetName val="P4_跨期间工程媰䟣⽭"/>
      <sheetName val="P4_跨期间工程嬠'䟣⿀"/>
      <sheetName val="P4_跨期间工程媠䟣⼬"/>
      <sheetName val="P4_跨期间工程媬嫴"/>
      <sheetName val="P4_跨期间工程埀_䟣⿰"/>
      <sheetName val="P4_跨期间工程奠%䟣⼹"/>
      <sheetName val="P4_跨期间工程䟣⽯"/>
      <sheetName val="P4_跨期间工程䟣⽩"/>
      <sheetName val="P4_跨期间工程䟣⿃"/>
      <sheetName val="P4_跨期间工程嘠䟣⿸"/>
      <sheetName val="P4_跨期间工程呠_䟣⿽"/>
      <sheetName val="P4_跨期间工程秀,๿⼿"/>
      <sheetName val="P4_跨期间工程禜秤"/>
      <sheetName val="P4_跨期间工程癰_๿⽐"/>
      <sheetName val="P4_跨期间工程๿⽁"/>
      <sheetName val="Validation_source"/>
      <sheetName val="F-A_summy_2"/>
      <sheetName val="流动资亥-%货币_(2)"/>
      <sheetName val="资产專"/>
      <sheetName val="资产齐"/>
      <sheetName val="资产숰"/>
      <sheetName val="资产뮘"/>
      <sheetName val="资产㨐"/>
      <sheetName val="资产뭠"/>
      <sheetName val="资产鏰"/>
      <sheetName val="资产䋘"/>
      <sheetName val="资产鯐"/>
      <sheetName val="资产㴠"/>
      <sheetName val="A-15_所有权受限制的资产"/>
      <sheetName val="??"/>
      <sheetName val="from_sys_930"/>
      <sheetName val="其他长期ᎉ"/>
      <sheetName val="G6-1A_(2005)"/>
      <sheetName val="P4_跨期间工程坐+䟣⿍"/>
      <sheetName val="P4_跨期间工程匰卼"/>
      <sheetName val="P4_跨期间工程犼"/>
      <sheetName val="P4_跨期间工程刨徸⾲"/>
      <sheetName val="P4_跨期间工程夠,奬,"/>
      <sheetName val="P4_跨期间工程丵⽛"/>
      <sheetName val="P4_跨期间工程声%夼%"/>
      <sheetName val="P4_跨期间工程圠!坬!"/>
      <sheetName val="P4_跨期间工程墰壼"/>
      <sheetName val="P4_跨期间工程匘徸⿿"/>
      <sheetName val="P4_跨期间工程碬!磴!"/>
      <sheetName val="P4_跨期间工程徸⽲"/>
      <sheetName val="P4_跨期间工程穌#窔#"/>
      <sheetName val="P4_跨期间工程地坼"/>
      <sheetName val="P4_跨期间工程๿⼯"/>
      <sheetName val="P4_跨期间工程勨-徸⿽"/>
      <sheetName val="P4_跨期间工程奰+妼+"/>
      <sheetName val="P4_跨期间工程徸　"/>
      <sheetName val="P4_跨期间工程徸⿤"/>
      <sheetName val="P4_跨期间工程䟣⾝"/>
      <sheetName val="P4_跨期间工程哀$䟣⽍"/>
      <sheetName val="P4_跨期间工程堠)䟣⽓"/>
      <sheetName val="P4_跨期间工程囘丵⿵"/>
      <sheetName val="P4_跨期间工程呀䟣⾈"/>
      <sheetName val="P4_跨期间工程䟣⿢"/>
      <sheetName val="P4_跨期间工程䟣⽼"/>
      <sheetName val="P4_跨期间工程吼_咄_"/>
      <sheetName val="P4_跨期间工程筜-箤-"/>
      <sheetName val="P4_跨期间工程墸*徸⾕"/>
      <sheetName val="P4_跨期间工程徸⿔"/>
      <sheetName val="P4_跨期间工程徸⿇"/>
      <sheetName val="ENTRY_PENDING_TO_MATCH_WH_1"/>
      <sheetName val="P4_跨期间工程丵⿜"/>
      <sheetName val="技改_(2)"/>
      <sheetName val="利息_(10月)"/>
      <sheetName val="P4_跨期间工程壨$徸⾷"/>
      <sheetName val="P4_跨期间工程奐妜"/>
      <sheetName val="P4_跨期间工程䬨0丵⽪"/>
      <sheetName val="P4_跨期间工程丨_丵⽿"/>
      <sheetName val="_13_铁路配件_xlsῘ长期投资--/㠀"/>
      <sheetName val="XXè"/>
      <sheetName val="P4_跨期间工程坰_䟣⿓"/>
      <sheetName val="P4_跨期间工程"/>
      <sheetName val="[13 铁路配件.xls]表9-1 租ꠀ첀ఁ춅/"/>
      <sheetName val="[13 铁路配件.xls]表9-1 租砀ꒅఆ辅/"/>
      <sheetName val="[13 铁路配件.xls]表9-1 租赁合/"/>
      <sheetName val="Conso.BS"/>
      <sheetName val="Xþ"/>
      <sheetName val="basic"/>
      <sheetName val="数据维护 Data Maintenance"/>
      <sheetName val="产品销售收入成脈_x001b_腌_x001b_헾⾕_x0005_"/>
      <sheetName val="产品销售收入成纘 络 헾⼸_x0005_"/>
      <sheetName val="detail"/>
      <sheetName val="M_Maincomp"/>
      <sheetName val="K4000"/>
      <sheetName val="K2120"/>
      <sheetName val="K2000"/>
      <sheetName val="US"/>
      <sheetName val="其他长期缀ᨪ"/>
      <sheetName val="2002.1-6管理费用"/>
      <sheetName val="P&amp;L weekly"/>
      <sheetName val="MONTH-维护表"/>
      <sheetName val="每日C02年费用"/>
      <sheetName val="Monthly circular"/>
      <sheetName val="AC-PL-USD"/>
      <sheetName val="Consol Entries"/>
      <sheetName val="QMR-BS &amp; PL"/>
      <sheetName val="上海非商品"/>
      <sheetName val="集团快递费"/>
      <sheetName val="研发中心"/>
      <sheetName val="UFPrn20080221132942"/>
      <sheetName val="UFPrn20080221133010"/>
      <sheetName val="短期投资股票投资.dbf"/>
      <sheetName val="短期投资国债投资.dbf"/>
      <sheetName val="股票投资收益.dbf"/>
      <sheetName val="其他货币海通.dbf"/>
      <sheetName val="其他货币零领路.dbf"/>
      <sheetName val="投资收益债券.dbf"/>
      <sheetName val="3-1-1现金"/>
      <sheetName val="6_x0005_"/>
      <sheetName val="[13 铁路配件.xls]固定姘/徸"/>
      <sheetName val="[13 铁路配件.xls]表9-1 租/"/>
      <sheetName val="[13 铁路配件.xls]表9-1_租ꠀ첀ఁ춅/"/>
      <sheetName val="[13 铁路配件.xls]表9-1_租砀ꒅఆ辅/"/>
      <sheetName val="[13 铁路配件.xls]表9-1_租赁合/堀f"/>
      <sheetName val="[13 铁路配件.xls]表9-1_租赁合/Þ"/>
      <sheetName val="员工促֮"/>
      <sheetName val="_13 铁路配件.xlsῘ长期投资--其他投헾"/>
      <sheetName val="资产对帐清쌀肘"/>
      <sheetName val="_Recovered_SheetName_438_"/>
      <sheetName val="Company Info"/>
      <sheetName val="Instructions"/>
      <sheetName val="4货币ᎉ"/>
      <sheetName val="产品销售收入与成本明细表"/>
      <sheetName val="C 1"/>
      <sheetName val="_2648"/>
      <sheetName val="资产对帐清耘"/>
      <sheetName val="资产对帐清잰"/>
      <sheetName val="资产对帐清啀"/>
      <sheetName val="F150-低值易耗品 "/>
      <sheetName val="F120-原材料"/>
      <sheetName val="发薪单位名称"/>
      <sheetName val="资产对帐清԰_x005f_x0000_"/>
      <sheetName val="产品销售成本.dbf"/>
      <sheetName val="表9-1 租赁ﺍᇕ԰"/>
      <sheetName val="表9-1 租赁֍"/>
      <sheetName val="表9-1 租赁炍꿀ఄ薅0"/>
      <sheetName val="表9-1 租赁炍_xdc7e_ఈ/"/>
      <sheetName val="表9-1 租赁❘Ⰰ❙렀"/>
      <sheetName val="表9-1 租赁㔀㝎ԯ"/>
      <sheetName val="表9-1 租赁　᭒簀᭒㔀"/>
      <sheetName val="表9-1 租赁ろ᭒簀᭒㔀"/>
      <sheetName val="表9-1 租赁㖍䥎ԯ"/>
      <sheetName val="12.1长期投资-债权"/>
      <sheetName val="17其它流动及长期资产"/>
      <sheetName val="资产对렀቟԰"/>
      <sheetName val="12.1长԰"/>
      <sheetName val="12.1长렀቟԰"/>
      <sheetName val="资产对㔀륎ԯ"/>
      <sheetName val="T02"/>
      <sheetName val="[13 铁路配件.xls]表9-1 租赁炍_xdc7e_ఈ/"/>
      <sheetName val="自定㥝"/>
      <sheetName val="当月应收"/>
      <sheetName val="固定资产及在建工程明细35"/>
      <sheetName val="3409"/>
      <sheetName val="5059"/>
      <sheetName val="5133"/>
      <sheetName val="4528"/>
      <sheetName val="Customize Your Invoice"/>
      <sheetName val="Invoice"/>
      <sheetName val="_2594"/>
      <sheetName val="_2598"/>
      <sheetName val="2600"/>
      <sheetName val="5076"/>
      <sheetName val="_5174"/>
      <sheetName val="披露表(国资)"/>
      <sheetName val="电子"/>
      <sheetName val="XBase"/>
      <sheetName val="Sales"/>
      <sheetName val="差异调整97"/>
      <sheetName val="差异调整95"/>
      <sheetName val="差异调整96"/>
      <sheetName val="loan database"/>
      <sheetName val="UFPrn20070303114642"/>
      <sheetName val="2.5"/>
      <sheetName val="_Recovered_SheetName_435_"/>
      <sheetName val="其他长_x0005_"/>
      <sheetName val="X¸"/>
      <sheetName val="资产方"/>
      <sheetName val="2003本部资产负债试算表"/>
      <sheetName val="2003本部利润及利润分配表试算表"/>
      <sheetName val="负债试算表"/>
      <sheetName val="通用设备折旧复核"/>
      <sheetName val="专用设备折旧复核"/>
      <sheetName val="运输设备折旧复核"/>
      <sheetName val="电子设备折旧复核"/>
      <sheetName val="其他设备折旧"/>
      <sheetName val="担保"/>
      <sheetName val="[13 铁路配件.xls]自定/"/>
      <sheetName val="_2662"/>
      <sheetName val="_2678"/>
      <sheetName val="_2927"/>
      <sheetName val="_8064"/>
      <sheetName val="_2816"/>
      <sheetName val="_2993"/>
      <sheetName val="_6058"/>
      <sheetName val="_8008"/>
      <sheetName val="Repayment Summary"/>
      <sheetName val="_3157"/>
      <sheetName val="Financ. Overview"/>
      <sheetName val="Toolbox"/>
      <sheetName val="BALANCE SHEET"/>
      <sheetName val="Assumption"/>
      <sheetName val="2004 BS"/>
      <sheetName val="Eliminate adj"/>
      <sheetName val="Consol level AJE"/>
      <sheetName val="FS"/>
      <sheetName val="05-03-07-01-02"/>
      <sheetName val="05-03-07-01-01"/>
      <sheetName val="XXXXXX_x0005__x0016_"/>
      <sheetName val="2-1.合同基本信息"/>
      <sheetName val="序时帐"/>
      <sheetName val="Consol"/>
      <sheetName val="会计科目对照表"/>
      <sheetName val="基础信息"/>
      <sheetName val="summary "/>
      <sheetName val="销售会计、财主名单对照表"/>
      <sheetName val="常用部门"/>
      <sheetName val="费用审核情况反馈"/>
      <sheetName val="客户费用核算分地区"/>
      <sheetName val="品种"/>
      <sheetName val="是否"/>
      <sheetName val="LOV"/>
      <sheetName val="明细表"/>
      <sheetName val="存货_生产成本Dy"/>
      <sheetName val="Erection"/>
      <sheetName val="Dados"/>
      <sheetName val="資料"/>
      <sheetName val="E302"/>
      <sheetName val="breakdown "/>
      <sheetName val="값목록(Do not touch)"/>
      <sheetName val="成本调整明细表"/>
      <sheetName val="披露表(上市)"/>
      <sheetName val="price variance"/>
      <sheetName val="Suppliers"/>
      <sheetName val="inventory2002"/>
      <sheetName val="PPV2002"/>
      <sheetName val="定义-ready"/>
      <sheetName val="核算项目余额表"/>
      <sheetName val="CTV"/>
      <sheetName val="其他长期԰ᵥ"/>
      <sheetName val="2003budget"/>
      <sheetName val="_13 铁路配件.xlsῘ长期㔀቎԰"/>
      <sheetName val="_13 铁路配件.xlsῘ长期㔀ԯ"/>
      <sheetName val="_13 铁路配件.xlsῘ长期氀⡺됀⡺缀鴪ԯ"/>
      <sheetName val="_13 铁路配件.xlsῘ长期怀ᕷ缀പ԰"/>
      <sheetName val="_13 铁路配件.xlsῘ长期⭶缀㬪ԯ"/>
      <sheetName val="_13 铁路配件.xlsῘ长期缀☪ԯ"/>
      <sheetName val="工程部备件库9月份消耗"/>
      <sheetName val="工程部辅料库9月份消耗"/>
      <sheetName val="审计调整"/>
      <sheetName val="资产评估结果分类汇总表 (2)"/>
      <sheetName val="YS02-02"/>
      <sheetName val="自定⠀"/>
      <sheetName val="自定ꠀ"/>
      <sheetName val="资产对帐清丵、"/>
      <sheetName val="资产对帐清壒〚"/>
      <sheetName val="其他长期2툀"/>
      <sheetName val="其他长期2堀"/>
      <sheetName val="其他长期2ࠞ"/>
      <sheetName val="其他长期2堝"/>
      <sheetName val="资产对帐清헾】"/>
      <sheetName val="资产对帐清吀_x0019_"/>
      <sheetName val="资产对帐清厘_x0014_"/>
      <sheetName val="基础信息列表"/>
      <sheetName val="報價"/>
      <sheetName val="98年5月新報價"/>
      <sheetName val="固定资产清单04"/>
      <sheetName val="勘定設定"/>
      <sheetName val="执行购买与效果预期表by媒介经理.xls"/>
      <sheetName val="[13 铁路配件.xls]23产牳/"/>
      <sheetName val="[13 铁路配件.xls]23产牳酈/"/>
      <sheetName val="Sheet371"/>
      <sheetName val="ISRDATA"/>
      <sheetName val="工程成本科目"/>
      <sheetName val="评估结论"/>
      <sheetName val="利润分析"/>
      <sheetName val="资产负债分析"/>
      <sheetName val="pl-mtd"/>
      <sheetName val="_13 铁路配件.xl"/>
      <sheetName val="新恒昌租赁收入"/>
      <sheetName val="_13 铁路配件.xl㰀᎕萀᎕ᴀᨈ԰"/>
      <sheetName val="R  Pkg Summary "/>
      <sheetName val="XXXXXX׃⾞"/>
      <sheetName val="_13 铁路配件.xlsῘ长期投资--其他投_x0005_"/>
      <sheetName val="员工促튮"/>
      <sheetName val="资产负债勨"/>
      <sheetName val="_13 铁路配件.xlsῘ长期投资--其他投圐"/>
      <sheetName val="资产对帐清쌀缘"/>
      <sheetName val="资产对帐清쌀腸"/>
      <sheetName val="资产对帐清쌀荘"/>
      <sheetName val="资产对帐清쌀艸"/>
      <sheetName val="Dropdown list"/>
      <sheetName val="06年全年回笼"/>
      <sheetName val="06年全年销售"/>
      <sheetName val="Nov 02 &amp; Dec 02 sal"/>
      <sheetName val="GRATUITY CALCULATOR"/>
      <sheetName val="A1-A3"/>
      <sheetName val="信息录入"/>
      <sheetName val="试算格式"/>
      <sheetName val="基本资料"/>
      <sheetName val="透视取数"/>
      <sheetName val="代理手续费明细账"/>
      <sheetName val="电脑订座费明细账"/>
      <sheetName val="2-1收入审核表"/>
      <sheetName val="盛联余"/>
      <sheetName val="2005 AR"/>
      <sheetName val="2005advance"/>
      <sheetName val="2005advance to suppliers"/>
      <sheetName val="AP 2005"/>
      <sheetName val="POWER ASSUMPTIONS"/>
      <sheetName val="索引表"/>
      <sheetName val="销售出库1-4 (2)"/>
      <sheetName val="销售发票1-4"/>
      <sheetName val="表三甲"/>
      <sheetName val="未审计"/>
      <sheetName val="XX虘_x0013_/"/>
      <sheetName val="廠商編號"/>
      <sheetName val="_001年其他业务利润"/>
      <sheetName val="产品名称"/>
      <sheetName val="TAX COM"/>
      <sheetName val="10年其他应收单位"/>
      <sheetName val="NEWAP"/>
      <sheetName val="资产对帐清쌀堀"/>
      <sheetName val="资产对帐清쌀塹"/>
      <sheetName val="资产对帐清쌀ﹹ"/>
      <sheetName val="资产对帐清쌀չ"/>
      <sheetName val="经营管理部"/>
      <sheetName val="资产对帐清쌀罹"/>
      <sheetName val="资产对帐清쌀汹"/>
      <sheetName val="4月"/>
      <sheetName val="5月"/>
      <sheetName val="考核表"/>
      <sheetName val="财务瞬#"/>
      <sheetName val="资产对帐清쌀︀"/>
      <sheetName val="资产负债表及损益表"/>
      <sheetName val="财务吀-"/>
      <sheetName val="煲"/>
      <sheetName val="资产对帐清쌀ᱹ"/>
      <sheetName val="334#"/>
      <sheetName val="正品原始数据"/>
      <sheetName val="构筐物"/>
      <sheetName val="存货明细表"/>
      <sheetName val="存货出库截止性测试"/>
      <sheetName val="存货入库截止性测试"/>
      <sheetName val="计价测试参数表"/>
      <sheetName val="公用信息"/>
      <sheetName val="存货Dy"/>
      <sheetName val="其他货币资金.dbf"/>
      <sheetName val="银行存款.dbf"/>
      <sheetName val="140-14存货入库截止性测试"/>
      <sheetName val="Defn"/>
      <sheetName val="Tax"/>
      <sheetName val="Shanxi Zhanpen"/>
      <sheetName val="ARP"/>
      <sheetName val="销售费用截止测试"/>
      <sheetName val="存货本年明细表"/>
      <sheetName val="产成品本年明细"/>
      <sheetName val="生产成本上年明细"/>
      <sheetName val="生产成本上2年明细"/>
      <sheetName val="4.产成品导引"/>
      <sheetName val="生产成本本年明细"/>
      <sheetName val="未审增减变动表"/>
      <sheetName val="固定资产审定表"/>
      <sheetName val="存货明细表18年"/>
      <sheetName val="140-1存货明细表"/>
      <sheetName val="4-6-5车辆"/>
      <sheetName val="eqpmad2"/>
      <sheetName val="Revenue"/>
      <sheetName val="2005年2月HK香港销售单价"/>
      <sheetName val="会计科目代码表"/>
      <sheetName val="3月管理费用明细表"/>
      <sheetName val="管理费用明细表"/>
      <sheetName val="记帐凭证汇总表1"/>
      <sheetName val="记帐凭证汇总表2"/>
      <sheetName val="总帐"/>
      <sheetName val="转帐"/>
      <sheetName val="日记帐"/>
      <sheetName val="利润表2(上月数)"/>
      <sheetName val="资产负债表验证表"/>
      <sheetName val="12月到货 "/>
      <sheetName val="from_sys_9301"/>
      <sheetName val="附表1（合作厄）_(4)-下旬_(10)1"/>
      <sheetName val="A-15_所有权受限制的资产1"/>
      <sheetName val="Validation_source1"/>
      <sheetName val="_13_铁路配件_xlsῘ长期㔀቎԰缀"/>
      <sheetName val="_13_铁路配件_xlsῘ长期԰缀㤀㮮"/>
      <sheetName val="_13_铁路配件_xlsῘ长期԰缀ꠀꌻ"/>
      <sheetName val="_13_铁路配件_xlsῘ长期԰缀렀݌"/>
      <sheetName val="_13_铁路配件_xlsῘ长期㔀ԯ缀"/>
      <sheetName val="_13_铁路配件_xlsῘ长期氀⡺됀⡺缀鴪ԯ"/>
      <sheetName val="_13_铁路配件_xlsῘ长期怀ᕷ缀പ԰缀"/>
      <sheetName val="_13_铁路配件_xlsῘ长期⭶缀㬪ԯ缀"/>
      <sheetName val="_13_铁路配件_xlsῘ长期缀☪ԯ缀"/>
      <sheetName val="from_sys_9302"/>
      <sheetName val="附表1（合作厄）_(4)-下旬_(10)2"/>
      <sheetName val="A-15_所有权受限制的资产2"/>
      <sheetName val="Validation_source2"/>
      <sheetName val="附表1（大客户）_(2)-下旬_2耀)3"/>
      <sheetName val="from_sys_9303"/>
      <sheetName val="附表1（合作厄）_(4)-下旬_(10)3"/>
      <sheetName val="A-15_所有权受限制的资产3"/>
      <sheetName val="表21_净利润调节表3"/>
      <sheetName val="Validation_source3"/>
      <sheetName val="Sample_design3"/>
      <sheetName val="附表1（大客户）_(2)-下旬_2耀)4"/>
      <sheetName val="表9-1_租赁合同汇总衬4"/>
      <sheetName val="from_sys_9304"/>
      <sheetName val="附表1（合作厄）_(4)-下旬_(10)4"/>
      <sheetName val="A-15_所有权受限制的资产4"/>
      <sheetName val="表21_净利润调节表4"/>
      <sheetName val="Validation_source4"/>
      <sheetName val="Sample_design4"/>
      <sheetName val="US_Codes4"/>
      <sheetName val="附表1（大客户）_(2)-下旬_2耀)5"/>
      <sheetName val="表9-1_租赁合同汇总衬5"/>
      <sheetName val="from_sys_9305"/>
      <sheetName val="附表1（合作厄）_(4)-下旬_(10)5"/>
      <sheetName val="A-15_所有权受限制的资产5"/>
      <sheetName val="表21_净利润调节表5"/>
      <sheetName val="Validation_source5"/>
      <sheetName val="Sample_design5"/>
      <sheetName val="US_Codes5"/>
      <sheetName val="附表1（大客户）_(2)-下旬_2耀)6"/>
      <sheetName val="表9-1_租赁合同汇总衬6"/>
      <sheetName val="from_sys_9306"/>
      <sheetName val="附表1（合作厄）_(4)-下旬_(10)6"/>
      <sheetName val="A-15_所有权受限制的资产6"/>
      <sheetName val="表21_净利润调节表6"/>
      <sheetName val="Validation_source6"/>
      <sheetName val="Sample_design6"/>
      <sheetName val="US_Codes6"/>
      <sheetName val="附表1（大客户）_(2)-下旬_2耀)7"/>
      <sheetName val="表9-1_租赁合同汇总衬7"/>
      <sheetName val="from_sys_9307"/>
      <sheetName val="附表1（合作厄）_(4)-下旬_(10)7"/>
      <sheetName val="A-15_所有权受限制的资产7"/>
      <sheetName val="表21_净利润调节表7"/>
      <sheetName val="Validation_source7"/>
      <sheetName val="Sample_design7"/>
      <sheetName val="US_Codes7"/>
      <sheetName val="附表1（大客户）_(2)-下旬_2耀)8"/>
      <sheetName val="表9-1_租赁合同汇总衬8"/>
      <sheetName val="from_sys_9308"/>
      <sheetName val="附表1（合作厄）_(4)-下旬_(10)8"/>
      <sheetName val="A-15_所有权受限制的资产8"/>
      <sheetName val="表21_净利润调节表8"/>
      <sheetName val="Validation_source8"/>
      <sheetName val="Sample_design8"/>
      <sheetName val="US_Codes8"/>
      <sheetName val="23产成品_9"/>
      <sheetName val="______9"/>
      <sheetName val="流动资产--货币_(2)9"/>
      <sheetName val="流动资产--货币_(3)9"/>
      <sheetName val="短投_(2)9"/>
      <sheetName val="表1_货币资金9"/>
      <sheetName val="表1-1_银行存款明细表9"/>
      <sheetName val="表2_短期投资9"/>
      <sheetName val="表3_应收帐款9"/>
      <sheetName val="表4_应收票据9"/>
      <sheetName val="表5_存货9"/>
      <sheetName val="表5-1_存货跌价损失准备计算表9"/>
      <sheetName val="表5-2_存货倒推表9"/>
      <sheetName val="表6_预付帐款9"/>
      <sheetName val="表6-1_其他应收款9"/>
      <sheetName val="表6-2_待摊费用9"/>
      <sheetName val="表6-3_预付及其他流动资产_9"/>
      <sheetName val="表7_固定资产变动表9"/>
      <sheetName val="表7-1_固定资产折旧表（上市）_9"/>
      <sheetName val="表7-1-1_固定资产折旧表__(非上市)9"/>
      <sheetName val="表7-2_待处理财产损溢9"/>
      <sheetName val="表7-3_固定资产有关资料9"/>
      <sheetName val="表8-1_移动9"/>
      <sheetName val="表8-2-1_数据9"/>
      <sheetName val="表8-2-2_互联网9"/>
      <sheetName val="表8-3_长途9"/>
      <sheetName val="表8-4_寻呼9"/>
      <sheetName val="表8-5_市话9"/>
      <sheetName val="表8-6_在建工程明细表9"/>
      <sheetName val="表8-7_工程合同汇总表(移动)_NEW9"/>
      <sheetName val="表8-7_工程合同汇总表(移动)_(2)9"/>
      <sheetName val="表8-8_在建工程有关资料9"/>
      <sheetName val="表9_长期待摊费用9"/>
      <sheetName val="表9-1_租赁合同汇总表9"/>
      <sheetName val="表10_无形资产变动表9"/>
      <sheetName val="表11_长期投资9"/>
      <sheetName val="表11-1_长期股票投资9"/>
      <sheetName val="表11-2_长期股权投资－未合并子公司9"/>
      <sheetName val="表11-3_长期股权投资_－_合营公司9"/>
      <sheetName val="表11-4_长期股权投资－联营公司9"/>
      <sheetName val="表11-5_长期股权投资－参股公司9"/>
      <sheetName val="表11-6_长期债权投资9"/>
      <sheetName val="表11-7_其他债权投资9"/>
      <sheetName val="表12_关联公司交易9"/>
      <sheetName val="表12-1_与总部对帐9"/>
      <sheetName val="表8-7_工程合同汇总表(移动)_(5)9"/>
      <sheetName val="公__9"/>
      <sheetName val="共同_(2)9"/>
      <sheetName val="BSC__BTS9"/>
      <sheetName val="西门子_9"/>
      <sheetName val="Sheet1_(2)9"/>
      <sheetName val="二次分配____9"/>
      <sheetName val="二次分配_____(2)9"/>
      <sheetName val="二次分配_____(3)9"/>
      <sheetName val="二次分配_____(4)9"/>
      <sheetName val="表8-7_工程合同汇总表(移动)_(3)9"/>
      <sheetName val="表8-7_工程合同汇总表_(上市)_(2)9"/>
      <sheetName val="Adj_No9"/>
      <sheetName val="8电源设备_9"/>
      <sheetName val="12设备安装_(暂估入账余额)9"/>
      <sheetName val="Journal_list9"/>
      <sheetName val="Journal_list_(2)9"/>
      <sheetName val="Journal_list_(3)9"/>
      <sheetName val="Journal_list_(4)9"/>
      <sheetName val="Journal_list_(5)9"/>
      <sheetName val="税金计提_(2)9"/>
      <sheetName val="税金计提_(3)9"/>
      <sheetName val="样品_9"/>
      <sheetName val="样品__(2)9"/>
      <sheetName val="[13_铁路配件_xlsῘ长期投资--其他投资9"/>
      <sheetName val="附表1（营业厅）-下旬_(2)9"/>
      <sheetName val="附表1（营业厅）-下旬_(3)9"/>
      <sheetName val="附表1（营业厅）-下旬_(4)9"/>
      <sheetName val="附表1（营业厅）-下旬_(5)9"/>
      <sheetName val="附表1（营业厅）-下旬_(6)9"/>
      <sheetName val="附表1（营业厅）-下旬_(7)9"/>
      <sheetName val="附表1（营业厅）-下旬_(8)9"/>
      <sheetName val="附表1（营业厅）-下旬_(9)9"/>
      <sheetName val="附表1（营业厅）-下旬_(10)9"/>
      <sheetName val="附表1（营业厅）-下旬_(11)9"/>
      <sheetName val="附表1（大客户）_(2)-下旬9"/>
      <sheetName val="附表1（大客户）_(2)-下旬_(2)9"/>
      <sheetName val="附表1（大客户）_(2)-下旬_(3)9"/>
      <sheetName val="附表1（大客户）_(2)-下旬_(4)9"/>
      <sheetName val="附表1（大客户）_(2)-下旬_(5)9"/>
      <sheetName val="附表1（大客户）_(2)-下旬_(6)9"/>
      <sheetName val="附表1（大客户）_(2)-下旬_(7)9"/>
      <sheetName val="附表1（大客户）_(2)-下旬_(8)9"/>
      <sheetName val="附表1（大客户）_(2)-下旬_(9)9"/>
      <sheetName val="附表1（大客户）_(2)-下旬_(10)9"/>
      <sheetName val="附表1（大客户）_(2)-下旬_(11)9"/>
      <sheetName val="附表1（大客户）_(2)-月报9"/>
      <sheetName val="附表1（经销商）_(3)-下旬9"/>
      <sheetName val="附表1（经销商）_(3)-下旬_(2)9"/>
      <sheetName val="附表1（经销商）_(3)-下旬_(3)9"/>
      <sheetName val="附表1（经销商）_(3)-下旬_(4)9"/>
      <sheetName val="附表1（经销商）_(3)-下旬_(5)9"/>
      <sheetName val="附表1（经销商）_(3)-下旬_(6)9"/>
      <sheetName val="附表1（经销商）_(3)-下旬_(7)9"/>
      <sheetName val="附表1（经销商）_(3)-下旬_(8)9"/>
      <sheetName val="附表1（经销商）_(3)-下旬_(9)9"/>
      <sheetName val="附表1（经销商）_(3)-下旬_(10)9"/>
      <sheetName val="附表1（经销商）_(3)-下旬_(11)9"/>
      <sheetName val="附表1（经销商）_(3)-月报9"/>
      <sheetName val="附表1（合作厅）_(4)-下旬9"/>
      <sheetName val="附表1（合作厅）_(4)-下旬_(2)9"/>
      <sheetName val="附表1（合作厅）_(4)-下旬_(3)9"/>
      <sheetName val="附表1（合作厅）_(4)-下旬_(4)9"/>
      <sheetName val="附表1（合作厅）_(4)-下旬_(5)9"/>
      <sheetName val="附表1（合作厅）_(4)-下旬_(6)9"/>
      <sheetName val="附表1（合作厅）_(4)-下旬_(7)9"/>
      <sheetName val="附表1（合作厅）_(4)-下旬_(8)9"/>
      <sheetName val="附表1（合作厅）_(4)-下旬_(9)9"/>
      <sheetName val="附表1（合作厅）_(4)-下旬_(10)9"/>
      <sheetName val="附表1（合作厅）_(4)-下旬_(11)9"/>
      <sheetName val="附表1（合作厅）_(4)-月报_9"/>
      <sheetName val="附表2-下旬_(2)9"/>
      <sheetName val="附表2-下旬_(3)9"/>
      <sheetName val="附表2-下旬_(4)9"/>
      <sheetName val="附表2-下旬_(5)9"/>
      <sheetName val="附表2-下旬_(6)9"/>
      <sheetName val="附表2-下旬_(7)9"/>
      <sheetName val="附表2-下旬_(8)9"/>
      <sheetName val="附表2-下旬_(9)9"/>
      <sheetName val="附表2-下旬_(10)9"/>
      <sheetName val="附表2-下旬_(11)9"/>
      <sheetName val="附表3-下旬_(2)9"/>
      <sheetName val="附表3-下旬_(3)9"/>
      <sheetName val="附表3-下旬_(4)9"/>
      <sheetName val="附表3-下旬_(5)9"/>
      <sheetName val="附表3-下旬_(6)9"/>
      <sheetName val="附表3-下旬_(7)9"/>
      <sheetName val="附表3-下旬_(8)9"/>
      <sheetName val="附表3-下旬_(9)9"/>
      <sheetName val="附表3-下旬_(10)9"/>
      <sheetName val="附表3-下旬_(11)9"/>
      <sheetName val="P1_损益表9"/>
      <sheetName val="P2_主营业务收入9"/>
      <sheetName val="P3_跨期间工程设计收入9"/>
      <sheetName val="P4_跨期间工程施工收入9"/>
      <sheetName val="P5_器材供应收入_9"/>
      <sheetName val="P12_投资收益汇总表9"/>
      <sheetName val="P12-1_投资收益明细表9"/>
      <sheetName val="P15_所得税-企业所得税纳税调节表9"/>
      <sheetName val="P16_所得税-递延税项9"/>
      <sheetName val="2001年话费_9"/>
      <sheetName val="P!6_所得税-递延税项9"/>
      <sheetName val="资产对帐清单_9"/>
      <sheetName val="流动资产--其他应收_坏帐(2)9"/>
      <sheetName val="设备安装_(已)9"/>
      <sheetName val="附表1（大客户）_(2)-下旬_2耀)9"/>
      <sheetName val="_13_铁路配件_xlsῘ长期投资--其他投资9"/>
      <sheetName val="表9-1_租赁合同汇总衬9"/>
      <sheetName val="from_sys_9309"/>
      <sheetName val="附表1（合作厄）_(4)-下旬_(10)9"/>
      <sheetName val="A-15_所有权受限制的资产9"/>
      <sheetName val="表21_净利润调节表9"/>
      <sheetName val="Validation_source9"/>
      <sheetName val="Sample_design9"/>
      <sheetName val="US_Codes9"/>
      <sheetName val="0112-含薪"/>
      <sheetName val="基础表"/>
      <sheetName val="公司间应收RMB香港"/>
      <sheetName val="应付帐款安装费"/>
      <sheetName val="未完工合同成本安装"/>
      <sheetName val="U805-Other income adj-04interim"/>
      <sheetName val="U806-Other income adj-2004Q1&amp;Q3"/>
      <sheetName val="BK"/>
      <sheetName val="Revenue Vs. Tax Mapping"/>
      <sheetName val="资产对帐清嘀"/>
      <sheetName val="资产对帐清嚼"/>
      <sheetName val="资产对帐清姜"/>
      <sheetName val="资产对帐清졀"/>
      <sheetName val="资产对帐清哀"/>
      <sheetName val="资产对帐清喬"/>
      <sheetName val="应收款"/>
      <sheetName val="预付款"/>
      <sheetName val="_13 铁路配件.xlsῘࠝ〚_x0005_"/>
      <sheetName val="_13 铁路配件.xlsῘ长期投资鍸_x001e_幰ޱ揄》"/>
      <sheetName val="各地社保信息"/>
      <sheetName val="总分类账"/>
      <sheetName val="明细账"/>
      <sheetName val="总部调整"/>
      <sheetName val="汇总抵消"/>
      <sheetName val="원시데이타"/>
      <sheetName val="XL4Poppya"/>
      <sheetName val="2004核对表"/>
      <sheetName val="资产对帐清禨"/>
      <sheetName val="合并底稿-自营"/>
      <sheetName val="现金"/>
      <sheetName val="보조부문비배부"/>
      <sheetName val="基本设置"/>
      <sheetName val="项目指标"/>
      <sheetName val="付款台账"/>
      <sheetName val="附表1"/>
      <sheetName val="合同台账"/>
      <sheetName val="动态成本"/>
      <sheetName val="Sign Off Form"/>
      <sheetName val="2. 现金流量表主要信息"/>
      <sheetName val="Keys"/>
      <sheetName val="资产对帐清뼀䀀"/>
      <sheetName val="Third party"/>
      <sheetName val="IV-2-20"/>
      <sheetName val="FA-06-不看"/>
      <sheetName val="FA-05-不看"/>
      <sheetName val="_x000e__x0008_"/>
      <sheetName val="[13 铁路配件.xls][13 铁路配件.xls]自定/"/>
      <sheetName val="产品销售收入成脈_x001b_腌_x001b_헾⾕_x0005"/>
      <sheetName val="表一甲"/>
      <sheetName val="建表二"/>
      <sheetName val="主营成本"/>
      <sheetName val="2006年1-11月隆达科目余额表"/>
      <sheetName val="B1-2审定表"/>
      <sheetName val="委托加工"/>
      <sheetName val="财务⩿〚"/>
      <sheetName val="客户样机"/>
      <sheetName val="基价表"/>
      <sheetName val="11月"/>
      <sheetName val="存货明细03"/>
      <sheetName val="1-9月科目余额表"/>
      <sheetName val="内部往来明细帐"/>
      <sheetName val="销项税"/>
      <sheetName val="Reference"/>
      <sheetName val="Common Assumptions"/>
      <sheetName val="自定聀"/>
      <sheetName val="其它应付款"/>
      <sheetName val="AR 2004 ageing (client)"/>
      <sheetName val="B010调整后试算平衡表"/>
      <sheetName val="参数表"/>
      <sheetName val="08.01"/>
      <sheetName val="商铺销售收款台帐"/>
      <sheetName val="住宅销售收款"/>
      <sheetName val="wl"/>
      <sheetName val="成本测算"/>
      <sheetName val="Main"/>
      <sheetName val="固定_x0005_?⡹"/>
      <sheetName val="P4 跨期间工程敨工收?"/>
      <sheetName val="固定_x0005_?Ṵ"/>
      <sheetName val="固定_x0005_?ᝰ"/>
      <sheetName val="XX虘_x0013_缀?"/>
      <sheetName val="XX虘_x0013_?ⱛ"/>
      <sheetName val="XX虘_x0013_?"/>
      <sheetName val="XXXX?⹚␀"/>
      <sheetName val="资产对帐清?╳"/>
      <sheetName val="其他长期?ᎉ"/>
      <sheetName val="XXXX?렀絟"/>
      <sheetName val="_13 铁路配件.xlsῘ长期鐀魺屶ኍ?԰"/>
      <sheetName val="_13 铁路配件.xlsῘ长期鐀魺屶ᎍ?԰"/>
      <sheetName val="23产?䀀⛌"/>
      <sheetName val="23产?㠀ਗ"/>
      <sheetName val="23产ᡳ⥭?"/>
      <sheetName val="_13 铁路配件.xlsῘ长期鐀魺屶ኍ?԰_x0"/>
      <sheetName val="_13 铁路配件.xlsῘ长期鐀魺屶ᎍ?԰_x0"/>
      <sheetName val="4货币?ᎉ"/>
      <sheetName val="末交增值税"/>
      <sheetName val="UFPrn20050811181903"/>
      <sheetName val="资产负债瘱"/>
      <sheetName val="选择报"/>
      <sheetName val="资产负债䘭"/>
      <sheetName val="资产负债撈"/>
      <sheetName val="资产负债㉀"/>
      <sheetName val="资产负债〘"/>
      <sheetName val="资产负债亨"/>
      <sheetName val="资产负债揄"/>
      <sheetName val="资产负债䴨"/>
      <sheetName val="资产负债䲘"/>
      <sheetName val="资产负债剘"/>
      <sheetName val="资产负债㑈"/>
      <sheetName val="资产负债㣸"/>
      <sheetName val="资产负债懇"/>
      <sheetName val="选择报㩘"/>
      <sheetName val="选择报"/>
      <sheetName val="资产负债"/>
      <sheetName val="___-_1___2"/>
      <sheetName val="表9-1_租_䠀"/>
      <sheetName val="表9-1_租_뀀õ"/>
      <sheetName val="__"/>
      <sheetName val="P4_跨期间工程墸_徸⾕"/>
      <sheetName val="_13_铁路配件_xlsῘ长期投资--_㠀"/>
      <sheetName val="_13 铁路配件.xls_表9-1 租ꠀ첀ఁ춅_"/>
      <sheetName val="_13 铁路配件.xls_表9-1 租砀ꒅఆ辅_"/>
      <sheetName val="_13 铁路配件.xls_表9-1 租赁合_"/>
      <sheetName val="_13 铁路配件.xls_P4 跨期间工程坰_䟣⿓"/>
      <sheetName val="_13 铁路配件.xls_固定姘_徸"/>
      <sheetName val="_13 铁路配件.xls_表9-1 租_"/>
      <sheetName val="_13 铁路配件.xls_表9-1_租ꠀ첀ఁ춅_"/>
      <sheetName val="_13 铁路配件.xls_表9-1_租砀ꒅఆ辅_"/>
      <sheetName val="_13 铁路配件.xls_表9-1_租赁合_堀f"/>
      <sheetName val="_13 铁路配件.xls_表9-1_租赁合_Þ"/>
      <sheetName val="_13 铁路配件.xls_23产牳_"/>
      <sheetName val="_13 铁路配件.xls_23产牳酈_"/>
      <sheetName val="10K4"/>
      <sheetName val="cl stk"/>
      <sheetName val="WIP-FG"/>
      <sheetName val="0110"/>
      <sheetName val="投保项目"/>
      <sheetName val="S"/>
      <sheetName val="U2x"/>
      <sheetName val="L2"/>
      <sheetName val="외화금융(97-03)"/>
      <sheetName val="印花税税目与税率"/>
      <sheetName val="短期借款余额表"/>
      <sheetName val="预付账款Dy"/>
      <sheetName val="Breakdown"/>
      <sheetName val="FSM"/>
      <sheetName val="112月费用明细归类表-3188"/>
      <sheetName val="AP-SUS"/>
      <sheetName val="10-6不锈钢"/>
      <sheetName val="10-7冷轧"/>
      <sheetName val="10-8镀铬"/>
      <sheetName val="10-9镀镍"/>
      <sheetName val="已交税金"/>
      <sheetName val="进项税"/>
      <sheetName val="进项税额转出"/>
      <sheetName val="2007年1-6月份原材料购进明细账"/>
      <sheetName val="0.2"/>
      <sheetName val="A4"/>
      <sheetName val="大香港分录"/>
      <sheetName val="kk"/>
      <sheetName val="應付票據-附"/>
      <sheetName val="3.2.190"/>
      <sheetName val="190.0020 FA增減變動表"/>
      <sheetName val="價格"/>
      <sheetName val="分公司E憎"/>
      <sheetName val="大额同业存款1-10"/>
      <sheetName val="固定资产2001年折旧"/>
      <sheetName val="所得税凭证抽查"/>
      <sheetName val="Mtd-AP"/>
      <sheetName val="DTCT"/>
      <sheetName val="费用累计表"/>
      <sheetName val="Penyusutan Kendaraan"/>
      <sheetName val="其他长期謀ᨪ"/>
      <sheetName val="其他长期ᙥ᨜"/>
      <sheetName val="其他长期퉥ᩘ"/>
      <sheetName val="资产对帐清罥ᨎ"/>
      <sheetName val="S6集团层面合并"/>
      <sheetName val="L1-1 Ageing analysis"/>
      <sheetName val="PER SALES ORG"/>
      <sheetName val="单位明细表及填表说明"/>
      <sheetName val="FF-6"/>
      <sheetName val="Bal Sheet"/>
      <sheetName val="报表层次重要性水平"/>
      <sheetName val="계조에 따른 특성"/>
      <sheetName val="2011年水费"/>
      <sheetName val="资产负债_x0005_"/>
      <sheetName val="资产负债茨"/>
      <sheetName val="表9-1 租赁헾】_x0005_"/>
      <sheetName val="表9-1 租赁︀ᇕ԰"/>
      <sheetName val="表9-1 租赁堀ᦃ鰀ᦃ︀"/>
      <sheetName val="表9-1 租赁_xd800_♗䈀ﵪԯ"/>
      <sheetName val="自定㔀"/>
      <sheetName val="表9-1 租赁丵〒_x0005_"/>
      <sheetName val="分公헾】_x0005_"/>
      <sheetName val="分公丵〒_x0005_"/>
      <sheetName val="分公"/>
      <sheetName val="分公葨_x0014_헾"/>
      <sheetName val="分公臨_x0012_般"/>
      <sheetName val="summary_"/>
      <sheetName val="MX-18存货"/>
      <sheetName val="P4 跨期间工程헾】_x0005_"/>
      <sheetName val="[13 铁路配件.xls]表9-1_租/䠀"/>
      <sheetName val="[13 铁路配件.xls]表9-1_租/뀀õ"/>
      <sheetName val="[13 铁路配件.xls]P4_跨期间工程坰/䟣⿓"/>
      <sheetName val="[13 铁路配件.xls][13 铁路配件.xls]固定姘/徸"/>
      <sheetName val="[13 铁路配件.xls]XX虘_x0013_/"/>
      <sheetName val="图表5"/>
      <sheetName val="_13 铁路配件.xlsῘ长期缀딪ԯ"/>
      <sheetName val="Start"/>
      <sheetName val="NORME"/>
      <sheetName val="模板"/>
      <sheetName val="综合单价汇总表"/>
      <sheetName val="总措施项目"/>
      <sheetName val="分配表1(原.辅.协）"/>
      <sheetName val="燃动分配表"/>
      <sheetName val="2000年话羍"/>
      <sheetName val="ZH COA"/>
      <sheetName val="23产㲗䀀⛌"/>
      <sheetName val="23产㲗㠀ਗ"/>
      <sheetName val="23产ᡳ⥭"/>
      <sheetName val="表9-1 租赁炍ఈ/"/>
      <sheetName val="[13 铁路配件.xls]表9-1 租赁炍ఈ/"/>
      <sheetName val="5132"/>
      <sheetName val="20、在建工程明细表"/>
      <sheetName val="30、应交税金明细表"/>
      <sheetName val="25、应付帐款明细表"/>
      <sheetName val="37、长期应付款明细表"/>
      <sheetName val="15、股权投资明细表"/>
      <sheetName val="村级支出"/>
      <sheetName val="cK Jeans - orginal"/>
      <sheetName val="多媒体"/>
      <sheetName val="财政供养人员增幅"/>
      <sheetName val="Data Input"/>
      <sheetName val="盈利表(䕝疨蓘"/>
      <sheetName val="盈利表(蓘Ł䏧"/>
      <sheetName val="盈利表("/>
      <sheetName val="_13 铁路配件.xlsῘ长期㔀ᵎԯ"/>
      <sheetName val="_13 铁路配件.xlsῘ长期缀_xd92a_ԯ"/>
      <sheetName val="基础资料"/>
      <sheetName val="表6-1wuhan（住宅）进度计划"/>
      <sheetName val="应收账款Dy"/>
      <sheetName val="主营业务成本Dy"/>
      <sheetName val="主营业务收入Dy"/>
      <sheetName val="FA3-5"/>
      <sheetName val="FA3-4"/>
      <sheetName val="STATPARA"/>
      <sheetName val="上缴管理费明细"/>
      <sheetName val="2007年度"/>
      <sheetName val="Contacts"/>
      <sheetName val="NR AP"/>
      <sheetName val="Замовники"/>
      <sheetName val="Співробітники"/>
      <sheetName val="附表6"/>
      <sheetName val="base"/>
      <sheetName val="资产对帐︀ᇕ԰"/>
      <sheetName val="资产对帐툀ᩘ԰"/>
      <sheetName val="资产对帐清쌀忕"/>
      <sheetName val="员工促ﺮ"/>
      <sheetName val="_13 铁路配件.xlsῘ长期投资--其他投纸"/>
      <sheetName val="_13 铁路配件.xlsῘ长期投资--其他投壒"/>
      <sheetName val="2000年话翪"/>
      <sheetName val="_13 铁路配件.xlsῘ长期投资--其他投罨"/>
      <sheetName val="表9-1 租赁合㔀቎԰"/>
      <sheetName val="附表3-下旬 (԰"/>
      <sheetName val="付款进度"/>
      <sheetName val="U113(1)-details 2005"/>
      <sheetName val="表头信息"/>
      <sheetName val="产品销售收入成本明细表（合﹓ᇕ"/>
      <sheetName val="产品销售收入成本明细表（合桓ᲃ"/>
      <sheetName val="审计标识"/>
      <sheetName val="A37-1审定表"/>
      <sheetName val="A37-2汇总表"/>
      <sheetName val="Sheet287"/>
      <sheetName val="Sheet1165"/>
      <sheetName val="Sheet1172"/>
      <sheetName val="Sheet1174"/>
      <sheetName val="Sheet1177"/>
      <sheetName val="Sheet1178"/>
      <sheetName val="Sheet1180"/>
      <sheetName val="Sheet1188"/>
      <sheetName val="Sheet1189"/>
      <sheetName val="分公司EBDA率"/>
      <sheetName val="-1 "/>
      <sheetName val="XX_x0005_̘á"/>
      <sheetName val="XX_x0005_麨ô"/>
      <sheetName val="固定_x0005_"/>
      <sheetName val="XX_x0005_èȈ"/>
      <sheetName val="XX_x0005_᫈Ǆ"/>
      <sheetName val="XXXԯ缀"/>
      <sheetName val="-1 _x0005_"/>
      <sheetName val="XXXXԯ缀"/>
      <sheetName val="-1 ð"/>
      <sheetName val="P4 跨期间工程_x0005_"/>
      <sheetName val="资产ԯ缀"/>
      <sheetName val="-1 |"/>
      <sheetName val="-1 p"/>
      <sheetName val="P4 跨期间工程犼_x001d_"/>
      <sheetName val="_x0005_"/>
      <sheetName val="_13 铁路配件.xlsῘ长期︀ᇕ԰缀"/>
      <sheetName val="_13 铁路配件.xlsῘ长期ﹶᇕ԰缀"/>
      <sheetName val="_13 铁路配件.xlsῘ长期ԯ缀䨀醋"/>
      <sheetName val="_13 铁路配件.xlsῘ长期ԯ缀글▛"/>
      <sheetName val="财务费က怀쮄"/>
      <sheetName val="财务费က⠀霻"/>
      <sheetName val="财务费က᠀쌑"/>
      <sheetName val="-1 "/>
      <sheetName val="-1 Ì"/>
      <sheetName val="固定ԯ缀"/>
      <sheetName val="固定_x0005_ᕲ"/>
      <sheetName val="AP"/>
      <sheetName val="报表项目名称"/>
      <sheetName val="界面"/>
      <sheetName val="_13 铁路配件.xl︀ᇕ԰缀鐀煒怋ᎆ"/>
      <sheetName val="_13 铁路配件.xl︀ᇕ԰缀紀☹怞ᎆ"/>
      <sheetName val="_13 铁路配件.xl︀ᇕ԰缀⠀菛怤ᎆ"/>
      <sheetName val="_13 铁路配件.xl︀ᇕ԰缀尛惜ᎆ"/>
      <sheetName val="表9-1 租赁合同Ⓚ⭾栀"/>
      <sheetName val="삅ོ䚋栠Ѫࡪ㋨"/>
      <sheetName val="삅ོ䚋栠Ѫࡪ㋨ﯾ"/>
      <sheetName val="삅ོ䚋栠Ѫࡪ㋨ﯾ_xffff_ﱅ잃"/>
      <sheetName val="삅ོ䚋栠Ѫࡪ㋨ﯾ_xffff_ﱅ"/>
      <sheetName val="삅ོ䚋栠Ѫࡪ㋨ﯾ_xffff_ﱅ잃蔐緀薼糀"/>
      <sheetName val="삅ོ䚋栠Ѫࡪ㋨ﯾ_xffff_ﱅ잃蔐緀薼"/>
      <sheetName val="삅ོ䚋栠Ѫࡪ㋨ﯾ_xffff_ﱅ잃蔐緀薼糀謋"/>
      <sheetName val="삅ོ䚋栠Ѫࡪ㋨ﯾ_xffff_ﱅ잃蔐緀薼糀謋⁎橓晴"/>
      <sheetName val="삅ོ䚋栠Ѫࡪ㋨ﯾ_xffff_ﱅ잃蔐"/>
      <sheetName val="삅ོ䚋栠Ѫࡪ㋨ﯾ_xffff_ﱅ잃蔐緀薼糀謋⁎橓"/>
      <sheetName val="삅ོ䚋栠Ѫࡪ㋨ﯾ_xffff_ﱅ잃蔐緀薼糀謋⁎橓"/>
      <sheetName val="삅ོ䚋栠Ѫࡪ㋨ﯾ_xffff_ﱅ잃蔐緀"/>
      <sheetName val="삅ོ䚋栠Ѫࡪ㋨ﯾ_xffff_ﱅ잃蔐緀薼糀謋⁎"/>
      <sheetName val="삅ོ䚋栠Ѫࡪ㋨ﯾ_xffff_ﱅ잃蔐緀薼糀謋⁎橓晴￻孟"/>
      <sheetName val="分公司EB_x0005_"/>
      <sheetName val="资产_x0005_"/>
      <sheetName val="附表2-က㠀嫀쌒ᄅ"/>
      <sheetName val="附表2-ကꠀ踷쌨ᄅ"/>
      <sheetName val="表9-1 租赁合耀s"/>
      <sheetName val="表9-1 租0뀀"/>
      <sheetName val="表9-1 租赁合/堀f"/>
      <sheetName val="表9-1 租赁合/Þ"/>
      <sheetName val="表9-1 租赁合0耀S"/>
      <sheetName val="表9-1 租赁合 V"/>
      <sheetName val="-1"/>
      <sheetName val="XX_x0005_̘"/>
      <sheetName val="XX_x0005_麨"/>
      <sheetName val="表9-1 租픀ٟ԰缀"/>
      <sheetName val="表9-1 租/䠀_x001a_"/>
      <sheetName val="表9-1 租ကꠀ驮쌌嘅"/>
      <sheetName val="表9-1 租/뀀õ"/>
      <sheetName val="表9-1 租က쀀壟쌊ꐅ"/>
      <sheetName val="固定资产_x0005_"/>
      <sheetName val="_13 铁路配件.xlsῘ长期︀ᇕ԰缀_x000"/>
      <sheetName val="_13 铁路配件.xlsῘ长期ﹶᇕ԰缀_x000"/>
      <sheetName val="_13 铁路配件.xlsῘ长期0åఀ焔"/>
      <sheetName val="_13 铁路配件.xlsῘ长期0頀_x0014_᠘"/>
      <sheetName val="表9-1 租赁合同ᵜ"/>
      <sheetName val="表9-1 租赁合同ԯ缀"/>
      <sheetName val="_13 铁路配件.xlsῘ长期ԯ缀㄀勉"/>
      <sheetName val="_13 铁路配件.xlsῘ长期԰缀뤀"/>
      <sheetName val="_13 铁路配件.xlsῘ长期԰缀攀樤"/>
      <sheetName val="_13 铁路配件.xlsῘ长期ꠀఅ讅0退Æ"/>
      <sheetName val="_13 铁路配件.xlsῘ长期㍠఍讅0 f"/>
      <sheetName val="_13 铁路配件.xlsῘ长期⠀ิఊ讅0저M"/>
      <sheetName val="_13 铁路配件.xl쌉ᄅ0က³鸀㭫倚᎙"/>
      <sheetName val="_13 铁路配件.xl쌅ᄅ0ç睸偶᎙"/>
      <sheetName val="_13 铁路配件.xlက⠀뎔쌀ᄅ0᠀"/>
      <sheetName val="_13 铁路配件.xlက쀀Ꚉ쌊ᄅ0"/>
      <sheetName val="_13 铁路配件.xlကက샃쌆ᄅ0ꀀÂ"/>
      <sheetName val="_13 铁路配件.xlက耀돣쌀ᄅ0á"/>
      <sheetName val="_13 铁路配件.xlက㠀⠎쌇ᄅ0蠀È"/>
      <sheetName val="_13 铁路配件.xlက蠀磸쌊ᄅ0堀ý"/>
      <sheetName val="_13 铁路配件.xl︀ᇕ԰缀_xdf00_剌惘ᎆ"/>
      <sheetName val="_13 铁路配件.xl︀ᇕ԰缀℀怂ᎆ"/>
      <sheetName val="_13 铁路配件.xl︀ᇕ԰缀褀囚恜ᎆ"/>
      <sheetName val="_13 铁路配件.xlsῘ长期ԯ缀愀됣"/>
      <sheetName val="资产对帐清姈"/>
      <sheetName val="附表3-下旬 (Ԁ缀"/>
      <sheetName val="航线其实月"/>
      <sheetName val="撤线"/>
      <sheetName val="1~10"/>
      <sheetName val="新开"/>
      <sheetName val="应收帐款抵消分录 _集团内部公司_"/>
      <sheetName val="坏帐准备_应收测算"/>
      <sheetName val="dxnsjtempsheet"/>
      <sheetName val="应收股利审定表"/>
      <sheetName val="应收利息审定表"/>
      <sheetName val="应收补贴款审定表"/>
      <sheetName val="其他应收款审定表"/>
      <sheetName val="长期股权投资审定表"/>
      <sheetName val="长期投资减值准备审定表"/>
      <sheetName val="无形资产审定表"/>
      <sheetName val="其他应收05"/>
      <sheetName val="C1"/>
      <sheetName val="_13 铁路配件.xlԯ缀ѭ⅕"/>
      <sheetName val="表9-1 租赁合同᐀ባ切"/>
      <sheetName val="自定䰀"/>
      <sheetName val="自坼8"/>
      <sheetName val="_13 铁路配件.xl叼&gt;呄&gt;闰⿷_x0005_"/>
      <sheetName val="_13 铁路配件.xl闰⾝_x0005__xd924_嘴B"/>
      <sheetName val="自墠E"/>
      <sheetName val="自叼&gt;"/>
      <sheetName val="自尠B"/>
      <sheetName val="自哰&quot;"/>
      <sheetName val="_13 铁路配件.xl哰&quot;闰⾔_x0005_ꃖꥺ"/>
      <sheetName val="_13 铁路配件.xl咜_x0015_哤_x0015_闰⿺_x0005_"/>
      <sheetName val="自垐9"/>
      <sheetName val="_13 铁路配件.xl埀:闰⿤_x0005_ꇬ㕕"/>
      <sheetName val="自夜&lt;"/>
      <sheetName val="自咬6"/>
      <sheetName val="_13 铁路配件.xl墼A处A闰⼔_x0005_"/>
      <sheetName val="自圐4"/>
      <sheetName val="自⩿〚"/>
      <sheetName val="_13 铁路配件.xl⩿〚_x0005_⎱籄_x0013_"/>
      <sheetName val="表9-1 租︀ﻕԯ缀"/>
      <sheetName val="Library Procedures"/>
      <sheetName val="_13 铁路配件.xlsῘ长期投资--/㠀"/>
      <sheetName val="XX_x0005_è"/>
      <sheetName val="资产对_x0010_ௐത"/>
      <sheetName val="资产对_x0010_რܗ"/>
      <sheetName val="资产对储"/>
      <sheetName val="资产对倸"/>
      <sheetName val="附表3-下旬헾】_x0005_"/>
      <sheetName val="附表3-下旬ᰖ〚_x0005_"/>
      <sheetName val="附表3-下紀ዱ԰缀"/>
      <sheetName val="资产윸"/>
      <sheetName val="资产洠"/>
      <sheetName val="资产짘"/>
      <sheetName val="资产_x0010_專"/>
      <sheetName val="资产_x0010_齐"/>
      <sheetName val="资产潐"/>
      <sheetName val="资产"/>
      <sheetName val="资产ᮘ"/>
      <sheetName val="资产_xddc8_"/>
      <sheetName val="资产䡐"/>
      <sheetName val="资产_x0010_숰"/>
      <sheetName val="资产素"/>
      <sheetName val="资产_x0010_뮘"/>
      <sheetName val="资产_x0010_㨐"/>
      <sheetName val="资产_x0010_뭠"/>
      <sheetName val="资产_x0010_鏰"/>
      <sheetName val="资产⌐"/>
      <sheetName val="资产_x0010_䋘"/>
      <sheetName val="资产_x0010_鯐"/>
      <sheetName val="资产რ"/>
      <sheetName val="资产_x0010_㴠"/>
      <sheetName val="资产"/>
      <sheetName val="资产ⓐ"/>
      <sheetName val="资产ㅐ"/>
      <sheetName val="分公司EB_x0005__x00"/>
      <sheetName val="表9-1 租赁合_堀f"/>
      <sheetName val="表9-1 租赁合_Þ"/>
      <sheetName val="_13 铁路配件.xl奜_x0019_妤_x0019_䟣⽣_x0005_"/>
      <sheetName val="_13 铁路配件.xl徸⽈_x0005_췼꿯墨1"/>
      <sheetName val="_13 铁路配件.xl_x0005_䔧딎鍠_x0013__x0001_"/>
      <sheetName val="23产s᠀q"/>
      <sheetName val="23产ၳ렀ᨳ"/>
      <sheetName val="23产s　R"/>
      <sheetName val="23产ၳ怀ｻ"/>
      <sheetName val="23产ၳ砀둵"/>
      <sheetName val="23产sࠀÜ"/>
      <sheetName val="23产s　2"/>
      <sheetName val="23产s䠀ã"/>
      <sheetName val="23产s쀀Á"/>
      <sheetName val="23产s耀_x0013_"/>
      <sheetName val="23产s"/>
      <sheetName val="23产s栀"/>
      <sheetName val="23产s᠀!"/>
      <sheetName val="23产sꀀ "/>
      <sheetName val="23产s퀀4"/>
      <sheetName val="23产s쀀_"/>
      <sheetName val="23产s"/>
      <sheetName val="23产s㠀7"/>
      <sheetName val="23产s㠀_x0007_"/>
      <sheetName val="23产s렀Ó"/>
      <sheetName val="23产s᠀è"/>
      <sheetName val="23产s䠀"/>
      <sheetName val="23产sࠀì"/>
      <sheetName val="23产s퀀K"/>
      <sheetName val="23产s䠀_x001a_"/>
      <sheetName val="23产ᡳ⢗"/>
      <sheetName val="23产s_xd800_9"/>
      <sheetName val="23产s㠀°"/>
      <sheetName val="23产s'"/>
      <sheetName val="23产s倀¸"/>
      <sheetName val="23产s뀀¥"/>
      <sheetName val="23产sõ"/>
      <sheetName val="23产s®"/>
      <sheetName val="23产sç"/>
      <sheetName val="23产s倀ï"/>
      <sheetName val="23产s䀀_x000c_"/>
      <sheetName val="资产对捈"/>
      <sheetName val="TB_x0005__x0005_"/>
      <sheetName val="表9-1 租_䠀_x001a__x"/>
      <sheetName val="表9-1 租_뀀õ"/>
      <sheetName val="_13 铁路配件.xl︀ᇕ԰缀_x"/>
      <sheetName val="_13 铁路配件.xl쌉ᄅ0က³_"/>
      <sheetName val="_13 铁路配件.xl쌅ᄅ0ç_"/>
      <sheetName val="_13 铁路配件.xlက⠀뎔쌀ᄅ0"/>
      <sheetName val="_13 铁路配件.xlက쀀Ꚉ쌊ᄅ0"/>
      <sheetName val="_13 铁路配件.xlကက샃쌆ᄅ0"/>
      <sheetName val="_13 铁路配件.xlက耀돣쌀ᄅ0"/>
      <sheetName val="_13 铁路配件.xlက㠀⠎쌇ᄅ0"/>
      <sheetName val="_13 铁路配件.xlက蠀磸쌊ᄅ0"/>
      <sheetName val="_13 铁路配件.xlsῘ长期0å_x0000"/>
      <sheetName val="_13 铁路配件.xlsῘ长期0頀_x0014_"/>
      <sheetName val="_13 铁路配件.xlsῘ长期㍠఍讅0_x000"/>
      <sheetName val="_13 铁路配件.xl徸⽈_x0005__x0"/>
      <sheetName val="_13 铁路配件.xl_x0005__x000"/>
      <sheetName val="_13 铁路配件.xlsῘ长期投资--_㠀"/>
      <sheetName val="23产s_"/>
      <sheetName val="_13 铁路配件.xlԀ쀀潂_x0002_Ā"/>
      <sheetName val="_13 铁路配件.xl㰀᎕萀᎕ᴀᨈ԰缀"/>
      <sheetName val="_13 铁路配件.xlԀ䀀_xdb2e_mĀ"/>
      <sheetName val="XXXXXԯ缀"/>
      <sheetName val="[13 铁路配件.xls]表9-1 租赁合/堀f"/>
      <sheetName val="[13 铁路配件.xls]表9-1 租赁合/Þ"/>
      <sheetName val="[13 铁路配件.xls]表9-1 租/䠀_x001a_"/>
      <sheetName val="[13 铁路配件.xls]表9-1 租/뀀õ"/>
      <sheetName val="资产寐"/>
      <sheetName val="-1 _x0016_"/>
      <sheetName val="附表1（合作厅） (4丵⼫_x0005_"/>
      <sheetName val="表9-1 租赁ﺍᇕ԰缀"/>
      <sheetName val="表9-1 租赁֍缀"/>
      <sheetName val="表9-1 租赁ః薅0"/>
      <sheetName val="表9-1 租赁㔀㝎ԯ缀"/>
      <sheetName val="表9-1 租赁㖍䥎ԯ缀"/>
      <sheetName val="12.1长԰缀"/>
      <sheetName val="12.1长❗䰀❗렀ɟ"/>
      <sheetName val="12.1长렀቟԰缀"/>
      <sheetName val="资产对԰缀"/>
      <sheetName val="_13 铁路配件.xlsῘ长期㔀቎԰缀"/>
      <sheetName val="_13 铁路配件.xlsῘ长期԰缀㤀㮮"/>
      <sheetName val="_13 铁路配件.xlsῘ长期԰缀ꠀꌻ"/>
      <sheetName val="_13 铁路配件.xlsῘ长期԰缀렀݌"/>
      <sheetName val="_13 铁路配件.xlsῘ长期㔀ԯ缀"/>
      <sheetName val="_13 铁路配件.xlsῘ长期怀ᕷ缀പ԰缀"/>
      <sheetName val="_13 铁路配件.xlsῘ长期⭶缀㬪ԯ缀"/>
      <sheetName val="_13 铁路配件.xlsῘ长期缀☪ԯ缀"/>
      <sheetName val="_13 铁路配件.xlsῘࠝ〚_x0005_չ䯛"/>
      <sheetName val="表9-1 租赁헾】_x0005_"/>
      <sheetName val="表9-1 租赁︀ᇕ԰缀"/>
      <sheetName val="表9-1 租赁丵〒_x0005_"/>
      <sheetName val="表9-1 租赁԰膸_x0014_헾"/>
      <sheetName val="分公颈"/>
      <sheetName val="分公鸸"/>
      <sheetName val="_13 铁路配件.xl叼&gt;呄&gt;闰⿷_x0005_"/>
      <sheetName val="_13 铁路配件.xl闰⾝_x0005_"/>
      <sheetName val="_13 铁路配件.xl哰&quot;闰⾔_x0005_"/>
      <sheetName val="_13 铁路配件.xl咜_x0015_哤_x0015_闰⿺_x0005_"/>
      <sheetName val="_13 铁路配件.xl埀:闰⿤_x0005_"/>
      <sheetName val="_13 铁路配件.xl墼A处A闰⼔_x0005_"/>
      <sheetName val="_13 铁路配件.xl⩿〚_x0005_"/>
      <sheetName val="表9-1 租︀ﻕԯ"/>
      <sheetName val="Non-Statistical Sampling Master"/>
      <sheetName val="Two Step Revenue Testing Master"/>
      <sheetName val="Global Data"/>
      <sheetName val="70"/>
      <sheetName val="_x0"/>
      <sheetName val="_13 铁路配件.xls_表9-1 租赁合_堀f"/>
      <sheetName val="_13 铁路配件.xls_表9-1 租赁合__x"/>
      <sheetName val="_13 铁路配件.xls_表9-1 租_䠀_x0"/>
      <sheetName val="_13 铁路配件.xls_表9-1 租_뀀õ_x"/>
      <sheetName val="盈利表(獘"/>
      <sheetName val="附表3-下旬 (԰缀"/>
      <sheetName val="p &amp; lx"/>
      <sheetName val="_x005"/>
      <sheetName val="RDLEVLST"/>
      <sheetName val="XXXXXX_x005f_x0005__x0000"/>
      <sheetName val="附表2-下旬 (8"/>
      <sheetName val="资产对ࠀ⚆︀퇕"/>
      <sheetName val="HFM(1st)"/>
      <sheetName val="项目开发周期表"/>
      <sheetName val="项目基本情况"/>
      <sheetName val="版本控制页"/>
      <sheetName val="资产对꼸❆着⤌"/>
      <sheetName val="_13 铁路配件.xlsῘ长期缀딪ԯ缀"/>
      <sheetName val="5201.2004"/>
      <sheetName val="设置"/>
      <sheetName val="资产负债ᝄ"/>
      <sheetName val="资产负债䗽"/>
      <sheetName val="资产负债朂"/>
      <sheetName val="资产负债侸"/>
      <sheetName val="资产负债韛"/>
      <sheetName val="资产负债裸"/>
      <sheetName val="资产负债"/>
      <sheetName val="资产负债敮"/>
      <sheetName val="资产负债灬"/>
      <sheetName val="资产负债羈"/>
      <sheetName val="资产负债걀"/>
      <sheetName val="选择报㤈"/>
      <sheetName val="资产负债䞫"/>
      <sheetName val="资产负债쨱"/>
      <sheetName val="资产负债Ḱ"/>
      <sheetName val="资产负债曻"/>
      <sheetName val="资产负债㣨"/>
      <sheetName val="资产负债揨"/>
      <sheetName val="资产负债"/>
      <sheetName val="资产负债㑌"/>
      <sheetName val="资产负债乤"/>
      <sheetName val="资产负债㚔"/>
      <sheetName val="资产负债ԑ"/>
      <sheetName val="资产负债㖄"/>
      <sheetName val="资产负债㐴"/>
      <sheetName val="资产负债㕤"/>
      <sheetName val="资产负债㡤"/>
      <sheetName val="资产负债⨮"/>
      <sheetName val="资产负债㔄"/>
      <sheetName val="资产负债䑲"/>
      <sheetName val="资产负债_x0010_"/>
      <sheetName val="资产负债ꛀ"/>
      <sheetName val="1390301明细"/>
      <sheetName val="1390309明细"/>
      <sheetName val="合同台帐"/>
      <sheetName val="2006年10月"/>
      <sheetName val="MACRO1.XLM"/>
      <sheetName val="Assumptions"/>
      <sheetName val="物业名称清单及分类"/>
      <sheetName val="表1-汇总表（营改增模板)(抵销项税)"/>
      <sheetName val="上步"/>
      <sheetName val="Financing"/>
      <sheetName val="物业类型"/>
      <sheetName val="土地成本科目"/>
      <sheetName val="Proj Assum"/>
      <sheetName val="125PIECE"/>
      <sheetName val="填写说明"/>
      <sheetName val="相机"/>
      <sheetName val="品名"/>
      <sheetName val="CRITERIA1"/>
      <sheetName val="Client Data"/>
      <sheetName val="_13 铁路配件.xlsῘ长期㔀ᵎԯ缀"/>
      <sheetName val="_13 铁路配件.xlsῘ长期缀_xd92a_ԯ缀"/>
      <sheetName val="科目对照表"/>
      <sheetName val="科目名称"/>
      <sheetName val="固定资产折旧表"/>
      <sheetName val="二期内购汇总表"/>
      <sheetName val="HK BS"/>
      <sheetName val="2.AR"/>
      <sheetName val="In_CAIC_DIVA_299"/>
      <sheetName val="FAlist transfer to RP 盖而富"/>
      <sheetName val="FA list 2005"/>
      <sheetName val="FAlist tranfer to RP 常流水"/>
      <sheetName val="FA list 2004"/>
      <sheetName val="FAlist transfer to RP 思迈特"/>
      <sheetName val="名称"/>
      <sheetName val="会计科目"/>
      <sheetName val="凭证录入"/>
      <sheetName val="details"/>
      <sheetName val="1-基础资料"/>
      <sheetName val="抵消科目"/>
      <sheetName val="部门list"/>
      <sheetName val="Validation source1"/>
      <sheetName val="基本情况表"/>
      <sheetName val="Prepaid expense Final-IDSL1"/>
      <sheetName val="定义"/>
      <sheetName val="rate"/>
      <sheetName val="index cc"/>
      <sheetName val="FORGING"/>
      <sheetName val="Introduction"/>
      <sheetName val="8.0债券投资"/>
      <sheetName val="卖出国债test"/>
      <sheetName val="P310-2011.9.30"/>
      <sheetName val="P520-Alternative"/>
      <sheetName val="P500-SS Cover"/>
      <sheetName val="P510-SS"/>
      <sheetName val="zjfyb"/>
      <sheetName val="1.5 合同、非合同台帐"/>
      <sheetName val="基础工程量估算"/>
      <sheetName val="预提费用审定表"/>
      <sheetName val="金额-公司"/>
      <sheetName val="Size prem"/>
      <sheetName val="Bj 1-11"/>
      <sheetName val="BJ p"/>
      <sheetName val="Disclosure Summary"/>
      <sheetName val="Input"/>
      <sheetName val="Main Menu"/>
      <sheetName val="运输收入"/>
      <sheetName val=" "/>
      <sheetName val="内部分包月报"/>
      <sheetName val="VENDOR NAMES 30060_"/>
      <sheetName val="_13 铁路配件.xls_自定_"/>
      <sheetName val="Sch PR-2"/>
      <sheetName val="Sch PR-3"/>
      <sheetName val="PRC PNL"/>
      <sheetName val="P4 跨期间ᘀ᨜԰缀"/>
      <sheetName val="P4 跨期间工程敨工收ᘀ"/>
      <sheetName val="咨询服务费"/>
      <sheetName val="financials"/>
      <sheetName val="P - 导引表"/>
      <sheetName val="Collateral"/>
      <sheetName val="General"/>
      <sheetName val="计价1"/>
      <sheetName val="FRT_O"/>
      <sheetName val="CHIP_INV"/>
      <sheetName val="FT_금액"/>
      <sheetName val="FAB_I"/>
      <sheetName val="FAB_O"/>
      <sheetName val="값목록(Don't touch)"/>
      <sheetName val="가격표"/>
      <sheetName val="经营指标一"/>
      <sheetName val="经营指标二"/>
      <sheetName val="损益表正式版"/>
      <sheetName val="损益表"/>
      <sheetName val="损益表比较"/>
      <sheetName val="预计资产负债表"/>
      <sheetName val="资产负债表月度分解"/>
      <sheetName val="预计现金流量表"/>
      <sheetName val="流动资金周转计划"/>
      <sheetName val="资金计划表"/>
      <sheetName val="计划销售结构"/>
      <sheetName val="毛利计划表"/>
      <sheetName val="收入计划表"/>
      <sheetName val="管理费用计划表"/>
      <sheetName val="管理费用之技术开发费计划表"/>
      <sheetName val="销售费用计划表"/>
      <sheetName val="制造费用计划表"/>
      <sheetName val="工资计划表"/>
      <sheetName val="材料采购计划"/>
      <sheetName val="产销存"/>
      <sheetName val="产值"/>
      <sheetName val="营业税金及附加"/>
      <sheetName val="存货（材料、产成品）周转计划"/>
      <sheetName val="制造费用计划"/>
      <sheetName val="技术开发费"/>
      <sheetName val="销售费用"/>
      <sheetName val="毛利计算表"/>
      <sheetName val="经营指标收入"/>
      <sheetName val="收入打印"/>
      <sheetName val="产品销售收入"/>
      <sheetName val="产品销售成本"/>
      <sheetName val="毛利率计算表"/>
      <sheetName val="主要产品收入同期比较"/>
      <sheetName val="시실누(모) "/>
      <sheetName val="所属企业备案表"/>
      <sheetName val="0、钩稽关系审核表"/>
      <sheetName val="资产负债表利润及利润分配表"/>
      <sheetName val="2014.12.31"/>
      <sheetName val="2015.12.31"/>
      <sheetName val="2015.09.30"/>
      <sheetName val="8042"/>
      <sheetName val="23产s�9"/>
      <sheetName val="综合"/>
      <sheetName val="Triggers"/>
      <sheetName val="5762"/>
      <sheetName val="2140 "/>
      <sheetName val="Feuil2"/>
      <sheetName val="Final sample listing"/>
      <sheetName val="CTbe tong"/>
      <sheetName val="CTDZ 0.4+cto"/>
      <sheetName val="99CCTV"/>
      <sheetName val="HRBG&amp;A"/>
      <sheetName val="资产对_x0005_"/>
      <sheetName val="客户编码"/>
      <sheetName val="2004"/>
      <sheetName val="REFERENCES"/>
      <sheetName val="调整"/>
      <sheetName val="SENSITIVITY"/>
      <sheetName val="_13 铁路配件.xl︀ᇕ԰缀�剌惘ᎆ"/>
      <sheetName val="_13 铁路配件.xls__13 铁路配件.xls_自定_"/>
      <sheetName val="财务费用预算(案例)"/>
      <sheetName val="管理费用预算"/>
      <sheetName val="博士后"/>
      <sheetName val="联合信用5"/>
      <sheetName val="资产对_x0005_"/>
      <sheetName val="土地底稿"/>
      <sheetName val="表9-1 租赁♗䈀ﵪԯ"/>
      <sheetName val="附表ᘀ᨜԰"/>
      <sheetName val="出库"/>
      <sheetName val="入库"/>
      <sheetName val="财务费用、营业外收支"/>
      <sheetName val="6-GZ"/>
      <sheetName val="编码"/>
      <sheetName val="固定资产资料"/>
      <sheetName val="zhongshan "/>
      <sheetName val="待摊费用明细表"/>
      <sheetName val="长期借款明细表1"/>
      <sheetName val="Budget_ARM"/>
      <sheetName val="Budget_HM"/>
      <sheetName val="预付款-Supporting（含固定资产）"/>
      <sheetName val="下拉菜单参数"/>
      <sheetName val="数量金额总账"/>
      <sheetName val="内部贷款"/>
      <sheetName val="长期投资--拨付属业"/>
      <sheetName val="内部借入款"/>
      <sheetName val="within 1 month"/>
      <sheetName val="个贷"/>
      <sheetName val="项目信息"/>
      <sheetName val="附表2"/>
      <sheetName val="下拉框"/>
      <sheetName val="总公司2002.12.31"/>
      <sheetName val="P4 跨期间ᘀ᨜԰"/>
      <sheetName val="23产成品_10"/>
      <sheetName val="______10"/>
      <sheetName val="流动资产--货币_(2)10"/>
      <sheetName val="流动资产--货币_(3)10"/>
      <sheetName val="短投_(2)10"/>
      <sheetName val="表1_货币资金10"/>
      <sheetName val="表1-1_银行存款明细表10"/>
      <sheetName val="表2_短期投资10"/>
      <sheetName val="表3_应收帐款10"/>
      <sheetName val="表4_应收票据10"/>
      <sheetName val="表5_存货10"/>
      <sheetName val="表5-1_存货跌价损失准备计算表10"/>
      <sheetName val="表5-2_存货倒推表10"/>
      <sheetName val="表6_预付帐款10"/>
      <sheetName val="表6-1_其他应收款10"/>
      <sheetName val="表6-2_待摊费用10"/>
      <sheetName val="表6-3_预付及其他流动资产_10"/>
      <sheetName val="表7_固定资产变动表10"/>
      <sheetName val="表7-1_固定资产折旧表（上市）_10"/>
      <sheetName val="表7-1-1_固定资产折旧表__(非上市)10"/>
      <sheetName val="表7-2_待处理财产损溢10"/>
      <sheetName val="表7-3_固定资产有关资料10"/>
      <sheetName val="表8-1_移动10"/>
      <sheetName val="表8-2-1_数据10"/>
      <sheetName val="表8-2-2_互联网10"/>
      <sheetName val="表8-3_长途10"/>
      <sheetName val="表8-4_寻呼10"/>
      <sheetName val="表8-5_市话10"/>
      <sheetName val="表8-6_在建工程明细表10"/>
      <sheetName val="表8-7_工程合同汇总表(移动)_NEW10"/>
      <sheetName val="表8-7_工程合同汇总表(移动)_(2)10"/>
      <sheetName val="表8-8_在建工程有关资料10"/>
      <sheetName val="表9_长期待摊费用10"/>
      <sheetName val="表9-1_租赁合同汇总表10"/>
      <sheetName val="表10_无形资产变动表10"/>
      <sheetName val="表11_长期投资10"/>
      <sheetName val="表11-1_长期股票投资10"/>
      <sheetName val="表11-2_长期股权投资－未合并子公司10"/>
      <sheetName val="表11-3_长期股权投资_－_合营公司10"/>
      <sheetName val="表11-4_长期股权投资－联营公司10"/>
      <sheetName val="表11-5_长期股权投资－参股公司10"/>
      <sheetName val="表11-6_长期债权投资10"/>
      <sheetName val="表11-7_其他债权投资10"/>
      <sheetName val="表12_关联公司交易10"/>
      <sheetName val="表12-1_与总部对帐10"/>
      <sheetName val="表8-7_工程合同汇总表(移动)_(5)10"/>
      <sheetName val="公__10"/>
      <sheetName val="共同_(2)10"/>
      <sheetName val="BSC__BTS10"/>
      <sheetName val="西门子_10"/>
      <sheetName val="Sheet1_(2)10"/>
      <sheetName val="二次分配____10"/>
      <sheetName val="二次分配_____(2)10"/>
      <sheetName val="二次分配_____(3)10"/>
      <sheetName val="二次分配_____(4)10"/>
      <sheetName val="表8-7_工程合同汇总表(移动)_(3)10"/>
      <sheetName val="表8-7_工程合同汇总表_(上市)_(2)10"/>
      <sheetName val="Adj_No10"/>
      <sheetName val="8电源设备_10"/>
      <sheetName val="12设备安装_(暂估入账余额)10"/>
      <sheetName val="Journal_list10"/>
      <sheetName val="Journal_list_(2)10"/>
      <sheetName val="Journal_list_(3)10"/>
      <sheetName val="Journal_list_(4)10"/>
      <sheetName val="Journal_list_(5)10"/>
      <sheetName val="税金计提_(2)10"/>
      <sheetName val="税金计提_(3)10"/>
      <sheetName val="样品_10"/>
      <sheetName val="样品__(2)10"/>
      <sheetName val="[13_铁路配件_xlsῘ长期投资--其他投资10"/>
      <sheetName val="附表1（营业厅）-下旬_(2)10"/>
      <sheetName val="附表1（营业厅）-下旬_(3)10"/>
      <sheetName val="附表1（营业厅）-下旬_(4)10"/>
      <sheetName val="附表1（营业厅）-下旬_(5)10"/>
      <sheetName val="附表1（营业厅）-下旬_(6)10"/>
      <sheetName val="附表1（营业厅）-下旬_(7)10"/>
      <sheetName val="附表1（营业厅）-下旬_(8)10"/>
      <sheetName val="附表1（营业厅）-下旬_(9)10"/>
      <sheetName val="附表1（营业厅）-下旬_(10)10"/>
      <sheetName val="附表1（营业厅）-下旬_(11)10"/>
      <sheetName val="附表1（大客户）_(2)-下旬10"/>
      <sheetName val="附表1（大客户）_(2)-下旬_(2)10"/>
      <sheetName val="附表1（大客户）_(2)-下旬_(3)10"/>
      <sheetName val="附表1（大客户）_(2)-下旬_(4)10"/>
      <sheetName val="附表1（大客户）_(2)-下旬_(5)10"/>
      <sheetName val="附表1（大客户）_(2)-下旬_(6)10"/>
      <sheetName val="附表1（大客户）_(2)-下旬_(7)10"/>
      <sheetName val="附表1（大客户）_(2)-下旬_(8)10"/>
      <sheetName val="附表1（大客户）_(2)-下旬_(9)10"/>
      <sheetName val="附表1（大客户）_(2)-下旬_(10)10"/>
      <sheetName val="附表1（大客户）_(2)-下旬_(11)10"/>
      <sheetName val="附表1（大客户）_(2)-月报10"/>
      <sheetName val="附表1（经销商）_(3)-下旬10"/>
      <sheetName val="附表1（经销商）_(3)-下旬_(2)10"/>
      <sheetName val="附表1（经销商）_(3)-下旬_(3)10"/>
      <sheetName val="附表1（经销商）_(3)-下旬_(4)10"/>
      <sheetName val="附表1（经销商）_(3)-下旬_(5)10"/>
      <sheetName val="附表1（经销商）_(3)-下旬_(6)10"/>
      <sheetName val="附表1（经销商）_(3)-下旬_(7)10"/>
      <sheetName val="附表1（经销商）_(3)-下旬_(8)10"/>
      <sheetName val="附表1（经销商）_(3)-下旬_(9)10"/>
      <sheetName val="附表1（经销商）_(3)-下旬_(10)10"/>
      <sheetName val="附表1（经销商）_(3)-下旬_(11)10"/>
      <sheetName val="附表1（经销商）_(3)-月报10"/>
      <sheetName val="附表1（合作厅）_(4)-下旬10"/>
      <sheetName val="附表1（合作厅）_(4)-下旬_(2)10"/>
      <sheetName val="附表1（合作厅）_(4)-下旬_(3)10"/>
      <sheetName val="附表1（合作厅）_(4)-下旬_(4)10"/>
      <sheetName val="附表1（合作厅）_(4)-下旬_(5)10"/>
      <sheetName val="附表1（合作厅）_(4)-下旬_(6)10"/>
      <sheetName val="附表1（合作厅）_(4)-下旬_(7)10"/>
      <sheetName val="附表1（合作厅）_(4)-下旬_(8)10"/>
      <sheetName val="附表1（合作厅）_(4)-下旬_(9)10"/>
      <sheetName val="附表1（合作厅）_(4)-下旬_(10)10"/>
      <sheetName val="附表1（合作厅）_(4)-下旬_(11)10"/>
      <sheetName val="附表1（合作厅）_(4)-月报_10"/>
      <sheetName val="附表2-下旬_(2)10"/>
      <sheetName val="附表2-下旬_(3)10"/>
      <sheetName val="附表2-下旬_(4)10"/>
      <sheetName val="附表2-下旬_(5)10"/>
      <sheetName val="附表2-下旬_(6)10"/>
      <sheetName val="附表2-下旬_(7)10"/>
      <sheetName val="附表2-下旬_(8)10"/>
      <sheetName val="附表2-下旬_(9)10"/>
      <sheetName val="附表2-下旬_(10)10"/>
      <sheetName val="附表2-下旬_(11)10"/>
      <sheetName val="附表3-下旬_(2)10"/>
      <sheetName val="附表3-下旬_(3)10"/>
      <sheetName val="附表3-下旬_(4)10"/>
      <sheetName val="附表3-下旬_(5)10"/>
      <sheetName val="附表3-下旬_(6)10"/>
      <sheetName val="附表3-下旬_(7)10"/>
      <sheetName val="附表3-下旬_(8)10"/>
      <sheetName val="附表3-下旬_(9)10"/>
      <sheetName val="附表3-下旬_(10)10"/>
      <sheetName val="附表3-下旬_(11)10"/>
      <sheetName val="P1_损益表10"/>
      <sheetName val="P2_主营业务收入10"/>
      <sheetName val="P3_跨期间工程设计收入10"/>
      <sheetName val="P4_跨期间工程施工收入10"/>
      <sheetName val="P5_器材供应收入_10"/>
      <sheetName val="P12_投资收益汇总表10"/>
      <sheetName val="P12-1_投资收益明细表10"/>
      <sheetName val="P15_所得税-企业所得税纳税调节表10"/>
      <sheetName val="P16_所得税-递延税项10"/>
      <sheetName val="2001年话费_10"/>
      <sheetName val="P!6_所得税-递延税项10"/>
      <sheetName val="资产对帐清单_10"/>
      <sheetName val="流动资产--其他应收_坏帐(2)10"/>
      <sheetName val="设备安装_(已)10"/>
      <sheetName val="附表1（大客户）_(2)-下旬_2耀)10"/>
      <sheetName val="_13_铁路配件_xlsῘ长期投资--其他投资10"/>
      <sheetName val="表9-1_租赁合同汇总衬10"/>
      <sheetName val="from_sys_93010"/>
      <sheetName val="附表1（合作厄）_(4)-下旬_(10)10"/>
      <sheetName val="A-15_所有权受限制的资产10"/>
      <sheetName val="表21_净利润调节表10"/>
      <sheetName val="Validation_source10"/>
      <sheetName val="Sample_design10"/>
      <sheetName val="US_Codes10"/>
      <sheetName val="P4_跨期间工程敨工收入9"/>
      <sheetName val="H_R"/>
      <sheetName val="Memo"/>
      <sheetName val="001Disclosure Summary"/>
      <sheetName val="统一简称"/>
      <sheetName val="_3422"/>
      <sheetName val="5039"/>
      <sheetName val="_3432(1)"/>
      <sheetName val="_3436(1)"/>
      <sheetName val="_3440(1)"/>
      <sheetName val="_4339(1)"/>
      <sheetName val="_4356(1)"/>
      <sheetName val="12(762mm)套管"/>
      <sheetName val="Summary"/>
      <sheetName val="引用区域"/>
      <sheetName val="自墌B"/>
      <sheetName val="Tfc&amp;toll asmptns"/>
      <sheetName val="original"/>
      <sheetName val="固定资产明细"/>
      <sheetName val="14预䤸;"/>
      <sheetName val="_13 铁路配件.xlԯ缀_x00"/>
      <sheetName val="_13 铁路配件.xl闰⾝_x0005__x0"/>
      <sheetName val="_13 铁路配件.xl哰&quot;闰⾔_x0005__"/>
      <sheetName val="_13 铁路配件.xl咜_x0015_哤_x0015_闰⿺_x"/>
      <sheetName val="_13 铁路配件.xl埀_闰⿤_x0005__"/>
      <sheetName val="_13 铁路配件.xl⩿〚_x0005__x0"/>
      <sheetName val="acc list"/>
      <sheetName val="I-Summary"/>
      <sheetName val="7月"/>
      <sheetName val="8月"/>
      <sheetName val="9月"/>
      <sheetName val="10月"/>
      <sheetName val="Sheet20"/>
      <sheetName val="_13 铁路配件.xl埀_闰⿤_x0005_"/>
      <sheetName val="在建工程Dy"/>
      <sheetName val="交行定期存款户"/>
      <sheetName val="使用说明2-明细及范例"/>
      <sheetName val="融联-付"/>
      <sheetName val="FA List"/>
      <sheetName val="公司名称"/>
      <sheetName val="余额原始数据"/>
      <sheetName val="计测部"/>
      <sheetName val="星讯费用200411"/>
      <sheetName val="OrgList"/>
      <sheetName val="固定资产折旧1月表"/>
      <sheetName val="Sum"/>
      <sheetName val="应收帐款"/>
      <sheetName val="库存商品"/>
      <sheetName val="数外余额"/>
      <sheetName val="4月总部报表（草稿版）"/>
      <sheetName val="以前年度损益调整"/>
      <sheetName val="Investment Property"/>
      <sheetName val="07-所得税"/>
      <sheetName val="06-所得税"/>
      <sheetName val="05-所得税"/>
      <sheetName val="销账"/>
      <sheetName val="계DATA"/>
      <sheetName val="FA Disposal"/>
      <sheetName val="正式报表"/>
      <sheetName val="交强险费用表"/>
      <sheetName val="交强险表"/>
      <sheetName val="3000-1.4 Register-其他设备"/>
      <sheetName val="产成品库存帐"/>
      <sheetName val="7月企业意见"/>
      <sheetName val="Non-Statistical Sampling"/>
      <sheetName val="1.合同台账"/>
      <sheetName val="Parameter"/>
      <sheetName val="基础资料（B）"/>
      <sheetName val="C50201011"/>
      <sheetName val="重置成本"/>
      <sheetName val="Office Improve"/>
      <sheetName val="I101"/>
      <sheetName val="Assp"/>
      <sheetName val="Rf"/>
      <sheetName val="XXXX_x0005_"/>
      <sheetName val="171-7-3未审增减变动表"/>
      <sheetName val="171-7-2固定资产审定表"/>
      <sheetName val="土地使用权作业分析表—成本逼近法"/>
      <sheetName val="D100"/>
      <sheetName val="新城资金明细"/>
      <sheetName val="申鑫大厦租金明细"/>
      <sheetName val="三林明细"/>
      <sheetName val="东陆明细"/>
      <sheetName val="新ﾗｲﾝﾍﾞｰｽ"/>
      <sheetName val="结果汇总"/>
      <sheetName val="必填数据"/>
      <sheetName val="可比因素修正表 (4)"/>
      <sheetName val="资产负债表 (2)"/>
      <sheetName val="限制性股票交易价格研究结论"/>
      <sheetName val="IPO前后（Robert W.Baird &amp; Compan 研"/>
      <sheetName val="Valuation Advisor研究结论表"/>
      <sheetName val="法人股交易价格研究结论表"/>
      <sheetName val="2002—2011年新股发行价方式估算缺少流通折扣率计算表"/>
      <sheetName val="非上市公司并购市盈率与上市公司市盈率比较估算缺少流动性折扣计算"/>
      <sheetName val="非上市公司并购市盈率与上市公司市盈率缺少流动性折扣(2015)"/>
      <sheetName val="非上市公司并购市盈率与上市公司市盈率缺少流动性折扣(2016)"/>
      <sheetName val="可比因素修正表"/>
      <sheetName val="可比因素修正表 (2)"/>
      <sheetName val="可比因素修正表 (3)"/>
      <sheetName val="基本信息表"/>
      <sheetName val="C5-1"/>
      <sheetName val="建筑物清查评估明细表"/>
      <sheetName val="建筑物清查评估明细表 (2)"/>
      <sheetName val="比较法（办公）"/>
      <sheetName val="比较法（车库）"/>
      <sheetName val="车位价格"/>
      <sheetName val="建筑物重置成本计算表"/>
      <sheetName val="建筑安装工程费分析调整表"/>
      <sheetName val="成新率计算表"/>
      <sheetName val="建筑安装工程费"/>
      <sheetName val="修正指标"/>
      <sheetName val="造价指数"/>
      <sheetName val="房地产评估参数表"/>
      <sheetName val="成新率"/>
      <sheetName val="构筑物清查评估明细表"/>
      <sheetName val="构筑物评估表"/>
      <sheetName val="井巷报价"/>
      <sheetName val="前期及其他费用取费表"/>
      <sheetName val="前期费用标准"/>
      <sheetName val="在建工程-土建工程清查评估明细表"/>
      <sheetName val="在建工程-土建工程评估作业表"/>
      <sheetName val="在建工程明细"/>
      <sheetName val="租金案例"/>
      <sheetName val="比较法（租金）"/>
      <sheetName val="收益法"/>
      <sheetName val="c6-1"/>
      <sheetName val="土地评估明细表"/>
      <sheetName val="比较法（土地） (3)"/>
      <sheetName val="比较法（土地） (2)"/>
      <sheetName val="住宅基准地价法"/>
      <sheetName val="办公基准地价法"/>
      <sheetName val="商业基准地价法"/>
      <sheetName val="工业基准地价法"/>
      <sheetName val="研发用地基准地价法"/>
      <sheetName val="土地比较法"/>
      <sheetName val="土地比较法 (2)"/>
      <sheetName val="房地分估测算"/>
      <sheetName val="房地合估测算"/>
      <sheetName val="土地及建筑物重置成本"/>
      <sheetName val="C6-1 1"/>
      <sheetName val="Disposition"/>
      <sheetName val="yb"/>
      <sheetName val="二级明细"/>
      <sheetName val="其他应收-导出"/>
      <sheetName val="OR"/>
      <sheetName val="Test Baidu prepayment"/>
      <sheetName val="余额表"/>
      <sheetName val="Info"/>
      <sheetName val="现金流量表所需提供的资料"/>
      <sheetName val="利润及利润分配表试算表"/>
      <sheetName val="资产试算表"/>
      <sheetName val="附加四-闲置固定资产"/>
      <sheetName val="LOOKUPS"/>
      <sheetName val="促销费内容"/>
      <sheetName val="99.12"/>
      <sheetName val="06-01-07-01-01"/>
      <sheetName val="多级销售汇总表（备用）"/>
      <sheetName val="多看2016补充工作"/>
      <sheetName val="Total cost"/>
      <sheetName val="System"/>
      <sheetName val="BKD"/>
      <sheetName val="Ex.Rate"/>
      <sheetName val="-WZ"/>
      <sheetName val="SHFMA"/>
      <sheetName val="-GZ"/>
      <sheetName val="-SZ"/>
      <sheetName val="OTA"/>
      <sheetName val="FMT"/>
      <sheetName val="CDFMA"/>
      <sheetName val="NJFMA"/>
      <sheetName val="WHFMA"/>
      <sheetName val="-SH"/>
      <sheetName val="-BJ"/>
      <sheetName val="Bank"/>
      <sheetName val="Sheet1 (11)"/>
      <sheetName val="下拉菜单数据源"/>
      <sheetName val="SUAD"/>
      <sheetName val="分公司E읾"/>
      <sheetName val="5312Lead"/>
      <sheetName val="合同付款"/>
      <sheetName val="营销费用预算"/>
      <sheetName val="营销合约"/>
      <sheetName val="成本项目"/>
      <sheetName val="12.1"/>
      <sheetName val="DT-RBA"/>
      <sheetName val="A"/>
      <sheetName val="CL Contract"/>
      <sheetName val="ycl"/>
      <sheetName val="kcsp"/>
      <sheetName val="Open"/>
      <sheetName val="GenAssms"/>
      <sheetName val="SAD"/>
      <sheetName val="坏账准备_应收账款Dy"/>
      <sheetName val="G1-1-1a AR-85A"/>
      <sheetName val="其他应付款-个人往来"/>
      <sheetName val="其他应收款-供应商往来"/>
      <sheetName val="其他应收款-个人往来"/>
      <sheetName val="应付账款-供应商往来"/>
      <sheetName val="Validation"/>
      <sheetName val="基本信息"/>
      <sheetName val="Dic"/>
      <sheetName val="Equity"/>
      <sheetName val="产品成"/>
      <sheetName val="XX虘_x0013__"/>
      <sheetName val="表9-1 租赁炍ఈ_"/>
      <sheetName val="_13 铁路配件.xls_表9-1 租赁炍ఈ_"/>
      <sheetName val="固定_x0005__⡹"/>
      <sheetName val="P4 跨期间工程敨工收_"/>
      <sheetName val="固定_x0005__Ṵ"/>
      <sheetName val="固定_x0005__ᝰ"/>
      <sheetName val="XX虘_x0013_缀_"/>
      <sheetName val="XX虘_x0013__ⱛ"/>
      <sheetName val="XX虘_x0013__"/>
      <sheetName val="XXXX_⹚␀"/>
      <sheetName val="固定_x0005__"/>
      <sheetName val="资产对帐清_╳"/>
      <sheetName val="其他长期_ᎉ"/>
      <sheetName val="XXXX_렀絟"/>
      <sheetName val="_13 铁路配件.xlsῘ长期鐀魺屶ኍ_԰"/>
      <sheetName val="_13 铁路配件.xlsῘ长期鐀魺屶ᎍ_԰"/>
      <sheetName val="23产_䀀⛌"/>
      <sheetName val="23产_㠀ਗ"/>
      <sheetName val="23产ᡳ⥭_"/>
      <sheetName val="_13 铁路配件.xlsῘ长期鐀魺屶ኍ_԰_x0"/>
      <sheetName val="_13 铁路配件.xlsῘ长期鐀魺屶ᎍ_԰_x0"/>
      <sheetName val="4货币_ᎉ"/>
      <sheetName val="N201"/>
      <sheetName val="对照表"/>
      <sheetName val="K311 A_List02"/>
      <sheetName val="2012"/>
      <sheetName val="WP|PBC"/>
      <sheetName val="Note 5.2"/>
      <sheetName val="23产成品_11"/>
      <sheetName val="______11"/>
      <sheetName val="流动资产--货币_(2)11"/>
      <sheetName val="流动资产--货币_(3)11"/>
      <sheetName val="短投_(2)11"/>
      <sheetName val="表1_货币资金11"/>
      <sheetName val="表1-1_银行存款明细表11"/>
      <sheetName val="表2_短期投资11"/>
      <sheetName val="表3_应收帐款11"/>
      <sheetName val="表4_应收票据11"/>
      <sheetName val="表5_存货11"/>
      <sheetName val="表5-1_存货跌价损失准备计算表11"/>
      <sheetName val="表5-2_存货倒推表11"/>
      <sheetName val="表6_预付帐款11"/>
      <sheetName val="表6-1_其他应收款11"/>
      <sheetName val="表6-2_待摊费用11"/>
      <sheetName val="表6-3_预付及其他流动资产_11"/>
      <sheetName val="表7_固定资产变动表11"/>
      <sheetName val="表7-1_固定资产折旧表（上市）_11"/>
      <sheetName val="表7-1-1_固定资产折旧表__(非上市)11"/>
      <sheetName val="表7-2_待处理财产损溢11"/>
      <sheetName val="表7-3_固定资产有关资料11"/>
      <sheetName val="表8-1_移动11"/>
      <sheetName val="表8-2-1_数据11"/>
      <sheetName val="表8-2-2_互联网11"/>
      <sheetName val="表8-3_长途11"/>
      <sheetName val="表8-4_寻呼11"/>
      <sheetName val="表8-5_市话11"/>
      <sheetName val="表8-6_在建工程明细表11"/>
      <sheetName val="表8-7_工程合同汇总表(移动)_NEW11"/>
      <sheetName val="表8-7_工程合同汇总表(移动)_(2)11"/>
      <sheetName val="表8-8_在建工程有关资料11"/>
      <sheetName val="表9_长期待摊费用11"/>
      <sheetName val="表9-1_租赁合同汇总表11"/>
      <sheetName val="表10_无形资产变动表11"/>
      <sheetName val="表11_长期投资11"/>
      <sheetName val="表11-1_长期股票投资11"/>
      <sheetName val="表11-2_长期股权投资－未合并子公司11"/>
      <sheetName val="表11-3_长期股权投资_－_合营公司11"/>
      <sheetName val="表11-4_长期股权投资－联营公司11"/>
      <sheetName val="表11-5_长期股权投资－参股公司11"/>
      <sheetName val="表11-6_长期债权投资11"/>
      <sheetName val="表11-7_其他债权投资11"/>
      <sheetName val="表12_关联公司交易11"/>
      <sheetName val="表12-1_与总部对帐11"/>
      <sheetName val="表8-7_工程合同汇总表(移动)_(5)11"/>
      <sheetName val="公__11"/>
      <sheetName val="共同_(2)11"/>
      <sheetName val="BSC__BTS11"/>
      <sheetName val="西门子_11"/>
      <sheetName val="Sheet1_(2)11"/>
      <sheetName val="二次分配____11"/>
      <sheetName val="二次分配_____(2)11"/>
      <sheetName val="二次分配_____(3)11"/>
      <sheetName val="二次分配_____(4)11"/>
      <sheetName val="表8-7_工程合同汇总表(移动)_(3)11"/>
      <sheetName val="表8-7_工程合同汇总表_(上市)_(2)11"/>
      <sheetName val="Adj_No11"/>
      <sheetName val="8电源设备_11"/>
      <sheetName val="12设备安装_(暂估入账余额)11"/>
      <sheetName val="Journal_list11"/>
      <sheetName val="Journal_list_(2)11"/>
      <sheetName val="Journal_list_(3)11"/>
      <sheetName val="Journal_list_(4)11"/>
      <sheetName val="Journal_list_(5)11"/>
      <sheetName val="税金计提_(2)11"/>
      <sheetName val="税金计提_(3)11"/>
      <sheetName val="P1_损益表11"/>
      <sheetName val="P2_主营业务收入11"/>
      <sheetName val="P3_跨期间工程设计收入11"/>
      <sheetName val="P4_跨期间工程施工收入11"/>
      <sheetName val="P5_器材供应收入_11"/>
      <sheetName val="P12_投资收益汇总表11"/>
      <sheetName val="P12-1_投资收益明细表11"/>
      <sheetName val="P15_所得税-企业所得税纳税调节表11"/>
      <sheetName val="P16_所得税-递延税项11"/>
      <sheetName val="样品_11"/>
      <sheetName val="样品__(2)11"/>
      <sheetName val="[13_铁路配件_xlsῘ长期投资--其他投资11"/>
      <sheetName val="资产对帐清单_11"/>
      <sheetName val="附表1（营业厅）-下旬_(2)11"/>
      <sheetName val="附表1（营业厅）-下旬_(3)11"/>
      <sheetName val="附表1（营业厅）-下旬_(4)11"/>
      <sheetName val="附表1（营业厅）-下旬_(5)11"/>
      <sheetName val="附表1（营业厅）-下旬_(6)11"/>
      <sheetName val="附表1（营业厅）-下旬_(7)11"/>
      <sheetName val="附表1（营业厅）-下旬_(8)11"/>
      <sheetName val="附表1（营业厅）-下旬_(9)11"/>
      <sheetName val="附表1（营业厅）-下旬_(10)11"/>
      <sheetName val="附表1（营业厅）-下旬_(11)11"/>
      <sheetName val="附表1（大客户）_(2)-下旬11"/>
      <sheetName val="附表1（大客户）_(2)-下旬_(2)11"/>
      <sheetName val="附表1（大客户）_(2)-下旬_(3)11"/>
      <sheetName val="附表1（大客户）_(2)-下旬_(4)11"/>
      <sheetName val="附表1（大客户）_(2)-下旬_(5)11"/>
      <sheetName val="附表1（大客户）_(2)-下旬_(6)11"/>
      <sheetName val="附表1（大客户）_(2)-下旬_(7)11"/>
      <sheetName val="附表1（大客户）_(2)-下旬_(8)11"/>
      <sheetName val="附表1（大客户）_(2)-下旬_(9)11"/>
      <sheetName val="附表1（大客户）_(2)-下旬_(10)11"/>
      <sheetName val="附表1（大客户）_(2)-下旬_(11)11"/>
      <sheetName val="附表1（大客户）_(2)-月报11"/>
      <sheetName val="附表1（经销商）_(3)-下旬11"/>
      <sheetName val="附表1（经销商）_(3)-下旬_(2)11"/>
      <sheetName val="附表1（经销商）_(3)-下旬_(3)11"/>
      <sheetName val="附表1（经销商）_(3)-下旬_(4)11"/>
      <sheetName val="附表1（经销商）_(3)-下旬_(5)11"/>
      <sheetName val="附表1（经销商）_(3)-下旬_(6)11"/>
      <sheetName val="附表1（经销商）_(3)-下旬_(7)11"/>
      <sheetName val="附表1（经销商）_(3)-下旬_(8)11"/>
      <sheetName val="附表1（经销商）_(3)-下旬_(9)11"/>
      <sheetName val="附表1（经销商）_(3)-下旬_(10)11"/>
      <sheetName val="附表1（经销商）_(3)-下旬_(11)11"/>
      <sheetName val="附表1（经销商）_(3)-月报11"/>
      <sheetName val="附表1（合作厅）_(4)-下旬11"/>
      <sheetName val="附表1（合作厅）_(4)-下旬_(2)11"/>
      <sheetName val="附表1（合作厅）_(4)-下旬_(3)11"/>
      <sheetName val="附表1（合作厅）_(4)-下旬_(4)11"/>
      <sheetName val="附表1（合作厅）_(4)-下旬_(5)11"/>
      <sheetName val="附表1（合作厅）_(4)-下旬_(6)11"/>
      <sheetName val="附表1（合作厅）_(4)-下旬_(7)11"/>
      <sheetName val="附表1（合作厅）_(4)-下旬_(8)11"/>
      <sheetName val="附表1（合作厅）_(4)-下旬_(9)11"/>
      <sheetName val="附表1（合作厅）_(4)-下旬_(10)11"/>
      <sheetName val="附表1（合作厅）_(4)-下旬_(11)11"/>
      <sheetName val="附表1（合作厅）_(4)-月报_11"/>
      <sheetName val="附表2-下旬_(2)11"/>
      <sheetName val="附表2-下旬_(3)11"/>
      <sheetName val="附表2-下旬_(4)11"/>
      <sheetName val="附表2-下旬_(5)11"/>
      <sheetName val="附表2-下旬_(6)11"/>
      <sheetName val="附表2-下旬_(7)11"/>
      <sheetName val="附表2-下旬_(8)11"/>
      <sheetName val="附表2-下旬_(9)11"/>
      <sheetName val="附表2-下旬_(10)11"/>
      <sheetName val="附表2-下旬_(11)11"/>
      <sheetName val="附表3-下旬_(2)11"/>
      <sheetName val="附表3-下旬_(3)11"/>
      <sheetName val="附表3-下旬_(4)11"/>
      <sheetName val="附表3-下旬_(5)11"/>
      <sheetName val="附表3-下旬_(6)11"/>
      <sheetName val="附表3-下旬_(7)11"/>
      <sheetName val="附表3-下旬_(8)11"/>
      <sheetName val="附表3-下旬_(9)11"/>
      <sheetName val="附表3-下旬_(10)11"/>
      <sheetName val="附表3-下旬_(11)11"/>
      <sheetName val="2001年话费_11"/>
      <sheetName val="P!6_所得税-递延税项11"/>
      <sheetName val="流动资产--其他应收_坏帐(2)11"/>
      <sheetName val="设备安装_(已)11"/>
      <sheetName val="附表1（大客户）_(2)-下旬_2耀)11"/>
      <sheetName val="_13_铁路配件_xlsῘ长期投资--其他投资11"/>
      <sheetName val="from_sys_93011"/>
      <sheetName val="表9-1_租赁合同汇总衬11"/>
      <sheetName val="附表1（合作厄）_(4)-下旬_(10)11"/>
      <sheetName val="A-15_所有权受限制的资产11"/>
      <sheetName val="表21_净利润调节表11"/>
      <sheetName val="Validation_source11"/>
      <sheetName val="Sample_design11"/>
      <sheetName val="US_Codes11"/>
      <sheetName val="Estimated_AP_9_033"/>
      <sheetName val="F-A_summy_21"/>
      <sheetName val="13_铁路配件3"/>
      <sheetName val="H_R1"/>
      <sheetName val="_13_铁路配件_xl︀ᇕ԰缀剌惘ᎆ"/>
      <sheetName val="_13_铁路配件_xl︀ᇕ԰缀℀怂ᎆ"/>
      <sheetName val="_13_铁路配件_xl︀ᇕ԰缀褀囚恜ᎆ"/>
      <sheetName val="_13_铁路配件_xlsῘ长期︀ᇕ԰缀"/>
      <sheetName val="_13_铁路配件_xlsῘ长期ﹶᇕ԰缀"/>
      <sheetName val="_13_铁路配件_xlsῘ长期鐀魺屶ኍ∴԰"/>
      <sheetName val="资产对헾】"/>
      <sheetName val="固定资产"/>
      <sheetName val="资产对帐헾】"/>
      <sheetName val="14预໘"/>
      <sheetName val="流动资亥-%货币_(2)1"/>
      <sheetName val="附表3-下旬_壒〚"/>
      <sheetName val="附表3-下旬_尜層"/>
      <sheetName val="自"/>
      <sheetName val="_13_铁路配件_xlsῘ长期投资--其他投劈"/>
      <sheetName val="_13_铁路配件_xlsῘ长期投资--其他投剐"/>
      <sheetName val="_13_铁路配件_xlsῘ长期投资--其他投๿"/>
      <sheetName val="_13_铁路配件_xl︀ᇕ԰缀紀☹怞ᎆ"/>
      <sheetName val="_13_铁路配件_xl︀ᇕ԰缀鐀煒怋ᎆ"/>
      <sheetName val="_13_铁路配件_xl︀ᇕ԰缀⠀菛怤ᎆ"/>
      <sheetName val="_13_铁路配件_xl︀ᇕ԰缀尛惜ᎆ"/>
      <sheetName val="_13_铁路配件_xl쌉ᄅ0က³鸀㭫倚᎙"/>
      <sheetName val="_13_铁路配件_xl쌅ᄅ0ç睸偶᎙"/>
      <sheetName val="_13_铁路配件_xlက⠀뎔쌀ᄅ0᠀"/>
      <sheetName val="_13_铁路配件_xlက쀀Ꚉ쌊ᄅ0"/>
      <sheetName val="_13_铁路配件_xlကက샃쌆ᄅ0ꀀÂ"/>
      <sheetName val="_13_铁路配件_xlက耀돣쌀ᄅ0á"/>
      <sheetName val="_13_铁路配件_xlက㠀⠎쌇ᄅ0蠀È"/>
      <sheetName val="_13_铁路配件_xlက蠀磸쌊ᄅ0堀ý"/>
      <sheetName val="_13_铁路配件_xlsῘ长期鐀魺屶ᎍ∴԰"/>
      <sheetName val="_13_铁路配件_xlsῘ长期0åఀ焔"/>
      <sheetName val="_13_铁路配件_xlsῘ长期0頀᠘"/>
      <sheetName val="自尜"/>
      <sheetName val="自挔"/>
      <sheetName val="表9-1_租赁合同ᰀ፜搀"/>
      <sheetName val="表9-1_租赁合同ᵜ"/>
      <sheetName val="表9-1_租赁合同ԯ缀"/>
      <sheetName val="表9-1_租赁合同಍ᑕ吀"/>
      <sheetName val="表9-1_租赁合同ԯ"/>
      <sheetName val="14预尜"/>
      <sheetName val="14预"/>
      <sheetName val="_13_铁路配件_xlsῘ长期ԯ缀㄀勉"/>
      <sheetName val="_13_铁路配件_xlsῘ长期԰缀뤀"/>
      <sheetName val="_13_铁路配件_xlsῘ长期԰缀攀樤"/>
      <sheetName val="_13_铁路配件_xlsῘ长期ꠀఅ讅0退Æ"/>
      <sheetName val="_13_铁路配件_xlsῘ长期㍠఍讅0 f"/>
      <sheetName val="14预聀"/>
      <sheetName val="_13_铁路配件_xlsῘ长期ᰀ፜搀፜ን԰"/>
      <sheetName val="_13_铁路配件_xlsῘ长期⠀ิఊ讅0저M"/>
      <sheetName val="_13_铁路配件_xlsῘ长期投资--其他投尜"/>
      <sheetName val="_13_铁路配件_xl︀ᇕ԰"/>
      <sheetName val="P4_跨期间工程敨工收入10"/>
      <sheetName val="List_of_Fixed_assets3"/>
      <sheetName val="清单12_313"/>
      <sheetName val="DDETABLE_3"/>
      <sheetName val="P4_跨期间工程敨工收㰀3"/>
      <sheetName val="P4_跨期间工程敨工收ԯ3"/>
      <sheetName val="附表1（合作厅）_(4)-下旬롩4)3"/>
      <sheetName val="技改_(2)1"/>
      <sheetName val="利息_(10月)1"/>
      <sheetName val="Consol_worksheet-Final"/>
      <sheetName val="1_财务报表"/>
      <sheetName val="OPEN_ITEN_KEY3"/>
      <sheetName val="P4_跨期间工程壨$徸⾷1"/>
      <sheetName val="P4_跨期间工程䬨0丵⽪1"/>
      <sheetName val="raw_material3"/>
      <sheetName val="P4_跨期间工程敨工收ﰀ3"/>
      <sheetName val="附表1（大客户）_(2)-下旬_2耀ᴀ"/>
      <sheetName val="附表1（大客户）_(2)-下旬_2耀缀"/>
      <sheetName val="附表1（大客户）_(2)-下旬_2耀紀"/>
      <sheetName val="for_retest"/>
      <sheetName val="Purchased_FG_stocklist"/>
      <sheetName val="Self-produced_FG_stocklist"/>
      <sheetName val="소상_&quot;1&quot;"/>
      <sheetName val="CASH_APPLICATION_Service_2"/>
      <sheetName val="K200-FA_list_(2)"/>
      <sheetName val="_13_铁路配件_xlsῘ长期投资--其他投헾"/>
      <sheetName val="_13_铁路配件_xlsῘ长期投资--其他投圐"/>
      <sheetName val="Nov_02_&amp;_Dec_02_sal"/>
      <sheetName val="固定瀀᝴"/>
      <sheetName val="K210-2009_生产成本计算单"/>
      <sheetName val="U805-Other_income_adj-04interim"/>
      <sheetName val="U806-Other_income_adj-2004Q1&amp;Q3"/>
      <sheetName val="[13_铁路配件_xls]自定/"/>
      <sheetName val="???-?1?_?3"/>
      <sheetName val="P4_跨期间工程疬!痴!3"/>
      <sheetName val="P4_跨期间工程箜!篤!3"/>
      <sheetName val="P4_跨期间工程敨工收∀3"/>
      <sheetName val="consol_adj3"/>
      <sheetName val="Payroll_R3"/>
      <sheetName val="P4_跨期间工程敨工收缀3"/>
      <sheetName val="Profit_and_loss1"/>
      <sheetName val="P4_跨期间工程敨工收밀3"/>
      <sheetName val="ADJTBL_31003"/>
      <sheetName val="P4_跨期间工程硌'碔'3"/>
      <sheetName val="Conso_BS"/>
      <sheetName val="Company_Info"/>
      <sheetName val="Revenue_Vs__Tax_Mapping"/>
      <sheetName val="Euro_Disney3"/>
      <sheetName val="1999_VO_Model3"/>
      <sheetName val="_13_铁路配件_xlsῘࠝ〚չ䯛"/>
      <sheetName val="_13_铁路配件_xlsῘ长期投资鍸幰ޱ揄》"/>
      <sheetName val="P4_跨期间工程宠!䟣⼫1"/>
      <sheetName val="P4_跨期间工程媌1嫔11"/>
      <sheetName val="P4_跨期间工程坰/䟣⿓1"/>
      <sheetName val="P4_跨期间工程墐%䟣⿞1"/>
      <sheetName val="P4_跨期间工程啰)䟣⼘1"/>
      <sheetName val="P4_跨期间工程叼_呄_1"/>
      <sheetName val="P4_跨期间工程垐&amp;䟣⽡1"/>
      <sheetName val="P4_跨期间工程嬠'䟣⿀1"/>
      <sheetName val="P4_跨期间工程埀_䟣⿰1"/>
      <sheetName val="P4_跨期间工程奠%䟣⼹1"/>
      <sheetName val="P4_跨期间工程呠_䟣⿽1"/>
      <sheetName val="P4_跨期间工程秀,๿⼿1"/>
      <sheetName val="P4_跨期间工程癰_๿⽐1"/>
      <sheetName val="_13_铁路配件_xlsῘ长期投资--其"/>
      <sheetName val="H_L_Summary3"/>
      <sheetName val="Growth_1_2_H_L_Summary_3"/>
      <sheetName val="P4_跨期间工程坐+䟣⿍1"/>
      <sheetName val="P4_跨期间工程夠,奬,1"/>
      <sheetName val="P4_跨期间工程声%夼%1"/>
      <sheetName val="P4_跨期间工程圠!坬!1"/>
      <sheetName val="Non-Statistical_Sampling_Master"/>
      <sheetName val="ENTRY_PENDING_TO_MATCH_WH_11"/>
      <sheetName val="G6-1A_(2005)1"/>
      <sheetName val="P4_跨期间工程丨_丵⽿1"/>
      <sheetName val="P4_跨期间工程坰_䟣⿓1"/>
      <sheetName val="P4_跨期间工程碬!磴!1"/>
      <sheetName val="P4_跨期间工程穌#窔#1"/>
      <sheetName val="P4_跨期间工程勨-徸⿽1"/>
      <sheetName val="P4_跨期间工程奰+妼+1"/>
      <sheetName val="P4_跨期间工程哀$䟣⽍1"/>
      <sheetName val="P4_跨期间工程堠)䟣⽓1"/>
      <sheetName val="P4_跨期间工程吼_咄_1"/>
      <sheetName val="P4_跨期间工程筜-箤-1"/>
      <sheetName val="P4_跨期间工程墸*徸⾕1"/>
      <sheetName val="表9-1_租赁合ꠀ흗ఁ3"/>
      <sheetName val="Search_for3"/>
      <sheetName val="02_033"/>
      <sheetName val="Sign_Off_Form"/>
      <sheetName val="Customize_Your_Invoice"/>
      <sheetName val="XXXXXX虘"/>
      <sheetName val="HK_BRIDGES_CM1"/>
      <sheetName val="18_J"/>
      <sheetName val="14预煠"/>
      <sheetName val="detail_IS"/>
      <sheetName val="NRV_FG"/>
      <sheetName val="自歨"/>
      <sheetName val="自畠"/>
      <sheetName val="Consolidated_TB"/>
      <sheetName val="P4_跨期间工程俈丵⽡"/>
      <sheetName val="P4_跨期间工程丵⽡"/>
      <sheetName val="P4_跨期间工程睞汔"/>
      <sheetName val="P4_跨期间工程癀๿⽼"/>
      <sheetName val="[13_铁路配件_xls]表9-1_租ꠀ첀ఁ춅/"/>
      <sheetName val="[13_铁路配件_xls]表9-1_租砀ꒅఆ辅/"/>
      <sheetName val="[13_铁路配件_xls]表9-1_租赁合/堀f"/>
      <sheetName val="[13_铁路配件_xls]表9-1_租赁合/Þ"/>
      <sheetName val="[13_铁路配件_xls]P4_跨期间工程坰/䟣⿓"/>
      <sheetName val="2-3-2_制造费用3"/>
      <sheetName val="Floating_leg1"/>
      <sheetName val="Fixed_Leg_Curve1"/>
      <sheetName val="Floating_Leg_Curve1"/>
      <sheetName val="Swap_summary1"/>
      <sheetName val="___-_1___3"/>
      <sheetName val="P4_跨期间工程硌'碔_1"/>
      <sheetName val="OS_List"/>
      <sheetName val="P4_跨期间工㰀᎕萀᎕缀"/>
      <sheetName val="YTD_Sales_By_Customer"/>
      <sheetName val="VENDOR_NAMES_300607"/>
      <sheetName val="VENDOR_NAMES_30060&#10;"/>
      <sheetName val="MACRO1_XLM"/>
      <sheetName val="_13_铁路配件_xlsῘ长期︀ᇕ԰"/>
      <sheetName val="_13_铁路配件_xlsῘ长期ﹶᇕ԰"/>
      <sheetName val="_13_铁路配件_xl쌉ᄅ0"/>
      <sheetName val="_13_铁路配件_xl쌅ᄅ0"/>
      <sheetName val="_13_铁路配件_xlက"/>
      <sheetName val="_13_铁路配件_xlsῘ长期0"/>
      <sheetName val="表9-1_租赁合同"/>
      <sheetName val="_13_铁路配件_xlsῘ长期ԯ"/>
      <sheetName val="_13_铁路配件_xlsῘ长期ꠀఅ讅0"/>
      <sheetName val="_13_铁路配件_xlsῘ长期⠀ิఊ讅0"/>
      <sheetName val="F100_RM"/>
      <sheetName val="08_01"/>
      <sheetName val="_13_铁路配件_xlsῘ长期缀딪ԯ缀"/>
      <sheetName val="_13_铁路配件_xlsῘ长期㔀ᵎԯ缀"/>
      <sheetName val="_13_铁路配件_xlsῘ长期缀ԯ缀"/>
      <sheetName val="Bj_1-11"/>
      <sheetName val="BJ_p"/>
      <sheetName val="2002_1-6管理费用"/>
      <sheetName val="P&amp;L_weekly"/>
      <sheetName val="12月到货_"/>
      <sheetName val="C_1"/>
      <sheetName val="K1-B16__inventory1"/>
      <sheetName val="Data_List"/>
      <sheetName val="资产对ௐത"/>
      <sheetName val="资产对რܗ"/>
      <sheetName val="资产踜蹤"/>
      <sheetName val="表9-1_租赁合同汇总噀"/>
      <sheetName val="表9-1_租赁合同汇总奜"/>
      <sheetName val="_13_铁路配件_xl奜妤䟣⽣"/>
      <sheetName val="表9-1_租赁合同汇总焠"/>
      <sheetName val="_13_铁路配件_xl徸⽈췼꿯墨1"/>
      <sheetName val="表9-1_租赁合同汇总徸"/>
      <sheetName val="_13_铁路配件_xl䔧딎鍠"/>
      <sheetName val="OR_TB_"/>
      <sheetName val="Prepayment_-_all_cut_"/>
      <sheetName val="270_0010差異分析(RJE#05)"/>
      <sheetName val="在成品_"/>
      <sheetName val="附表3-下旬헾】"/>
      <sheetName val="附表3-下旬ᰖ〚"/>
      <sheetName val="_13_铁路配件_xlsῘ长期ԯ缀䨀醋"/>
      <sheetName val="_13_铁路配件_xlsῘ长期ԯ缀글▛"/>
      <sheetName val="F150-低值易耗品_"/>
      <sheetName val="2__现金流量表主要信息"/>
      <sheetName val="_13_铁路配件_xlԀ쀀潂Ā"/>
      <sheetName val="_13_铁路配件_xl㰀᎕萀᎕ᴀᨈ԰缀"/>
      <sheetName val="_13_铁路配件_xlԀ䀀mĀ"/>
      <sheetName val="R__Pkg_Summary_"/>
      <sheetName val="P4_跨期间工程丵⼼"/>
      <sheetName val="P4_跨期间工程址䟣⾼"/>
      <sheetName val="P4_跨期间工程墀(䟣⿝"/>
      <sheetName val="P4_跨期间工程嬐䟣⽘"/>
      <sheetName val="P4_跨期间工程灸$徸⾲"/>
      <sheetName val="P4_跨期间工程濈0徸⽜"/>
      <sheetName val="P4_跨期间工程殨&quot;徸　"/>
      <sheetName val="P4_跨期间工程牰*犼*"/>
      <sheetName val="P4_跨期间工程嚀0囌0"/>
      <sheetName val="P4_跨期间工程灀炌"/>
      <sheetName val="P4_跨期间工程滐$漜$"/>
      <sheetName val="分公司EB_x00"/>
      <sheetName val="Mkt_Info"/>
      <sheetName val="breakdown_"/>
      <sheetName val="Dropdown_list"/>
      <sheetName val="P4_跨期间工程1"/>
      <sheetName val="表9-1_租赁合"/>
      <sheetName val="表9-1_租0"/>
      <sheetName val="表9-1_租赁合/"/>
      <sheetName val="表9-1_租赁合0"/>
      <sheetName val="表9-1_租픀ٟ԰"/>
      <sheetName val="表9-1_租/"/>
      <sheetName val="表9-1_租က"/>
      <sheetName val="_13_铁路配件_xl奜妤䟣⽣"/>
      <sheetName val="_13_铁路配件_xl徸⽈"/>
      <sheetName val="_13_铁路配件_xl"/>
      <sheetName val="_13_铁路配件_xlsῘ长期投资--/"/>
      <sheetName val="附表3-下旬헾】"/>
      <sheetName val="附表3-下旬ᰖ〚"/>
      <sheetName val="_13_铁路配件_xl㰀᎕萀᎕ᴀᨈ԰"/>
      <sheetName val="表9-1_租赁合_"/>
      <sheetName val="23产s耀"/>
      <sheetName val="23产s㠀"/>
      <sheetName val="23产s䠀"/>
      <sheetName val="23产sꀀ_"/>
      <sheetName val="23产s䀀"/>
      <sheetName val="[13_铁路配件_xls][13_铁路配件_xls]自定/"/>
      <sheetName val="产品销售收入成脈腌헾⾕"/>
      <sheetName val="产品销售收入成纘_络_헾⼸"/>
      <sheetName val="Proj_Assum"/>
      <sheetName val="12_1长期投资-债权"/>
      <sheetName val="_13_铁路配件_xlsῘ长期投资--其他投纸"/>
      <sheetName val="_13_铁路配件_xlsῘ长期投资--其他投壒"/>
      <sheetName val="_13_铁路配件_xlsῘ长期投资--其他投罨"/>
      <sheetName val="表9-1_租赁合㔀቎԰"/>
      <sheetName val="附表3-下旬_(԰缀"/>
      <sheetName val="U113(1)-details_2005"/>
      <sheetName val="GRATUITY_CALCULATOR"/>
      <sheetName val="[13_铁路配件_xls]表9-1_租/䠀"/>
      <sheetName val="[13_铁路配件_xls]表9-1_租/뀀õ"/>
      <sheetName val="Client_Data"/>
      <sheetName val="TAX_COM"/>
      <sheetName val="附表3-下旬_(Ԁ缀"/>
      <sheetName val="附表3-下旬_(谀ⅺ퐀"/>
      <sheetName val="tong_du_toan"/>
      <sheetName val="附表3-下旬_(밀⽻Ѐ"/>
      <sheetName val="附表3-下旬_(缀̎԰"/>
      <sheetName val="表9-1_租_䠀_x"/>
      <sheetName val="_13_铁路配件_xlsῘ长期投资--其_x00"/>
      <sheetName val="_13_铁路配件_xlsῘ长期ԯ缀"/>
      <sheetName val="_13_铁路配件_xlsῘ长期鐀魺屶ᎍ∴԰_x0"/>
      <sheetName val="_13_铁路配件_xlsῘ长期︀ᇕ԰缀_x000"/>
      <sheetName val="_13_铁路配件_xlsῘ长期0å_x0000"/>
      <sheetName val="_13_铁路配件_xlsῘ长期0頀"/>
      <sheetName val="_13_铁路配件_xlsῘ长期㍠఍讅0_x000"/>
      <sheetName val="_13_铁路配件_xlsῘ长期ﹶᇕ԰缀_x000"/>
      <sheetName val="_13_铁路配件_xlsῘ长期鐀魺屶ኍ∴԰_x0"/>
      <sheetName val="固定?⹏"/>
      <sheetName val="_13_铁路配件_xlsῘ长期砬☺蠀㣟缛ⱪ0"/>
      <sheetName val="Balance_Sheet"/>
      <sheetName val="5201_2004"/>
      <sheetName val="_13_铁路配件_xlsῘ长期㔀቎԰"/>
      <sheetName val="_13_铁路配件_xlsῘ长期㔀ԯ"/>
      <sheetName val="_13_铁路配件_xlsῘ长期怀ᕷ缀പ԰"/>
      <sheetName val="_13_铁路配件_xlsῘ长期⭶缀㬪ԯ"/>
      <sheetName val="_13_铁路配件_xlsῘ长期缀☪ԯ"/>
      <sheetName val="HK_BS"/>
      <sheetName val="2_AR"/>
      <sheetName val="FAlist_transfer_to_RP_盖而富"/>
      <sheetName val="FA_list_2005"/>
      <sheetName val="FAlist_tranfer_to_RP_常流水"/>
      <sheetName val="FA_list_2004"/>
      <sheetName val="FAlist_transfer_to_RP_思迈特"/>
      <sheetName val="POWER_ASSUMPTIONS"/>
      <sheetName val="Repayment_Summary"/>
      <sheetName val="[13_铁路配件_xls]表9-1_租赁合/"/>
      <sheetName val="Validation_source12"/>
      <sheetName val="Prepaid_expense_Final-IDSL1"/>
      <sheetName val="index_cc"/>
      <sheetName val="_13_铁路配件_xlsῘࠝ〚"/>
      <sheetName val="_13_铁路配件_xlsῘ长期缀딪ԯ"/>
      <sheetName val="_13_铁路配件_xlsῘ长期㔀ᵎԯ"/>
      <sheetName val="8_0债券投资"/>
      <sheetName val="P310-2011_9_30"/>
      <sheetName val="P500-SS_Cover"/>
      <sheetName val="Library_Procedures"/>
      <sheetName val="1_5_合同、非合同台帐"/>
      <sheetName val="Disclosure_Summary"/>
      <sheetName val="Main_Menu"/>
      <sheetName val="Monthly_circular"/>
      <sheetName val="Consol_Entries"/>
      <sheetName val="QMR-BS_&amp;_PL"/>
      <sheetName val="数据维护_Data_Maintenance"/>
      <sheetName val="[13_铁路配件_xls]固定姘/徸"/>
      <sheetName val="TB"/>
      <sheetName val="_"/>
      <sheetName val="短期投资股票投资_dbf"/>
      <sheetName val="短期投资国债投资_dbf"/>
      <sheetName val="股票投资收益_dbf"/>
      <sheetName val="其他货币海通_dbf"/>
      <sheetName val="其他货币零领路_dbf"/>
      <sheetName val="投资收益债券_dbf"/>
      <sheetName val="_13_铁路配件_xl︀ᇕ԰缀_x"/>
      <sheetName val="_13_铁路配件_xlsῘ长期氀⡺됀⡺缀鴪ԯ1"/>
      <sheetName val="表9-1_租ꠀ말ం莅01"/>
      <sheetName val="表9-1_租ꠀ첀ఁ춅/1"/>
      <sheetName val="表9-1_租ࠀ뗕ఁ莅01"/>
      <sheetName val="表9-1_租怀⏛ఀ莅01"/>
      <sheetName val="表9-1_租砀⏕ఀ莅01"/>
      <sheetName val="表9-1_租砀ꒅఆ辅/1"/>
      <sheetName val="表9-1_租쀀ఁゅ01"/>
      <sheetName val="[13_铁路配件_xls]表9-1_租ꠀ첀ఁ춅/1"/>
      <sheetName val="[13_铁路配件_xls]表9-1_租砀ꒅఆ辅/1"/>
      <sheetName val="Size_prem"/>
      <sheetName val="附表3-下旬_(԰"/>
      <sheetName val="[13_铁路配件_xls]表9-1_租/"/>
      <sheetName val="附表3-下旬_(Ԁ"/>
      <sheetName val="表9-1_租_"/>
      <sheetName val="_13_铁路配件_xlsῘ长期投资--_"/>
      <sheetName val="P4_跨期间工程墸_徸⾕1"/>
      <sheetName val="VENDOR_NAMES_30060_"/>
      <sheetName val="_13_铁路配件_xls_表9-1_租ꠀ첀ఁ춅_"/>
      <sheetName val="_13_铁路配件_xls_表9-1_租砀ꒅఆ辅_"/>
      <sheetName val="_13_铁路配件_xls_表9-1_租赁合_"/>
      <sheetName val="_13_铁路配件_xls_P4_跨期间工程坰_䟣⿓"/>
      <sheetName val="_13_铁路配件_xls_自定_"/>
      <sheetName val="loan_database"/>
      <sheetName val="2_5"/>
      <sheetName val="其他长"/>
      <sheetName val="Financ__Overview"/>
      <sheetName val="price_variance"/>
      <sheetName val="값목록(Do_not_touch)"/>
      <sheetName val="zsdr82_Tab_"/>
      <sheetName val="CLSA_Layout"/>
      <sheetName val="产品销售成本_dbf"/>
      <sheetName val="2140_"/>
      <sheetName val="Final_sample_listing"/>
      <sheetName val="CTbe_tong"/>
      <sheetName val="CTDZ_0_4+cto"/>
      <sheetName val="资产对"/>
      <sheetName val="_13_铁路配件_xl쌉ᄅ0က³_"/>
      <sheetName val="_13_铁路配件_xl쌅ᄅ0ç_"/>
      <sheetName val="_13_铁路配件_xlက⠀뎔쌀ᄅ0"/>
      <sheetName val="_13_铁路配件_xlက쀀Ꚉ쌊ᄅ0"/>
      <sheetName val="_13_铁路配件_xlကက샃쌆ᄅ0"/>
      <sheetName val="_13_铁路配件_xlက耀돣쌀ᄅ0"/>
      <sheetName val="_13_铁路配件_xlက㠀⠎쌇ᄅ0"/>
      <sheetName val="_13_铁路配件_xlက蠀磸쌊ᄅ0"/>
      <sheetName val="_13_铁路配件_xls__13_铁路配件_xls_自定_"/>
      <sheetName val="_13_铁路配件_xlsῘ长期ԯ缀愀됣"/>
      <sheetName val="单位名"/>
      <sheetName val="表9-1_租赁合同妕ԯ"/>
      <sheetName val="表9-1_租赁合同쀀㵱"/>
      <sheetName val="表9-1_租赁合同퀀⩭"/>
      <sheetName val="表9-1_租赁合同퀀ὴ"/>
      <sheetName val="附表3-下旬_(ꀀ⹚"/>
      <sheetName val="by_companies"/>
      <sheetName val="应收帐款抵消分录__集团内部公司_"/>
      <sheetName val="表9-1_租赁헾】"/>
      <sheetName val="表9-1_租赁︀ᇕ԰缀"/>
      <sheetName val="表9-1_租赁堀ᦃ鰀ᦃ︀"/>
      <sheetName val="表9-1_租赁♗䈀ﵪԯ"/>
      <sheetName val="表9-1_租赁ԯ缀"/>
      <sheetName val="表9-1_租赁丵〒"/>
      <sheetName val="表9-1_租赁԰膸헾"/>
      <sheetName val="表9-1_租赁헾】"/>
      <sheetName val="表9-1_租赁︀ᇕ԰"/>
      <sheetName val="表9-1_租赁ԯ"/>
      <sheetName val="表9-1_租赁丵〒"/>
      <sheetName val="PRC_PNL"/>
      <sheetName val="P4_跨期间ᘀ᨜԰缀"/>
      <sheetName val="P4_跨期间工程敨工收ᘀ"/>
      <sheetName val="Sch_PR-2"/>
      <sheetName val="Sch_PR-3"/>
      <sheetName val="0_2"/>
      <sheetName val="表9-1_租赁合同汇总铼"/>
      <sheetName val="4-1_集团内往来"/>
      <sheetName val="_13_铁路配件_xl奜妤䟣⽣_x"/>
      <sheetName val="_13_铁路配件_xl徸⽈_x0"/>
      <sheetName val="_13_铁路配件_xl_x000"/>
      <sheetName val="P4_跨期间工程牰_犼_"/>
      <sheetName val="XX虘/"/>
      <sheetName val="[13_铁路配件_xls]23产牳/"/>
      <sheetName val="[13_铁路配件_xls]23产牳酈/"/>
      <sheetName val="2-1_合同基本信息"/>
      <sheetName val="附表1（合作厅）_(4丵⼫"/>
      <sheetName val="表9-1_租赁ﺍᇕ԰缀"/>
      <sheetName val="表9-1_租赁炍꿀ఄ薅0"/>
      <sheetName val="表9-1_租赁ః薅0"/>
      <sheetName val="表9-1_租赁炍ఈ/"/>
      <sheetName val="表9-1_租赁❘Ⰰ❙렀"/>
      <sheetName val="表9-1_租赁㔀㝎ԯ缀"/>
      <sheetName val="表9-1_租赁　᭒簀᭒㔀"/>
      <sheetName val="表9-1_租赁ろ᭒簀᭒㔀"/>
      <sheetName val="表9-1_租赁㖍䥎ԯ缀"/>
      <sheetName val="12_1长԰缀"/>
      <sheetName val="12_1长❗䰀❗렀ɟ"/>
      <sheetName val="12_1长렀቟԰缀"/>
      <sheetName val="[13_铁路配件_xls]表9-1_租赁炍ఈ/"/>
      <sheetName val="执行购买与效果预期表by媒介经理_xls"/>
      <sheetName val="固定?⡹"/>
      <sheetName val="P4_跨期间工程敨工收?"/>
      <sheetName val="固定?Ṵ"/>
      <sheetName val="固定?ᝰ"/>
      <sheetName val="XX虘缀?"/>
      <sheetName val="XX虘?ⱛ"/>
      <sheetName val="XX虘?"/>
      <sheetName val="_13_铁路配件_xlsῘ长期鐀魺屶ኍ?԰"/>
      <sheetName val="_13_铁路配件_xlsῘ长期鐀魺屶ᎍ?԰"/>
      <sheetName val="_13_铁路配件_xlsῘ长期鐀魺屶ኍ?԰_x0"/>
      <sheetName val="_13_铁路配件_xlsῘ长期鐀魺屶ᎍ?԰_x0"/>
      <sheetName val="资产对帐清吀"/>
      <sheetName val="资产对帐清厘"/>
      <sheetName val="分配表1(原_辅_协）"/>
      <sheetName val="계조에_따른_특성"/>
      <sheetName val="zhongshan_"/>
      <sheetName val="销售出库1-4_(2)"/>
      <sheetName val="P_-_导引表"/>
      <sheetName val="表9-1_租ꠀ첀ఁ춅_1"/>
      <sheetName val="表9-1_租砀ꒅఆ辅_1"/>
      <sheetName val="其他货币资金_dbf"/>
      <sheetName val="银行存款_dbf"/>
      <sheetName val="表9-1_租赁合同Ⓚ⭾栀"/>
      <sheetName val="资产评估结果分类汇总表_(2)"/>
      <sheetName val="_13_铁路配件_xlԯ缀ѭ⅕"/>
      <sheetName val="表9-1_租赁合同᐀ባ切"/>
      <sheetName val="_13_铁路配件_xl叼&gt;呄&gt;闰⿷"/>
      <sheetName val="_13_铁路配件_xl闰⾝嘴B"/>
      <sheetName val="_13_铁路配件_xl哰&quot;闰⾔ꃖꥺ"/>
      <sheetName val="_13_铁路配件_xl咜哤闰⿺"/>
      <sheetName val="_13_铁路配件_xl埀:闰⿤ꇬ㕕"/>
      <sheetName val="_13_铁路配件_xl墼A处A闰⼔"/>
      <sheetName val="_13_铁路配件_xl⩿〚⎱籄"/>
      <sheetName val="表9-1_租︀ﻕԯ缀"/>
      <sheetName val="Two_Step_Revenue_Testing_Master"/>
      <sheetName val="Global_Data"/>
      <sheetName val="값목록(Don't_touch)"/>
      <sheetName val="시실누(모)_"/>
      <sheetName val="2014_12_31"/>
      <sheetName val="2015_12_31"/>
      <sheetName val="2015_09_30"/>
      <sheetName val="2004_BS"/>
      <sheetName val="Eliminate_adj"/>
      <sheetName val="Consol_level_AJE"/>
      <sheetName val="表9-1_租赁ﺍᇕ԰"/>
      <sheetName val="表9-1_租赁㔀㝎ԯ"/>
      <sheetName val="表9-1_租赁㖍䥎ԯ"/>
      <sheetName val="12_1长԰"/>
      <sheetName val="12_1长렀቟԰"/>
      <sheetName val="within_1_month"/>
      <sheetName val="总公司2002_12_31"/>
      <sheetName val="P4_跨期间ᘀ᨜԰"/>
      <sheetName val="附表1（合作厅）_(4丵⼫"/>
      <sheetName val="_13_铁路配件_xl叼&gt;呄&gt;闰⿷"/>
      <sheetName val="_13_铁路配件_xl闰⾝"/>
      <sheetName val="_13_铁路配件_xl哰&quot;闰⾔"/>
      <sheetName val="_13_铁路配件_xl咜哤闰⿺"/>
      <sheetName val="_13_铁路配件_xl埀:闰⿤"/>
      <sheetName val="_13_铁路配件_xl墼A处A闰⼔"/>
      <sheetName val="_13_铁路配件_xl⩿〚"/>
      <sheetName val="表9-1_租︀ﻕԯ"/>
      <sheetName val="001Disclosure_Summary"/>
      <sheetName val="Hist_BS"/>
      <sheetName val="Sheet11"/>
      <sheetName val="VI-WACC"/>
      <sheetName val="CAP_P001"/>
      <sheetName val="Constant"/>
      <sheetName val="成本中心及制费标准"/>
      <sheetName val="材料耗用标准及价格"/>
      <sheetName val="单位成本"/>
      <sheetName val="成本标准"/>
      <sheetName val="I-98BASE"/>
      <sheetName val="200 BS &amp; EOE"/>
      <sheetName val="名称标准化"/>
      <sheetName val="Raw materials"/>
      <sheetName val="CON CT SINO AGRO"/>
      <sheetName val="unfinished"/>
      <sheetName val="A3"/>
      <sheetName val="PO"/>
      <sheetName val="C"/>
      <sheetName val="Ship"/>
      <sheetName val="工序报废板面积"/>
      <sheetName val="工资系统汇总表部门有误"/>
      <sheetName val="盘点表"/>
      <sheetName val="Rental Commitment 06.01"/>
      <sheetName val="001"/>
      <sheetName val="房屋现场勘查表-成本法"/>
      <sheetName val="流资汇总"/>
      <sheetName val="其他应付款4-12月份明细表"/>
      <sheetName val="其他长期2헾"/>
      <sheetName val="其他长期2⩿"/>
      <sheetName val="其他长期2舸"/>
      <sheetName val="其他长期2翈"/>
      <sheetName val="其他长期2呰"/>
      <sheetName val="XXXXX_x0005___"/>
      <sheetName val="管理"/>
      <sheetName val="G.1R-Shou COP Gf"/>
      <sheetName val="Financial Statement"/>
      <sheetName val="Sheet9"/>
      <sheetName val="原材料"/>
      <sheetName val="净料库"/>
      <sheetName val="采购订单3名"/>
      <sheetName val="1月固定资产清单"/>
      <sheetName val="账"/>
      <sheetName val="calendar"/>
      <sheetName val="基本参数"/>
      <sheetName val="附注(上市)"/>
      <sheetName val="register"/>
      <sheetName val="FA05"/>
      <sheetName val="关联交易-存款"/>
      <sheetName val="classification"/>
      <sheetName val="库存商品余额表.dbf"/>
      <sheetName val="ZI-3-20存货收发存汇总表"/>
      <sheetName val="ZI-3-3盘亏毁损序时簿"/>
      <sheetName val="ZI-3-2盘盈入库序时簿"/>
      <sheetName val="Comp equip"/>
      <sheetName val="Mach &amp; equip"/>
      <sheetName val="MV"/>
      <sheetName val="Freezers"/>
      <sheetName val="每月比对"/>
      <sheetName val="现金流"/>
      <sheetName val="A_L"/>
      <sheetName val="填表说明"/>
      <sheetName val="2014开元8风险转移测试-按DTT"/>
      <sheetName val="附录一国债即期收益率曲线"/>
      <sheetName val="Inputs"/>
      <sheetName val="Adjusted BS"/>
      <sheetName val="12月二级试算表"/>
      <sheetName val="分产品销售收入、成本分析表"/>
      <sheetName val="科目"/>
      <sheetName val="货币资金审定表"/>
      <sheetName val="ND-TT"/>
      <sheetName val="Budget"/>
      <sheetName val="Assum"/>
      <sheetName val="成本汇总表"/>
      <sheetName val="T&amp;R"/>
      <sheetName val="03Movement-BJ"/>
      <sheetName val="Detail Test-SH"/>
      <sheetName val="Movement-SH"/>
      <sheetName val="depreciation PIT-SH"/>
      <sheetName val="Model-Downside"/>
      <sheetName val="基础数据"/>
      <sheetName val="Margins&amp;Growth"/>
      <sheetName val="固定资产清单2"/>
      <sheetName val="1.1牛奶--原奶和产品指标统计表"/>
      <sheetName val="Summary of 生物资产变动表"/>
      <sheetName val="百利包227g_20_"/>
      <sheetName val="科目设置"/>
      <sheetName val="凭证"/>
      <sheetName val="成品包装物百件用量"/>
      <sheetName val="原豆"/>
      <sheetName val="麦片"/>
      <sheetName val="米粉"/>
      <sheetName val="奶粉"/>
      <sheetName val="成品成本"/>
      <sheetName val="_13 铁路配件.xlsῘ长期鐀魺屶ᎍ?∴԰"/>
      <sheetName val="_13 铁路配件.xlsῘ长期鐀魺屶ኍ?∴԰"/>
      <sheetName val="其他应付款科目余额2005.12.31"/>
      <sheetName val="09年入库账"/>
      <sheetName val="一期商务条件销控表"/>
      <sheetName val="_x0002__x0017_"/>
      <sheetName val="表5、成本费用支出计划审批表"/>
      <sheetName val="表9、项目及部门名称"/>
      <sheetName val="三、酒店玻璃幕墙、金属幕墙"/>
      <sheetName val="4-6-6电子设备"/>
      <sheetName val="4-6-4机器设备"/>
      <sheetName val="机械设备步骤复核表"/>
      <sheetName val="价格指数新"/>
      <sheetName val="披露表"/>
      <sheetName val="制造费用合计数"/>
      <sheetName val="3331"/>
      <sheetName val="3334"/>
      <sheetName val="3388"/>
      <sheetName val="3389"/>
      <sheetName val="4213"/>
      <sheetName val="5357"/>
      <sheetName val="8066"/>
      <sheetName val="关联20140228"/>
      <sheetName val="原材料-主要材料"/>
      <sheetName val="原材料-工装材料"/>
      <sheetName val="原材料-外购件"/>
      <sheetName val="原材料-备品备件"/>
      <sheetName val="低值易耗品"/>
      <sheetName val="包装物明细表"/>
      <sheetName val="K产品"/>
      <sheetName val="F产品"/>
      <sheetName val="X产品"/>
      <sheetName val="自膨_x001c_"/>
      <sheetName val="自耨_x001a_"/>
      <sheetName val="自헾⿫"/>
      <sheetName val="自膨"/>
      <sheetName val="自耨"/>
      <sheetName val="自헾⽧"/>
      <sheetName val="自茸1"/>
      <sheetName val="自繨*"/>
      <sheetName val="自胨_x001d_"/>
      <sheetName val="自菘/"/>
      <sheetName val="自肘#"/>
      <sheetName val="已签约未回笼明细"/>
      <sheetName val="Hyperion Table"/>
      <sheetName val="当前明细账与映美往来"/>
      <sheetName val="出租开发产品明细"/>
      <sheetName val="比较资产负债表"/>
      <sheetName val="9-1折旧"/>
      <sheetName val="-----"/>
      <sheetName val="单栋面积信息表"/>
      <sheetName val="NAME"/>
      <sheetName val="기본"/>
      <sheetName val="Heads"/>
      <sheetName val="Cashbook"/>
      <sheetName val="室内汇总"/>
      <sheetName val="成本台帐"/>
      <sheetName val="23销售收入及应收楼款09年1-12月"/>
      <sheetName val="15其他业务利润"/>
      <sheetName val="03 0912应收账款账龄"/>
      <sheetName val="04 0912其他应收款账龄"/>
      <sheetName val="05 0912预付帐款"/>
      <sheetName val="10 0912应付账款账龄"/>
      <sheetName val="1th"/>
      <sheetName val="10th"/>
      <sheetName val="11th"/>
      <sheetName val="2nd"/>
      <sheetName val="3rd"/>
      <sheetName val="4th"/>
      <sheetName val="5th"/>
      <sheetName val="6th"/>
      <sheetName val="7th"/>
      <sheetName val="8th"/>
      <sheetName val="9th"/>
      <sheetName val="基础信息表"/>
      <sheetName val="科目名称表"/>
      <sheetName val="广州库"/>
      <sheetName val="版权方2004年度频道分布汇总表"/>
      <sheetName val="栏目及类别表"/>
      <sheetName val="营业费用测试"/>
      <sheetName val="应收利息Dy"/>
      <sheetName val="电子设备1"/>
      <sheetName val="面积"/>
      <sheetName val="AP, AR"/>
      <sheetName val="制造哰_x0016_"/>
      <sheetName val="Orders"/>
      <sheetName val="OutSum"/>
      <sheetName val="银行存款核对表"/>
      <sheetName val="Final-本部-短期借款"/>
      <sheetName val="Currency"/>
      <sheetName val="递延所得税"/>
      <sheetName val="AR Drop Downs"/>
      <sheetName val="DropDown"/>
      <sheetName val="农业用地"/>
      <sheetName val="综合成本分析01.01-0205"/>
      <sheetName val="房屋类"/>
      <sheetName val="设备采购01"/>
      <sheetName val="设备采购02"/>
      <sheetName val="设备采购03"/>
      <sheetName val="T04"/>
      <sheetName val="Sales taxes"/>
      <sheetName val="截止的抽凭"/>
      <sheetName val="其他应付款账龄分析"/>
      <sheetName val="项目目录"/>
      <sheetName val="应付账款 (2)"/>
      <sheetName val="长期应付款Dy"/>
      <sheetName val="01 RM and PM"/>
      <sheetName val="exchange_rate"/>
      <sheetName val="火车装车"/>
      <sheetName val="U1"/>
      <sheetName val="综合概算"/>
      <sheetName val="主要材料"/>
      <sheetName val="工程量清单"/>
      <sheetName val="机械台班费计算表"/>
      <sheetName val="砼配比计算表"/>
      <sheetName val="06新产品汇总"/>
      <sheetName val="其他应收—单位往来"/>
      <sheetName val="合并TB"/>
      <sheetName val="安全费购置设备用途字典"/>
      <sheetName val="Base Data"/>
      <sheetName val="Title"/>
      <sheetName val="审计程序"/>
      <sheetName val="_3220"/>
      <sheetName val="科目代码"/>
      <sheetName val="Page1"/>
      <sheetName val="t_Schema"/>
      <sheetName val="3306"/>
      <sheetName val="3316"/>
      <sheetName val="KMFMA"/>
      <sheetName val="Annual Price"/>
      <sheetName val="_2617"/>
      <sheetName val="_5530"/>
      <sheetName val="AFEMAI"/>
      <sheetName val="KEY"/>
      <sheetName val="UFPrn20061113135115"/>
      <sheetName val="BLLP-GL Link"/>
      <sheetName val="新准则TB"/>
      <sheetName val="广西汇总"/>
      <sheetName val="选项表"/>
      <sheetName val="9-11其他应交"/>
      <sheetName val="8-1其他长期"/>
      <sheetName val="8-2递税借项"/>
      <sheetName val="3-8应收补贴"/>
      <sheetName val="3-2短投汇总"/>
      <sheetName val="Balance sheet for August"/>
      <sheetName val="Income statement for August"/>
      <sheetName val="_2731"/>
      <sheetName val="_2733"/>
      <sheetName val="公摊费用及期间费"/>
      <sheetName val="格致_余额表"/>
      <sheetName val="格致_管理费用"/>
      <sheetName val="格致_营业费用"/>
      <sheetName val="基准地价修正法"/>
      <sheetName val="市场比较法-估价对象"/>
      <sheetName val="SW-TEO"/>
      <sheetName val="Ending Stock"/>
      <sheetName val="WP-CUT-OFF-津西"/>
      <sheetName val="合并调整"/>
      <sheetName val="RM Cost"/>
      <sheetName val="表9-1 租赁炍_xdc7e_ఈ_"/>
      <sheetName val="_13 铁路配件.xls_表9-1 租赁炍_xdc7e_ఈ_"/>
      <sheetName val="2003.9"/>
      <sheetName val="资本公积审定表"/>
      <sheetName val="MOBI HK"/>
      <sheetName val="调17"/>
      <sheetName val="DERMIK Multiples"/>
      <sheetName val="DERMIK"/>
      <sheetName val="Magic Quadrant"/>
      <sheetName val="외주현황.wq1"/>
      <sheetName val="P&amp;L"/>
      <sheetName val="往来账龄-RPT"/>
      <sheetName val="Sample design - 2005"/>
      <sheetName val="底稿2001年"/>
      <sheetName val="员工工资"/>
      <sheetName val="底稿0000"/>
      <sheetName val="C4-"/>
      <sheetName val="DTT adj"/>
      <sheetName val="京王井の頭線"/>
      <sheetName val="WholeCo Model"/>
      <sheetName val="XXXXX_x0005_??"/>
      <sheetName val="A430"/>
      <sheetName val="L3-1 AR ageing list"/>
      <sheetName val="加扣款"/>
      <sheetName val="Work Papers"/>
      <sheetName val="CntrlType1_2"/>
      <sheetName val="所得税调整"/>
      <sheetName val="Trial Balance"/>
      <sheetName val="FA movement"/>
      <sheetName val="CIP Register 30.9.2007"/>
      <sheetName val="固定_x0005_?⽙"/>
      <sheetName val="XXXX?⽙렀絟"/>
      <sheetName val="23产?㲗䀀⛌"/>
      <sheetName val="23产?㲗㠀ਗ"/>
      <sheetName val="_13 铁路配件.xlsῘ长期鐀魺屶ኍ?∴԰_x0"/>
      <sheetName val="MasterList"/>
      <sheetName val="5 Analysis"/>
      <sheetName val="U"/>
      <sheetName val="附表3"/>
      <sheetName val="Pnl-10"/>
      <sheetName val="20"/>
      <sheetName val="30"/>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2008年"/>
      <sheetName val="固定资产Dy"/>
      <sheetName val="累计折旧Dy"/>
      <sheetName val="conWP"/>
      <sheetName val="应收"/>
      <sheetName val="坏帐准备子公司"/>
      <sheetName val="DCF"/>
      <sheetName val="JW3"/>
      <sheetName val="JW4"/>
      <sheetName val="JW5"/>
      <sheetName val="F101"/>
      <sheetName val="ARP-P101"/>
      <sheetName val="关联单位"/>
      <sheetName val="XX虘က"/>
      <sheetName val="Rent Roll"/>
      <sheetName val="BQ"/>
      <sheetName val="Rent_Roll"/>
      <sheetName val="Conso_BS1"/>
      <sheetName val="数据维护_Data_Maintenance1"/>
      <sheetName val="[13_铁路配件_xls]P4_跨期间工程坰/䟣⿓1"/>
      <sheetName val="附表1（大客户）_(2)-下旬_2耀ᴀ1"/>
      <sheetName val="附表1（大客户）_(2)-下旬_2耀缀1"/>
      <sheetName val="附表1（大客户）_(2)-下旬_2耀紀1"/>
      <sheetName val="for_retest1"/>
      <sheetName val="K200-FA_list_(2)1"/>
      <sheetName val="1_财务报表1"/>
      <sheetName val="[13_铁路配件_xls]固定姘/徸1"/>
      <sheetName val="[13_铁路配件_xls]表9-1_租赁合/堀f1"/>
      <sheetName val="[13_铁路配件_xls]表9-1_租赁合/Þ1"/>
      <sheetName val="_13_铁路配件_xlsῘ长期投资--其他投헾1"/>
      <sheetName val="销售出库1-4_(2)1"/>
      <sheetName val="Rent_Roll1"/>
      <sheetName val="Repayment_Summary1"/>
      <sheetName val="Estimated_AP_9_034"/>
      <sheetName val="Conso_BS2"/>
      <sheetName val="13_铁路配件4"/>
      <sheetName val="DDETABLE_4"/>
      <sheetName val="H_L_Summary4"/>
      <sheetName val="Growth_1_2_H_L_Summary_4"/>
      <sheetName val="P4_跨期间工程敨工收缀4"/>
      <sheetName val="P4_跨期间工程敨工收㰀4"/>
      <sheetName val="P4_跨期间工程敨工收ﰀ4"/>
      <sheetName val="附表1（合作厅）_(4)-下旬롩4)4"/>
      <sheetName val="数据维护_Data_Maintenance2"/>
      <sheetName val="???-?1?_?4"/>
      <sheetName val="raw_material4"/>
      <sheetName val="P4_跨期间工程疬!痴!4"/>
      <sheetName val="P4_跨期间工程箜!篤!4"/>
      <sheetName val="OPEN_ITEN_KEY4"/>
      <sheetName val="Profit_and_loss2"/>
      <sheetName val="Payroll_R4"/>
      <sheetName val="List_of_Fixed_assets4"/>
      <sheetName val="P4_跨期间工程敨工收∀4"/>
      <sheetName val="P4_跨期间工程敨工收밀4"/>
      <sheetName val="consol_adj4"/>
      <sheetName val="ADJTBL_31004"/>
      <sheetName val="P4_跨期间工程宠!䟣⼫2"/>
      <sheetName val="P4_跨期间工程媌1嫔12"/>
      <sheetName val="[13_铁路配件_xls]P4_跨期间工程坰/䟣⿓2"/>
      <sheetName val="P4_跨期间工程墐%䟣⿞2"/>
      <sheetName val="P4_跨期间工程啰)䟣⼘2"/>
      <sheetName val="P4_跨期间工程叼_呄_2"/>
      <sheetName val="P4_跨期间工程垐&amp;䟣⽡2"/>
      <sheetName val="P4_跨期间工程嬠'䟣⿀2"/>
      <sheetName val="P4_跨期间工程埀_䟣⿰2"/>
      <sheetName val="P4_跨期间工程奠%䟣⼹2"/>
      <sheetName val="P4_跨期间工程呠_䟣⿽2"/>
      <sheetName val="P4_跨期间工程秀,๿⼿2"/>
      <sheetName val="P4_跨期间工程癰_๿⽐2"/>
      <sheetName val="清单12_314"/>
      <sheetName val="附表1（大客户）_(2)-下旬_2耀ᴀ2"/>
      <sheetName val="附表1（大客户）_(2)-下旬_2耀缀2"/>
      <sheetName val="附表1（大客户）_(2)-下旬_2耀紀2"/>
      <sheetName val="P4_跨期间工程坐+䟣⿍2"/>
      <sheetName val="P4_跨期间工程夠,奬,2"/>
      <sheetName val="P4_跨期间工程声%夼%2"/>
      <sheetName val="P4_跨期间工程圠!坬!2"/>
      <sheetName val="P4_跨期间工程碬!磴!2"/>
      <sheetName val="P4_跨期间工程穌#窔#2"/>
      <sheetName val="P4_跨期间工程勨-徸⿽2"/>
      <sheetName val="P4_跨期间工程奰+妼+2"/>
      <sheetName val="P4_跨期间工程哀$䟣⽍2"/>
      <sheetName val="P4_跨期间工程堠)䟣⽓2"/>
      <sheetName val="P4_跨期间工程壨$徸⾷2"/>
      <sheetName val="P4_跨期间工程䬨0丵⽪2"/>
      <sheetName val="P4_跨期间工程丨_丵⽿2"/>
      <sheetName val="P4_跨期间工程吼_咄_2"/>
      <sheetName val="P4_跨期间工程筜-箤-2"/>
      <sheetName val="P4_跨期间工程墸*徸⾕2"/>
      <sheetName val="Search_for4"/>
      <sheetName val="02_034"/>
      <sheetName val="P4_跨期间工程硌'碔'4"/>
      <sheetName val="for_retest2"/>
      <sheetName val="F-A_summy_22"/>
      <sheetName val="K200-FA_list_(2)2"/>
      <sheetName val="H_R2"/>
      <sheetName val="1_财务报表2"/>
      <sheetName val="表9-1_租赁合ꠀ흗ఁ4"/>
      <sheetName val="K1-B16__inventory2"/>
      <sheetName val="Euro_Disney4"/>
      <sheetName val="1999_VO_Model4"/>
      <sheetName val="2-3-2_制造费用4"/>
      <sheetName val="Floating_leg2"/>
      <sheetName val="Fixed_Leg_Curve2"/>
      <sheetName val="Floating_Leg_Curve2"/>
      <sheetName val="Swap_summary2"/>
      <sheetName val="HK_BRIDGES_CM2"/>
      <sheetName val="[13_铁路配件_xls]固定姘/徸2"/>
      <sheetName val="[13_铁路配件_xls]表9-1_租ꠀ첀ఁ춅/2"/>
      <sheetName val="[13_铁路配件_xls]表9-1_租砀ꒅఆ辅/2"/>
      <sheetName val="[13_铁路配件_xls]表9-1_租赁合/堀f2"/>
      <sheetName val="[13_铁路配件_xls]表9-1_租赁合/Þ2"/>
      <sheetName val="流动资亥-%货币_(2)2"/>
      <sheetName val="_13_铁路配件_xlsῘ长期投资--其他投헾2"/>
      <sheetName val="P4_跨期间工程坰/䟣⿓2"/>
      <sheetName val="ENTRY_PENDING_TO_MATCH_WH_12"/>
      <sheetName val="销售出库1-4_(2)2"/>
      <sheetName val="技改_(2)2"/>
      <sheetName val="利息_(10月)2"/>
      <sheetName val="Rent_Roll2"/>
      <sheetName val="Repayment_Summary2"/>
      <sheetName val="P4_跨期间工程硌'碔_2"/>
      <sheetName val="G6-1A_(2005)2"/>
      <sheetName val="Estimated_AP_9_035"/>
      <sheetName val="Conso_BS3"/>
      <sheetName val="13_铁路配件5"/>
      <sheetName val="DDETABLE_5"/>
      <sheetName val="H_L_Summary5"/>
      <sheetName val="Growth_1_2_H_L_Summary_5"/>
      <sheetName val="P4_跨期间工程敨工收缀5"/>
      <sheetName val="P4_跨期间工程敨工收㰀5"/>
      <sheetName val="P4_跨期间工程敨工收ﰀ5"/>
      <sheetName val="附表1（合作厅）_(4)-下旬롩4)5"/>
      <sheetName val="数据维护_Data_Maintenance3"/>
      <sheetName val="???-?1?_?5"/>
      <sheetName val="raw_material5"/>
      <sheetName val="P4_跨期间工程疬!痴!5"/>
      <sheetName val="P4_跨期间工程箜!篤!5"/>
      <sheetName val="OPEN_ITEN_KEY5"/>
      <sheetName val="Profit_and_loss3"/>
      <sheetName val="Payroll_R5"/>
      <sheetName val="List_of_Fixed_assets5"/>
      <sheetName val="P4_跨期间工程敨工收∀5"/>
      <sheetName val="P4_跨期间工程敨工收밀5"/>
      <sheetName val="consol_adj5"/>
      <sheetName val="ADJTBL_31005"/>
      <sheetName val="P4_跨期间工程宠!䟣⼫3"/>
      <sheetName val="P4_跨期间工程媌1嫔13"/>
      <sheetName val="[13_铁路配件_xls]P4_跨期间工程坰/䟣⿓3"/>
      <sheetName val="P4_跨期间工程墐%䟣⿞3"/>
      <sheetName val="P4_跨期间工程啰)䟣⼘3"/>
      <sheetName val="P4_跨期间工程叼_呄_3"/>
      <sheetName val="P4_跨期间工程垐&amp;䟣⽡3"/>
      <sheetName val="P4_跨期间工程嬠'䟣⿀3"/>
      <sheetName val="P4_跨期间工程埀_䟣⿰3"/>
      <sheetName val="P4_跨期间工程奠%䟣⼹3"/>
      <sheetName val="P4_跨期间工程呠_䟣⿽3"/>
      <sheetName val="P4_跨期间工程秀,๿⼿3"/>
      <sheetName val="P4_跨期间工程癰_๿⽐3"/>
      <sheetName val="清单12_315"/>
      <sheetName val="附表1（大客户）_(2)-下旬_2耀ᴀ3"/>
      <sheetName val="附表1（大客户）_(2)-下旬_2耀缀3"/>
      <sheetName val="附表1（大客户）_(2)-下旬_2耀紀3"/>
      <sheetName val="P4_跨期间工程坐+䟣⿍3"/>
      <sheetName val="P4_跨期间工程夠,奬,3"/>
      <sheetName val="P4_跨期间工程声%夼%3"/>
      <sheetName val="P4_跨期间工程圠!坬!3"/>
      <sheetName val="P4_跨期间工程碬!磴!3"/>
      <sheetName val="P4_跨期间工程穌#窔#3"/>
      <sheetName val="P4_跨期间工程勨-徸⿽3"/>
      <sheetName val="P4_跨期间工程奰+妼+3"/>
      <sheetName val="P4_跨期间工程哀$䟣⽍3"/>
      <sheetName val="P4_跨期间工程堠)䟣⽓3"/>
      <sheetName val="P4_跨期间工程壨$徸⾷3"/>
      <sheetName val="P4_跨期间工程䬨0丵⽪3"/>
      <sheetName val="P4_跨期间工程丨_丵⽿3"/>
      <sheetName val="P4_跨期间工程吼_咄_3"/>
      <sheetName val="P4_跨期间工程筜-箤-3"/>
      <sheetName val="P4_跨期间工程墸*徸⾕3"/>
      <sheetName val="Search_for5"/>
      <sheetName val="02_035"/>
      <sheetName val="P4_跨期间工程硌'碔'5"/>
      <sheetName val="for_retest3"/>
      <sheetName val="F-A_summy_23"/>
      <sheetName val="K200-FA_list_(2)3"/>
      <sheetName val="H_R3"/>
      <sheetName val="1_财务报表3"/>
      <sheetName val="表9-1_租赁合ꠀ흗ఁ5"/>
      <sheetName val="K1-B16__inventory3"/>
      <sheetName val="Euro_Disney5"/>
      <sheetName val="1999_VO_Model5"/>
      <sheetName val="2-3-2_制造费用5"/>
      <sheetName val="Floating_leg3"/>
      <sheetName val="Fixed_Leg_Curve3"/>
      <sheetName val="Floating_Leg_Curve3"/>
      <sheetName val="Swap_summary3"/>
      <sheetName val="HK_BRIDGES_CM3"/>
      <sheetName val="[13_铁路配件_xls]固定姘/徸3"/>
      <sheetName val="[13_铁路配件_xls]表9-1_租ꠀ첀ఁ춅/3"/>
      <sheetName val="[13_铁路配件_xls]表9-1_租砀ꒅఆ辅/3"/>
      <sheetName val="[13_铁路配件_xls]表9-1_租赁合/堀f3"/>
      <sheetName val="[13_铁路配件_xls]表9-1_租赁合/Þ3"/>
      <sheetName val="流动资亥-%货币_(2)3"/>
      <sheetName val="_13_铁路配件_xlsῘ长期投资--其他投헾3"/>
      <sheetName val="P4_跨期间工程坰/䟣⿓3"/>
      <sheetName val="ENTRY_PENDING_TO_MATCH_WH_13"/>
      <sheetName val="销售出库1-4_(2)3"/>
      <sheetName val="技改_(2)3"/>
      <sheetName val="利息_(10月)3"/>
      <sheetName val="Rent_Roll3"/>
      <sheetName val="Repayment_Summary3"/>
      <sheetName val="P4_跨期间工程硌'碔_3"/>
      <sheetName val="G6-1A_(2005)3"/>
      <sheetName val="值列表"/>
      <sheetName val="5-6#线预付款账"/>
      <sheetName val="5#6#费用账"/>
      <sheetName val="一般预算收入"/>
      <sheetName val="成品入库05"/>
      <sheetName val="Configure"/>
      <sheetName val="Exchange Rate Link Sheet"/>
      <sheetName val="G2 Lead"/>
      <sheetName val="平衡"/>
      <sheetName val="x504明细"/>
      <sheetName val="Depreciation Policy"/>
      <sheetName val="基本信息输入"/>
      <sheetName val="成品"/>
      <sheetName val="2016"/>
      <sheetName val="PL1"/>
      <sheetName val="对手列表"/>
      <sheetName val="表六 "/>
      <sheetName val="Option"/>
      <sheetName val="项目定义"/>
      <sheetName val="条件输入"/>
      <sheetName val="其他应收款明细及帐龄分析(表5)"/>
      <sheetName val="国内競合"/>
      <sheetName val="[13 铁路配件.xls][13 铁路配件.xls]_9__2"/>
      <sheetName val="[13 铁路配件.xls][13 铁路配件.xls]_9__3"/>
      <sheetName val="[13 铁路配件.xls][13 铁路配件.xls]_9__4"/>
      <sheetName val="[13 铁路配件.xls][13 铁路配件.xls]_9__5"/>
      <sheetName val="[13 铁路配件.xls][13 铁路配件.xls]P4__2"/>
      <sheetName val="测算表"/>
      <sheetName val="TBLｼｰﾄ"/>
      <sheetName val="国内配置"/>
      <sheetName val="数据录入表"/>
      <sheetName val="Issue list monthly"/>
      <sheetName val="G2-OK"/>
      <sheetName val="S'pore Cost Detail"/>
      <sheetName val="3 - Balance Sheet"/>
      <sheetName val="产成品等存货参数计算"/>
      <sheetName val="成本明细表"/>
      <sheetName val="收入预测明细表"/>
      <sheetName val="E1640 产成品报废(stw)"/>
      <sheetName val="_13 铁路配件.xlsῘ长期鐀魺屶ᎍ?∴԰_x0"/>
      <sheetName val="三家其他应付公司"/>
      <sheetName val="应付账款明细表"/>
      <sheetName val="重要供应商检查"/>
      <sheetName val="应付股利Dy"/>
      <sheetName val="以前年度损益调整Dy"/>
      <sheetName val="销售6.13"/>
      <sheetName val="应付职工薪酬Dy"/>
      <sheetName val="HEAD"/>
      <sheetName val="Assmp"/>
      <sheetName val="格式"/>
      <sheetName val="未审利润及利润分配表"/>
      <sheetName val="未审资产负债表"/>
      <sheetName val="引用数据"/>
      <sheetName val="会计政策"/>
      <sheetName val="产品入库单列表"/>
      <sheetName val="CD FMA"/>
      <sheetName val="FMC"/>
      <sheetName val="ｺﾝY条件BD"/>
      <sheetName val="05.03"/>
      <sheetName val="产成品"/>
      <sheetName val="少数股东损益测算表"/>
      <sheetName val="函证明细表"/>
      <sheetName val="营业费用截止"/>
      <sheetName val="#511BkRec"/>
      <sheetName val="#511-SEPT97"/>
      <sheetName val="#511-OCT97"/>
      <sheetName val="#511-NOV97"/>
      <sheetName val="#511-DEC97"/>
      <sheetName val="附表28"/>
      <sheetName val="附表5-1"/>
      <sheetName val="附表8-1"/>
      <sheetName val="附表27"/>
      <sheetName val="附表17"/>
      <sheetName val="附表16"/>
      <sheetName val="附表4"/>
      <sheetName val="附表21"/>
      <sheetName val="附表24"/>
      <sheetName val="附表32"/>
      <sheetName val="附表33"/>
      <sheetName val="附表13"/>
      <sheetName val="附表15-1"/>
      <sheetName val="附表3"/>
      <sheetName val="Communication Eco dev"/>
      <sheetName val="Communication Eco frf"/>
      <sheetName val="MEGHK16V"/>
      <sheetName val="BJ"/>
      <sheetName val="科目余额表0803"/>
      <sheetName val="库存材料汇总表"/>
      <sheetName val=" _x0017_"/>
      <sheetName val="梁家5-1-1房建"/>
      <sheetName val="现金流量"/>
      <sheetName val="成本分析"/>
      <sheetName val="设计指标"/>
      <sheetName val="收入预测"/>
      <sheetName val="_2659"/>
      <sheetName val="合"/>
      <sheetName val="数据源"/>
      <sheetName val="代理公司资料表"/>
      <sheetName val="3-1-2银存"/>
      <sheetName val="3-1-3其他货币"/>
      <sheetName val="10-1长借"/>
      <sheetName val="10-2应付债券"/>
      <sheetName val="10-3长期应付款"/>
      <sheetName val="10-4住房周转金"/>
      <sheetName val="10-5其他长期负债"/>
      <sheetName val="10-6递延税款贷项"/>
      <sheetName val="3-10存货汇总"/>
      <sheetName val="3-11待摊"/>
      <sheetName val="3-12待处理流损"/>
      <sheetName val="3-13一年长债"/>
      <sheetName val="3-14其他流资"/>
      <sheetName val="3-3应收票据"/>
      <sheetName val="3-4应收帐"/>
      <sheetName val="3-5应收股利"/>
      <sheetName val="3-6应收利息"/>
      <sheetName val="3-7预付帐款"/>
      <sheetName val="3-9其他应收"/>
      <sheetName val="长投汇总"/>
      <sheetName val="5-1-2构筑"/>
      <sheetName val="5-1-3管沟"/>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9-1短期借款"/>
      <sheetName val="9-10应付利润"/>
      <sheetName val="9-12预提"/>
      <sheetName val="9-13一年内长债"/>
      <sheetName val="9-14其他流负"/>
      <sheetName val="9-2应付票据"/>
      <sheetName val="9-3应付帐款"/>
      <sheetName val="9-4预收帐款"/>
      <sheetName val="9-5代销商品款"/>
      <sheetName val="9-6其他应付款"/>
      <sheetName val="9-7应付工资"/>
      <sheetName val="9-8应付福利费"/>
      <sheetName val="9-9应交税金"/>
      <sheetName val="其他长期2莸"/>
      <sheetName val="nada"/>
      <sheetName val="Cash Flow Annual"/>
      <sheetName val="Indirect expenses"/>
      <sheetName val="lookup"/>
      <sheetName val="明细数据表"/>
      <sheetName val="截至2010.4.30收楼"/>
      <sheetName val="住宅"/>
      <sheetName val="表9-1 租舓⽤_x0005_"/>
      <sheetName val="序列表"/>
      <sheetName val="表9-1 租,,舓⼶"/>
      <sheetName val="市场比较法"/>
      <sheetName val="假设开发法（传统-组成）"/>
      <sheetName val="1月 "/>
      <sheetName val="多套房税表 "/>
      <sheetName val="UFPrn20060113152646"/>
      <sheetName val="UFPrn20060113153757"/>
      <sheetName val="UFPrn20060113154140"/>
      <sheetName val="业绩表"/>
      <sheetName val="表5_1_1固定资产—房屋建筑物"/>
      <sheetName val="76767"/>
      <sheetName val="其他应收款－单位凭证"/>
      <sheetName val="预付帐款明细表"/>
      <sheetName val="1月领料"/>
      <sheetName val="备用金2"/>
      <sheetName val="借款利息全年"/>
      <sheetName val="服务费基础数据-7"/>
      <sheetName val="a07 TJCIMC"/>
      <sheetName val="d03 CIMCSV"/>
      <sheetName val="营业税针对性测试"/>
      <sheetName val="品种酒生产月报10月"/>
      <sheetName val="编码表"/>
      <sheetName val="唯一合同编号"/>
      <sheetName val="负债表"/>
      <sheetName val="调整表"/>
      <sheetName val="HOME"/>
      <sheetName val="XXXXXX_x005f_x0005_"/>
      <sheetName val="固定_x005f_x0005_"/>
      <sheetName val="XXXX_x005f_xdc00_⹚␀"/>
      <sheetName val="XX虘_x005f_x0013_蚜_x005f_x0013_"/>
      <sheetName val="XX虘_x005f_x0013_"/>
      <sheetName val="XX_x005f_x0005_"/>
      <sheetName val="XXXXXX蚘_x005f_x0013_"/>
      <sheetName val="固定⪋〚_x005f_x0005_"/>
      <sheetName val="固定헾】_x005f_x0005_"/>
      <sheetName val="固定秠_x005f_x001d_๿"/>
      <sheetName val="资产对帐清_x005f_xdc5e_"/>
      <sheetName val="固定瘌_x005f_x001e_癔"/>
      <sheetName val="P4 跨期间工程瑌_x005f_x001e_璔_x005f_x001e_"/>
      <sheetName val="固定_x005f_x0005_氀⁚"/>
      <sheetName val="XXXXX_x005f_x0005_"/>
      <sheetName val="资产简_x005f_x0015_๿"/>
      <sheetName val="P4 跨期间工程敨工收_x005f_xdc00_"/>
      <sheetName val="资产穰_x005f_x001a_ᰖ"/>
      <sheetName val="固定๿⽐_x005f_x0005_"/>
      <sheetName val="固定赠_x005f_x0012_๿"/>
      <sheetName val="固定๿⽥_x005f_x0005_"/>
      <sheetName val="固定๿⼹_x005f_x0005_"/>
      <sheetName val="固定鋰_x005f_x001e_⪋"/>
      <sheetName val="固定๿⾓_x005f_x0005_"/>
      <sheetName val="固定๿⿂_x005f_x0005_"/>
      <sheetName val="资产䟣⿓_x005f_x0005_"/>
      <sheetName val="固定䟣⾙_x005f_x0005_"/>
      <sheetName val="固定珌_x005f_x0014_琔"/>
      <sheetName val="P4 跨期间工程๿⽌_x005f_x0005_"/>
      <sheetName val="P4 跨期间工程啠_x005f_x0015_䌢⿍"/>
      <sheetName val="XXXXXX_x005f_x0005__"/>
      <sheetName val="资产郐_x005f_x0013_๿"/>
      <sheetName val="资产疬_x005f_x0014_痴"/>
      <sheetName val="资产๿⼠_x005f_x0005_"/>
      <sheetName val="资产๿⼳_x005f_x0005_"/>
      <sheetName val="资产竜_x005f_x0018_笤"/>
      <sheetName val="资产酐_x005f_x0012_๿"/>
      <sheetName val="资产埐_x005f_x001e_䌢"/>
      <sheetName val="资产䌢⽛_x005f_x0005_"/>
      <sheetName val="XX虘_x005f_x0013_픀腟"/>
      <sheetName val="固定_x005f_x0005_가⡴"/>
      <sheetName val="固定_x005f_x0005_G"/>
      <sheetName val="固定_x005f_x0005_　⑯"/>
      <sheetName val="固定_x005f_x0005_䰀⩱"/>
      <sheetName val="XX虘_x005f_x0013_ὖ"/>
      <sheetName val="资产๿⿙_x005f_x0005_"/>
      <sheetName val="资产鎼_x005f_x001b_鐄"/>
      <sheetName val="资产๿⾒_x005f_x0005_"/>
      <sheetName val="XX虘_x005f_x0013_尀ᱵ"/>
      <sheetName val="XX虘_x005f_x0013_瀀ṹ"/>
      <sheetName val="XX虘_x005f_x0013_㰀⩴"/>
      <sheetName val="XX虘_x005f_x0013_ᰀⱴ"/>
      <sheetName val="XX虘_x005f_x0013_缀_x005f_xdf0e_"/>
      <sheetName val="XX虘_x005f_x0013_ꀀ᝙"/>
      <sheetName val="XX虘_x005f_x0013_耀⁴"/>
      <sheetName val="固定_x005f_x0005_退ㅰ"/>
      <sheetName val="固定_x005f_x0005_∀"/>
      <sheetName val="XX虘_x005f_x0013_簀ᙗ"/>
      <sheetName val="XX虘_x005f_x0013_䀀⥮"/>
      <sheetName val="固定_x005f_x0005_∀䥃"/>
      <sheetName val="固定_x005f_x0005_큶⛀"/>
      <sheetName val="固定_x005f_x0005_⁷េ"/>
      <sheetName val="固定_x005f_x0005_ぷើ"/>
      <sheetName val="固定_x005f_x0005_w⧅"/>
      <sheetName val="固定_x005f_x0005_ၷ⧂"/>
      <sheetName val="固定_x005f_x0005_끷⟂"/>
      <sheetName val="固定_x005f_x0005_ꁷⳆ"/>
      <sheetName val="固定_x005f_x0005_灷⃆"/>
      <sheetName val="XX虘_x005f_x0013__x005f_xdc00_ⱛ"/>
      <sheetName val="XX虘_x005f_x0013__x005f_xdd47_"/>
      <sheetName val="固定_x005f_x0005_가≖"/>
      <sheetName val="固定_x005f_x0005_끷ⳁ"/>
      <sheetName val="固定_x005f_x0005_遷⏆"/>
      <sheetName val="固定_x005f_x0005_끷ツ"/>
      <sheetName val="固定_x005f_x0005_⿅"/>
      <sheetName val="固定_x005f_x0005_ၶ⻆"/>
      <sheetName val="固定_x005f_x0005_缀爎"/>
      <sheetName val="资产对帐清뼀_x005f_x0005_"/>
      <sheetName val="固定_x005f_x0005__x005f_xdc00_⡹"/>
      <sheetName val="固定_x005f_x0005_怀⺒"/>
      <sheetName val="固定_x005f_x0005_ﰀ᎓"/>
      <sheetName val="固定_x005f_x0005_缀䜎"/>
      <sheetName val="固定_x005f_x0005_尀᪎"/>
      <sheetName val="固定_x005f_x0005_簀₏"/>
      <sheetName val="固定_x005f_x0005_ ₐ"/>
      <sheetName val="固定_x005f_x0005_缀㨎"/>
      <sheetName val="固定_x005f_x0005_瀀ᩙ"/>
      <sheetName val="固定_x005f_x0005_ ⹘"/>
      <sheetName val="固定_x005f_x0005_倀≷"/>
      <sheetName val="固定_x005f_x0005_謀ꀪ"/>
      <sheetName val="固定_x005f_x0005_찀᩶"/>
      <sheetName val="固定_x005f_x0005_瀀ᢔ"/>
      <sheetName val="固定_x005f_x0005_䴀뇗"/>
      <sheetName val="固定_x005f_x0005_⁴"/>
      <sheetName val="固定_x005f_x0005_ᰀ⑴"/>
      <sheetName val="固定_x005f_x0005_缀䌎"/>
      <sheetName val="固定_x005f_x0005_謀"/>
      <sheetName val="固定_x005f_x0005_鰀᭹"/>
      <sheetName val="固定_x005f_x0005_ ⍙"/>
      <sheetName val="固定_x005f_x0005_倀ⵖ"/>
      <sheetName val="固定_x005f_x0005_䀀⭕"/>
      <sheetName val="固定_x005f_x0005_䰀⥛"/>
      <sheetName val="固定_x005f_x0005_က᭛"/>
      <sheetName val="固定_x005f_x0005_倀❗"/>
      <sheetName val="固定_x005f_x0005_怀⑖"/>
      <sheetName val="固定_x005f_x0005_䀀⽗"/>
      <sheetName val="固定_x005f_x0005_᝗"/>
      <sheetName val="固定_x005f_x0005_ကᕛ"/>
      <sheetName val="固定_x005f_x0005_⍛"/>
      <sheetName val="固定_x005f_x0005_ఀᙘ"/>
      <sheetName val="固定_x005f_x0005_⁷ᙎ"/>
      <sheetName val="固定_x005f_x0005_밀ᙰ"/>
      <sheetName val="固定_x005f_x0005_∀᱃"/>
      <sheetName val="固定_x005f_x0005_ꁷᘟ"/>
      <sheetName val="固定_x005f_x0005_Ⰰ⥙"/>
      <sheetName val="固定_x005f_x0005_退╔"/>
      <sheetName val="固定_x005f_x0005_瀀ቖ"/>
      <sheetName val="固定_x005f_x0005_∀暑"/>
      <sheetName val="固定_x005f_x0005_ᰀᡖ"/>
      <sheetName val="XX虘_x005f_x0013_ぇ"/>
      <sheetName val="固定_x005f_x0005_⍇"/>
      <sheetName val="固定_x005f_x0005_∀晃"/>
      <sheetName val="固定_x005f_x0005_가ᵲ"/>
      <sheetName val="固定_x005f_x0005_"/>
      <sheetName val="固定_x005f_x0005_⁇"/>
      <sheetName val="固定_x005f_x0005_ᵗ"/>
      <sheetName val="固定_x005f_x0005_㥇"/>
      <sheetName val="固定_x005f_x0005_睇"/>
      <sheetName val="固定_x005f_x0005_뀀ᡘ"/>
      <sheetName val="固定_x005f_x0005_ⱇ"/>
      <sheetName val="固定_x005f_x0005__x005f_xdc00_ᝰ"/>
      <sheetName val="固定_x005f_x0005_　⍕"/>
      <sheetName val="固定_x005f_x0005_䙇"/>
      <sheetName val="固定_x005f_x0005_㰀ᑖ"/>
      <sheetName val="固定_x005f_x0005__x005f_xdc00_Ṵ"/>
      <sheetName val="固定_x005f_x0005_ကㅻ"/>
      <sheetName val="固定_x005f_x0005_耀⩚"/>
      <sheetName val="固定_x005f_x0005_Ⰰⱴ"/>
      <sheetName val="固定_x005f_x0005_밀ᑲ"/>
      <sheetName val="固定_x005f_x0005_퀀ṭ"/>
      <sheetName val="固定_x005f_x0005_簀╔"/>
      <sheetName val="固定_x005f_x0005_䰀ፙ"/>
      <sheetName val="固定_x005f_x0005_ﰀ❚"/>
      <sheetName val="固定_x005f_x0005_멇"/>
      <sheetName val="固定_x005f_x0005_ᕗ"/>
      <sheetName val="固定_x005f_x0005_ꀀㅰ"/>
      <sheetName val="固定_x005f_x0005_簀Ɑ"/>
      <sheetName val="固定_x005f_x0005_獇"/>
      <sheetName val="固定_x005f_x0005_㡇"/>
      <sheetName val="固定_x005f_x0005_晇"/>
      <sheetName val="固定_x005f_x0005_၇"/>
      <sheetName val="固定_x005f_x0005_ကㅳ"/>
      <sheetName val="固定_x005f_x0005_ꑇ"/>
      <sheetName val="固定_x005f_x0005_Ⰰⅲ"/>
      <sheetName val="固定_x005f_x0005_⽇"/>
      <sheetName val="固定_x005f_x0005_က⥲"/>
      <sheetName val="固定_x005f_x0005_Ὦ"/>
      <sheetName val="固定_x005f_x0005_ᰀ⥚"/>
      <sheetName val="固定_x005f_x0005_鰀⥗"/>
      <sheetName val="固定_x005f_x0005_쀀ᡚ"/>
      <sheetName val="固定_x005f_x0005_က⁬"/>
      <sheetName val="固定_x005f_x0005_䀀⍲"/>
      <sheetName val="固定_x005f_x0005_怀♘"/>
      <sheetName val="固定_x005f_x0005_뀀⩔"/>
      <sheetName val="固定_x005f_x0005_倀᭱"/>
      <sheetName val="固定_x005f_x0005_렀ꕟ"/>
      <sheetName val="固定_x005f_x0005_堀᙭"/>
      <sheetName val="固定_x005f_x0005_렀❟"/>
      <sheetName val="固定_x005f_x0005_렀赟"/>
      <sheetName val="固定_x005f_x0005_䀀ᑖ"/>
      <sheetName val="固定_x005f_x0005_ꀀቔ"/>
      <sheetName val="固定_x005f_x0005_렀᭟"/>
      <sheetName val="固定_x005f_x0005_⠀ᡘ"/>
      <sheetName val="固定_x005f_x0005_䀀᱓"/>
      <sheetName val="固定_x005f_x0005_䀀╙"/>
      <sheetName val="固定_x005f_x0005_ᵇ"/>
      <sheetName val="固定_x005f_x0005_ࠀ᭱"/>
      <sheetName val="固定_x005f_x0005_렀佟"/>
      <sheetName val="固定_x005f_x0005_⩳"/>
      <sheetName val="固定_x005f_x0005_瀀げ"/>
      <sheetName val="固定_x005f_x0005_렀癟"/>
      <sheetName val="固定_x005f_x0005_　⡲"/>
      <sheetName val="固定_x005f_x0005_렀葟"/>
      <sheetName val="固定_x005f_x0005_뀀⑬"/>
      <sheetName val="固定_x005f_x0005_렀衟"/>
      <sheetName val="固定_x005f_x0005_䠀Ṍ"/>
      <sheetName val="固定_x005f_x0005_栀⭘"/>
      <sheetName val="固定_x005f_x0005_ ፬"/>
      <sheetName val="固定_x005f_x0005_⠀ᩱ"/>
      <sheetName val="固定_x005f_x0005_蠀᭭"/>
      <sheetName val="固定_x005f_x0005_렀ᙱ"/>
      <sheetName val="固定_x005f_x0005__x005f_xd800_⹏"/>
      <sheetName val="固定_x005f_x0005_렀퉟"/>
      <sheetName val="固定_x005f_x0005_㔀Վ"/>
      <sheetName val="固定_x005f_x0005_栀Ⅿ"/>
      <sheetName val="固定_x005f_x0005_ꠀ⹰"/>
      <sheetName val="固定_x005f_x0005_㠀ㅈ"/>
      <sheetName val="固定_x005f_x0005_퀀ㅪ"/>
      <sheetName val="固定_x005f_x0005_⠀≔"/>
      <sheetName val="固定_x005f_x0005_頀ᝏ"/>
      <sheetName val="固定_x005f_x0005_㔀Ꙏ"/>
      <sheetName val="固定_x005f_x0005_ꠀ᱔"/>
      <sheetName val="固定_x005f_x0005_퀀ᱰ"/>
      <sheetName val="固定_x005f_x0005_ᑘ"/>
      <sheetName val="固定_x005f_x0005_　⽫"/>
      <sheetName val="固定_x005f_x0005_⅊"/>
      <sheetName val="固定_x005f_x0005_㔀ⅎ"/>
      <sheetName val="固定_x005f_x0005_退ᕱ"/>
      <sheetName val="产品销售收入成本明细表๿⿦_x005f_x0005_"/>
      <sheetName val="固定_x005f_x0005_ቬ"/>
      <sheetName val="固定_x005f_x0005_㔀艎"/>
      <sheetName val="资产对帐清_x005f_x0005_"/>
      <sheetName val="固定_x005f_x0005_怀ⵗ"/>
      <sheetName val="固定_x005f_x0005_頀⩗"/>
      <sheetName val="P4 跨期间工程๿⼷_x005f_x0005_"/>
      <sheetName val="资产对帐清_x005f_xdc00_╳"/>
      <sheetName val="_x005f_x0005_"/>
      <sheetName val="固定_x005f_x0005_㔀㑎"/>
      <sheetName val="固定_x005f_x0005_㔀啎"/>
      <sheetName val="固定_x005f_x0005_㔀ぎ"/>
      <sheetName val="固定_x005f_x0005_㔀㡎"/>
      <sheetName val="固定_x005f_x0005_저⽕"/>
      <sheetName val="固定_x005f_x0005_㔀㍎"/>
      <sheetName val="固定_x005f_x0005_⥘"/>
      <sheetName val="固定_x005f_x0005_瀀ተ"/>
      <sheetName val="固定_x005f_x0005_㠀ᵯ"/>
      <sheetName val="固定_x005f_x0005_㔀"/>
      <sheetName val="固定_x005f_x0005_퀀⭕"/>
      <sheetName val="固定_x005f_x0005_䈀쵪"/>
      <sheetName val="资产徸⿺_x005f_x0005_"/>
      <sheetName val="XX虘_x005f_x0013_㔀୎"/>
      <sheetName val="XX虘_x005f_x0013_谀♛"/>
      <sheetName val="X_x005f_x0010_"/>
      <sheetName val="X_x005f_x0005_"/>
      <sheetName val="P4 跨期间工程_x005f_x0005_"/>
      <sheetName val="KKKKKKK_x005f_x0005_"/>
      <sheetName val="P4 跨期间工程埐_x005f_x0017_䟣』"/>
      <sheetName val="P4 跨期间工程喰_x005f_x001f_䟣⽡"/>
      <sheetName val="P4 跨期间工程尀_x005f_x0019_䟣⽆"/>
      <sheetName val="P4 跨期间工程䟣⼕_x005f_x0005_"/>
      <sheetName val="P4 跨期间工程垐_x005f_x001d_䟣⿁"/>
      <sheetName val="P4 跨期间工程媰_x005f_x001c_䟣⽭"/>
      <sheetName val="P4 跨期间工程媠_x005f_x0014_䟣⼬"/>
      <sheetName val="P4 跨期间工程媬_x005f_x0014_嫴_x005f_x0014_"/>
      <sheetName val="P4 跨期间工程䟣⽯_x005f_x0005_"/>
      <sheetName val="P4 跨期间工程䟣⽩_x005f_x0005_"/>
      <sheetName val="P4 跨期间工程䟣⿃_x005f_x0005_"/>
      <sheetName val="P4 跨期间工程嘠_x005f_x0012_䟣⿸"/>
      <sheetName val="P4 跨期间工程禜_x005f_x001a_秤_x005f_x001a_"/>
      <sheetName val="P4 跨期间工程๿⽁_x005f_x0005_"/>
      <sheetName val="XX虘_x005f_x0013_⁫"/>
      <sheetName val="固定_x005f_x0005_⁫"/>
      <sheetName val="XX虘_x005f_x0013_⁬"/>
      <sheetName val="固定_x005f_x0005_⁬"/>
      <sheetName val="XX虘_x005f_x0013_䈀荪"/>
      <sheetName val="XX虘_x005f_x0013_ざ"/>
      <sheetName val="XX虘_x005f_x0013_퀀ᥗ"/>
      <sheetName val="固定_x005f_x0005_�⡹"/>
      <sheetName val="固定_x005f_x0005_�ᝰ"/>
      <sheetName val="固定_x005f_x0005_�Ṵ"/>
      <sheetName val="XX虘_x005f_x0013_�ⱛ"/>
      <sheetName val="XX虘_x005f_x0013_�"/>
      <sheetName val="XX虘_x005f_x0013_缀�"/>
      <sheetName val="资产_x005f_x0010_"/>
      <sheetName val="资产_x005f_x0005__x005f_x0005__x005f_x0005_"/>
      <sheetName val="分公司EB_x005f_x005f_x005f_x0000_DA率"/>
      <sheetName val="P4 跨期间工程匰_x005f_x0019_卼_x005f_x0019_"/>
      <sheetName val="P4 跨期间工程刨_x005f_x0019_徸⾲"/>
      <sheetName val="P4 跨期间工程丵⽛_x005f_x0005_"/>
      <sheetName val="P4 跨期间工程墰_x005f_x001c_壼_x005f_x001c_"/>
      <sheetName val="P4 跨期间工程匘_x005f_x0012_徸⿿"/>
      <sheetName val="P4 跨期间工程徸⽲_x005f_x0005_"/>
      <sheetName val="P4 跨期间工程地_x005f_x0019_坼_x005f_x0019_"/>
      <sheetName val="P4 跨期间工程๿⼯_x005f_x0005_"/>
      <sheetName val="P4 跨期间工程徸　_x005f_x0005_"/>
      <sheetName val="P4 跨期间工程徸⿤_x005f_x0005_"/>
      <sheetName val="P4 跨期间工程䟣⾝_x005f_x0005_"/>
      <sheetName val="P4 跨期间工程囘_x005f_x001f_丵⿵"/>
      <sheetName val="P4 跨期间工程呀_x005f_x0013_䟣⾈"/>
      <sheetName val="P4 跨期间工程䟣⿢_x005f_x0005_"/>
      <sheetName val="P4 跨期间工程䟣⽼_x005f_x0005_"/>
      <sheetName val="P4 跨期间工程徸⿔_x005f_x0005_"/>
      <sheetName val="P4 跨期间工程徸⿇_x005f_x0005_"/>
      <sheetName val="固定_x005f_x0005_㔀䡎"/>
      <sheetName val="固定_x005f_x0005_怀Ⅻ"/>
      <sheetName val="固定_x005f_x0005_蠀♬"/>
      <sheetName val="固定_x005f_x0005_㔀㹎"/>
      <sheetName val="TB_x005f_x0005_"/>
      <sheetName val="_x005f_x005f_x005f_x0000__x005f_x005f_x005f_x0000__x005"/>
      <sheetName val="固定_x005f_x0005_瀀᝴"/>
      <sheetName val="固定_x005f_x0005_ꠀ♙"/>
      <sheetName val="固定_x005f_x0005_ ⽕"/>
      <sheetName val="固定_x005f_x0005_㔀"/>
      <sheetName val="固定_x005f_x0005__x005f_xd800_⽙"/>
      <sheetName val="XXXX_x005f_xd800_⽙렀絟"/>
      <sheetName val="_13 铁路配件.xlsῘ长期投资--其_x005f_x0001__x00"/>
      <sheetName val="自定_x005f_x0005_"/>
      <sheetName val="_13 铁路配件.xlsῘ长期鐀魺屶ኍ_x005f_xd900_∴԰"/>
      <sheetName val="资产对헾】_x005f_x0005_"/>
      <sheetName val="资产对帐清_x005f_x0010_"/>
      <sheetName val="固定资产_x005f_x0005_"/>
      <sheetName val="资产对帐清쌀_x005f_x0005_"/>
      <sheetName val="资产对帐헾】_x005f_x0005_"/>
      <sheetName val="14预໘_x005f_x0005_"/>
      <sheetName val="附表3-下旬 壒〚_x005f_x0005_"/>
      <sheetName val="附表3-下旬 尜_x005f_x0013_層"/>
      <sheetName val="自_x005f_x0005_"/>
      <sheetName val="_13 铁路配件.xlsῘ长期鐀魺屶ᎍ_x005f_xd900_∴԰"/>
      <sheetName val="自尜_x005f_x0013_"/>
      <sheetName val="自挔_x005f_x0012_"/>
      <sheetName val="14预尜_x005f_x0013_"/>
      <sheetName val="14预_x005f_x0005_"/>
      <sheetName val="14预_x005f_x0010_"/>
      <sheetName val="14预聀_x005f_x0012_"/>
      <sheetName val="资产踜_x005f_x0016_蹤"/>
      <sheetName val="_13 铁路配件.xl奜_x005f_x0019_妤_x005f_x0019_䟣⽣_x"/>
      <sheetName val="_13 铁路配件.xl徸⽈_x005f_x0005_"/>
      <sheetName val="_13 铁路配件.xl_x005f_x0005_"/>
      <sheetName val="P4 跨期间工程奐_x005f_x0013_妜_x005f_x0013_"/>
      <sheetName val="P4 跨期间工程俈_x005f_x001d_丵⽡"/>
      <sheetName val="P4 跨期间工程丵⽡_x005f_x0005_"/>
      <sheetName val="P4 跨期间工程睞汔_x005f_x0012_"/>
      <sheetName val="P4 跨期间工程癀_x005f_x0012_๿⽼"/>
      <sheetName val="P4 跨期间工程址_x005f_x001f_䟣⾼"/>
      <sheetName val="P4 跨期间工程嬐_x005f_x001b_䟣⽘"/>
      <sheetName val="附表3-下旬헾】_x005f_x0005_"/>
      <sheetName val="附表3-下旬ᰖ〚_x005f_x0005_"/>
      <sheetName val="P4 跨期间工程灀_x005f_x0012_炌_x005f_x0012_"/>
      <sheetName val="P4 跨期间工程丵⿼_x005f_x0005_"/>
      <sheetName val="P4 跨期间工程丵⼼_x005f_x0005_"/>
      <sheetName val="其他长期_x005f_xdc00_ᎉ"/>
      <sheetName val="___x005f_x0005_"/>
      <sheetName val="资产对_x005f_x0010_"/>
      <sheetName val="14预煠_x005f_x0014_"/>
      <sheetName val="自歨_x005f_x0014_"/>
      <sheetName val="自畠_x005f_x0013_"/>
      <sheetName val="XXXXXX虘_x005f_x0013_"/>
      <sheetName val="23产_x005f_xd873_㲗䀀⛌"/>
      <sheetName val="23产_x005f_xd873_㲗㠀ਗ"/>
      <sheetName val="23产成_x005f_x0010_"/>
      <sheetName val="23产ᡳ⥭_x005f_xdf9c_"/>
      <sheetName val="_13 铁路配件.xlsῘ长期鐀魺屶ኍ_x005f_xd900_∴԰_x0"/>
      <sheetName val="_13 铁路配件.xlsῘ长期鐀魺屶ᎍ_x005f_xd900_∴԰_x0"/>
      <sheetName val="资产对帐清缀_x005f_xd90e_"/>
      <sheetName val="4货币_x005f_xdc00_ᎉ"/>
      <sheetName val="其他长期_x005f_xdc65_ᎉ"/>
      <sheetName val="XXXXXX_x005f_x005f_x005f_x0005__x005f_x005f_x0000"/>
      <sheetName val="单位名_x005f_x0005_"/>
      <sheetName val="固定_x005f_x0005_⽙"/>
      <sheetName val="产品销售收入成脈_x005f_x001b_腌_x005f_x001b_헾⾕_x0005"/>
      <sheetName val="产品销售收入成纘 络 헾⼸_x005f_x0005_"/>
      <sheetName val="固定_x005f_x0005__⡹"/>
      <sheetName val="固定_x005f_x0005__Ṵ"/>
      <sheetName val="固定_x005f_x0005__ᝰ"/>
      <sheetName val="XX虘_x005f_x0013_缀_"/>
      <sheetName val="XX虘_x005f_x0013__ⱛ"/>
      <sheetName val="XX虘_x005f_x0013__"/>
      <sheetName val="固定_x005f_x0005__"/>
      <sheetName val="6_x005f_x0005_"/>
      <sheetName val="资产对帐清԰_x005f_x005f_x005f_x0000_"/>
      <sheetName val="表9-1 租赁炍_x005f_xdc7e_ఈ_"/>
      <sheetName val="_13 铁路配件.xls_表9-1 租赁炍_x005f_xdc7e_ఈ_"/>
      <sheetName val="其他长_x005f_x0005_"/>
      <sheetName val="XX虘_x005f_x0013__"/>
      <sheetName val="_x005f_x000e__x005f_x0008_"/>
      <sheetName val="XXXXXX_x005f_x0005__x005f_x0016_"/>
      <sheetName val="附表1（合作厅） (4丵⼫_x005f_x0005_"/>
      <sheetName val="_13 铁路配件.xlsῘ长期投资--其他投_x005f_x0005_"/>
      <sheetName val="资产对帐清吀_x005f_x0019_"/>
      <sheetName val="资产对帐清厘_x005f_x0014_"/>
      <sheetName val="分公헾】_x005f_x0005_"/>
      <sheetName val="分公丵〒_x005f_x0005_"/>
      <sheetName val="分公葨_x005f_x0014_헾"/>
      <sheetName val="分公臨_x005f_x0012_般"/>
      <sheetName val="_13 铁路配件.xlsῘࠝ〚_x005f_x0005_"/>
      <sheetName val="表9-1 租赁헾】_x005f_x0005_"/>
      <sheetName val="表9-1 租赁_x005f_xd800_♗䈀ﵪԯ"/>
      <sheetName val="表9-1 租赁丵〒_x005f_x0005_"/>
      <sheetName val="资产负债_x005f_x0005_"/>
      <sheetName val="_13 铁路配件.xlsῘ长期缀_x005f_xd92a_ԯ"/>
      <sheetName val="_13 铁路配件.xl叼&gt;呄&gt;闰⿷_x005f_x0005_"/>
      <sheetName val="_13 铁路配件.xl闰⾝_x005f_x0005_"/>
      <sheetName val="_13 铁路配件.xl哰&quot;闰⾔_x005f_x0005_"/>
      <sheetName val="_13 铁路配件.xl咜_x005f_x0015_哤_x005f_x0015_闰⿺_x"/>
      <sheetName val="_13 铁路配件.xl埀_闰⿤_x005f_x0005_"/>
      <sheetName val="_13 铁路配件.xl墼A处A闰⼔_x005f_x0005_"/>
      <sheetName val="_13 铁路配件.xl⩿〚_x005f_x0005_"/>
      <sheetName val="营业外支出08"/>
      <sheetName val="S1-41 Lead"/>
      <sheetName val="科目段"/>
      <sheetName val="Precision Match Data"/>
      <sheetName val="产品Mapping"/>
      <sheetName val="TR-AL"/>
      <sheetName val="研发"/>
      <sheetName val="三月"/>
      <sheetName val="Half-year binominal"/>
      <sheetName val="固定资产清理Dy"/>
      <sheetName val="U100c"/>
      <sheetName val="TT"/>
      <sheetName val="Cost Elements"/>
      <sheetName val="清单"/>
      <sheetName val="Adj 车位"/>
      <sheetName val="04.04"/>
      <sheetName val="AVP"/>
      <sheetName val="2.7勿动勾稽基础信息"/>
      <sheetName val="Tailored procedures"/>
      <sheetName val="4.1-合同台帐"/>
      <sheetName val="_13 铁路配件.xlԀ_x000"/>
      <sheetName val="_13 铁路配件.xl㰀᎕萀᎕ᴀᨈ԰缀_x000"/>
      <sheetName val="_13 铁路配件.xlsῘ长期㔀቎԰缀_x000"/>
      <sheetName val="_13 铁路配件.xlsῘ长期㔀ԯ缀_x000"/>
      <sheetName val="_13 铁路配件.xlsῘ长期怀ᕷ缀പ԰缀_x0"/>
      <sheetName val="_13 铁路配件.xlsῘ长期⭶缀㬪ԯ缀_x0"/>
      <sheetName val="_13 铁路配件.xlsῘ长期缀☪ԯ缀_x000"/>
      <sheetName val="_13 铁路配件.xlsῘࠝ〚_x0005__"/>
      <sheetName val="12.1长԰缀_x0"/>
      <sheetName val="附表1（合作厅） (4丵⼫_x0005__x0"/>
      <sheetName val="XL4Poppya_"/>
      <sheetName val="附表3Ȍ_x0003_)"/>
      <sheetName val="_13 铁路配件.xlsῘ长期԰缀㴀"/>
      <sheetName val="23产s?9"/>
      <sheetName val="_13 铁路配件.xlԀ䀀?mĀ"/>
      <sheetName val="表9-1 租舓⽤_x0005_"/>
      <sheetName val="_13 铁路配件.xlsῘ长期ԯ缀฀蹃"/>
      <sheetName val="L1"/>
      <sheetName val="G5-6"/>
      <sheetName val="BS-9.06"/>
      <sheetName val="Ex Diff"/>
      <sheetName val="Worksheet"/>
      <sheetName val="Alternative test"/>
      <sheetName val="O1-2000"/>
      <sheetName val="_REF_"/>
      <sheetName val="trial_bal"/>
      <sheetName val="Cashflow 31_3_2005"/>
      <sheetName val="Cashflow 2002"/>
      <sheetName val="Rental expenses"/>
      <sheetName val="M1-1A-1"/>
      <sheetName val="M1_1A_1"/>
      <sheetName val="准则"/>
      <sheetName val="Coverage"/>
      <sheetName val="PT"/>
      <sheetName val="PT_x0018_"/>
      <sheetName val="tech service fee"/>
      <sheetName val="testing fee"/>
      <sheetName val="K701"/>
      <sheetName val="J5G-2h"/>
      <sheetName val="表9-1 租赁合︀ᇕ԰"/>
      <sheetName val="97合并BS"/>
      <sheetName val="5-附注"/>
      <sheetName val="调整分录-科目维护"/>
      <sheetName val="xj"/>
      <sheetName val="情况表"/>
      <sheetName val="_x0002__x0008_"/>
      <sheetName val="Status Value List"/>
      <sheetName val="首页"/>
      <sheetName val="比率"/>
      <sheetName val="数据库"/>
      <sheetName val="物资采购含税转出"/>
      <sheetName val="橡胶林资产收益现值法评估明细表(1984)"/>
      <sheetName val="冲焊车间"/>
      <sheetName val="科目说明"/>
      <sheetName val="冲焊附件"/>
      <sheetName val="邮电通讯费"/>
      <sheetName val="差旅费"/>
      <sheetName val="办公费"/>
      <sheetName val="劳动保护费"/>
      <sheetName val="机物料消耗"/>
      <sheetName val="废品损失"/>
      <sheetName val="其他费用"/>
      <sheetName val="まとめ"/>
      <sheetName val="厂家明细"/>
      <sheetName val="ｺｽﾄ企画"/>
      <sheetName val="見通し"/>
      <sheetName val="要素作業"/>
      <sheetName val="６中３版"/>
      <sheetName val="Maker"/>
      <sheetName val="VAR"/>
      <sheetName val="Other Calc"/>
      <sheetName val="库存商品明细审定表"/>
      <sheetName val="2008固定资产变动表"/>
      <sheetName val="税金变动表"/>
      <sheetName val="23产成品_12"/>
      <sheetName val="______12"/>
      <sheetName val="流动资产--货币_(2)12"/>
      <sheetName val="流动资产--货币_(3)12"/>
      <sheetName val="短投_(2)12"/>
      <sheetName val="表1_货币资金12"/>
      <sheetName val="表1-1_银行存款明细表12"/>
      <sheetName val="表2_短期投资12"/>
      <sheetName val="表3_应收帐款12"/>
      <sheetName val="表4_应收票据12"/>
      <sheetName val="表5_存货12"/>
      <sheetName val="表5-1_存货跌价损失准备计算表12"/>
      <sheetName val="表5-2_存货倒推表12"/>
      <sheetName val="表6_预付帐款12"/>
      <sheetName val="表6-1_其他应收款12"/>
      <sheetName val="表6-2_待摊费用12"/>
      <sheetName val="表6-3_预付及其他流动资产_12"/>
      <sheetName val="表7_固定资产变动表12"/>
      <sheetName val="表7-1_固定资产折旧表（上市）_12"/>
      <sheetName val="表7-1-1_固定资产折旧表__(非上市)12"/>
      <sheetName val="表7-2_待处理财产损溢12"/>
      <sheetName val="表7-3_固定资产有关资料12"/>
      <sheetName val="表8-1_移动12"/>
      <sheetName val="表8-2-1_数据12"/>
      <sheetName val="表8-2-2_互联网12"/>
      <sheetName val="表8-3_长途12"/>
      <sheetName val="表8-4_寻呼12"/>
      <sheetName val="表8-5_市话12"/>
      <sheetName val="表8-6_在建工程明细表12"/>
      <sheetName val="表8-7_工程合同汇总表(移动)_NEW12"/>
      <sheetName val="表8-7_工程合同汇总表(移动)_(2)12"/>
      <sheetName val="表8-8_在建工程有关资料12"/>
      <sheetName val="表9_长期待摊费用12"/>
      <sheetName val="表9-1_租赁合同汇总表12"/>
      <sheetName val="表10_无形资产变动表12"/>
      <sheetName val="表11_长期投资12"/>
      <sheetName val="表11-1_长期股票投资12"/>
      <sheetName val="表11-2_长期股权投资－未合并子公司12"/>
      <sheetName val="表11-3_长期股权投资_－_合营公司12"/>
      <sheetName val="表11-4_长期股权投资－联营公司12"/>
      <sheetName val="表11-5_长期股权投资－参股公司12"/>
      <sheetName val="表11-6_长期债权投资12"/>
      <sheetName val="表11-7_其他债权投资12"/>
      <sheetName val="表12_关联公司交易12"/>
      <sheetName val="表12-1_与总部对帐12"/>
      <sheetName val="表8-7_工程合同汇总表(移动)_(5)12"/>
      <sheetName val="公__12"/>
      <sheetName val="共同_(2)12"/>
      <sheetName val="BSC__BTS12"/>
      <sheetName val="西门子_12"/>
      <sheetName val="Sheet1_(2)12"/>
      <sheetName val="二次分配____12"/>
      <sheetName val="二次分配_____(2)12"/>
      <sheetName val="二次分配_____(3)12"/>
      <sheetName val="二次分配_____(4)12"/>
      <sheetName val="表8-7_工程合同汇总表(移动)_(3)12"/>
      <sheetName val="表8-7_工程合同汇总表_(上市)_(2)12"/>
      <sheetName val="Adj_No12"/>
      <sheetName val="8电源设备_12"/>
      <sheetName val="12设备安装_(暂估入账余额)12"/>
      <sheetName val="Journal_list12"/>
      <sheetName val="Journal_list_(2)12"/>
      <sheetName val="Journal_list_(3)12"/>
      <sheetName val="Journal_list_(4)12"/>
      <sheetName val="Journal_list_(5)12"/>
      <sheetName val="税金计提_(2)12"/>
      <sheetName val="税金计提_(3)12"/>
      <sheetName val="P1_损益表12"/>
      <sheetName val="P2_主营业务收入12"/>
      <sheetName val="P3_跨期间工程设计收入12"/>
      <sheetName val="P4_跨期间工程施工收入12"/>
      <sheetName val="P5_器材供应收入_12"/>
      <sheetName val="P12_投资收益汇总表12"/>
      <sheetName val="P12-1_投资收益明细表12"/>
      <sheetName val="P15_所得税-企业所得税纳税调节表12"/>
      <sheetName val="P16_所得税-递延税项12"/>
      <sheetName val="样品_12"/>
      <sheetName val="样品__(2)12"/>
      <sheetName val="_13_铁路配件_xlsῘ长期投资--其他投资12"/>
      <sheetName val="资产对帐清单_12"/>
      <sheetName val="附表1（营业厅）-下旬_(2)12"/>
      <sheetName val="附表1（营业厅）-下旬_(3)12"/>
      <sheetName val="附表1（营业厅）-下旬_(4)12"/>
      <sheetName val="附表1（营业厅）-下旬_(5)12"/>
      <sheetName val="附表1（营业厅）-下旬_(6)12"/>
      <sheetName val="附表1（营业厅）-下旬_(7)12"/>
      <sheetName val="附表1（营业厅）-下旬_(8)12"/>
      <sheetName val="附表1（营业厅）-下旬_(9)12"/>
      <sheetName val="附表1（营业厅）-下旬_(10)12"/>
      <sheetName val="附表1（营业厅）-下旬_(11)12"/>
      <sheetName val="附表1（大客户）_(2)-下旬12"/>
      <sheetName val="附表1（大客户）_(2)-下旬_(2)12"/>
      <sheetName val="附表1（大客户）_(2)-下旬_(3)12"/>
      <sheetName val="附表1（大客户）_(2)-下旬_(4)12"/>
      <sheetName val="附表1（大客户）_(2)-下旬_(5)12"/>
      <sheetName val="附表1（大客户）_(2)-下旬_(6)12"/>
      <sheetName val="附表1（大客户）_(2)-下旬_(7)12"/>
      <sheetName val="附表1（大客户）_(2)-下旬_(8)12"/>
      <sheetName val="附表1（大客户）_(2)-下旬_(9)12"/>
      <sheetName val="附表1（大客户）_(2)-下旬_(10)12"/>
      <sheetName val="附表1（大客户）_(2)-下旬_(11)12"/>
      <sheetName val="附表1（大客户）_(2)-月报12"/>
      <sheetName val="附表1（经销商）_(3)-下旬12"/>
      <sheetName val="附表1（经销商）_(3)-下旬_(2)12"/>
      <sheetName val="附表1（经销商）_(3)-下旬_(3)12"/>
      <sheetName val="附表1（经销商）_(3)-下旬_(4)12"/>
      <sheetName val="附表1（经销商）_(3)-下旬_(5)12"/>
      <sheetName val="附表1（经销商）_(3)-下旬_(6)12"/>
      <sheetName val="附表1（经销商）_(3)-下旬_(7)12"/>
      <sheetName val="附表1（经销商）_(3)-下旬_(8)12"/>
      <sheetName val="附表1（经销商）_(3)-下旬_(9)12"/>
      <sheetName val="附表1（经销商）_(3)-下旬_(10)12"/>
      <sheetName val="附表1（经销商）_(3)-下旬_(11)12"/>
      <sheetName val="附表1（经销商）_(3)-月报12"/>
      <sheetName val="附表1（合作厅）_(4)-下旬12"/>
      <sheetName val="附表1（合作厅）_(4)-下旬_(2)12"/>
      <sheetName val="附表1（合作厅）_(4)-下旬_(3)12"/>
      <sheetName val="附表1（合作厅）_(4)-下旬_(4)12"/>
      <sheetName val="附表1（合作厅）_(4)-下旬_(5)12"/>
      <sheetName val="附表1（合作厅）_(4)-下旬_(6)12"/>
      <sheetName val="附表1（合作厅）_(4)-下旬_(7)12"/>
      <sheetName val="附表1（合作厅）_(4)-下旬_(8)12"/>
      <sheetName val="附表1（合作厅）_(4)-下旬_(9)12"/>
      <sheetName val="附表1（合作厅）_(4)-下旬_(10)12"/>
      <sheetName val="附表1（合作厅）_(4)-下旬_(11)12"/>
      <sheetName val="附表1（合作厅）_(4)-月报_12"/>
      <sheetName val="附表2-下旬_(2)12"/>
      <sheetName val="附表2-下旬_(3)12"/>
      <sheetName val="附表2-下旬_(4)12"/>
      <sheetName val="附表2-下旬_(5)12"/>
      <sheetName val="附表2-下旬_(6)12"/>
      <sheetName val="附表2-下旬_(7)12"/>
      <sheetName val="附表2-下旬_(8)12"/>
      <sheetName val="附表2-下旬_(9)12"/>
      <sheetName val="附表2-下旬_(10)12"/>
      <sheetName val="附表2-下旬_(11)12"/>
      <sheetName val="附表3-下旬_(2)12"/>
      <sheetName val="附表3-下旬_(3)12"/>
      <sheetName val="附表3-下旬_(4)12"/>
      <sheetName val="附表3-下旬_(5)12"/>
      <sheetName val="附表3-下旬_(6)12"/>
      <sheetName val="附表3-下旬_(7)12"/>
      <sheetName val="附表3-下旬_(8)12"/>
      <sheetName val="附表3-下旬_(9)12"/>
      <sheetName val="附表3-下旬_(10)12"/>
      <sheetName val="附表3-下旬_(11)12"/>
      <sheetName val="2001年话费_12"/>
      <sheetName val="[13_铁路配件_xlsῘ长期投资--其他投资12"/>
      <sheetName val="P!6_所得税-递延税项12"/>
      <sheetName val="流动资产--其他应收_坏帐(2)12"/>
      <sheetName val="设备安装_(已)12"/>
      <sheetName val="附表1（大客户）_(2)-下旬_2耀)12"/>
      <sheetName val="表9-1_租赁合同汇总衬12"/>
      <sheetName val="from_sys_93012"/>
      <sheetName val="附表1（合作厄）_(4)-下旬_(10)12"/>
      <sheetName val="Validation_source13"/>
      <sheetName val="A-15_所有权受限制的资产12"/>
      <sheetName val="表21_净利润调节表12"/>
      <sheetName val="Sample_design12"/>
      <sheetName val="US_Codes12"/>
      <sheetName val="_13_铁路配件_xlsῘ长期投资--其他投劈1"/>
      <sheetName val="_13_铁路配件_xlsῘ长期投资--其他投剐1"/>
      <sheetName val="_13_铁路配件_xlsῘ长期投资--其他投๿1"/>
      <sheetName val="表9-1_租赁合同ᰀ፜搀1"/>
      <sheetName val="表9-1_租赁合同಍ᑕ吀1"/>
      <sheetName val="表9-1_租赁合同ԯ1"/>
      <sheetName val="_13_铁路配件_xlsῘ长期投资--其他投尜1"/>
      <sheetName val="_13_铁路配件_xl︀ᇕ԰1"/>
      <sheetName val="P4_跨期间工程敨工收入11"/>
      <sheetName val="P4_跨期间工程敨工收ԯ4"/>
      <sheetName val="Consol_worksheet-Final1"/>
      <sheetName val="[13_铁路配件_xls]自定/1"/>
      <sheetName val="Purchased_FG_stocklist1"/>
      <sheetName val="Self-produced_FG_stocklist1"/>
      <sheetName val="소상_&quot;1&quot;1"/>
      <sheetName val="CASH_APPLICATION_Service_21"/>
      <sheetName val="_13_铁路配件_xlsῘ长期投资--其他投圐1"/>
      <sheetName val="Nov_02_&amp;_Dec_02_sal1"/>
      <sheetName val="K210-2009_生产成本计算单1"/>
      <sheetName val="U805-Other_income_adj-04interi1"/>
      <sheetName val="U806-Other_income_adj-2004Q1&amp;Q1"/>
      <sheetName val="_13_铁路配件_xlsῘ长期︀ᇕ԰1"/>
      <sheetName val="_13_铁路配件_xlsῘ长期ﹶᇕ԰1"/>
      <sheetName val="_13_铁路配件_xl쌉ᄅ01"/>
      <sheetName val="_13_铁路配件_xl쌅ᄅ01"/>
      <sheetName val="_13_铁路配件_xlက1"/>
      <sheetName val="_13_铁路配件_xlsῘ长期01"/>
      <sheetName val="表9-1_租赁合同1"/>
      <sheetName val="_13_铁路配件_xlsῘ长期ԯ1"/>
      <sheetName val="_13_铁路配件_xlsῘ长期ꠀఅ讅01"/>
      <sheetName val="_13_铁路配件_xlsῘ长期⠀ิఊ讅01"/>
      <sheetName val="Company_Info1"/>
      <sheetName val="18_J1"/>
      <sheetName val="detail_IS1"/>
      <sheetName val="NRV_FG1"/>
      <sheetName val="Consolidated_TB1"/>
      <sheetName val="Sign_Off_Form1"/>
      <sheetName val="Customize_Your_Invoice1"/>
      <sheetName val="P4_跨期间工程坰_䟣⿓2"/>
      <sheetName val="___-_1___4"/>
      <sheetName val="OS_List1"/>
      <sheetName val="P4_跨期间工㰀᎕萀᎕缀1"/>
      <sheetName val="YTD_Sales_By_Customer1"/>
      <sheetName val="VENDOR_NAMES_3006071"/>
      <sheetName val="VENDOR_NAMES_30060&#10;1"/>
      <sheetName val="MACRO1_XLM1"/>
      <sheetName val="Revenue_Vs__Tax_Mapping1"/>
      <sheetName val="Non-Statistical_Sampling_Maste1"/>
      <sheetName val="08_011"/>
      <sheetName val="zhongshan_1"/>
      <sheetName val="F100_RM1"/>
      <sheetName val="Data_List1"/>
      <sheetName val="C_11"/>
      <sheetName val="F150-低值易耗品_1"/>
      <sheetName val="breakdown_1"/>
      <sheetName val="表9-1_租赁合同汇总噀1"/>
      <sheetName val="表9-1_租赁合同汇总奜1"/>
      <sheetName val="表9-1_租赁合同汇总焠1"/>
      <sheetName val="表9-1_租赁合同汇总徸1"/>
      <sheetName val="12月到货_1"/>
      <sheetName val="5201_20041"/>
      <sheetName val="_13_铁路配件_xlsῘ长期㔀቎԰1"/>
      <sheetName val="_13_铁路配件_xlsῘ长期㔀ԯ1"/>
      <sheetName val="_13_铁路配件_xlsῘ长期怀ᕷ缀പ԰1"/>
      <sheetName val="_13_铁路配件_xlsῘ长期⭶缀㬪ԯ1"/>
      <sheetName val="_13_铁路配件_xlsῘ长期缀☪ԯ1"/>
      <sheetName val="POWER_ASSUMPTIONS1"/>
      <sheetName val="HK_BS1"/>
      <sheetName val="2_AR1"/>
      <sheetName val="FAlist_transfer_to_RP_盖而富1"/>
      <sheetName val="FA_list_20051"/>
      <sheetName val="FAlist_tranfer_to_RP_常流水1"/>
      <sheetName val="FA_list_20041"/>
      <sheetName val="FAlist_transfer_to_RP_思迈特1"/>
      <sheetName val="Proj_Assum1"/>
      <sheetName val="P4_跨期间工程2"/>
      <sheetName val="_13_铁路配件_xlsῘ长期投资--/1"/>
      <sheetName val="表9-1_租赁合1"/>
      <sheetName val="表9-1_租01"/>
      <sheetName val="表9-1_租赁合/1"/>
      <sheetName val="表9-1_租赁合01"/>
      <sheetName val="表9-1_租픀ٟ԰1"/>
      <sheetName val="表9-1_租/1"/>
      <sheetName val="表9-1_租က1"/>
      <sheetName val="[13_铁路配件_xls]表9-1_租赁合/1"/>
      <sheetName val="Validation_source14"/>
      <sheetName val="Prepaid_expense_Final-IDSL11"/>
      <sheetName val="index_cc1"/>
      <sheetName val="_13_铁路配件_xlsῘ长期缀딪ԯ1"/>
      <sheetName val="_13_铁路配件_xlsῘ长期㔀ᵎԯ1"/>
      <sheetName val="8_0债券投资1"/>
      <sheetName val="P310-2011_9_301"/>
      <sheetName val="P500-SS_Cover1"/>
      <sheetName val="Library_Procedures1"/>
      <sheetName val="1_5_合同、非合同台帐1"/>
      <sheetName val="2002_1-6管理费用1"/>
      <sheetName val="P&amp;L_weekly1"/>
      <sheetName val="OR_TB_1"/>
      <sheetName val="Prepayment_-_all_cut_1"/>
      <sheetName val="270_0010差異分析(RJE#05)1"/>
      <sheetName val="在成品_1"/>
      <sheetName val="2__现金流量表主要信息1"/>
      <sheetName val="R__Pkg_Summary_1"/>
      <sheetName val="P4_跨期间工程墀(䟣⿝1"/>
      <sheetName val="P4_跨期间工程灸$徸⾲1"/>
      <sheetName val="P4_跨期间工程濈0徸⽜1"/>
      <sheetName val="P4_跨期间工程殨&quot;徸　1"/>
      <sheetName val="P4_跨期间工程牰*犼*1"/>
      <sheetName val="P4_跨期间工程嚀0囌01"/>
      <sheetName val="P4_跨期间工程滐$漜$1"/>
      <sheetName val="Mkt_Info1"/>
      <sheetName val="Dropdown_list1"/>
      <sheetName val="_13_铁路配件_xl1"/>
      <sheetName val="_13_铁路配件_xl㰀᎕萀᎕ᴀᨈ԰1"/>
      <sheetName val="表9-1_租赁合_1"/>
      <sheetName val="12_1长期投资-债权1"/>
      <sheetName val="[13_铁路配件_xls][13_铁路配件_xls]自定/1"/>
      <sheetName val="_13_铁路配件_xlsῘ长期投资--其他投纸1"/>
      <sheetName val="_13_铁路配件_xlsῘ长期投资--其他投壒1"/>
      <sheetName val="_13_铁路配件_xlsῘ长期投资--其他投罨1"/>
      <sheetName val="表9-1_租赁合㔀቎԰1"/>
      <sheetName val="附表3-下旬_(԰1"/>
      <sheetName val="U113(1)-details_20051"/>
      <sheetName val="GRATUITY_CALCULATOR1"/>
      <sheetName val="[13_铁路配件_xls]表9-1_租/1"/>
      <sheetName val="Client_Data1"/>
      <sheetName val="TAX_COM1"/>
      <sheetName val="附表3-下旬_(Ԁ1"/>
      <sheetName val="附表3-下旬_(谀ⅺ퐀1"/>
      <sheetName val="tong_du_toan1"/>
      <sheetName val="附表3-下旬_(밀⽻Ѐ1"/>
      <sheetName val="附表3-下旬_(缀̎԰1"/>
      <sheetName val="表9-1_租_1"/>
      <sheetName val="_13_铁路配件_xlsῘ长期砬☺蠀㣟缛ⱪ01"/>
      <sheetName val="Balance_Sheet1"/>
      <sheetName val="_13_铁路配件_xlsῘ长期投资--_1"/>
      <sheetName val="P4_跨期间工程墸_徸⾕2"/>
      <sheetName val="VENDOR_NAMES_30060_1"/>
      <sheetName val="_13_铁路配件_xls_表9-1_租ꠀ첀ఁ춅_1"/>
      <sheetName val="_13_铁路配件_xls_表9-1_租砀ꒅఆ辅_1"/>
      <sheetName val="_13_铁路配件_xls_表9-1_租赁合_1"/>
      <sheetName val="_13_铁路配件_xls_P4_跨期间工程坰_䟣⿓1"/>
      <sheetName val="_13_铁路配件_xls_自定_1"/>
      <sheetName val="_1"/>
      <sheetName val="Disclosure_Summary1"/>
      <sheetName val="Main_Menu1"/>
      <sheetName val="Monthly_circular1"/>
      <sheetName val="Consol_Entries1"/>
      <sheetName val="QMR-BS_&amp;_PL1"/>
      <sheetName val="短期投资股票投资_dbf1"/>
      <sheetName val="短期投资国债投资_dbf1"/>
      <sheetName val="股票投资收益_dbf1"/>
      <sheetName val="其他货币海通_dbf1"/>
      <sheetName val="其他货币零领路_dbf1"/>
      <sheetName val="投资收益债券_dbf1"/>
      <sheetName val="Sch_PR-21"/>
      <sheetName val="Sch_PR-31"/>
      <sheetName val="PRC_PNL1"/>
      <sheetName val="P4_跨期间工程敨工收ᘀ1"/>
      <sheetName val="表9-1_租赁合同妕ԯ1"/>
      <sheetName val="表9-1_租赁合同쀀㵱1"/>
      <sheetName val="表9-1_租赁合同퀀⩭1"/>
      <sheetName val="表9-1_租赁合同퀀ὴ1"/>
      <sheetName val="附表3-下旬_(ꀀ⹚1"/>
      <sheetName val="by_companies1"/>
      <sheetName val="表9-1_租赁合同汇总铼1"/>
      <sheetName val="zsdr82_Tab_1"/>
      <sheetName val="CLSA_Layout1"/>
      <sheetName val="계조에_따른_특성1"/>
      <sheetName val="4-1_集团内往来1"/>
      <sheetName val="P4_跨期间工程牰_犼_1"/>
      <sheetName val="2-1_合同基本信息1"/>
      <sheetName val="执行购买与效果预期表by媒介经理_xls1"/>
      <sheetName val="loan_database1"/>
      <sheetName val="2_51"/>
      <sheetName val="Financ__Overview1"/>
      <sheetName val="P_-_导引表1"/>
      <sheetName val="Size_prem1"/>
      <sheetName val="Bj_1-111"/>
      <sheetName val="BJ_p1"/>
      <sheetName val="price_variance1"/>
      <sheetName val="값목록(Do_not_touch)1"/>
      <sheetName val="产品销售成本_dbf1"/>
      <sheetName val="2140_1"/>
      <sheetName val="Final_sample_listing1"/>
      <sheetName val="CTbe_tong1"/>
      <sheetName val="CTDZ_0_4+cto1"/>
      <sheetName val="_13_铁路配件_xls__13_铁路配件_xls_自定_1"/>
      <sheetName val="应收帐款抵消分录__集团内部公司_1"/>
      <sheetName val="表9-1_租赁堀ᦃ鰀ᦃ︀1"/>
      <sheetName val="表9-1_租赁︀ᇕ԰1"/>
      <sheetName val="表9-1_租赁♗䈀ﵪԯ1"/>
      <sheetName val="表9-1_租赁ԯ1"/>
      <sheetName val="0_21"/>
      <sheetName val="summary_1"/>
      <sheetName val="表9-1_租赁炍꿀ఄ薅01"/>
      <sheetName val="表9-1_租赁❘Ⰰ❙렀1"/>
      <sheetName val="表9-1_租赁　᭒簀᭒㔀1"/>
      <sheetName val="表9-1_租赁ろ᭒簀᭒㔀1"/>
      <sheetName val="P4_跨期间工程敨工收?1"/>
      <sheetName val="_13_铁路配件_xlsῘ长期鐀魺屶ኍ?԰1"/>
      <sheetName val="_13_铁路配件_xlsῘ长期鐀魺屶ᎍ?԰1"/>
      <sheetName val="_13_铁路配件_xlsῘ长期鐀魺屶ኍ?԰_x01"/>
      <sheetName val="_13_铁路配件_xlsῘ长期鐀魺屶ᎍ?԰_x01"/>
      <sheetName val="分配表1(原_辅_协）1"/>
      <sheetName val="其他货币资金_dbf1"/>
      <sheetName val="银行存款_dbf1"/>
      <sheetName val="表9-1_租赁合同Ⓚ⭾栀1"/>
      <sheetName val="资产评估结果分类汇总表_(2)1"/>
      <sheetName val="表9-1_租赁合同᐀ባ切1"/>
      <sheetName val="Two_Step_Revenue_Testing_Maste1"/>
      <sheetName val="Global_Data1"/>
      <sheetName val="값목록(Don't_touch)1"/>
      <sheetName val="시실누(모)_1"/>
      <sheetName val="2014_12_311"/>
      <sheetName val="2015_12_311"/>
      <sheetName val="2015_09_301"/>
      <sheetName val="2004_BS1"/>
      <sheetName val="Eliminate_adj1"/>
      <sheetName val="Consol_level_AJE1"/>
      <sheetName val="表9-1_租赁ﺍᇕ԰1"/>
      <sheetName val="表9-1_租赁㔀㝎ԯ1"/>
      <sheetName val="表9-1_租赁㖍䥎ԯ1"/>
      <sheetName val="12_1长԰1"/>
      <sheetName val="12_1长렀቟԰1"/>
      <sheetName val="within_1_month1"/>
      <sheetName val="总公司2002_12_311"/>
      <sheetName val="P4_跨期间ᘀ᨜԰1"/>
      <sheetName val="表9-1_租︀ﻕԯ1"/>
      <sheetName val="001Disclosure_Summary1"/>
      <sheetName val="Tfc&amp;toll_asmptns"/>
      <sheetName val="Office_Improve"/>
      <sheetName val="_13_铁路配件_xlԯ缀_x00"/>
      <sheetName val="_13_铁路配件_xl闰⾝_x0"/>
      <sheetName val="_13_铁路配件_xl哰&quot;闰⾔_"/>
      <sheetName val="_13_铁路配件_xl咜哤闰⿺_x"/>
      <sheetName val="_13_铁路配件_xl埀_闰⿤_"/>
      <sheetName val="_13_铁路配件_xl⩿〚_x0"/>
      <sheetName val="_13_铁路配件_xlԀ_x000"/>
      <sheetName val="_13_铁路配件_xl㰀᎕萀᎕ᴀᨈ԰缀_x000"/>
      <sheetName val="_13_铁路配件_xls_表9-1_租_䠀_x0"/>
      <sheetName val="_13_铁路配件_xls_表9-1_租_뀀õ_x"/>
      <sheetName val="产品销售收入成脈腌헾⾕_x0005"/>
      <sheetName val="_13_铁路配件_xls_表9-1_租_"/>
      <sheetName val="G1-1-1a_AR-85A"/>
      <sheetName val="Test_Baidu_prepayment"/>
      <sheetName val="Common_Assumptions"/>
      <sheetName val="99_12"/>
      <sheetName val="_13_铁路配件_xl埀_闰⿤"/>
      <sheetName val="_13_铁路配件_xlsῘ长期㔀቎԰缀_x000"/>
      <sheetName val="_13_铁路配件_xlsῘ长期㔀ԯ缀_x000"/>
      <sheetName val="_13_铁路配件_xlsῘ长期怀ᕷ缀പ԰缀_x0"/>
      <sheetName val="_13_铁路配件_xlsῘ长期⭶缀㬪ԯ缀_x0"/>
      <sheetName val="_13_铁路配件_xlsῘ长期缀☪ԯ缀_x000"/>
      <sheetName val="_13_铁路配件_xlsῘࠝ〚_"/>
      <sheetName val="NR_AP"/>
      <sheetName val="Total_cost"/>
      <sheetName val="Shanxi_Zhanpen"/>
      <sheetName val="4_产成品导引"/>
      <sheetName val="acc_list"/>
      <sheetName val="1_合同台账"/>
      <sheetName val="Ex_Rate"/>
      <sheetName val="200_BS_&amp;_EOE"/>
      <sheetName val="PER_SALES_ORG"/>
      <sheetName val="Bal_Sheet"/>
      <sheetName val="分公헾】"/>
      <sheetName val="分公丵〒"/>
      <sheetName val="分公葨헾"/>
      <sheetName val="分公臨般"/>
      <sheetName val="3_2_190"/>
      <sheetName val="190_0020_FA增減變動表"/>
      <sheetName val="L1-1_Ageing_analysis"/>
      <sheetName val="Raw_materials"/>
      <sheetName val="CON_CT_SINO_AGRO"/>
      <sheetName val="Rental_Commitment_06_01"/>
      <sheetName val="XXXXX__"/>
      <sheetName val="G_1R-Shou_COP_Gf"/>
      <sheetName val="Financial_Statement"/>
      <sheetName val="Sheet1_(11)"/>
      <sheetName val="附表2-下旬_(8"/>
      <sheetName val="12_1长԰缀_x0"/>
      <sheetName val="库存商品余额表_dbf"/>
      <sheetName val="Comp_equip"/>
      <sheetName val="Mach_&amp;_equip"/>
      <sheetName val="CL_Contract"/>
      <sheetName val="12_1"/>
      <sheetName val="_13_铁路配件_xls_表9-1_租赁合_堀f"/>
      <sheetName val="_13_铁路配件_xls_表9-1_租赁合__x"/>
      <sheetName val="_13_铁路配件_xls_固定姘_徸"/>
      <sheetName val="_13_铁路配件_xls_表9-1_租ꠀ첀ఁ춅_2"/>
      <sheetName val="_13_铁路配件_xls_表9-1_租砀ꒅఆ辅_2"/>
      <sheetName val="_13_铁路配件_xls_表9-1_租赁合_Þ"/>
      <sheetName val="_13_铁路配件_xls_23产牳_"/>
      <sheetName val="_13_铁路配件_xls_23产牳酈_"/>
      <sheetName val="表9-1_租赁炍ఈ/1"/>
      <sheetName val="[13_铁路配件_xls]表9-1_租赁炍ఈ/1"/>
      <sheetName val="Detail_Test-SH"/>
      <sheetName val="depreciation_PIT-SH"/>
      <sheetName val="Third_party"/>
      <sheetName val="自胨"/>
      <sheetName val="cK_Jeans_-_orginal"/>
      <sheetName val="cl_stk"/>
      <sheetName val="Data_Input"/>
      <sheetName val="01_RM_and_PM"/>
      <sheetName val="AR_2004_ageing_(client)"/>
      <sheetName val="Trial_Balance"/>
      <sheetName val="Cash_Flow_Annual"/>
      <sheetName val="Indirect_expenses"/>
      <sheetName val="CIP_Register_30_9_2007"/>
      <sheetName val="03_0912应收账款账龄"/>
      <sheetName val="04_0912其他应收款账龄"/>
      <sheetName val="05_0912预付帐款"/>
      <sheetName val="10_0912应付账款账龄"/>
      <sheetName val="XX虘_"/>
      <sheetName val="表9-1_租赁炍ఈ_"/>
      <sheetName val="_13_铁路配件_xls_表9-1_租赁炍ఈ_"/>
      <sheetName val="固定_⡹"/>
      <sheetName val="P4_跨期间工程敨工收_"/>
      <sheetName val="固定_Ṵ"/>
      <sheetName val="固定_ᝰ"/>
      <sheetName val="XX虘缀_"/>
      <sheetName val="XX虘_ⱛ"/>
      <sheetName val="XX虘_"/>
      <sheetName val="固定_"/>
      <sheetName val="_13_铁路配件_xlsῘ长期鐀魺屶ኍ_԰"/>
      <sheetName val="_13_铁路配件_xlsῘ长期鐀魺屶ᎍ_԰"/>
      <sheetName val="_13_铁路配件_xlsῘ长期鐀魺屶ኍ_԰_x0"/>
      <sheetName val="_13_铁路配件_xlsῘ长期鐀魺屶ᎍ_԰_x0"/>
      <sheetName val="K311_A_List02"/>
      <sheetName val="Note_5_2"/>
      <sheetName val="Investment_Property"/>
      <sheetName val="Adjusted_BS"/>
      <sheetName val="1_1牛奶--原奶和产品指标统计表"/>
      <sheetName val="Summary_of_生物资产变动表"/>
      <sheetName val="附表1（合作厅）_(4丵⼫_x0"/>
      <sheetName val="_13_铁路配件_xlsῘ长期鐀魺屶ᎍ?∴԰"/>
      <sheetName val="_13_铁路配件_xlsῘ长期鐀魺屶ኍ?∴԰"/>
      <sheetName val="其他应付款科目余额2005_12_31"/>
      <sheetName val="FA_Disposal"/>
      <sheetName val="Hyperion_Table"/>
      <sheetName val="AP,_AR"/>
      <sheetName val="制造哰"/>
      <sheetName val="Non-Statistical_Sampling"/>
      <sheetName val="AR_Drop_Downs"/>
      <sheetName val="综合成本分析01_01-0205"/>
      <sheetName val="Breakdown-SH"/>
      <sheetName val="SLB_PROD"/>
      <sheetName val="大修成品仓1"/>
      <sheetName val="大修成品仓2"/>
      <sheetName val="PROCESS"/>
      <sheetName val="V-List"/>
      <sheetName val="預算表 (3)"/>
      <sheetName val="内围地梁钢筋说明"/>
      <sheetName val="A子公司"/>
      <sheetName val="[13 铁路配件.xls]_13______xls_____2"/>
      <sheetName val="Lead"/>
      <sheetName val="目錄"/>
      <sheetName val="企业提供表"/>
      <sheetName val="Financial Statistics"/>
      <sheetName val="持有至到期投资Dy"/>
      <sheetName val="Data sheet"/>
      <sheetName val="已审CF"/>
      <sheetName val="资产对헾⿻_x0005_"/>
      <sheetName val="건재양식"/>
      <sheetName val="7M中信银行帐"/>
      <sheetName val="席位租金优惠明细表"/>
      <sheetName val="N1-4-1 20141231 关联方余额"/>
      <sheetName val="房屋及建筑物"/>
      <sheetName val="产"/>
      <sheetName val="销"/>
      <sheetName val="存"/>
      <sheetName val="ok老"/>
      <sheetName val="销售明细"/>
      <sheetName val="OK新"/>
      <sheetName val="ok (2)"/>
      <sheetName val="销售利润明细表"/>
      <sheetName val="4-现金流量表"/>
      <sheetName val="定义（勿删）"/>
      <sheetName val="4月设计基价"/>
      <sheetName val="4月入库基价"/>
      <sheetName val="计划费用收入"/>
      <sheetName val="2月份产品成本表"/>
      <sheetName val="00收"/>
      <sheetName val="_x005f_x005f_x005f_x005f_x005f_x005f_x005f_x0000__x005f"/>
      <sheetName val="备注1"/>
      <sheetName val="备注2"/>
      <sheetName val="Australia"/>
      <sheetName val="A-21 所有权受限制的资产"/>
      <sheetName val="期终汇率"/>
      <sheetName val="Group_Cash flow"/>
      <sheetName val="散热器"/>
      <sheetName val="UFPrn20090428101052"/>
      <sheetName val="公司清单"/>
      <sheetName val="Section"/>
      <sheetName val="KEY DATA"/>
      <sheetName val="含税损益表附表（"/>
      <sheetName val="Submission Form"/>
      <sheetName val="E005"/>
      <sheetName val="固定资产清单 (2)"/>
      <sheetName val="E120"/>
      <sheetName val="科"/>
      <sheetName val="本期报表"/>
      <sheetName val="上期报表"/>
      <sheetName val="賃料等一覧"/>
      <sheetName val="液氮调整"/>
      <sheetName val="调19"/>
      <sheetName val="Prepaid expenses-Wendy"/>
      <sheetName val="自定ꠘ"/>
      <sheetName val="固定资헾】_x0005_"/>
      <sheetName val="日出租率"/>
      <sheetName val="预收账款"/>
      <sheetName val="HQ-AP,Prep.NP"/>
      <sheetName val="wfrdw"/>
      <sheetName val="立项表"/>
      <sheetName val="_2640"/>
      <sheetName val="2005F3-1"/>
      <sheetName val="2005F4-1"/>
      <sheetName val="2004F3-1"/>
      <sheetName val="2004F4-1"/>
      <sheetName val="2003F4-1"/>
      <sheetName val="2003F3-1"/>
      <sheetName val="帐务资料"/>
      <sheetName val="财务费用Dy"/>
      <sheetName val="1-10余额表"/>
      <sheetName val="序时账"/>
      <sheetName val="Consolidation"/>
      <sheetName val="收入成本明细"/>
      <sheetName val="Mv-FVPL-FY15"/>
      <sheetName val="Umsatz04"/>
      <sheetName val="Zus NL 2003"/>
      <sheetName val="Zus NL 2004"/>
      <sheetName val="内部购入存货明细表"/>
      <sheetName val="ARP-U301"/>
      <sheetName val="E221"/>
      <sheetName val="财务费쌁㨅/"/>
      <sheetName val="财务费쌣ꠅ/"/>
      <sheetName val="财务费用多栏明细账"/>
      <sheetName val="管理费用多栏明细账"/>
      <sheetName val="营业费用多栏明细账"/>
      <sheetName val="收入和成本对应表"/>
      <sheetName val="Sept BF"/>
      <sheetName val="成本倒扎"/>
      <sheetName val="BS conso-Jnl (App A)"/>
      <sheetName val="Input Sheet"/>
      <sheetName val="A-General"/>
      <sheetName val="香港附注-HKD"/>
      <sheetName val="调整分录汇总"/>
      <sheetName val="动态看板"/>
      <sheetName val="1. 测算基本假设"/>
      <sheetName val="7.公摊成本"/>
      <sheetName val="2.规划指标"/>
      <sheetName val="12.销售汇总"/>
      <sheetName val="6.建安成本"/>
      <sheetName val="输出表1.静态收益测算及评价指标"/>
      <sheetName val="14.全投资现金流量表"/>
      <sheetName val="5.销售计划"/>
      <sheetName val="利润"/>
      <sheetName val="収益価格"/>
      <sheetName val="原材料Mx1"/>
      <sheetName val="辅助表MT"/>
      <sheetName val="制造费用明细表"/>
      <sheetName val="生产成本分月明细表"/>
      <sheetName val="MSCi Configs"/>
      <sheetName val=" Smart NSS  SW"/>
      <sheetName val="HLRi Configs"/>
      <sheetName val="Classic HLR Configs"/>
      <sheetName val="M10 Core CAPU"/>
      <sheetName val="TMSCi Configs"/>
      <sheetName val="固定资产卡片"/>
      <sheetName val="worksheets(1)"/>
      <sheetName val="母公司TB"/>
      <sheetName val="利润及利润分配表"/>
      <sheetName val="社内試験対象自動車"/>
      <sheetName val="管理费用检查情况表"/>
      <sheetName val="管理费用审定表"/>
      <sheetName val="管理费用截止测试"/>
      <sheetName val="附注表"/>
      <sheetName val="Unity"/>
      <sheetName val="OR breakdown and aging"/>
      <sheetName val="เครื่องตกแต่ง"/>
      <sheetName val="เครื่องมือ"/>
      <sheetName val="อาคาร"/>
      <sheetName val="库存"/>
      <sheetName val="示范99tzfl"/>
      <sheetName val="Ref"/>
      <sheetName val="资产对帐清쌀莘"/>
      <sheetName val="资产对帐清쌀膨"/>
      <sheetName val="资产对帐清쌀薘"/>
      <sheetName val="资产对帐清쌀员"/>
      <sheetName val="资产对帐清쌀蓈"/>
      <sheetName val="资产对帐清쌀芘"/>
      <sheetName val="资产对帐清쌀䥘"/>
      <sheetName val="资产对帐清쌀䦈"/>
      <sheetName val="资产对帐清쌀丵"/>
      <sheetName val="资产对帐清쌀夰"/>
      <sheetName val="资产对帐清쌀仈"/>
      <sheetName val="资产对帐清쌀䵨"/>
      <sheetName val="资产对帐清쌀荨"/>
      <sheetName val="资产对帐清쌀壸"/>
      <sheetName val="04利息支出"/>
      <sheetName val="利息收入"/>
      <sheetName val="预提工行贷"/>
      <sheetName val="A.R 01"/>
      <sheetName val="14-1 存货明细"/>
      <sheetName val="12 待摊费用明细表 "/>
      <sheetName val="17 固定资产明细表"/>
      <sheetName val="20 其他无形资产明细表"/>
      <sheetName val="26-1 其他应付账款明细"/>
      <sheetName val="16-1 投资子公司明细表"/>
      <sheetName val="19 土地使用权明细表"/>
      <sheetName val=" 6-1 货币资金明细"/>
      <sheetName val="25 应付帐款明细"/>
      <sheetName val="8 应收帐款明细"/>
      <sheetName val="26-2 预收账款明细表"/>
      <sheetName val="18-1 在建工程明细"/>
      <sheetName val="23 借款明细表"/>
      <sheetName val="调12"/>
      <sheetName val="2000"/>
      <sheetName val="H1A-1"/>
      <sheetName val="H1A-2"/>
      <sheetName val="Staff Welfare"/>
      <sheetName val="Within"/>
      <sheetName val="accounting"/>
      <sheetName val="Premise"/>
      <sheetName val="BS-past"/>
      <sheetName val="DBCSL"/>
      <sheetName val="DBGC"/>
      <sheetName val="2月回款"/>
      <sheetName val="6月回款"/>
      <sheetName val="3月回款"/>
      <sheetName val="7月销售"/>
      <sheetName val="4月回款"/>
      <sheetName val="5月回款"/>
      <sheetName val="K100"/>
      <sheetName val="暂估"/>
      <sheetName val="现附"/>
      <sheetName val="现正"/>
      <sheetName val="K110"/>
      <sheetName val="G210"/>
      <sheetName val="O111"/>
      <sheetName val="平整场地面积工程量计算表"/>
      <sheetName val="存货审核表"/>
      <sheetName val="至10月末全成本汇总表（动态）"/>
      <sheetName val="Inter-co transaction"/>
      <sheetName val="成品編號進倉"/>
      <sheetName val="维多利实收明细(05.1-4)"/>
      <sheetName val="SysNavigation"/>
      <sheetName val="BlsPrvOpv"/>
      <sheetName val="PM"/>
      <sheetName val="所有凭证"/>
      <sheetName val="Navigation"/>
      <sheetName val="档案"/>
      <sheetName val="02_应酬"/>
      <sheetName val="07固定资产明细账"/>
      <sheetName val="3月"/>
      <sheetName val="UFPrn20040104084034"/>
      <sheetName val="_2687"/>
      <sheetName val="_2691"/>
      <sheetName val="_2702"/>
      <sheetName val="_2786"/>
      <sheetName val="_2800"/>
      <sheetName val="_3244"/>
      <sheetName val="_5131"/>
      <sheetName val="_8041"/>
      <sheetName val="PopCache"/>
      <sheetName val="rate_fx"/>
      <sheetName val="dupont"/>
      <sheetName val="income"/>
      <sheetName val="应收账款明细"/>
      <sheetName val="１Ｆ化物流課題"/>
      <sheetName val="楼款99年底"/>
      <sheetName val="其他99年底"/>
      <sheetName val="预收楼款99年底"/>
      <sheetName val="Financial statements"/>
      <sheetName val="登録データ"/>
      <sheetName val="本期调整分录"/>
      <sheetName val="土地基准地价法"/>
      <sheetName val="市价法2"/>
      <sheetName val="市价法1"/>
      <sheetName val="加压泵房"/>
      <sheetName val="2007年收入成本数量余额"/>
      <sheetName val="主营业务成本12"/>
      <sheetName val="6125应付职工薪酬"/>
      <sheetName val="6126-1-2固定资产折旧明细 "/>
      <sheetName val="UFPrn20031114182129"/>
      <sheetName val="2006年TB"/>
      <sheetName val="其他应收款明细表"/>
      <sheetName val="选择键"/>
      <sheetName val="应交税费审定表"/>
      <sheetName val="补充信息"/>
      <sheetName val="帐实核对-发出商品"/>
      <sheetName val="枚举字典"/>
      <sheetName val="batch"/>
      <sheetName val="投资性房地产收益法测算表"/>
      <sheetName val="估价方法"/>
      <sheetName val="27-7"/>
      <sheetName val="营业成本审定表"/>
      <sheetName val="大额未达"/>
      <sheetName val="11-8143（截止性收入）"/>
      <sheetName val="SP"/>
      <sheetName val="资金计划模版"/>
      <sheetName val="其他应收款－个人借款明细"/>
      <sheetName val="存货-五菱"/>
      <sheetName val="_x005f_x0000__x005f_x0000__x005f_x0000_-_x005f_x0000_1"/>
      <sheetName val="XX_x005f_x0005__x005f_x0000_"/>
      <sheetName val="XX_x005f_x0000__x005f_x0000__x005f_x0005__x005f_x0000_̘"/>
      <sheetName val="XX_x005f_x0000__x005f_x0000__x005f_x0005__x005f_x0000_麨"/>
      <sheetName val="XX_x005f_x0000__x005f_x0000__x005f_x0005__x005f_x0000_è"/>
      <sheetName val="XX_x005f_x0000__x005f_x0000__x005f_x0005__x005f_x0000_᫈"/>
      <sheetName val="固定_x005f_x0005__x005f_x0000__x005f_x0000_"/>
      <sheetName val="固定_x005f_x0005__x005f_x0000_"/>
      <sheetName val="XXXXX_x005f_x0005__x005f_x0000__x005f_x0000_"/>
      <sheetName val="P4 跨期间工程๿⽌_x005f_x0005__x005f_x0000_"/>
      <sheetName val="产品销售收入成本明细表๿⿦_x005f_x0005__x005f_x0000_"/>
      <sheetName val="XXXԯ_x005f_x0000_缀_x005f_x0000__x005f_x0000_"/>
      <sheetName val="资产ԯ_x005f_x0000_缀"/>
      <sheetName val="_x005f_x0000__x005f_x0000__x005f_x0005_"/>
      <sheetName val="其他长期԰_x005f_x0000_"/>
      <sheetName val="X_x005f_x0000_"/>
      <sheetName val="其他长期ե_x005f_x0000_"/>
      <sheetName val="产品销售收入成纘 络 헾⼸_x005f_x0005__x005f_x0000_"/>
      <sheetName val="P4 跨期间工程_x005f_x0005__x005f_x0000__x005f_x0000_"/>
      <sheetName val="固定_x005f_x0005__x005f_x0000_ᕲ"/>
      <sheetName val="资产렀ꕟԯ_x005f_x0000_"/>
      <sheetName val="XXXX∀ﱃԯ_x005f_x0000_"/>
      <sheetName val="XXXXԯ_x005f_x0000_缀_x005f_x0000_"/>
      <sheetName val="XXXXȀ腳԰_x005f_x0000_"/>
      <sheetName val="分公司EB_x005f_x0000__x005f_x0005__x005f_x0000__x00"/>
      <sheetName val="固定ԯ_x005f_x0000_缀"/>
      <sheetName val="XXXX㔀㑎ԯ_x005f_x0000_"/>
      <sheetName val="XXXX㔀啎ԯ_x005f_x0000_"/>
      <sheetName val="P4 跨期间工程䟣⼕_x005f_x0005__x005f_x0000_"/>
      <sheetName val="P4 跨期间工程䟣⽯_x005f_x0005__x005f_x0000_"/>
      <sheetName val="P4 跨期间工程䟣⽩_x005f_x0005__x005f_x0000_"/>
      <sheetName val="P4 跨期间工程䟣⿃_x005f_x0005__x005f_x0000_"/>
      <sheetName val="P4 跨期间工程๿⽁_x005f_x0005__x005f_x0000_"/>
      <sheetName val="P4 跨期间工程๿⼷_x005f_x0005__x005f_x0000_"/>
      <sheetName val="P4 跨期间工程䟣⾝_x005f_x0005__x005f_x0000_"/>
      <sheetName val="P4 跨期间工程徸⽲_x005f_x0005__x005f_x0000_"/>
      <sheetName val="P4 跨期间工程๿⼯_x005f_x0005__x005f_x0000_"/>
      <sheetName val="P4 跨期间工程徸　_x005f_x0005__x005f_x0000_"/>
      <sheetName val="P4 跨期间工程徸⿤_x005f_x0005__x005f_x0000_"/>
      <sheetName val="P4 跨期间工程徸⿔_x005f_x0005__x005f_x0000_"/>
      <sheetName val="P4 跨期间工程徸⿇_x005f_x0005__x005f_x0000_"/>
      <sheetName val="XXXX缀ꌎԯ_x005f_x0000_"/>
      <sheetName val="삅ོ䚋栠Ѫ_x005f_x0000_"/>
      <sheetName val="삅ོ䚋栠Ѫ_x005f_x0000_ࡪ㋨"/>
      <sheetName val="삅ོ䚋栠Ѫ_x005f_x0000_ࡪ㋨ﯾ"/>
      <sheetName val="삅ོ䚋栠Ѫ_x005f_x0000_ࡪ㋨ﯾ_x005f_xffff_ﱅ잃"/>
      <sheetName val="삅ོ䚋栠Ѫ_x005f_x0000_ࡪ㋨ﯾ_x005f_xffff_ﱅ"/>
      <sheetName val="삅ོ䚋栠Ѫ_x005f_x0000_ࡪ㋨ﯾ_x005f_xffff_ﱅ잃蔐緀薼糀"/>
      <sheetName val="삅ོ䚋栠Ѫ_x005f_x0000_ࡪ㋨ﯾ_x005f_xffff_ﱅ잃蔐緀薼"/>
      <sheetName val="삅ོ䚋栠Ѫ_x005f_x0000_ࡪ㋨ﯾ_x005f_xffff_ﱅ잃蔐緀薼糀謋"/>
      <sheetName val="삅ོ䚋栠Ѫ_x005f_x0000_ࡪ㋨ﯾ_x005f_xffff_ﱅ잃蔐緀薼糀謋⁎橓"/>
      <sheetName val="삅ོ䚋栠Ѫ_x005f_x0000_ࡪ㋨ﯾ_x005f_xffff_ﱅ잃蔐"/>
      <sheetName val="삅ོ䚋栠Ѫ_x005f_x0000_ࡪ㋨ﯾ_x005f_xffff_ﱅ잃蔐緀"/>
      <sheetName val="삅ོ䚋栠Ѫ_x005f_x0000_ࡪ㋨ﯾ_x005f_xffff_ﱅ잃蔐緀薼糀謋⁎"/>
      <sheetName val="资产对렀቟԰_x005f_x0000_"/>
      <sheetName val="12.1长԰_x005f_x0000_缀_x005f_x0000__x005f_x0000__x0"/>
      <sheetName val="12.1长_x005f_x0000_❗䰀❗렀ɟ"/>
      <sheetName val="资产对԰_x005f_x0000_缀_x005f_x0000_"/>
      <sheetName val="12.1长렀቟԰_x005f_x0000_缀_x005f_x0000_"/>
      <sheetName val="资产对㔀륎ԯ_x005f_x0000_"/>
      <sheetName val="P4 跨期间工程丵⿜_x005f_x0005__x005f_x0000_"/>
      <sheetName val="P4 跨期间工程_x005f_x0000__x005f_x0000_犼_x005f_x001d_"/>
      <sheetName val="P4 跨期间工程丵⽛_x005f_x0005__x005f_x0000_"/>
      <sheetName val="资产对䑲⽃_x005f_x0000__x005f_x0000_"/>
      <sheetName val="资产对䑲⽞_x005f_x0000__x005f_x0000_"/>
      <sheetName val="资产对_x005f_x0010__x005f_x0000_ௐത"/>
      <sheetName val="资产对_x005f_x0010__x005f_x0000_რܗ"/>
      <sheetName val="资产对_x005f_x0000__x005f_x0000_储_x005f_x0000_"/>
      <sheetName val="资产对_x005f_x0000__x005f_x0000_倸_x005f_x0000_"/>
      <sheetName val="资产对䑲⽔_x005f_x0000__x005f_x0000_"/>
      <sheetName val="表9-1 租ꠀ말ం莅0_x005f_x0000_"/>
      <sheetName val="表9-1 租赁合_x005f_x0000__x005f_x0000_耀s"/>
      <sheetName val="表9-1 租ꠀ첀ఁ춅__x005f_x0000_"/>
      <sheetName val="表9-1 租0_x005f_x0000_뀀_x005f_x0000__x005f_x0000_"/>
      <sheetName val="表9-1 租ࠀ뗕ఁ莅0_x005f_x0000_"/>
      <sheetName val="表9-1 租怀⏛ఀ莅0_x005f_x0000_"/>
      <sheetName val="表9-1 租砀⏕ఀ莅0_x005f_x0000_"/>
      <sheetName val="表9-1 租砀ꒅఆ辅__x005f_x0000_"/>
      <sheetName val="表9-1 租쀀ఁゅ0_x005f_x0000_"/>
      <sheetName val="表9-1 租赁合__x005f_x0000_堀f"/>
      <sheetName val="表9-1 租赁合__x005f_x0000__x005f_x0000_Þ"/>
      <sheetName val="表9-1 租赁合0_x005f_x0000_耀S"/>
      <sheetName val="表9-1 租赁合_x005f_x0000__x005f_x0000_ V"/>
      <sheetName val="资产_x005f_x0005__x005f_x0000_"/>
      <sheetName val="_13 铁路配件.xlsῘ长期投资--__x005f_x0000_㠀"/>
      <sheetName val="_13 铁路配件.xl徸⽈_x005f_x0005__x005f_x0000__x0"/>
      <sheetName val="_13 铁路配件.xl_x005f_x0005__x005f_x0000__x000"/>
      <sheetName val="_13 铁路配件.xlsῘ长期︀ᇕ԰_x005f_x0000_缀_x000"/>
      <sheetName val="_13 铁路配件.xlsῘ长期ﹶᇕ԰_x005f_x0000_缀_x000"/>
      <sheetName val="_13 铁路配件.xlsῘ长期ԯ_x005f_x0000_缀_x005f_x0000_"/>
      <sheetName val="_13 铁路配件.xlsῘ长期㔀቎԰_x005f_x0000_缀_x000"/>
      <sheetName val="_13 铁路配件.xlsῘ长期㔀ԯ_x005f_x0000_缀_x000"/>
      <sheetName val="_13 铁路配件.xlsῘ长期氀⡺됀⡺缀鴪ԯ_x005f_x0000_"/>
      <sheetName val="_13 铁路配件.xlsῘ长期怀ᕷ缀പ԰_x005f_x0000_缀_x0"/>
      <sheetName val="_13 铁路配件.xlsῘ长期⭶缀㬪ԯ_x005f_x0000_缀_x0"/>
      <sheetName val="_13 铁路配件.xlsῘ长期缀☪ԯ_x005f_x0000_缀_x000"/>
      <sheetName val="资产对헾】_x005f_x0005__x005f_x0000_"/>
      <sheetName val="固定资产_x005f_x0005__x005f_x0000_"/>
      <sheetName val="自_x005f_x0005__x005f_x0000_"/>
      <sheetName val="_13 铁路配件.xl︀ᇕ԰_x005f_x0000_缀_x005f_x0000__x"/>
      <sheetName val="_13 铁路配件.xlsῘ长期0_x005f_x0000_å_x0000"/>
      <sheetName val="_13 铁路配件.xlsῘ长期0_x005f_x0000_頀_x005f_x0014_"/>
      <sheetName val="表9-1 租赁合同_x005f_x0000_ᵜ"/>
      <sheetName val="表9-1 租赁合同ԯ_x005f_x0000_缀"/>
      <sheetName val="14预_x005f_x0005__x005f_x0000_"/>
      <sheetName val="_13 铁路配件.xlsῘ长期ꠀఅ讅0_x005f_x0000_退Æ"/>
      <sheetName val="_13 铁路配件.xlsῘ长期_x005f_x0000_㍠఍讅0_x000"/>
      <sheetName val="14预_x005f_x0010__x005f_x0000_"/>
      <sheetName val="_13 铁路配件.xlsῘ长期ᰀ፜搀፜ን԰_x005f_x0000_"/>
      <sheetName val="_13 铁路配件.xlsῘ长期⠀ิఊ讅0_x005f_x0000_저M"/>
      <sheetName val="_13 铁路配件.xl쌉ᄅ0_x005f_x0000_က³_x005f_x0000__"/>
      <sheetName val="_13 铁路配件.xl쌅ᄅ0_x005f_x0000_ç_x005f_x0000__"/>
      <sheetName val="_13 铁路配件.xlက_x005f_x0000_⠀뎔쌀ᄅ0_x005f_x0000_"/>
      <sheetName val="_13 铁路配件.xlက_x005f_x0000_쀀Ꚉ쌊ᄅ0_x005f_x0000_"/>
      <sheetName val="_13 铁路配件.xlက_x005f_x0000_က샃쌆ᄅ0_x005f_x0000_"/>
      <sheetName val="_13 铁路配件.xlက_x005f_x0000_耀돣쌀ᄅ0_x005f_x0000_"/>
      <sheetName val="_13 铁路配件.xlက_x005f_x0000_㠀⠎쌇ᄅ0_x005f_x0000_"/>
      <sheetName val="_13 铁路配件.xlက_x005f_x0000_蠀磸쌊ᄅ0_x005f_x0000_"/>
      <sheetName val="Std_scheme"/>
      <sheetName val="安装工程费计算表"/>
      <sheetName val="外销涤布"/>
      <sheetName val="G402."/>
      <sheetName val="UFPrn20040805154456"/>
      <sheetName val="_13 铁路配件.xlsῘ长期缀딪ԯ缀_x000"/>
      <sheetName val="_13 铁路配件.xlsῘ长期㔀ᵎԯ缀_x000"/>
      <sheetName val="XXXXXX_x0005__x0000"/>
      <sheetName val="分公司EBD쐇彣"/>
      <sheetName val="分公司EBD쐀彣"/>
      <sheetName val="分公司EBD/"/>
      <sheetName val="軽戦略YOSHIMA"/>
      <sheetName val="固定资产折旧费用每月分配表"/>
      <sheetName val="出口率"/>
      <sheetName val="[13 铁路配件.xls]分公司EBD/"/>
      <sheetName val="Guidance"/>
      <sheetName val="Size_Growth_Adj"/>
      <sheetName val="Guidance-English"/>
      <sheetName val="B-S"/>
      <sheetName val="SHEET"/>
      <sheetName val="资产负债表（1）"/>
      <sheetName val="利润表及利润分配表一"/>
      <sheetName val="资产负债表（2）"/>
      <sheetName val="营业外收支"/>
      <sheetName val="分录汇总表"/>
      <sheetName val="科目汇总表"/>
      <sheetName val="报表附注"/>
      <sheetName val="利润表验证表"/>
      <sheetName val="重分类分录表"/>
      <sheetName val="변수"/>
      <sheetName val="选择ꠉ㮔"/>
      <sheetName val="表五"/>
      <sheetName val="客户资料录入"/>
      <sheetName val="系统维护"/>
      <sheetName val="系统设置"/>
      <sheetName val="一级科目表"/>
      <sheetName val="期初试算平衡表"/>
      <sheetName val="其他货币资金"/>
      <sheetName val="现金流量表底稿"/>
      <sheetName val="应收利息"/>
      <sheetName val="累计折旧"/>
      <sheetName val="无形资产"/>
      <sheetName val="analyse"/>
      <sheetName val="Hotel"/>
      <sheetName val="折旧表"/>
      <sheetName val="參數(不可刪)"/>
      <sheetName val="土地ﾃﾞｰﾀ"/>
      <sheetName val="5-9应付股利（利润）"/>
      <sheetName val="5-7应交税费"/>
      <sheetName val="历年资产负债表"/>
      <sheetName val="1-收益法测算汇总表（元）"/>
      <sheetName val="历年损益表"/>
      <sheetName val="1-收益法测算汇总表（万元表）"/>
      <sheetName val="hidden0"/>
      <sheetName val="hidden1"/>
      <sheetName val="2550"/>
      <sheetName val="2552"/>
      <sheetName val="_2562"/>
      <sheetName val="_2565"/>
      <sheetName val="申报表封面"/>
      <sheetName val="电动车间"/>
      <sheetName val="房屋信息"/>
      <sheetName val="CQFMA"/>
      <sheetName val="17应付票据明细表"/>
      <sheetName val="P4 跨期间工程敨工收_x005f_x0000_"/>
      <sheetName val="XXXX㔀롎ԯ_x005f_x0000_"/>
      <sheetName val="XXXX㔀ԯ_x005f_x0000_"/>
      <sheetName val="表9-1 租픀ٟ԰_x005f_x0000_缀_x005f_x0000_"/>
      <sheetName val="表9-1 租__x005f_x0000_䠀_x005f_x001a__x005f_x0000__x"/>
      <sheetName val="表9-1 租က_x005f_x0000_ꠀ驮쌌嘅"/>
      <sheetName val="表9-1 租__x005f_x0000_뀀õ_x005f_x0000__x005f_x0000_"/>
      <sheetName val="表9-1 租က_x005f_x0000_쀀壟쌊ꐅ"/>
      <sheetName val="资产_x005f_x0000__x005f_x0000_윸"/>
      <sheetName val="资产_x005f_x0000__x005f_x0000_洠"/>
      <sheetName val="资产_x005f_x0000__x005f_x0000_짘"/>
      <sheetName val="资产_x005f_x0010__x005f_x0000_專"/>
      <sheetName val="资产_x005f_x0010__x005f_x0000_齐"/>
      <sheetName val="资产׃】_x005f_x0000_"/>
      <sheetName val="资产_x005f_x0000__x005f_x0000_潐"/>
      <sheetName val="资产_x005f_x0000__x005f_x0000_"/>
      <sheetName val="资产_x005f_x0000__x005f_x0000_ᮘ"/>
      <sheetName val="资产_x005f_x0000__x005f_x0000__x005f_xddc8_"/>
      <sheetName val="资产_x005f_x0000__x005f_x0000_䡐"/>
      <sheetName val="资产_x005f_x0010__x005f_x0000_숰"/>
      <sheetName val="资产׃⼹_x005f_x0000_"/>
      <sheetName val="资产_x005f_x0000__x005f_x0000_素"/>
      <sheetName val="资产_x005f_x0010__x005f_x0000_뮘"/>
      <sheetName val="ԀԀ_x005f_x0000__x005f_x0000__x005f_x0000_"/>
      <sheetName val="资产_x005f_x0010__x005f_x0000_㨐"/>
      <sheetName val="资产_x005f_x0010__x005f_x0000_뭠"/>
      <sheetName val="资产_x005f_x0010__x005f_x0000_鏰"/>
      <sheetName val="资产_x005f_x0000__x005f_x0000_⌐"/>
      <sheetName val="资产_x005f_x0010__x005f_x0000_䋘"/>
      <sheetName val="资产_x005f_x0010__x005f_x0000_鯐"/>
      <sheetName val="资产_x005f_x0000__x005f_x0000_რ"/>
      <sheetName val="资产_x005f_x0010__x005f_x0000_㴠"/>
      <sheetName val="资产_x005f_x0000__x005f_x0000_"/>
      <sheetName val="资产_x005f_x0000__x005f_x0000_ⓐ"/>
      <sheetName val="资产_x005f_x0000__x005f_x0000_ㅐ"/>
      <sheetName val="P4 跨期间工程䟣⿢_x005f_x0005__x005f_x0000_"/>
      <sheetName val="P4 跨期间工程䟣⽼_x005f_x0005__x005f_x0000_"/>
      <sheetName val="XXXX䈀Ꝫԯ_x005f_x0000_"/>
      <sheetName val="生产成本က_x005f_x0000_"/>
      <sheetName val="P4 跨期间工程丵⽡_x005f_x0005__x005f_x0000_"/>
      <sheetName val="附表2-က_x005f_x0000_㠀嫀쌒ᄅ"/>
      <sheetName val="附表2-က_x005f_x0000_ꠀ踷쌨ᄅ"/>
      <sheetName val="_13 铁路配件.xls_表9-1 租ꠀ첀ఁ춅__x005f_x0000_"/>
      <sheetName val="_13 铁路配件.xls_表9-1 租砀ꒅఆ辅__x005f_x0000_"/>
      <sheetName val="_13 铁路配件.xls_表9-1 租赁合__x005f_x0000_堀f"/>
      <sheetName val="_13 铁路配件.xls_表9-1 租赁合__x005f_x0000__x"/>
      <sheetName val="_13 铁路配件.xls_表9-1 租__x005f_x0000_䠀_x0"/>
      <sheetName val="_13 铁路配件.xls_表9-1 租__x005f_x0000_뀀õ_x"/>
      <sheetName val="附表3-下旬헾】_x005f_x0005__x005f_x0000_"/>
      <sheetName val="附表3-下旬ᰖ〚_x005f_x0005__x005f_x0000_"/>
      <sheetName val="附表3-下紀ዱ԰_x005f_x0000_缀"/>
      <sheetName val="P4 跨期间工程丵⼼_x005f_x0005__x005f_x0000_"/>
      <sheetName val="23产s_x005f_x0000_᠀q"/>
      <sheetName val="23产ၳ_x005f_x0000_렀ᨳ"/>
      <sheetName val="23产s_x005f_x0000_　R"/>
      <sheetName val="23产ၳ_x005f_x0000_怀ｻ"/>
      <sheetName val="23产ၳ_x005f_x0000_砀둵"/>
      <sheetName val="23产s_x005f_x0000_ࠀÜ"/>
      <sheetName val="23产s_x005f_x0000_　2"/>
      <sheetName val="23产s_x005f_x0000_䠀ã"/>
      <sheetName val="23产s_x005f_x0000_쀀Á"/>
      <sheetName val="23产s_x005f_x0000_耀_x005f_x0013_"/>
      <sheetName val="23产s_x005f_x0000__x005f_x0000_"/>
      <sheetName val="23产成_x005f_x0010__x005f_x0000_"/>
      <sheetName val="23产s_x005f_x0000_栀"/>
      <sheetName val="23产s_x005f_x0000_᠀!"/>
      <sheetName val="23产s_x005f_x0000_ꀀ "/>
      <sheetName val="23产s_x005f_x0000_퀀4"/>
      <sheetName val="23产s_x005f_x0000_쀀_"/>
      <sheetName val="23产s_x005f_x0000_"/>
      <sheetName val="23产s_x005f_x0000_㠀7"/>
      <sheetName val="23产s_x005f_x0000_㠀_x005f_x0007_"/>
      <sheetName val="23产牳__x005f_x0000_"/>
      <sheetName val="23产s_x005f_x0000_렀Ó"/>
      <sheetName val="23产s_x005f_x0000_᠀è"/>
      <sheetName val="23产s_x005f_x0000_䠀"/>
      <sheetName val="23产s_x005f_x0000_ࠀì"/>
      <sheetName val="23产s_x005f_x0000_퀀K"/>
      <sheetName val="23产s_x005f_x0000_䠀_x005f_x001a_"/>
      <sheetName val="23产ᡳ⢗_x005f_x0000_"/>
      <sheetName val="23产s_x005f_x0000_�9"/>
      <sheetName val="23产s_x005f_x0000_㠀°"/>
      <sheetName val="23产s_x005f_x0000__x005f_x0000__"/>
      <sheetName val="23产s_x005f_x0000_倀¸"/>
      <sheetName val="23产牳⑈0_x005f_x0000_"/>
      <sheetName val="23产s_x005f_x0000_뀀¥"/>
      <sheetName val="23产牳灈0_x005f_x0000_"/>
      <sheetName val="23产s_x005f_x0000_õ"/>
      <sheetName val="23产s_x005f_x0000_®"/>
      <sheetName val="23产s_x005f_x0000__x005f_x0000_ç"/>
      <sheetName val="23产s_x005f_x0000_倀ï"/>
      <sheetName val="23产牳酈__x005f_x0000_"/>
      <sheetName val="23产s_x005f_x0000_䀀_x005f_x000c_"/>
      <sheetName val="VENDOR NAMES 30060_x005f_x000a_"/>
      <sheetName val="资产对_x005f_x0000__x005f_x0000_捈_x005f_x0000_"/>
      <sheetName val="TB_x005f_x0005__x005f_x0000__x005f_x0005_"/>
      <sheetName val="_13 铁路配件.xl_x005f_x0000__x005f_x0000_Ԁ_x000"/>
      <sheetName val="_13 铁路配件.xl㰀᎕萀᎕ᴀᨈ԰_x005f_x0000_缀_x000"/>
      <sheetName val="XXXXXԯ_x005f_x0000_缀"/>
      <sheetName val="表9-1 租赁合㔀቎԰_x005f_x0000_"/>
      <sheetName val="附表3-下旬 (԰_x005f_x0000_缀"/>
      <sheetName val="盈利表(_x005f_x0000__x005f_x0000_獘"/>
      <sheetName val="附表3-下旬 (Ԁ_x005f_x0000_缀"/>
      <sheetName val="资产对_x005f_x0005__x005f_x0000__x005f_x0000_"/>
      <sheetName val="财务费က_x005f_x0000_怀쮄"/>
      <sheetName val="财务费က_x005f_x0000_⠀霻"/>
      <sheetName val="财务费က_x005f_x0000_᠀쌑"/>
      <sheetName val="财务费爅衈0_x005f_x0000_"/>
      <sheetName val="23产s_x005f_x0000_ꀀ_x005f_x0009_"/>
      <sheetName val="23产s_x005f_x0000__x005f_xd800_9"/>
      <sheetName val="资产对_x005f_x0005_"/>
      <sheetName val="_x005f_x0002__x005f_x0017_"/>
      <sheetName val="_13 铁路配件.xlsῘ长期缀딪ԯ_x005f_x0000_缀_x000"/>
      <sheetName val="表9-1 租赁ﺍᇕ԰_x005f_x0000_缀"/>
      <sheetName val="表9-1 租赁֍_x005f_x0000_缀_x005f_x0000__x005f_x0000_"/>
      <sheetName val="表9-1 租赁_x005f_x0000_ః薅0"/>
      <sheetName val="表9-1 租赁㔀㝎ԯ_x005f_x0000_缀"/>
      <sheetName val="表9-1 租赁㖍䥎ԯ_x005f_x0000_缀"/>
      <sheetName val="_13 铁路配件.xls_23产牳__x005f_x0000_"/>
      <sheetName val="_13 铁路配件.xls_23产牳酈__x005f_x0000_"/>
      <sheetName val="XL4Poppya_x005f_x0000__x005f_x0000__x005f_x0000__"/>
      <sheetName val="资产_x005f_x0000__x005f_x0000_寐"/>
      <sheetName val="XXXXXX_x005f_x005f_x005f_x0005__x0000"/>
      <sheetName val="_13 铁路配件.xlsῘ长期鐀魺屶ኍ�∴԰_x005f_x0000_"/>
      <sheetName val="_13 铁路配件.xlsῘ长期鐀魺屶ᎍ�∴԰_x005f_x0000_"/>
      <sheetName val="包增减变动"/>
      <sheetName val="附表"/>
      <sheetName val="F34-1"/>
      <sheetName val="B11-1"/>
      <sheetName val="B01-1"/>
      <sheetName val="F-1 BS "/>
      <sheetName val="M2"/>
      <sheetName val="收入与成本"/>
      <sheetName val="销售比率"/>
      <sheetName val="[13 铁路配件.xls]_13______xls_____3"/>
      <sheetName val="[13 铁路配件.xls][13 铁路配件.xls]_9__6"/>
      <sheetName val="[13 铁路配件.xls][13 铁路配件.xls]_9__7"/>
      <sheetName val="[13 铁路配件.xls][13 铁路配件.xls]_9__8"/>
      <sheetName val="[13 铁路配件.xls][13 铁路配件.xls]_9__9"/>
      <sheetName val="[13 铁路配件.xls][13 铁路配件.xls]_9_10"/>
      <sheetName val="[13 铁路配件.xls][13 铁路配件.xls]_9_11"/>
      <sheetName val="[13 铁路配件.xls][13 铁路配件.xls]23__2"/>
      <sheetName val="[13 铁路配件.xls][13 铁路配件.xls]23__3"/>
      <sheetName val="[13 铁路配件.xls]_13______xls_____4"/>
      <sheetName val="[13 铁路配件.xls][13 铁路配件.xls]_9_12"/>
      <sheetName val="[13 铁路配件.xls][13 铁路配件.xls]_13_2"/>
      <sheetName val="科目清单"/>
      <sheetName val="总分公司三部门新旧预付账龄"/>
      <sheetName val="UFPrn20031203195053"/>
      <sheetName val="ZH_COA"/>
      <sheetName val="应付账款_(2)"/>
      <sheetName val="Sales_taxes"/>
      <sheetName val="Base_Data"/>
      <sheetName val="Annual_Price"/>
      <sheetName val="BLLP-GL_Link"/>
      <sheetName val="Balance_sheet_for_August"/>
      <sheetName val="Income_statement_for_August"/>
      <sheetName val="Ending_Stock"/>
      <sheetName val="RM_Cost"/>
      <sheetName val="Penyusutan_Kendaraan"/>
      <sheetName val="외주현황_wq1"/>
      <sheetName val="2005_AR"/>
      <sheetName val="2005advance_to_suppliers"/>
      <sheetName val="AP_2005"/>
      <sheetName val="p_&amp;_lx"/>
      <sheetName val="DTT_adj"/>
      <sheetName val="XXXXXX_x005f_x005f_x005f_x0005_"/>
      <sheetName val="固定_x005f_x005f_x005f_x0005_"/>
      <sheetName val="XX虘_x005f_x005f_x005f_x0013_蚜_x005f_x005f_x005f_x0013_"/>
      <sheetName val="XX虘_x005f_x005f_x005f_x0013_"/>
      <sheetName val="XX_x005f_x005f_x005f_x0005_"/>
      <sheetName val="XX虘_x005f_x005f_x005f_x0013_픀腟"/>
      <sheetName val="固定_x005f_x005f_x005f_x0005_缀爎"/>
      <sheetName val="资产对帐清뼀_x005f_x005f_x005f_x0005_"/>
      <sheetName val="固定_x005f_x005f_x005f_x0005__x005f_x005f_x005f_xdc00_⡹"/>
      <sheetName val="固定_x005f_x005f_x005f_x0005_怀⺒"/>
      <sheetName val="固定_x005f_x005f_x005f_x0005_ﰀ᎓"/>
      <sheetName val="固定_x005f_x005f_x005f_x0005_缀䜎"/>
      <sheetName val="固定_x005f_x005f_x005f_x0005_尀᪎"/>
      <sheetName val="固定_x005f_x005f_x005f_x0005_簀₏"/>
      <sheetName val="固定_x005f_x005f_x005f_x0005_ ₐ"/>
      <sheetName val="固定_x005f_x005f_x005f_x0005_缀㨎"/>
      <sheetName val="固定_x005f_x005f_x005f_x0005_瀀ᩙ"/>
      <sheetName val="固定_x005f_x005f_x005f_x0005_ ⹘"/>
      <sheetName val="固定_x005f_x005f_x005f_x0005_倀≷"/>
      <sheetName val="固定_x005f_x005f_x005f_x0005_謀ꀪ"/>
      <sheetName val="固定_x005f_x005f_x005f_x0005_찀᩶"/>
      <sheetName val="固定_x005f_x005f_x005f_x0005_瀀ᢔ"/>
      <sheetName val="固定_x005f_x005f_x005f_x0005_䴀뇗"/>
      <sheetName val="固定_x005f_x005f_x005f_x0005_⁴"/>
      <sheetName val="固定_x005f_x005f_x005f_x0005_ᰀ⑴"/>
      <sheetName val="固定_x005f_x005f_x005f_x0005_缀䌎"/>
      <sheetName val="固定_x005f_x005f_x005f_x0005_謀"/>
      <sheetName val="固定_x005f_x005f_x005f_x0005_鰀᭹"/>
      <sheetName val="固定_x005f_x005f_x005f_x0005_ ⍙"/>
      <sheetName val="固定_x005f_x005f_x005f_x0005_倀ⵖ"/>
      <sheetName val="固定_x005f_x005f_x005f_x0005_䀀⭕"/>
      <sheetName val="固定_x005f_x005f_x005f_x0005_䰀⥛"/>
      <sheetName val="固定_x005f_x005f_x005f_x0005_က᭛"/>
      <sheetName val="固定_x005f_x005f_x005f_x0005_倀❗"/>
      <sheetName val="固定_x005f_x005f_x005f_x0005_怀⑖"/>
      <sheetName val="固定_x005f_x005f_x005f_x0005_䀀⽗"/>
      <sheetName val="固定_x005f_x005f_x005f_x0005_᝗"/>
      <sheetName val="固定_x005f_x005f_x005f_x0005_ကᕛ"/>
      <sheetName val="固定_x005f_x005f_x005f_x0005_⍛"/>
      <sheetName val="固定_x005f_x005f_x005f_x0005_ఀᙘ"/>
      <sheetName val="固定_x005f_x005f_x005f_x0005_⁷ᙎ"/>
      <sheetName val="固定_x005f_x005f_x005f_x0005_밀ᙰ"/>
      <sheetName val="固定_x005f_x005f_x005f_x0005_∀᱃"/>
      <sheetName val="固定_x005f_x005f_x005f_x0005_ꁷᘟ"/>
      <sheetName val="固定_x005f_x005f_x005f_x0005_Ⰰ⥙"/>
      <sheetName val="固定_x005f_x005f_x005f_x0005_退╔"/>
      <sheetName val="固定_x005f_x005f_x005f_x0005_瀀ቖ"/>
      <sheetName val="固定_x005f_x005f_x005f_x0005_∀暑"/>
      <sheetName val="固定_x005f_x005f_x005f_x0005_ᰀᡖ"/>
      <sheetName val="XX虘_x005f_x005f_x005f_x0013_ぇ"/>
      <sheetName val="固定_x005f_x005f_x005f_x0005_⍇"/>
      <sheetName val="固定_x005f_x005f_x005f_x0005_∀晃"/>
      <sheetName val="固定_x005f_x005f_x005f_x0005_가ᵲ"/>
      <sheetName val="固定_x005f_x005f_x005f_x0005_"/>
      <sheetName val="固定_x005f_x005f_x005f_x0005_ᵗ"/>
      <sheetName val="固定_x005f_x005f_x005f_x0005_㥇"/>
      <sheetName val="固定_x005f_x005f_x005f_x0005_睇"/>
      <sheetName val="固定_x005f_x005f_x005f_x0005_뀀ᡘ"/>
      <sheetName val="固定_x005f_x005f_x005f_x0005_ⱇ"/>
      <sheetName val="固定_x005f_x005f_x005f_x0005__x005f_x005f_x005f_xdc00_ᝰ"/>
      <sheetName val="固定_x005f_x005f_x005f_x0005_　⍕"/>
      <sheetName val="固定_x005f_x005f_x005f_x0005_䙇"/>
      <sheetName val="固定_x005f_x005f_x005f_x0005_㰀ᑖ"/>
      <sheetName val="固定_x005f_x005f_x005f_x0005__x005f_x005f_x005f_xdc00_Ṵ"/>
      <sheetName val="固定_x005f_x005f_x005f_x0005_ကㅻ"/>
      <sheetName val="固定_x005f_x005f_x005f_x0005_耀⩚"/>
      <sheetName val="固定_x005f_x005f_x005f_x0005_Ⰰⱴ"/>
      <sheetName val="固定_x005f_x005f_x005f_x0005_밀ᑲ"/>
      <sheetName val="固定_x005f_x005f_x005f_x0005_퀀ṭ"/>
      <sheetName val="XXXXX_x005f_x005f_x005f_x0005_"/>
      <sheetName val="固定_x005f_x005f_x005f_x0005_簀╔"/>
      <sheetName val="固定_x005f_x005f_x005f_x0005_䰀ፙ"/>
      <sheetName val="固定_x005f_x005f_x005f_x0005_ﰀ❚"/>
      <sheetName val="固定_x005f_x005f_x005f_x0005_멇"/>
      <sheetName val="固定_x005f_x005f_x005f_x0005_ᕗ"/>
      <sheetName val="XXXXXX蚘_x005f_x005f_x005f_x0013_"/>
      <sheetName val="固定⪋〚_x005f_x005f_x005f_x0005_"/>
      <sheetName val="固定헾】_x005f_x005f_x005f_x0005_"/>
      <sheetName val="资产简_x005f_x005f_x005f_x0015_๿"/>
      <sheetName val="P4 跨期间工程敨工收_x005f_x005f_x005f_xdc00_"/>
      <sheetName val="固定秠_x005f_x005f_x005f_x001d_๿"/>
      <sheetName val="资产对帐清_x005f_x005f_x005f_xdc5e_"/>
      <sheetName val="固定瘌_x005f_x005f_x005f_x001e_癔"/>
      <sheetName val="P4 跨期间工程瑌_x005f_x005f_x005f_x001e_璔_x005f_x005f_x"/>
      <sheetName val="固定_x005f_x005f_x005f_x0005_氀⁚"/>
      <sheetName val="XX虘_x005f_x005f_x005f_x0013_簀ᙗ"/>
      <sheetName val="XX虘_x005f_x005f_x005f_x0013_䀀⥮"/>
      <sheetName val="固定_x005f_x005f_x005f_x0005_∀"/>
      <sheetName val="固定_x005f_x005f_x005f_x0005_가⡴"/>
      <sheetName val="固定_x005f_x005f_x005f_x0005_G"/>
      <sheetName val="固定_x005f_x005f_x005f_x0005_　⑯"/>
      <sheetName val="固定_x005f_x005f_x005f_x0005_䰀⩱"/>
      <sheetName val="固定_x005f_x005f_x005f_x0005_큶⛀"/>
      <sheetName val="固定_x005f_x005f_x005f_x0005_⁷េ"/>
      <sheetName val="固定_x005f_x005f_x005f_x0005_ぷើ"/>
      <sheetName val="固定_x005f_x005f_x005f_x0005_w⧅"/>
      <sheetName val="固定_x005f_x005f_x005f_x0005_ၷ⧂"/>
      <sheetName val="固定_x005f_x005f_x005f_x0005_끷⟂"/>
      <sheetName val="固定_x005f_x005f_x005f_x0005_ꁷⳆ"/>
      <sheetName val="固定_x005f_x005f_x005f_x0005_∀䥃"/>
      <sheetName val="固定_x005f_x005f_x005f_x0005_灷⃆"/>
      <sheetName val="XX虘_x005f_x005f_x005f_x0013__x005f_x005f_x005f_xdc00_ⱛ"/>
      <sheetName val="XX虘_x005f_x005f_x005f_x0013__x005f_x005f_x005f_xdd47_"/>
      <sheetName val="固定_x005f_x005f_x005f_x0005_가≖"/>
      <sheetName val="固定_x005f_x005f_x005f_x0005_끷ⳁ"/>
      <sheetName val="固定_x005f_x005f_x005f_x0005_遷⏆"/>
      <sheetName val="固定_x005f_x005f_x005f_x0005_끷ツ"/>
      <sheetName val="固定_x005f_x005f_x005f_x0005_⿅"/>
      <sheetName val="固定_x005f_x005f_x005f_x0005_⁇"/>
      <sheetName val="固定๿⽐_x005f_x005f_x005f_x0005_"/>
      <sheetName val="固定赠_x005f_x005f_x005f_x0012_๿"/>
      <sheetName val="固定๿⽥_x005f_x005f_x005f_x0005_"/>
      <sheetName val="固定๿⼹_x005f_x005f_x005f_x0005_"/>
      <sheetName val="固定鋰_x005f_x005f_x005f_x001e_⪋"/>
      <sheetName val="固定๿⾓_x005f_x005f_x005f_x0005_"/>
      <sheetName val="固定๿⿂_x005f_x005f_x005f_x0005_"/>
      <sheetName val="资产䟣⿓_x005f_x005f_x005f_x0005_"/>
      <sheetName val="固定䟣⾙_x005f_x005f_x005f_x0005_"/>
      <sheetName val="固定珌_x005f_x005f_x005f_x0014_琔"/>
      <sheetName val="P4 跨期间工程๿⽌_x005f_x005f_x005f_x0005_"/>
      <sheetName val="P4 跨期间工程啠_x005f_x005f_x005f_x0015_䌢⿍"/>
      <sheetName val="XXXXXX_x005f_x005f_x005f_x0005__"/>
      <sheetName val="固定_x005f_x005f_x005f_x0005_退ㅰ"/>
      <sheetName val="资产穰_x005f_x005f_x005f_x001a_ᰖ"/>
      <sheetName val="固定_x005f_x005f_x005f_x0005_ၶ⻆"/>
      <sheetName val="XX虘_x005f_x005f_x005f_x0013_尀ᱵ"/>
      <sheetName val="XX虘_x005f_x005f_x005f_x0013_瀀ṹ"/>
      <sheetName val="XX虘_x005f_x005f_x005f_x0013_㰀⩴"/>
      <sheetName val="XX虘_x005f_x005f_x005f_x0013_ᰀⱴ"/>
      <sheetName val="XX虘_x005f_x005f_x005f_x0013_缀_x005f_x005f_x005f_xdf0e_"/>
      <sheetName val="XX虘_x005f_x005f_x005f_x0013_ꀀ᝙"/>
      <sheetName val="XX虘_x005f_x005f_x005f_x0013_耀⁴"/>
      <sheetName val="产品销售收入成本明细表๿⿦_x005f_x005f_x005f_x0005_"/>
      <sheetName val="资产๿⿙_x005f_x005f_x005f_x0005_"/>
      <sheetName val="资产郐_x005f_x005f_x005f_x0013_๿"/>
      <sheetName val="资产疬_x005f_x005f_x005f_x0014_痴"/>
      <sheetName val="资产๿⼠_x005f_x005f_x005f_x0005_"/>
      <sheetName val="资产๿⼳_x005f_x005f_x005f_x0005_"/>
      <sheetName val="资产竜_x005f_x005f_x005f_x0018_笤"/>
      <sheetName val="资产酐_x005f_x005f_x005f_x0012_๿"/>
      <sheetName val="资产鎼_x005f_x005f_x005f_x001b_鐄"/>
      <sheetName val="资产埐_x005f_x005f_x005f_x001e_䌢"/>
      <sheetName val="资产䌢⽛_x005f_x005f_x005f_x0005_"/>
      <sheetName val="资产๿⾒_x005f_x005f_x005f_x0005_"/>
      <sheetName val="XX虘_x005f_x005f_x005f_x0013_ὖ"/>
      <sheetName val="XXXX_x005f_x005f_x005f_xdc00_⹚␀"/>
      <sheetName val="资产对帐清_x005f_x005f_x005f_x0005_"/>
      <sheetName val="资产对帐清_x005f_x005f_x005f_xdc00_╳"/>
      <sheetName val="固定_x005f_x005f_x005f_x0005_ꀀㅰ"/>
      <sheetName val="固定_x005f_x005f_x005f_x0005_簀Ɑ"/>
      <sheetName val="固定_x005f_x005f_x005f_x0005_獇"/>
      <sheetName val="固定_x005f_x005f_x005f_x0005_㡇"/>
      <sheetName val="固定_x005f_x005f_x005f_x0005_晇"/>
      <sheetName val="固定_x005f_x005f_x005f_x0005_၇"/>
      <sheetName val="固定_x005f_x005f_x005f_x0005_ကㅳ"/>
      <sheetName val="固定_x005f_x005f_x005f_x0005_ꑇ"/>
      <sheetName val="固定_x005f_x005f_x005f_x0005_Ⰰⅲ"/>
      <sheetName val="固定_x005f_x005f_x005f_x0005_⽇"/>
      <sheetName val="固定_x005f_x005f_x005f_x0005_က⥲"/>
      <sheetName val="固定_x005f_x005f_x005f_x0005_Ὦ"/>
      <sheetName val="固定_x005f_x005f_x005f_x0005_ᰀ⥚"/>
      <sheetName val="固定_x005f_x005f_x005f_x0005_鰀⥗"/>
      <sheetName val="固定_x005f_x005f_x005f_x0005_쀀ᡚ"/>
      <sheetName val="固定_x005f_x005f_x005f_x0005_က⁬"/>
      <sheetName val="固定_x005f_x005f_x005f_x0005_䀀⍲"/>
      <sheetName val="固定_x005f_x005f_x005f_x0005_怀♘"/>
      <sheetName val="固定_x005f_x005f_x005f_x0005_뀀⩔"/>
      <sheetName val="固定_x005f_x005f_x005f_x0005_倀᭱"/>
      <sheetName val="固定_x005f_x005f_x005f_x0005_렀ꕟ"/>
      <sheetName val="固定_x005f_x005f_x005f_x0005_堀᙭"/>
      <sheetName val="固定_x005f_x005f_x005f_x0005_렀❟"/>
      <sheetName val="固定_x005f_x005f_x005f_x0005_렀赟"/>
      <sheetName val="固定_x005f_x005f_x005f_x0005_䀀ᑖ"/>
      <sheetName val="固定_x005f_x005f_x005f_x0005_ꀀቔ"/>
      <sheetName val="固定_x005f_x005f_x005f_x0005_렀᭟"/>
      <sheetName val="固定_x005f_x005f_x005f_x0005_⠀ᡘ"/>
      <sheetName val="固定_x005f_x005f_x005f_x0005_䀀᱓"/>
      <sheetName val="固定_x005f_x005f_x005f_x0005_䀀╙"/>
      <sheetName val="固定_x005f_x005f_x005f_x0005_ᵇ"/>
      <sheetName val="固定_x005f_x005f_x005f_x0005_ࠀ᭱"/>
      <sheetName val="固定_x005f_x005f_x005f_x0005_렀佟"/>
      <sheetName val="固定_x005f_x005f_x005f_x0005_⩳"/>
      <sheetName val="固定_x005f_x005f_x005f_x0005_瀀げ"/>
      <sheetName val="固定_x005f_x005f_x005f_x0005_렀癟"/>
      <sheetName val="固定_x005f_x005f_x005f_x0005_　⡲"/>
      <sheetName val="固定_x005f_x005f_x005f_x0005_렀葟"/>
      <sheetName val="固定_x005f_x005f_x005f_x0005_뀀⑬"/>
      <sheetName val="固定_x005f_x005f_x005f_x0005_렀衟"/>
      <sheetName val="固定_x005f_x005f_x005f_x0005_䠀Ṍ"/>
      <sheetName val="固定_x005f_x005f_x005f_x0005_栀⭘"/>
      <sheetName val="固定_x005f_x005f_x005f_x0005_ ፬"/>
      <sheetName val="固定_x005f_x005f_x005f_x0005_⠀ᩱ"/>
      <sheetName val="固定_x005f_x005f_x005f_x0005_蠀᭭"/>
      <sheetName val="固定_x005f_x005f_x005f_x0005_렀ᙱ"/>
      <sheetName val="固定_x005f_x005f_x005f_x0005__x005f_x005f_x005f_xd800_⹏"/>
      <sheetName val="固定_x005f_x005f_x005f_x0005_렀퉟"/>
      <sheetName val="固定_x005f_x005f_x005f_x0005_㔀Վ"/>
      <sheetName val="固定_x005f_x005f_x005f_x0005_栀Ⅿ"/>
      <sheetName val="固定_x005f_x005f_x005f_x0005_ꠀ⹰"/>
      <sheetName val="固定_x005f_x005f_x005f_x0005_㠀ㅈ"/>
      <sheetName val="固定_x005f_x005f_x005f_x0005_퀀ㅪ"/>
      <sheetName val="固定_x005f_x005f_x005f_x0005_⠀≔"/>
      <sheetName val="固定_x005f_x005f_x005f_x0005_頀ᝏ"/>
      <sheetName val="固定_x005f_x005f_x005f_x0005_㔀Ꙏ"/>
      <sheetName val="固定_x005f_x005f_x005f_x0005_ꠀ᱔"/>
      <sheetName val="固定_x005f_x005f_x005f_x0005_퀀ᱰ"/>
      <sheetName val="固定_x005f_x005f_x005f_x0005_ᑘ"/>
      <sheetName val="固定_x005f_x005f_x005f_x0005_　⽫"/>
      <sheetName val="固定_x005f_x005f_x005f_x0005_⅊"/>
      <sheetName val="固定_x005f_x005f_x005f_x0005_㔀ⅎ"/>
      <sheetName val="固定_x005f_x005f_x005f_x0005_退ᕱ"/>
      <sheetName val="固定_x005f_x005f_x005f_x0005_怀ⵗ"/>
      <sheetName val="固定_x005f_x005f_x005f_x0005_頀⩗"/>
      <sheetName val="XX虘_x005f_x005f_x005f_x0013_㔀୎"/>
      <sheetName val="_x005f_x005f_x005f_x0005_"/>
      <sheetName val="固定_x005f_x005f_x005f_x0005_저⽕"/>
      <sheetName val="固定_x005f_x005f_x005f_x0005_ቬ"/>
      <sheetName val="固定_x005f_x005f_x005f_x0005_㔀艎"/>
      <sheetName val="固定_x005f_x005f_x005f_x0005_㔀㍎"/>
      <sheetName val="固定_x005f_x005f_x005f_x0005_⥘"/>
      <sheetName val="固定_x005f_x005f_x005f_x0005_瀀ተ"/>
      <sheetName val="固定_x005f_x005f_x005f_x0005_㠀ᵯ"/>
      <sheetName val="固定_x005f_x005f_x005f_x0005_㔀"/>
      <sheetName val="固定_x005f_x005f_x005f_x0005_퀀⭕"/>
      <sheetName val="固定_x005f_x005f_x005f_x0005_䈀쵪"/>
      <sheetName val="资产徸⿺_x005f_x005f_x005f_x0005_"/>
      <sheetName val="P4 跨期间工程๿⼷_x005f_x005f_x005f_x0005_"/>
      <sheetName val="固定_x005f_x005f_x005f_x0005_㔀㑎"/>
      <sheetName val="固定_x005f_x005f_x005f_x0005_㔀啎"/>
      <sheetName val="固定_x005f_x005f_x005f_x0005_㔀ぎ"/>
      <sheetName val="固定_x005f_x005f_x005f_x0005_㔀㡎"/>
      <sheetName val="XX虘_x005f_x005f_x005f_x0013_谀♛"/>
      <sheetName val="X_x005f_x005f_x005f_x0010_"/>
      <sheetName val="X_x005f_x005f_x005f_x0005_"/>
      <sheetName val="P4 跨期间工程_x005f_x005f_x005f_x0005_"/>
      <sheetName val="KKKKKKK_x005f_x005f_x005f_x0005_"/>
      <sheetName val="P4 跨期间工程埐_x005f_x005f_x005f_x0017_䟣』"/>
      <sheetName val="P4 跨期间工程喰_x005f_x005f_x005f_x001f_䟣⽡"/>
      <sheetName val="P4 跨期间工程尀_x005f_x005f_x005f_x0019_䟣⽆"/>
      <sheetName val="P4 跨期间工程䟣⼕_x005f_x005f_x005f_x0005_"/>
      <sheetName val="P4 跨期间工程垐_x005f_x005f_x005f_x001d_䟣⿁"/>
      <sheetName val="P4 跨期间工程媰_x005f_x005f_x005f_x001c_䟣⽭"/>
      <sheetName val="P4 跨期间工程媠_x005f_x005f_x005f_x0014_䟣⼬"/>
      <sheetName val="P4 跨期间工程媬_x005f_x005f_x005f_x0014_嫴_x005f_x005f_x"/>
      <sheetName val="P4 跨期间工程䟣⽯_x005f_x005f_x005f_x0005_"/>
      <sheetName val="P4 跨期间工程䟣⽩_x005f_x005f_x005f_x0005_"/>
      <sheetName val="P4 跨期间工程䟣⿃_x005f_x005f_x005f_x0005_"/>
      <sheetName val="P4 跨期间工程嘠_x005f_x005f_x005f_x0012_䟣⿸"/>
      <sheetName val="P4 跨期间工程禜_x005f_x005f_x005f_x001a_秤_x005f_x005f_x"/>
      <sheetName val="P4 跨期间工程๿⽁_x005f_x005f_x005f_x0005_"/>
      <sheetName val="XX虘_x005f_x005f_x005f_x0013_⁫"/>
      <sheetName val="固定_x005f_x005f_x005f_x0005_⁫"/>
      <sheetName val="XX虘_x005f_x005f_x005f_x0013_⁬"/>
      <sheetName val="固定_x005f_x005f_x005f_x0005_⁬"/>
      <sheetName val="XX虘_x005f_x005f_x005f_x0013_䈀荪"/>
      <sheetName val="XX虘_x005f_x005f_x005f_x0013_ざ"/>
      <sheetName val="固定_x005f_x005f_x005f_x0005_㔀䡎"/>
      <sheetName val="固定_x005f_x005f_x005f_x0005_怀Ⅻ"/>
      <sheetName val="固定_x005f_x005f_x005f_x0005_蠀♬"/>
      <sheetName val="固定_x005f_x005f_x005f_x0005_㔀㹎"/>
      <sheetName val="固定_x005f_x005f_x005f_x0005_ꠀ♙"/>
      <sheetName val="固定_x005f_x005f_x005f_x0005_ ⽕"/>
      <sheetName val="固定_x005f_x005f_x005f_x0005_㔀"/>
      <sheetName val="固定_x005f_x005f_x005f_x0005__x005f_x005f_x005f_xd800_⽙"/>
      <sheetName val="XXXX_x005f_x005f_x005f_xd800_⽙렀絟"/>
      <sheetName val="P4 跨期间工程匰_x005f_x005f_x005f_x0019_卼_x005f_x005f_x"/>
      <sheetName val="P4 跨期间工程刨_x005f_x005f_x005f_x0019_徸⾲"/>
      <sheetName val="P4 跨期间工程丵⽛_x005f_x005f_x005f_x0005_"/>
      <sheetName val="P4 跨期间工程墰_x005f_x005f_x005f_x001c_壼_x005f_x005f_x"/>
      <sheetName val="P4 跨期间工程匘_x005f_x005f_x005f_x0012_徸⿿"/>
      <sheetName val="___x005f_x005f_x005f_x0005_"/>
      <sheetName val="资产_x005f_x005f_x005f_x0010_"/>
      <sheetName val="资产_x005f_x005f_x005f_x0005__x005f_x005f_x005f_x0005__x0"/>
      <sheetName val="P4 跨期间工程徸⽲_x005f_x005f_x005f_x0005_"/>
      <sheetName val="P4 跨期间工程地_x005f_x005f_x005f_x0019_坼_x005f_x005f_x"/>
      <sheetName val="P4 跨期间工程๿⼯_x005f_x005f_x005f_x0005_"/>
      <sheetName val="P4 跨期间工程徸　_x005f_x005f_x005f_x0005_"/>
      <sheetName val="P4 跨期间工程徸⿤_x005f_x005f_x005f_x0005_"/>
      <sheetName val="P4 跨期间工程䟣⾝_x005f_x005f_x005f_x0005_"/>
      <sheetName val="P4 跨期间工程囘_x005f_x005f_x005f_x001f_丵⿵"/>
      <sheetName val="P4 跨期间工程呀_x005f_x005f_x005f_x0013_䟣⾈"/>
      <sheetName val="P4 跨期间工程䟣⿢_x005f_x005f_x005f_x0005_"/>
      <sheetName val="P4 跨期间工程䟣⽼_x005f_x005f_x005f_x0005_"/>
      <sheetName val="P4 跨期间工程徸⿔_x005f_x005f_x005f_x0005_"/>
      <sheetName val="P4 跨期间工程徸⿇_x005f_x005f_x005f_x0005_"/>
      <sheetName val="P4 跨期间工程奐_x005f_x005f_x005f_x0013_妜_x005f_x005f_x"/>
      <sheetName val="P4 跨期间工程俈_x005f_x005f_x005f_x001d_丵⽡"/>
      <sheetName val="P4 跨期间工程丵⽡_x005f_x005f_x005f_x0005_"/>
      <sheetName val="P4 跨期间工程睞汔_x005f_x005f_x005f_x0012_"/>
      <sheetName val="P4 跨期间工程癀_x005f_x005f_x005f_x0012_๿⽼"/>
      <sheetName val="分公司EB_x005f_x005f_x005f_x005f_x005f_x005f_x005f_x0000_"/>
      <sheetName val="P4 跨期间工程丵⼼_x005f_x005f_x005f_x0005_"/>
      <sheetName val="P4 跨期间工程址_x005f_x005f_x005f_x001f_䟣⾼"/>
      <sheetName val="P4 跨期间工程嬐_x005f_x005f_x005f_x001b_䟣⽘"/>
      <sheetName val="附表3-下旬헾】_x005f_x005f_x005f_x0005_"/>
      <sheetName val="附表3-下旬ᰖ〚_x005f_x005f_x005f_x0005_"/>
      <sheetName val="P4 跨期间工程灀_x005f_x005f_x005f_x0012_炌_x005f_x005f_x"/>
      <sheetName val="P4 跨期间工程丵⿼_x005f_x005f_x005f_x0005_"/>
      <sheetName val="其他长期_x005f_x005f_x005f_xdc00_ᎉ"/>
      <sheetName val="_13 铁路配件.xlsῘ长期投资--其_x005f_x005f_x000"/>
      <sheetName val="资产对_x005f_x005f_x005f_x0010_"/>
      <sheetName val="XX虘_x005f_x005f_x005f_x0013_퀀ᥗ"/>
      <sheetName val="固定_x005f_x005f_x005f_x0005_�⡹"/>
      <sheetName val="固定_x005f_x005f_x005f_x0005_�ᝰ"/>
      <sheetName val="固定_x005f_x005f_x005f_x0005_�Ṵ"/>
      <sheetName val="XX虘_x005f_x005f_x005f_x0013_�ⱛ"/>
      <sheetName val="XX虘_x005f_x005f_x005f_x0013_�"/>
      <sheetName val="XX虘_x005f_x005f_x005f_x0013_缀�"/>
      <sheetName val="4货币_x005f_x005f_x005f_xdc00_ᎉ"/>
      <sheetName val="XXXXXX虘_x005f_x005f_x005f_x0013_"/>
      <sheetName val="资产踜_x005f_x005f_x005f_x0016_蹤"/>
      <sheetName val="_13 铁路配件.xl奜_x005f_x005f_x005f_x0019_妤_x005"/>
      <sheetName val="_13 铁路配件.xl徸⽈_x005f_x005f_x005f_x0005_"/>
      <sheetName val="_13 铁路配件.xl_x005f_x005f_x005f_x0005_"/>
      <sheetName val="23产_x005f_x005f_x005f_xd873_㲗䀀⛌"/>
      <sheetName val="23产_x005f_x005f_x005f_xd873_㲗㠀ਗ"/>
      <sheetName val="23产成_x005f_x005f_x005f_x0010_"/>
      <sheetName val="23产ᡳ⥭_x005f_x005f_x005f_xdf9c_"/>
      <sheetName val="资产对帐清쌀_x005f_x005f_x005f_x0005_"/>
      <sheetName val="_13 铁路配件.xlsῘ长期鐀魺屶ኍ_x005f_x005f_xd900"/>
      <sheetName val="其他长期_x005f_x005f_x005f_xdc65_ᎉ"/>
      <sheetName val="自定_x005f_x005f_x005f_x0005_"/>
      <sheetName val="资产对헾】_x005f_x005f_x005f_x0005_"/>
      <sheetName val="资产对帐清_x005f_x005f_x005f_x0010_"/>
      <sheetName val="固定资产_x005f_x005f_x005f_x0005_"/>
      <sheetName val="资产对帐헾】_x005f_x005f_x005f_x0005_"/>
      <sheetName val="14预໘_x005f_x005f_x005f_x0005_"/>
      <sheetName val="附表3-下旬 壒〚_x005f_x005f_x005f_x0005_"/>
      <sheetName val="附表3-下旬 尜_x005f_x005f_x005f_x0013_層"/>
      <sheetName val="自_x005f_x005f_x005f_x0005_"/>
      <sheetName val="_13 铁路配件.xlsῘ长期鐀魺屶ᎍ_x005f_x005f_xd900"/>
      <sheetName val="自尜_x005f_x005f_x005f_x0013_"/>
      <sheetName val="自挔_x005f_x005f_x005f_x0012_"/>
      <sheetName val="14预尜_x005f_x005f_x005f_x0013_"/>
      <sheetName val="14预_x005f_x005f_x005f_x0005_"/>
      <sheetName val="14预_x005f_x005f_x005f_x0010_"/>
      <sheetName val="14预聀_x005f_x005f_x005f_x0012_"/>
      <sheetName val="XXXXXX_x005f_x005f_x005f_x005f_x005f_x005f_x005f_x0005_"/>
      <sheetName val="6_x005f_x005f_x005f_x0005_"/>
      <sheetName val="固定_x005f_x005f_x005f_x0005_⽙"/>
      <sheetName val="产品销售收入成脈_x005f_x005f_x005f_x001b_腌_x005f_x005f_x0"/>
      <sheetName val="产品销售收入成纘 络 헾⼸_x005f_x005f_x005f_x0005_"/>
      <sheetName val="TB_x005f_x005f_x005f_x0005_"/>
      <sheetName val="14预煠_x005f_x005f_x005f_x0014_"/>
      <sheetName val="自歨_x005f_x005f_x005f_x0014_"/>
      <sheetName val="自畠_x005f_x005f_x005f_x0013_"/>
      <sheetName val="单位名_x005f_x005f_x005f_x0005_"/>
      <sheetName val="其他长_x005f_x005f_x005f_x0005_"/>
      <sheetName val="XXXXXX_x005f_x005f_x005f_x0005__x005f_x005f_x0016"/>
      <sheetName val="附表1（合作厅） (4丵⼫_x005f_x005f_x005f_x0005_"/>
      <sheetName val="XX虘_x005f_x005f_x005f_x0013__"/>
      <sheetName val="固定_x005f_x005f_x005f_x0005__⡹"/>
      <sheetName val="固定_x005f_x005f_x005f_x0005__Ṵ"/>
      <sheetName val="固定_x005f_x005f_x005f_x0005__ᝰ"/>
      <sheetName val="XX虘_x005f_x005f_x005f_x0013_缀_"/>
      <sheetName val="XX虘_x005f_x005f_x005f_x0013__ⱛ"/>
      <sheetName val="XX虘_x005f_x005f_x005f_x0013__"/>
      <sheetName val="固定_x005f_x005f_x005f_x0005__"/>
      <sheetName val="_13 铁路配件.xlsῘ长期投资--其他投_x005f_x005f_x0"/>
      <sheetName val="_x005f_x005f_x005f_x000e__x005f_x005f_x005f_x0008_"/>
      <sheetName val="_13 铁路配件.xlsῘࠝ〚_x005f_x005f_x005f_x0005_"/>
      <sheetName val="资产负债_x005f_x005f_x005f_x0005_"/>
      <sheetName val="表9-1 租赁헾】_x005f_x005f_x005f_x0005_"/>
      <sheetName val="表9-1 租赁_x005f_x005f_x005f_xd800_♗䈀ﵪԯ"/>
      <sheetName val="表9-1 租赁丵〒_x005f_x005f_x005f_x0005_"/>
      <sheetName val="资产对帐清԰_x005f_x005f_x005f_x005f_x005f_x005f_x005f_x0000_"/>
      <sheetName val="表9-1 租赁炍_x005f_x005f_x005f_xdc7e_ఈ_"/>
      <sheetName val="_13 铁路配件.xls_表9-1 租赁炍_x005f_x005f_xdc"/>
      <sheetName val="资产对帐清吀_x005f_x005f_x005f_x0019_"/>
      <sheetName val="资产对帐清厘_x005f_x005f_x005f_x0014_"/>
      <sheetName val="_13 铁路配件.xls_表9-1_租_䠀"/>
      <sheetName val="_13 铁路配件.xls_表9-1_租_뀀õ"/>
      <sheetName val="_13 铁路配件.xls_P4_跨期间工程坰_䟣⿓"/>
      <sheetName val="分公헾】_x005f_x005f_x005f_x0005_"/>
      <sheetName val="分公丵〒_x005f_x005f_x005f_x0005_"/>
      <sheetName val="分公葨_x005f_x005f_x005f_x0014_헾"/>
      <sheetName val="分公臨_x005f_x005f_x005f_x0012_般"/>
      <sheetName val="_13 铁路配件.xlsῘ长期缀_x005f_x005f_x005f_xd92a_ԯ"/>
      <sheetName val="_13 铁路配件.xl叼&gt;呄&gt;闰⿷_x005f_x005f_x005f_x0005_"/>
      <sheetName val="_13 铁路配件.xl闰⾝_x005f_x005f_x005f_x0005_"/>
      <sheetName val="_13 铁路配件.xl哰&quot;闰⾔_x005f_x005f_x005f_x0005_"/>
      <sheetName val="_13 铁路配件.xl咜_x005f_x005f_x005f_x0015_哤_x005"/>
      <sheetName val="_13 铁路配件.xl埀_闰⿤_x005f_x005f_x005f_x0005_"/>
      <sheetName val="_13 铁路配件.xl墼A处A闰⼔_x005f_x005f_x005f_x0005_"/>
      <sheetName val="_13 铁路配件.xl⩿〚_x005f_x005f_x005f_x0005_"/>
      <sheetName val="_13 铁路配件.xlsῘ长期投资鍸_x005f_x005f_x005f_x001e_"/>
      <sheetName val="资产对_x005f_x005f_x005f_x0005_"/>
      <sheetName val="XXXXX_x005f_x005f_x005f_x0005___"/>
      <sheetName val="_x005f_x005f_x005f_x0002__x005f_x005f_x005f_x0017_"/>
      <sheetName val="资产负债_x005f_x005f_x005f_x0010_"/>
      <sheetName val="MTM2 Mag and HV"/>
      <sheetName val="MTM2 setting"/>
      <sheetName val="MTM2 US "/>
      <sheetName val="MTM2 wedge "/>
      <sheetName val="2.Sales Fcst"/>
      <sheetName val="Country Codes - Annex 1"/>
      <sheetName val="Tabelle2"/>
      <sheetName val="Drowdown data"/>
      <sheetName val="火车机械"/>
      <sheetName val="火车工艺"/>
      <sheetName val="火车电气"/>
      <sheetName val="火车自控"/>
      <sheetName val="火车拆除"/>
      <sheetName val="火车外管"/>
      <sheetName val="苯乙烯综合表"/>
      <sheetName val="苯乙烯总图"/>
      <sheetName val="苯乙烯土建"/>
      <sheetName val="苯乙烯静止设备"/>
      <sheetName val="苯乙烯机械设备"/>
      <sheetName val="苯乙烯储罐"/>
      <sheetName val="苯乙烯工艺"/>
      <sheetName val="苯乙烯电气"/>
      <sheetName val="苯乙烯自控"/>
      <sheetName val="苯乙烯给排水"/>
      <sheetName val="苯乙烯给排水土建"/>
      <sheetName val="苯乙烯暖通"/>
      <sheetName val="汽车设施"/>
      <sheetName val="汽车装车土建"/>
      <sheetName val="汽车机械"/>
      <sheetName val="汽车工艺"/>
      <sheetName val="汽车电气"/>
      <sheetName val="汽车自控"/>
      <sheetName val="汽车给排水"/>
      <sheetName val="汽车装车设施给排水"/>
      <sheetName val="汽车拆除"/>
      <sheetName val="汽车外管"/>
      <sheetName val="裂解原料输送系统"/>
      <sheetName val="裂解原料土建"/>
      <sheetName val="裂解机械设备"/>
      <sheetName val="裂解工艺"/>
      <sheetName val="裂解电气"/>
      <sheetName val="裂解自控"/>
      <sheetName val="裂解外管"/>
      <sheetName val="离子膜及氯乙烯"/>
      <sheetName val="离子膜总图"/>
      <sheetName val="离子膜土建"/>
      <sheetName val="离子膜静止设备"/>
      <sheetName val="离子膜机械设备"/>
      <sheetName val="离子膜储罐"/>
      <sheetName val="离子膜工艺"/>
      <sheetName val="离子膜电气"/>
      <sheetName val="离子膜自控"/>
      <sheetName val="离子膜给排水"/>
      <sheetName val="离子膜氯乙烯水土建"/>
      <sheetName val="3337"/>
      <sheetName val="4137"/>
      <sheetName val="4151"/>
      <sheetName val="4154"/>
      <sheetName val="4156"/>
      <sheetName val="PCCP管型号"/>
      <sheetName val="排水管收入"/>
      <sheetName val="平口悬辊管收入"/>
      <sheetName val="企口悬辊管收入"/>
      <sheetName val="收入分月"/>
      <sheetName val="预应力管收入"/>
      <sheetName val="自应力管收入"/>
      <sheetName val="底稿目录"/>
      <sheetName val="FD"/>
      <sheetName val="GI"/>
      <sheetName val="EE (3)"/>
      <sheetName val="PAVEMENT"/>
      <sheetName val="TRAFFIC"/>
      <sheetName val="2002-2004产销率"/>
      <sheetName val="Stammdaten"/>
      <sheetName val="03 Transportation Quoting"/>
      <sheetName val="账面外销"/>
      <sheetName val="财务费쌁㨅_"/>
      <sheetName val="财务费쌣ꠅ_"/>
      <sheetName val="Absol"/>
      <sheetName val="财务费"/>
      <sheetName val="原料"/>
      <sheetName val="分离后总调室"/>
      <sheetName val="气保"/>
      <sheetName val="联合"/>
      <sheetName val="accudepr1"/>
      <sheetName val="上海"/>
      <sheetName val="DropDowns"/>
      <sheetName val="G1-1"/>
      <sheetName val="Pricing Mode (200906版)Ver.1.0"/>
      <sheetName val="AR Ageing - 1130"/>
      <sheetName val="M2.2.1 Lead - Non-current loans"/>
      <sheetName val="M2 Lead sheet"/>
      <sheetName val="所有者权益(股东权益)变动表(未审)"/>
      <sheetName val="应收账款明细表"/>
      <sheetName val="期初帐龄辅助表MT"/>
      <sheetName val="坏账准备辅助表MT"/>
      <sheetName val="Xð"/>
      <sheetName val="DoradoReport"/>
      <sheetName val="银行存款明细G2001"/>
      <sheetName val="Reserves"/>
      <sheetName val="财务成本"/>
      <sheetName val="Sch_1"/>
      <sheetName val="选择"/>
      <sheetName val="福州PQ位整理"/>
      <sheetName val="泉州PQ位整理"/>
      <sheetName val="福州P位整理"/>
      <sheetName val="泉州P位整理"/>
      <sheetName val="WACC Summary (US$)"/>
      <sheetName val="配线电缆线路清查登记表"/>
      <sheetName val="9906"/>
      <sheetName val="Growth 1.2.1 H L Summary "/>
      <sheetName val="1-网运序列"/>
      <sheetName val="话务量"/>
      <sheetName val="[13 铁路配件.xls]分公司EB"/>
      <sheetName val="MTX-AR"/>
      <sheetName val="出庫类别"/>
      <sheetName val="财务费ကࠀ顜"/>
      <sheetName val="财务费က쀀祡"/>
      <sheetName val="priv"/>
      <sheetName val="产品段mapping"/>
      <sheetName val="成本中心"/>
      <sheetName val="Active"/>
      <sheetName val="表9-1 租赁炍?ఈ/"/>
      <sheetName val="[13 铁路配件.xls]表9-1 租赁炍?ఈ/"/>
      <sheetName val="_13 铁路配件.xlsῘ长期缀?"/>
      <sheetName val="表9-1 租赁?䈀ﵪԯ"/>
      <sheetName val="表9-1 租赁炍?ఈ_"/>
      <sheetName val="_13 铁路配件.xls_表9-1 租赁炍?ఈ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sheetData sheetId="1351"/>
      <sheetData sheetId="1352"/>
      <sheetData sheetId="1353"/>
      <sheetData sheetId="1354"/>
      <sheetData sheetId="1355"/>
      <sheetData sheetId="1356"/>
      <sheetData sheetId="1357"/>
      <sheetData sheetId="1358"/>
      <sheetData sheetId="1359"/>
      <sheetData sheetId="1360"/>
      <sheetData sheetId="1361"/>
      <sheetData sheetId="1362"/>
      <sheetData sheetId="1363"/>
      <sheetData sheetId="1364"/>
      <sheetData sheetId="1365"/>
      <sheetData sheetId="1366"/>
      <sheetData sheetId="1367"/>
      <sheetData sheetId="1368"/>
      <sheetData sheetId="1369"/>
      <sheetData sheetId="1370"/>
      <sheetData sheetId="1371"/>
      <sheetData sheetId="1372"/>
      <sheetData sheetId="1373"/>
      <sheetData sheetId="1374"/>
      <sheetData sheetId="1375"/>
      <sheetData sheetId="1376"/>
      <sheetData sheetId="1377"/>
      <sheetData sheetId="1378"/>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sheetData sheetId="7714"/>
      <sheetData sheetId="7715"/>
      <sheetData sheetId="7716"/>
      <sheetData sheetId="7717"/>
      <sheetData sheetId="7718"/>
      <sheetData sheetId="7719"/>
      <sheetData sheetId="7720"/>
      <sheetData sheetId="7721"/>
      <sheetData sheetId="7722"/>
      <sheetData sheetId="7723"/>
      <sheetData sheetId="7724"/>
      <sheetData sheetId="7725"/>
      <sheetData sheetId="7726"/>
      <sheetData sheetId="7727"/>
      <sheetData sheetId="7728"/>
      <sheetData sheetId="7729"/>
      <sheetData sheetId="7730"/>
      <sheetData sheetId="7731"/>
      <sheetData sheetId="7732"/>
      <sheetData sheetId="7733"/>
      <sheetData sheetId="7734"/>
      <sheetData sheetId="7735"/>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sheetData sheetId="7763"/>
      <sheetData sheetId="7764"/>
      <sheetData sheetId="7765"/>
      <sheetData sheetId="7766"/>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sheetData sheetId="7788"/>
      <sheetData sheetId="7789"/>
      <sheetData sheetId="7790"/>
      <sheetData sheetId="7791"/>
      <sheetData sheetId="7792"/>
      <sheetData sheetId="7793"/>
      <sheetData sheetId="7794"/>
      <sheetData sheetId="7795"/>
      <sheetData sheetId="7796"/>
      <sheetData sheetId="7797"/>
      <sheetData sheetId="7798"/>
      <sheetData sheetId="7799"/>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sheetData sheetId="7863"/>
      <sheetData sheetId="7864"/>
      <sheetData sheetId="7865"/>
      <sheetData sheetId="7866"/>
      <sheetData sheetId="7867"/>
      <sheetData sheetId="7868"/>
      <sheetData sheetId="7869"/>
      <sheetData sheetId="7870"/>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sheetData sheetId="7885"/>
      <sheetData sheetId="7886"/>
      <sheetData sheetId="7887"/>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sheetData sheetId="8003"/>
      <sheetData sheetId="8004"/>
      <sheetData sheetId="8005"/>
      <sheetData sheetId="8006"/>
      <sheetData sheetId="8007"/>
      <sheetData sheetId="8008"/>
      <sheetData sheetId="8009"/>
      <sheetData sheetId="8010"/>
      <sheetData sheetId="8011"/>
      <sheetData sheetId="8012"/>
      <sheetData sheetId="8013"/>
      <sheetData sheetId="8014"/>
      <sheetData sheetId="8015"/>
      <sheetData sheetId="8016"/>
      <sheetData sheetId="8017"/>
      <sheetData sheetId="8018"/>
      <sheetData sheetId="8019"/>
      <sheetData sheetId="8020"/>
      <sheetData sheetId="8021"/>
      <sheetData sheetId="8022"/>
      <sheetData sheetId="8023"/>
      <sheetData sheetId="8024"/>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sheetData sheetId="8854"/>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Set>
  </externalBook>
</externalLink>
</file>

<file path=xl/externalLinks/externalLink39.xml><?xml version="1.0" encoding="utf-8"?>
<externalLink xmlns="http://schemas.openxmlformats.org/spreadsheetml/2006/main">
  <externalBook xmlns:r="http://schemas.openxmlformats.org/officeDocument/2006/relationships" r:id="rId1">
    <sheetNames>
      <sheetName val="应收票据明细.dbf"/>
      <sheetName val="其他应收款.dbf"/>
      <sheetName val="暗暗啊.dbf"/>
      <sheetName val="方法法.dbf"/>
      <sheetName val="银行存款.dbf"/>
      <sheetName val="其他货币资金.dbf"/>
      <sheetName val="qtysk.dbf"/>
      <sheetName val="XL4Poppy"/>
      <sheetName val="目录"/>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0.xml><?xml version="1.0" encoding="utf-8"?>
<externalLink xmlns="http://schemas.openxmlformats.org/spreadsheetml/2006/main">
  <externalBook xmlns:r="http://schemas.openxmlformats.org/officeDocument/2006/relationships" r:id="rId1">
    <sheetNames>
      <sheetName val="时间表"/>
      <sheetName val="目录"/>
      <sheetName val="关键财务业绩指标（KPI）分析表（自动计算）"/>
      <sheetName val="KPI差异图（自动计算）"/>
      <sheetName val="非财务关键指标表"/>
      <sheetName val="辅助"/>
      <sheetName val="趋势分析"/>
      <sheetName val="资产负债表"/>
      <sheetName val="损益表"/>
      <sheetName val="现金流量表"/>
      <sheetName val="营业收入-细类分析"/>
      <sheetName val="应收账款分析"/>
      <sheetName val="应收账款账龄TOP10"/>
      <sheetName val="预付账款分析"/>
      <sheetName val="应付账款分析"/>
      <sheetName val="应付账款TOP10"/>
      <sheetName val="存货"/>
      <sheetName val="存货分类"/>
      <sheetName val="毛利率分析表"/>
      <sheetName val="管理费用分析"/>
      <sheetName val="管理费用与上年同期差异分析"/>
      <sheetName val="销售费用分析"/>
      <sheetName val="销售费用与上年同期差异分析 "/>
      <sheetName val="税前利润与预算变化水珠图"/>
      <sheetName val="附1-利息支出 "/>
      <sheetName val="附2-税费缴纳"/>
      <sheetName val="附3-投资回报"/>
      <sheetName val="附4-人均成本"/>
      <sheetName val="Sheet1 (2)"/>
      <sheetName val="เครื่องมือ"/>
      <sheetName val="ยานพาหนะ"/>
      <sheetName val="อาคาร"/>
      <sheetName val="表1-资金收支预测表-闵行园"/>
      <sheetName val="表1-资金收支预测表-长宁园"/>
      <sheetName val="表1-资金收支预测表-伶越"/>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41.xml><?xml version="1.0" encoding="utf-8"?>
<externalLink xmlns="http://schemas.openxmlformats.org/spreadsheetml/2006/main">
  <externalBook xmlns:r="http://schemas.openxmlformats.org/officeDocument/2006/relationships" r:id="rId1">
    <sheetNames>
      <sheetName val="Sheet1 (2)"/>
      <sheetName val="费用抽凭"/>
      <sheetName val="修缮费"/>
      <sheetName val="奖学金"/>
      <sheetName val="设备购置"/>
      <sheetName val="业务招待费"/>
      <sheetName val="其他货币资金.dbf"/>
      <sheetName val="银行存款.dbf"/>
      <sheetName val="OPEN ITEN KEY"/>
      <sheetName val="เครื่องตกแต่ง"/>
      <sheetName val="เครื่องมือ"/>
      <sheetName val="อาคาร"/>
      <sheetName val="利息7月-8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2.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OPEN ITEN KE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3.xml><?xml version="1.0" encoding="utf-8"?>
<externalLink xmlns="http://schemas.openxmlformats.org/spreadsheetml/2006/main">
  <externalBook xmlns:r="http://schemas.openxmlformats.org/officeDocument/2006/relationships" r:id="rId1">
    <sheetNames>
      <sheetName val="OPEN ITEN KEY"/>
      <sheetName val="科目对照表"/>
      <sheetName val="BU code"/>
      <sheetName val="DEPT MATCH"/>
      <sheetName val="OLD"/>
      <sheetName val="Dec_2000 text"/>
      <sheetName val="试算平衡表"/>
      <sheetName val="Sheet1"/>
      <sheetName val="Sheet1 (2)"/>
      <sheetName val="B28(old version)"/>
      <sheetName val="XL4Poppy"/>
      <sheetName val="master"/>
      <sheetName val="M-5C"/>
      <sheetName val="企业表一"/>
      <sheetName val="M-5A"/>
      <sheetName val="17. Non consolidated stock"/>
      <sheetName val="General Data"/>
      <sheetName val="Assets"/>
      <sheetName val="Liabilities"/>
      <sheetName val="P-L"/>
      <sheetName val="14. Fixed assets"/>
      <sheetName val="13. Intangible assets"/>
      <sheetName val="其他应付款"/>
      <sheetName val="其它应收款"/>
      <sheetName val="应付账款"/>
      <sheetName val="预付货款"/>
      <sheetName val="Input"/>
      <sheetName val="April-beer"/>
      <sheetName val="April_beer"/>
      <sheetName val="06.IV"/>
      <sheetName val="03.Tax.科目余额表"/>
      <sheetName val="其他应收款"/>
      <sheetName val="彙總2月"/>
      <sheetName val="M_5A"/>
      <sheetName val="M_5C"/>
      <sheetName val=""/>
      <sheetName val="Pile径1m_27"/>
      <sheetName val="????????"/>
      <sheetName val="表21 净利润调节表"/>
      <sheetName val="________"/>
      <sheetName val="数据定义1"/>
      <sheetName val="协力基金"/>
      <sheetName val="外汇付款计划"/>
      <sheetName val="三家其他应付公司"/>
      <sheetName val="Sheet3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externalLinks/externalLink44.xml><?xml version="1.0" encoding="utf-8"?>
<externalLink xmlns="http://schemas.openxmlformats.org/spreadsheetml/2006/main">
  <externalBook xmlns:r="http://schemas.openxmlformats.org/officeDocument/2006/relationships" r:id="rId1">
    <sheetNames>
      <sheetName val="ForeignCur-JV12001"/>
      <sheetName val="OVHD_JV1"/>
      <sheetName val="SELLING EXP._JV1"/>
      <sheetName val="G&amp;A_JV1"/>
      <sheetName val="NON_OP I&amp;E_JV1"/>
      <sheetName val="利息7月-8月"/>
      <sheetName val="账龄分析表"/>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5.xml><?xml version="1.0" encoding="utf-8"?>
<externalLink xmlns="http://schemas.openxmlformats.org/spreadsheetml/2006/main">
  <externalBook xmlns:r="http://schemas.openxmlformats.org/officeDocument/2006/relationships" r:id="rId1">
    <sheetNames>
      <sheetName val="Assets"/>
      <sheetName val="Liabilities"/>
      <sheetName val="P-L"/>
      <sheetName val="1. P-L"/>
      <sheetName val="General Data"/>
      <sheetName val="2. Balance Sheet"/>
      <sheetName val="2.1 Capital expenditure"/>
      <sheetName val="3. Cash flow statement"/>
      <sheetName val="3.1. Change in grp structure "/>
      <sheetName val="4. Change in equity"/>
      <sheetName val="5. Effects on P&amp;L &amp; Assets"/>
      <sheetName val="6. COS and Distribution costs"/>
      <sheetName val="7. Provision allowances"/>
      <sheetName val="8. Other income and expenses"/>
      <sheetName val="9. Extraordinary items"/>
      <sheetName val="10.Local income tax calculation"/>
      <sheetName val="11. Tax proof"/>
      <sheetName val="12. Goodwill"/>
      <sheetName val="13. Intangible assets"/>
      <sheetName val="14. Fixed assets"/>
      <sheetName val="15. Stock"/>
      <sheetName val="16. Financial assets"/>
      <sheetName val="17. Non consolidated stock"/>
      <sheetName val="18. Other receivables - Cash"/>
      <sheetName val="19. Reserve for contingencies"/>
      <sheetName val="20. Borrowings"/>
      <sheetName val="21. Maturity of debt"/>
      <sheetName val="22. Other debts"/>
      <sheetName val="23. Booked deferred tax"/>
      <sheetName val="24. Cont and Commitments"/>
      <sheetName val="25. Headcount"/>
      <sheetName val="26. Intragroup transactions"/>
      <sheetName val="27. Intragroup Capital"/>
      <sheetName val="28. Intragroup balances"/>
      <sheetName val="29. Translation adjustment"/>
      <sheetName val="30. Audit Fees"/>
      <sheetName val="Checks (detail)"/>
      <sheetName val="Checks (global)"/>
      <sheetName val="impr"/>
      <sheetName val="Dia_Dividendes_Recus"/>
      <sheetName val="Dia_Dividendes_Payes"/>
      <sheetName val="Dia Codes"/>
      <sheetName val="合并外余额"/>
      <sheetName val="合并外交易"/>
      <sheetName val="For disclosure"/>
      <sheetName val="Movem. in fixed assets - Depr."/>
      <sheetName val="A-Eingang Laender (ändert)"/>
      <sheetName val="Cash-Flow (offen)"/>
      <sheetName val="U-Erloese Laender(ändert)"/>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46.xml><?xml version="1.0" encoding="utf-8"?>
<externalLink xmlns="http://schemas.openxmlformats.org/spreadsheetml/2006/main">
  <externalBook xmlns:r="http://schemas.openxmlformats.org/officeDocument/2006/relationships" r:id="rId1">
    <sheetNames>
      <sheetName val="Fristenspiegel (offen)"/>
      <sheetName val="U-Erloese Laender(ändert)"/>
      <sheetName val="A-Eingang Laender (ändert)"/>
      <sheetName val="Cash-Flow (offen)"/>
      <sheetName val="利息7月-8月"/>
      <sheetName val="Customer_Country"/>
      <sheetName val="账龄分析表"/>
      <sheetName val="销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7.xml><?xml version="1.0" encoding="utf-8"?>
<externalLink xmlns="http://schemas.openxmlformats.org/spreadsheetml/2006/main">
  <externalBook xmlns:r="http://schemas.openxmlformats.org/officeDocument/2006/relationships" r:id="rId1">
    <sheetNames>
      <sheetName val="账龄分析表"/>
      <sheetName val="账龄分析表 (2)"/>
      <sheetName val="XL4Poppy"/>
      <sheetName val="index"/>
      <sheetName val="TB"/>
      <sheetName val="17. Non consolidated stock"/>
      <sheetName val="General Data"/>
      <sheetName val="Assets"/>
      <sheetName val="Liabilities"/>
      <sheetName val="P-L"/>
      <sheetName val="14. Fixed assets"/>
      <sheetName val="13. Intangible asse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8.xml><?xml version="1.0" encoding="utf-8"?>
<externalLink xmlns="http://schemas.openxmlformats.org/spreadsheetml/2006/main">
  <externalBook xmlns:r="http://schemas.openxmlformats.org/officeDocument/2006/relationships" r:id="rId1">
    <sheetNames>
      <sheetName val="Balance-assets"/>
      <sheetName val="Balance-equity"/>
      <sheetName val="Profit and loss"/>
      <sheetName val="Profit and loss (tcm)"/>
      <sheetName val="Operating profit"/>
      <sheetName val="Group_activities"/>
      <sheetName val="Movem. in fixed assets - Depr."/>
      <sheetName val="Movem. in fixed assets - Purch."/>
      <sheetName val="Movem. in financial assets"/>
      <sheetName val="Split-up non operating pos."/>
      <sheetName val="Split-up paym. on acc. - Depr."/>
      <sheetName val="Split-up paym. on acc. - Purch."/>
      <sheetName val="Other provisions and accruals"/>
      <sheetName val="Accruals"/>
      <sheetName val="Sales by regions"/>
      <sheetName val="OI by regions"/>
      <sheetName val="Assets int. acquired"/>
      <sheetName val="Equity"/>
      <sheetName val="Op. profit by prod. lines"/>
      <sheetName val="Inventories"/>
      <sheetName val="Costs"/>
      <sheetName val="Result determining parameters"/>
      <sheetName val="Sales by product lines"/>
      <sheetName val="Rate-of-Return"/>
      <sheetName val="Rate-of-Return VA"/>
      <sheetName val="Cash-Flow"/>
      <sheetName val="Result (VA)"/>
      <sheetName val="Balance sheet, P&amp;L account B"/>
      <sheetName val="Balance-assets B"/>
      <sheetName val="Balance-equity B"/>
      <sheetName val="Profit and loss B"/>
      <sheetName val="Profit and loss (tcm) B"/>
      <sheetName val="Operating profit B"/>
      <sheetName val="Costs B"/>
      <sheetName val="Inventories B"/>
      <sheetName val="Other provisions, accruals B"/>
      <sheetName val="Accruals B"/>
      <sheetName val="Sales by regions B"/>
      <sheetName val="OI by regions B"/>
      <sheetName val="Rate-of-return B"/>
      <sheetName val="Rate-of-return VA B"/>
      <sheetName val="Cash-Flow B"/>
      <sheetName val="Result (VA) B"/>
      <sheetName val="Plausibilitaet"/>
      <sheetName val="Arbeitsspeicher"/>
      <sheetName val="Version"/>
      <sheetName val="Output B"/>
      <sheetName val="Output C"/>
      <sheetName val="Output E"/>
      <sheetName val="Dialog Konzernverkehr"/>
      <sheetName val="Schede di consolidamento"/>
      <sheetName val="Bilancio d'esercizio"/>
      <sheetName val="A-Eingang Laender (ändert)"/>
      <sheetName val="Cash-Flow (offen)"/>
      <sheetName val="U-Erloese Laender(ändert)"/>
      <sheetName val="Permanent"/>
      <sheetName val="master"/>
      <sheetName val="Profit_and_loss"/>
      <sheetName val="Profit_and_loss_(tcm)"/>
      <sheetName val="Operating_profit"/>
      <sheetName val="Movem__in_fixed_assets_-_Depr_"/>
      <sheetName val="Movem__in_fixed_assets_-_Purch_"/>
      <sheetName val="Movem__in_financial_assets"/>
      <sheetName val="Split-up_non_operating_pos_"/>
      <sheetName val="Split-up_paym__on_acc__-_Depr_"/>
      <sheetName val="Split-up_paym__on_acc__-_Purch_"/>
      <sheetName val="Other_provisions_and_accruals"/>
      <sheetName val="Sales_by_regions"/>
      <sheetName val="OI_by_regions"/>
      <sheetName val="Assets_int__acquired"/>
      <sheetName val="Op__profit_by_prod__lines"/>
      <sheetName val="Result_determining_parameters"/>
      <sheetName val="Sales_by_product_lines"/>
      <sheetName val="Rate-of-Return_VA"/>
      <sheetName val="Result_(VA)"/>
      <sheetName val="Balance_sheet,_P&amp;L_account_B"/>
      <sheetName val="Balance-assets_B"/>
      <sheetName val="Balance-equity_B"/>
      <sheetName val="Profit_and_loss_B"/>
      <sheetName val="Profit_and_loss_(tcm)_B"/>
      <sheetName val="Operating_profit_B"/>
      <sheetName val="Costs_B"/>
      <sheetName val="Inventories_B"/>
      <sheetName val="Other_provisions,_accruals_B"/>
      <sheetName val="Accruals_B"/>
      <sheetName val="Sales_by_regions_B"/>
      <sheetName val="OI_by_regions_B"/>
      <sheetName val="Rate-of-return_B"/>
      <sheetName val="Rate-of-return_VA_B"/>
      <sheetName val="Cash-Flow_B"/>
      <sheetName val="Result_(VA)_B"/>
      <sheetName val="Output_B"/>
      <sheetName val="Output_C"/>
      <sheetName val="Output_E"/>
      <sheetName val="Dialog_Konzernverkehr"/>
      <sheetName val="Schede_di_consolidamento"/>
      <sheetName val="Bilancio_d'esercizio"/>
      <sheetName val="A-Eingang_Laender_(ändert)"/>
      <sheetName val="Cash-Flow_(offen)"/>
      <sheetName val="U-Erloese_Laender(ändert)"/>
      <sheetName val="制费-分月"/>
      <sheetName val="Parameters"/>
      <sheetName val="Matched Data by Item"/>
      <sheetName val="10201"/>
      <sheetName val="GLP"/>
      <sheetName val="Info clients"/>
      <sheetName val="Customer_Country"/>
      <sheetName val="Matched_Data_by_Item"/>
      <sheetName val="Profit_and_loss1"/>
      <sheetName val="Profit_and_loss_(tcm)1"/>
      <sheetName val="Operating_profit1"/>
      <sheetName val="Movem__in_fixed_assets_-_Depr_1"/>
      <sheetName val="Movem__in_fixed_assets_-_Purch1"/>
      <sheetName val="Movem__in_financial_assets1"/>
      <sheetName val="Split-up_non_operating_pos_1"/>
      <sheetName val="Split-up_paym__on_acc__-_Depr_1"/>
      <sheetName val="Split-up_paym__on_acc__-_Purch1"/>
      <sheetName val="Other_provisions_and_accruals1"/>
      <sheetName val="Sales_by_regions1"/>
      <sheetName val="OI_by_regions1"/>
      <sheetName val="Assets_int__acquired1"/>
      <sheetName val="Op__profit_by_prod__lines1"/>
      <sheetName val="Result_determining_parameters1"/>
      <sheetName val="Sales_by_product_lines1"/>
      <sheetName val="Rate-of-Return_VA1"/>
      <sheetName val="Result_(VA)1"/>
      <sheetName val="Balance_sheet,_P&amp;L_account_B1"/>
      <sheetName val="Balance-assets_B1"/>
      <sheetName val="Balance-equity_B1"/>
      <sheetName val="Profit_and_loss_B1"/>
      <sheetName val="Profit_and_loss_(tcm)_B1"/>
      <sheetName val="Operating_profit_B1"/>
      <sheetName val="Costs_B1"/>
      <sheetName val="Inventories_B1"/>
      <sheetName val="Other_provisions,_accruals_B1"/>
      <sheetName val="Accruals_B1"/>
      <sheetName val="Sales_by_regions_B1"/>
      <sheetName val="OI_by_regions_B1"/>
      <sheetName val="Rate-of-return_B1"/>
      <sheetName val="Rate-of-return_VA_B1"/>
      <sheetName val="Cash-Flow_B1"/>
      <sheetName val="Result_(VA)_B1"/>
      <sheetName val="Output_B1"/>
      <sheetName val="Output_C1"/>
      <sheetName val="Output_E1"/>
      <sheetName val="Dialog_Konzernverkehr1"/>
      <sheetName val="Schede_di_consolidamento1"/>
      <sheetName val="Bilancio_d'esercizio1"/>
      <sheetName val="Matched_Data_by_Item1"/>
      <sheetName val="A-Eingang_Laender_(ändert)1"/>
      <sheetName val="Cash-Flow_(offen)1"/>
      <sheetName val="U-Erloese_Laender(ändert)1"/>
      <sheetName val="账龄分析表"/>
      <sheetName val="Paramètres"/>
      <sheetName val="品名ＭＳ"/>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Set>
  </externalBook>
</externalLink>
</file>

<file path=xl/externalLinks/externalLink49.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利息7月-8月"/>
      <sheetName val="index"/>
      <sheetName val="TB"/>
      <sheetName val="合并外余额"/>
      <sheetName val="合并外交易"/>
      <sheetName val="For disclosu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0.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Basic_information"/>
      <sheetName val="Profit and lo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1.xml><?xml version="1.0" encoding="utf-8"?>
<externalLink xmlns="http://schemas.openxmlformats.org/spreadsheetml/2006/main">
  <externalBook xmlns:r="http://schemas.openxmlformats.org/officeDocument/2006/relationships" r:id="rId1">
    <sheetNames>
      <sheetName val="C35103"/>
      <sheetName val="Profit and loss"/>
      <sheetName val="Operating profit"/>
      <sheetName val="PL"/>
      <sheetName val="content"/>
      <sheetName val="Assumption"/>
      <sheetName val="Balance"/>
      <sheetName val="Sales"/>
      <sheetName val="Sales (2)"/>
      <sheetName val="cost per unit"/>
      <sheetName val="cost total"/>
      <sheetName val="Standard costs"/>
      <sheetName val="Personel"/>
      <sheetName val="chart"/>
      <sheetName val="operating costs"/>
      <sheetName val="other income"/>
      <sheetName val="interest"/>
      <sheetName val="investment"/>
      <sheetName val="Depreciation Straightline"/>
      <sheetName val="Depreciation By unit"/>
      <sheetName val="Steering axle"/>
      <sheetName val="OHG"/>
      <sheetName val="Chassis"/>
      <sheetName val="FD 25"/>
      <sheetName val="Sheet1"/>
      <sheetName val="Titel"/>
      <sheetName val="合并外余额"/>
      <sheetName val="合并外交易"/>
      <sheetName val="For disclosure"/>
      <sheetName val="销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52.xml><?xml version="1.0" encoding="utf-8"?>
<externalLink xmlns="http://schemas.openxmlformats.org/spreadsheetml/2006/main">
  <externalBook xmlns:r="http://schemas.openxmlformats.org/officeDocument/2006/relationships" r:id="rId1">
    <sheetNames>
      <sheetName val="报表封面"/>
      <sheetName val="资产负债表"/>
      <sheetName val="利润表"/>
      <sheetName val="管理费用"/>
      <sheetName val="营业"/>
      <sheetName val="货币资金"/>
      <sheetName val="货币资金 (2)"/>
      <sheetName val="无形资产"/>
      <sheetName val="应付工资"/>
      <sheetName val="预提费用"/>
      <sheetName val="应付福利费"/>
      <sheetName val="应交税金"/>
      <sheetName val="制造费用"/>
      <sheetName val="Titel"/>
      <sheetName val="Basic_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3.xml><?xml version="1.0" encoding="utf-8"?>
<externalLink xmlns="http://schemas.openxmlformats.org/spreadsheetml/2006/main">
  <externalBook xmlns:r="http://schemas.openxmlformats.org/officeDocument/2006/relationships" r:id="rId1">
    <sheetNames>
      <sheetName val="Basic_information"/>
      <sheetName val="List"/>
      <sheetName val="HOW(JPN)"/>
      <sheetName val="HOW(ENG)"/>
      <sheetName val="Check"/>
      <sheetName val="Master"/>
      <sheetName val="Data"/>
      <sheetName val="PL"/>
      <sheetName val="CGS"/>
      <sheetName val="SA"/>
      <sheetName val="BSA"/>
      <sheetName val="BSL"/>
      <sheetName val="SS"/>
      <sheetName val="FX"/>
      <sheetName val="AS"/>
      <sheetName val="LB"/>
      <sheetName val="IC1"/>
      <sheetName val="IC1N"/>
      <sheetName val="IC2"/>
      <sheetName val="IC3"/>
      <sheetName val="IC4.1"/>
      <sheetName val="IC4.2"/>
      <sheetName val="IC5"/>
      <sheetName val="STL"/>
      <sheetName val="LTD"/>
      <sheetName val="TAX"/>
      <sheetName val="OTH1"/>
      <sheetName val="OTH2"/>
      <sheetName val="OTH3"/>
      <sheetName val="OTH4"/>
      <sheetName val="OTH5"/>
      <sheetName val="OTH6"/>
      <sheetName val="S1"/>
      <sheetName val="S2"/>
      <sheetName val="S3"/>
      <sheetName val="S5"/>
      <sheetName val="Auto_M"/>
      <sheetName val="Patern_M"/>
      <sheetName val="Header"/>
      <sheetName val="Sheet1"/>
      <sheetName val="Profit and lo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54.xml><?xml version="1.0" encoding="utf-8"?>
<externalLink xmlns="http://schemas.openxmlformats.org/spreadsheetml/2006/main">
  <externalBook xmlns:r="http://schemas.openxmlformats.org/officeDocument/2006/relationships" r:id="rId1">
    <sheetNames>
      <sheetName val="Sheet1"/>
      <sheetName val="Sheet3"/>
      <sheetName val="Header"/>
      <sheetName val="P-L"/>
      <sheetName val="Titel"/>
    </sheetNames>
    <sheetDataSet>
      <sheetData sheetId="0" refreshError="1"/>
      <sheetData sheetId="1" refreshError="1"/>
      <sheetData sheetId="2" refreshError="1"/>
      <sheetData sheetId="3" refreshError="1"/>
      <sheetData sheetId="4" refreshError="1"/>
    </sheetDataSet>
  </externalBook>
</externalLink>
</file>

<file path=xl/externalLinks/externalLink55.xml><?xml version="1.0" encoding="utf-8"?>
<externalLink xmlns="http://schemas.openxmlformats.org/spreadsheetml/2006/main">
  <externalBook xmlns:r="http://schemas.openxmlformats.org/officeDocument/2006/relationships" r:id="rId1">
    <sheetNames>
      <sheetName val="Assets"/>
      <sheetName val="Liabilities"/>
      <sheetName val="P-L"/>
      <sheetName val="Summary"/>
      <sheetName val="Rest - 1"/>
      <sheetName val="Rest - 2"/>
      <sheetName val="Rest - 3"/>
      <sheetName val="Rest - 4"/>
      <sheetName val="Rest - 5"/>
      <sheetName val="Rest - 6"/>
      <sheetName val="General Data"/>
      <sheetName val="Checks"/>
      <sheetName val="Mod Environnement"/>
      <sheetName val="Module1"/>
      <sheetName val="Mod Paramètres"/>
      <sheetName val="Dia Codes"/>
      <sheetName val="Dia_Taux"/>
      <sheetName val="Dia_Impression"/>
      <sheetName val="Personel"/>
      <sheetName val="sapactivexlhiddensheet"/>
      <sheetName val="Titel"/>
      <sheetName val="报表封面"/>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6.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sapactivexlhiddensheet"/>
      <sheetName val="Header"/>
      <sheetName val="Basic_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7.xml><?xml version="1.0" encoding="utf-8"?>
<externalLink xmlns="http://schemas.openxmlformats.org/spreadsheetml/2006/main">
  <externalBook xmlns:r="http://schemas.openxmlformats.org/officeDocument/2006/relationships" r:id="rId1">
    <sheetNames>
      <sheetName val="Header"/>
      <sheetName val="F1"/>
      <sheetName val="F2"/>
      <sheetName val="F3.1"/>
      <sheetName val="F3.2"/>
      <sheetName val="F3.3"/>
      <sheetName val="saphiddenvaluecache"/>
      <sheetName val="saphiddenbackup"/>
      <sheetName val="saphiddenpivotdefinition"/>
      <sheetName val="sapactivexlhiddensheet"/>
      <sheetName val="Personel"/>
      <sheetName val="P-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8.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F2"/>
      <sheetName val="Check BS"/>
      <sheetName val="F3.1"/>
      <sheetName val="F3.2"/>
      <sheetName val="F3.3"/>
      <sheetName val="Check P&amp;L"/>
      <sheetName val="F4.1"/>
      <sheetName val="F4.2"/>
      <sheetName val="F4.3"/>
      <sheetName val="F5.1_F5.8"/>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F16.1"/>
      <sheetName val="F17"/>
      <sheetName val="F18"/>
      <sheetName val="Notes"/>
      <sheetName val="saphiddenpivotdefinition"/>
      <sheetName val="saphiddenvaluecache"/>
      <sheetName val="saphiddenbackup"/>
      <sheetName val="F22.2"/>
      <sheetName val="F22.4"/>
      <sheetName val="F25.3"/>
      <sheetName val="F26"/>
      <sheetName val="F27"/>
      <sheetName val="F33"/>
      <sheetName val="F28"/>
      <sheetName val="E31"/>
      <sheetName val="E32"/>
      <sheetName val="E33"/>
      <sheetName val="E34"/>
      <sheetName val="sapactivexlhiddensheet"/>
      <sheetName val="Customer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59.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saphiddenpivotdefinition"/>
      <sheetName val="saphiddenvaluecache"/>
      <sheetName val="saphiddenbackup"/>
      <sheetName val="F2"/>
      <sheetName val="Check BS"/>
      <sheetName val="F3.1"/>
      <sheetName val="F3.2"/>
      <sheetName val="F3.3"/>
      <sheetName val="Check P&amp;L"/>
      <sheetName val="F4.1"/>
      <sheetName val="F4.2"/>
      <sheetName val="F4.3"/>
      <sheetName val="INV"/>
      <sheetName val="F5.1"/>
      <sheetName val="F5.2"/>
      <sheetName val="F5.3"/>
      <sheetName val="F5.4"/>
      <sheetName val="F5.5"/>
      <sheetName val="F5.6"/>
      <sheetName val="F5.7"/>
      <sheetName val="F5.8"/>
      <sheetName val="F5.9"/>
      <sheetName val="F5.10"/>
      <sheetName val="F5.11"/>
      <sheetName val="F5.12"/>
      <sheetName val="MAR"/>
      <sheetName val="F5.13"/>
      <sheetName val="F5.14"/>
      <sheetName val="F5.15"/>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SAL"/>
      <sheetName val="F16.1"/>
      <sheetName val="F16.2"/>
      <sheetName val="F16.3"/>
      <sheetName val="F16.4"/>
      <sheetName val="F 16.5"/>
      <sheetName val="F16.6"/>
      <sheetName val="F16.7"/>
      <sheetName val="F17"/>
      <sheetName val="F18"/>
      <sheetName val="F19.1"/>
      <sheetName val="F19.2"/>
      <sheetName val="F28"/>
      <sheetName val="IC Gains"/>
      <sheetName val="sapactivexlhiddensheet"/>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60.xml><?xml version="1.0" encoding="utf-8"?>
<externalLink xmlns="http://schemas.openxmlformats.org/spreadsheetml/2006/main">
  <externalBook xmlns:r="http://schemas.openxmlformats.org/officeDocument/2006/relationships" r:id="rId1">
    <sheetNames>
      <sheetName val="Accounts payable"/>
      <sheetName val="O1-1"/>
      <sheetName val="Accrued expense"/>
      <sheetName val="Receipt in advance"/>
      <sheetName val="Accrued payroll"/>
      <sheetName val="Other payable"/>
      <sheetName val="Provisions"/>
      <sheetName val="O6 Warranty"/>
      <sheetName val="Warranty 06Jun"/>
      <sheetName val="Other creditors"/>
      <sheetName val="O7-1"/>
      <sheetName val="O7-2"/>
      <sheetName val="其他货币资金.dbf"/>
      <sheetName val="银行存款.dbf"/>
      <sheetName val="เครื่องมือ"/>
      <sheetName val="ยานพาหนะ"/>
      <sheetName val="อาคาร"/>
      <sheetName val="Customer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1.xml><?xml version="1.0" encoding="utf-8"?>
<externalLink xmlns="http://schemas.openxmlformats.org/spreadsheetml/2006/main">
  <externalBook xmlns:r="http://schemas.openxmlformats.org/officeDocument/2006/relationships" r:id="rId1">
    <sheetNames>
      <sheetName val="简报"/>
      <sheetName val="ppt"/>
      <sheetName val="1.1 累计经营情况(内部考核)"/>
      <sheetName val="1.1 单月经营情况(内部考核) "/>
      <sheetName val="1.2累计经营情况 (fone)"/>
      <sheetName val="fone数据汇总"/>
      <sheetName val="2024fone"/>
      <sheetName val="2025fone"/>
      <sheetName val="2.1 25学年实际数"/>
      <sheetName val="实际数透视-元谋"/>
      <sheetName val="2.3 科目分析"/>
      <sheetName val="24学年预算逆透视列"/>
      <sheetName val="Sheet2"/>
      <sheetName val="3.1 24学年实际数"/>
      <sheetName val="3.2 23学年实际数"/>
      <sheetName val="4.1 预算-按内部考核目标"/>
      <sheetName val="5.1 Q1滚动预算底表1105"/>
      <sheetName val="5.1 25学年人数统计"/>
      <sheetName val="5.2 24学年6月人力数据"/>
      <sheetName val="6.1 分析单元映射"/>
      <sheetName val="7.1 分析科目映射表"/>
      <sheetName val="2025外包工资发放汇总表"/>
      <sheetName val="2024外包工资发放汇总表"/>
      <sheetName val="Sheet3"/>
      <sheetName val="Sheet1"/>
      <sheetName val="Sheet15"/>
      <sheetName val="Sheet17"/>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62.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Sheet1"/>
      <sheetName val="      "/>
      <sheetName val="评估结果分类汇总表"/>
      <sheetName val="流动资产--货币"/>
      <sheetName val="流动资产--货币 (2)"/>
      <sheetName val="流动资产--货币 (3)"/>
      <sheetName val="短投汇总表"/>
      <sheetName val="短投"/>
      <sheetName val="短投 (2)"/>
      <sheetName val="流动资产--票据"/>
      <sheetName val="流动资产--应收"/>
      <sheetName val="流动资产--利润"/>
      <sheetName val="流动资产--利息"/>
      <sheetName val="流动资产--预付"/>
      <sheetName val="流动资产--补贴"/>
      <sheetName val="流动资产--其他应收"/>
      <sheetName val="流动资产--存货"/>
      <sheetName val="流动资产-原材料"/>
      <sheetName val="流动资产-材料采购"/>
      <sheetName val="流动资产-在库低值"/>
      <sheetName val="流动资产-产成品"/>
      <sheetName val="流动资产-在用低值"/>
      <sheetName val="流动资产--待摊"/>
      <sheetName val="流动资产--待处理"/>
      <sheetName val="一年到期长期债券"/>
      <sheetName val="其他流动资产"/>
      <sheetName val="长期投资--股票"/>
      <sheetName val="长期投资--债券"/>
      <sheetName val="长期投资--其他投资"/>
      <sheetName val="房屋建筑物"/>
      <sheetName val="构筑物"/>
      <sheetName val="码头"/>
      <sheetName val="机器设备"/>
      <sheetName val="车辆"/>
      <sheetName val="电子设备"/>
      <sheetName val="船舶设备"/>
      <sheetName val="通导设备"/>
      <sheetName val="集装箱设备"/>
      <sheetName val="固定-土地"/>
      <sheetName val="工程物资"/>
      <sheetName val="土建工程"/>
      <sheetName val="设备安装"/>
      <sheetName val="固定资产清理"/>
      <sheetName val="待处理固定资产"/>
      <sheetName val="土地使用权"/>
      <sheetName val="其他无形资产"/>
      <sheetName val="开办费"/>
      <sheetName val="长期待摊费用"/>
      <sheetName val="其他长期资产"/>
      <sheetName val="递延税款"/>
      <sheetName val="短期借款"/>
      <sheetName val="应付票据"/>
      <sheetName val="应付帐款"/>
      <sheetName val="预收帐款"/>
      <sheetName val="代销商品款"/>
      <sheetName val="其他应付款"/>
      <sheetName val="应付工资"/>
      <sheetName val="应付福利费"/>
      <sheetName val="应交税金"/>
      <sheetName val="预提费用"/>
      <sheetName val="一年内到期长期负债"/>
      <sheetName val="其他流动负债"/>
      <sheetName val="长期借款"/>
      <sheetName val="应付债券"/>
      <sheetName val="长期应付款"/>
      <sheetName val="住房周转金"/>
      <sheetName val="其他长期负债"/>
      <sheetName val="递延税款贷款"/>
      <sheetName val="00000000"/>
      <sheetName val="10000000"/>
      <sheetName val="成本费用调整表"/>
      <sheetName val="8月人数调整"/>
      <sheetName val="IP卡收入分解"/>
      <sheetName val="服务收入加其他业利润"/>
      <sheetName val="平均资产总额"/>
      <sheetName val="分公司EBITDA率"/>
      <sheetName val="收支差额"/>
      <sheetName val="上年收入"/>
      <sheetName val="本年长数互收"/>
      <sheetName val="收支系数数据"/>
      <sheetName val="收支系数"/>
      <sheetName val="资产报酬率"/>
      <sheetName val="劳动生产率"/>
      <sheetName val="百元工资产出率"/>
      <sheetName val="收入增长贡献率"/>
      <sheetName val="收支差额贡献率"/>
      <sheetName val="全年"/>
      <sheetName val="比较"/>
      <sheetName val="1-11月"/>
      <sheetName val="1货币资金"/>
      <sheetName val="34土地使用权"/>
      <sheetName val="甘肃省电信机械历年价格系数表"/>
      <sheetName val="5运输设备"/>
      <sheetName val="封面"/>
      <sheetName val="目录"/>
      <sheetName val="表1 货币资金"/>
      <sheetName val="表1-1 银行存款明细表"/>
      <sheetName val="表2 短期投资"/>
      <sheetName val="表3 应收帐款"/>
      <sheetName val="表4 应收票据"/>
      <sheetName val="表5 存货"/>
      <sheetName val="表5-1 存货跌价损失准备计算表"/>
      <sheetName val="表5-2 存货倒推表"/>
      <sheetName val="表6 预付帐款"/>
      <sheetName val="表6-1 其他应收款"/>
      <sheetName val="表6-2 待摊费用"/>
      <sheetName val="表6-3 预付及其他流动资产 "/>
      <sheetName val="表7 固定资产变动表"/>
      <sheetName val="表7-1 固定资产折旧表（上市） "/>
      <sheetName val="表7-1-1 固定资产折旧表  (非上市)"/>
      <sheetName val="表7-2 待处理财产损溢"/>
      <sheetName val="表7-3 固定资产有关资料"/>
      <sheetName val="表8-1 移动"/>
      <sheetName val="表8-2-1 数据"/>
      <sheetName val="表8-2-2 互联网"/>
      <sheetName val="表8-3 长途"/>
      <sheetName val="表8-4 寻呼"/>
      <sheetName val="表8-5 市话"/>
      <sheetName val="表8-6 在建工程明细表"/>
      <sheetName val="表8-7 工程合同汇总表(移动) NEW"/>
      <sheetName val="表8-7 工程合同汇总表(移动) (2)"/>
      <sheetName val="表8-8 在建工程有关资料"/>
      <sheetName val="表9 长期待摊费用"/>
      <sheetName val="表9-1 租赁合同汇总表"/>
      <sheetName val="表10 无形资产变动表"/>
      <sheetName val="表11 长期投资"/>
      <sheetName val="表11-1 长期股票投资"/>
      <sheetName val="表11-2 长期股权投资－未合并子公司"/>
      <sheetName val="表11-3 长期股权投资 － 合营公司"/>
      <sheetName val="表11-4 长期股权投资－联营公司"/>
      <sheetName val="表11-5 长期股权投资－参股公司"/>
      <sheetName val="表11-6 长期债权投资"/>
      <sheetName val="表11-7 其他债权投资"/>
      <sheetName val="表12 关联公司交易"/>
      <sheetName val="表12-1 与总部对帐"/>
      <sheetName val="表8-7 工程合同汇总表(移动) (5)"/>
      <sheetName val="公  "/>
      <sheetName val="共同"/>
      <sheetName val="共同 (2)"/>
      <sheetName val="BSC  BTS"/>
      <sheetName val="西门子 "/>
      <sheetName val="Sheet1 (2)"/>
      <sheetName val="光端机"/>
      <sheetName val="二次分配    "/>
      <sheetName val="二次分配     (2)"/>
      <sheetName val="二次分配     (3)"/>
      <sheetName val="二次分配     (4)"/>
      <sheetName val="表8-7 工程合同汇总表(移动) (3)"/>
      <sheetName val="表8-7 工程合同汇总表 (上市) (2)"/>
      <sheetName val="1固定资产汇总表"/>
      <sheetName val="4通用设备"/>
      <sheetName val="6线路设备"/>
      <sheetName val="7电信机械设备"/>
      <sheetName val="8电源设备 "/>
      <sheetName val="9固定_土地"/>
      <sheetName val="10工程物资"/>
      <sheetName val="12设备安装 (暂估入账余额)"/>
      <sheetName val="13设备安装（其他）"/>
      <sheetName val="14固定资产清理"/>
      <sheetName val="15待处理固定资产"/>
      <sheetName val="Index"/>
      <sheetName val="ADJ"/>
      <sheetName val="ADJ-Example"/>
      <sheetName val="WB"/>
      <sheetName val="Adj.No"/>
      <sheetName val="FS-W"/>
      <sheetName val="FS-N"/>
      <sheetName val="FS-O"/>
      <sheetName val="PL"/>
      <sheetName val="NA"/>
      <sheetName val="S00"/>
      <sheetName val="S01"/>
      <sheetName val="S02"/>
      <sheetName val="S03"/>
      <sheetName val="S03_3"/>
      <sheetName val="S04_3"/>
      <sheetName val="b00w"/>
      <sheetName val="b00n"/>
      <sheetName val="p00w"/>
      <sheetName val="p00n"/>
      <sheetName val="h00w"/>
      <sheetName val="h00n"/>
      <sheetName val="b01w"/>
      <sheetName val="b01n"/>
      <sheetName val="p01w"/>
      <sheetName val="p01n"/>
      <sheetName val="h01w"/>
      <sheetName val="h01n"/>
      <sheetName val="b02w"/>
      <sheetName val="b02n"/>
      <sheetName val="p02w"/>
      <sheetName val="p02n"/>
      <sheetName val="h02w"/>
      <sheetName val="h02n"/>
      <sheetName val="b03w"/>
      <sheetName val="b03n"/>
      <sheetName val="p03w"/>
      <sheetName val="p03n"/>
      <sheetName val="h03w"/>
      <sheetName val="h03n"/>
      <sheetName val="b03_3w"/>
      <sheetName val="b03_3n"/>
      <sheetName val="p03_3w"/>
      <sheetName val="p03_3n"/>
      <sheetName val="h03_3w"/>
      <sheetName val="h03_3n"/>
      <sheetName val="b04_3w"/>
      <sheetName val="b04_3n"/>
      <sheetName val="p04_3w"/>
      <sheetName val="p04_3n"/>
      <sheetName val="h04_3w"/>
      <sheetName val="h04_3n"/>
      <sheetName val="Journal list"/>
      <sheetName val="Log"/>
      <sheetName val="Journal list (2)"/>
      <sheetName val="Journal list (3)"/>
      <sheetName val="Journal list (4)"/>
      <sheetName val="Journal list (5)"/>
      <sheetName val="P1 损益表"/>
      <sheetName val="P2 主营业务收入"/>
      <sheetName val="P3 跨期间工程设计收入"/>
      <sheetName val="P4 跨期间工程施工收入"/>
      <sheetName val="P5 器材供应收入 "/>
      <sheetName val="P6主营业务成本"/>
      <sheetName val="P7营业税金及附加"/>
      <sheetName val="P8营业费用"/>
      <sheetName val="P9管理费用"/>
      <sheetName val="P10利息费用"/>
      <sheetName val="P11其它业务利润(亏损)"/>
      <sheetName val="P12 投资收益汇总表"/>
      <sheetName val="P12-1 投资收益明细表"/>
      <sheetName val="P13营业外收支"/>
      <sheetName val="P14以前年度损益调整"/>
      <sheetName val="P15 所得税-企业所得税纳税调节表"/>
      <sheetName val="P16 所得税-递延税项"/>
      <sheetName val="绥棱（车）"/>
      <sheetName val="绥棱"/>
      <sheetName val="其俖应交款"/>
      <sheetName val="应侤税金"/>
      <sheetName val="上报"/>
      <sheetName val="1&amp;其他应收"/>
      <sheetName val="P!6 所得税-递延税项"/>
      <sheetName val="01"/>
      <sheetName val="02"/>
      <sheetName val="03"/>
      <sheetName val="04"/>
      <sheetName val="05"/>
      <sheetName val="税金计提"/>
      <sheetName val="税金计提 (2)"/>
      <sheetName val="税金计提 (3)"/>
      <sheetName val="6月合并"/>
      <sheetName val="税金计提07"/>
      <sheetName val="长期投资汇总衬"/>
      <sheetName val="样品 "/>
      <sheetName val="样品  (2)"/>
      <sheetName val=""/>
      <sheetName val="[13 铁路配件.xlsῘ长期投资--其他投资"/>
      <sheetName val="新中大资产负债表"/>
      <sheetName val="新中大损益表"/>
      <sheetName val="内部损益表"/>
      <sheetName val="含税损益表附表（本月)"/>
      <sheetName val="含税损益表附表（本年累计)"/>
      <sheetName val="费用汇总表"/>
      <sheetName val="经营费用明细表（本月）"/>
      <sheetName val="经营费用明细表（本年）"/>
      <sheetName val="管理费用明细表（本月)"/>
      <sheetName val="管理费用明细表（本年）"/>
      <sheetName val="销售收入明细表"/>
      <sheetName val="商品库存周转天数表"/>
      <sheetName val="资产对帐表"/>
      <sheetName val="其他应收"/>
      <sheetName val="其他应付"/>
      <sheetName val="资产对帐清单 "/>
      <sheetName val="汇总表"/>
      <sheetName val="税"/>
      <sheetName val="工资表"/>
      <sheetName val="基本情况"/>
      <sheetName val="流动资产--其他应收 坏帐(2)"/>
      <sheetName val="流动资产-库存材料"/>
      <sheetName val="流动资产-库存商品"/>
      <sheetName val="流动资产-出租商品"/>
      <sheetName val="流动资产-委托代销商品"/>
      <sheetName val="流动资产-受托代销商品"/>
      <sheetName val="固定_土地"/>
      <sheetName val="设备安装 (已)"/>
      <sheetName val="设备安装（未）"/>
      <sheetName val="其它应交款"/>
      <sheetName val="企业表一"/>
      <sheetName val="M-5C"/>
      <sheetName val="M-5A"/>
      <sheetName val="营业汇总-旬报"/>
      <sheetName val="营业汇总-月报"/>
      <sheetName val="移动销售汇总-旬报"/>
      <sheetName val="移动销售汇总-月报"/>
      <sheetName val="数据固定销售汇总-旬报"/>
      <sheetName val="数据固定销售汇总-月报"/>
      <sheetName val="附表1（营业厅）-下旬"/>
      <sheetName val="附表1（营业厅）-下旬 (2)"/>
      <sheetName val="附表1（营业厅）-下旬 (3)"/>
      <sheetName val="附表1（营业厅）-下旬 (4)"/>
      <sheetName val="附表1（营业厅）-下旬 (5)"/>
      <sheetName val="附表1（营业厅）-下旬 (6)"/>
      <sheetName val="附表1（营业厅）-下旬 (7)"/>
      <sheetName val="附表1（营业厅）-下旬 (8)"/>
      <sheetName val="附表1（营业厅）-下旬 (9)"/>
      <sheetName val="附表1（营业厅）-下旬 (10)"/>
      <sheetName val="附表1（营业厅）-下旬 (11)"/>
      <sheetName val="附表1（营业厅）-月报"/>
      <sheetName val="附表1（大客户） (2)-下旬"/>
      <sheetName val="附表1（大客户） (2)-下旬 (2)"/>
      <sheetName val="附表1（大客户） (2)-下旬 (3)"/>
      <sheetName val="附表1（大客户） (2)-下旬 (4)"/>
      <sheetName val="附表1（大客户） (2)-下旬 (5)"/>
      <sheetName val="附表1（大客户） (2)-下旬 (6)"/>
      <sheetName val="附表1（大客户） (2)-下旬 (7)"/>
      <sheetName val="附表1（大客户） (2)-下旬 (8)"/>
      <sheetName val="附表1（大客户） (2)-下旬 (9)"/>
      <sheetName val="附表1（大客户） (2)-下旬 (10)"/>
      <sheetName val="附表1（大客户） (2)-下旬 (11)"/>
      <sheetName val="附表1（大客户） (2)-月报"/>
      <sheetName val="附表1（经销商） (3)-下旬"/>
      <sheetName val="附表1（经销商） (3)-下旬 (2)"/>
      <sheetName val="附表1（经销商） (3)-下旬 (3)"/>
      <sheetName val="附表1（经销商） (3)-下旬 (4)"/>
      <sheetName val="附表1（经销商） (3)-下旬 (5)"/>
      <sheetName val="附表1（经销商） (3)-下旬 (6)"/>
      <sheetName val="附表1（经销商） (3)-下旬 (7)"/>
      <sheetName val="附表1（经销商） (3)-下旬 (8)"/>
      <sheetName val="附表1（经销商） (3)-下旬 (9)"/>
      <sheetName val="附表1（经销商） (3)-下旬 (10)"/>
      <sheetName val="附表1（经销商） (3)-下旬 (11)"/>
      <sheetName val="附表1（经销商） (3)-月报"/>
      <sheetName val="附表1（合作厅） (4)-下旬"/>
      <sheetName val="附表1（合作厅） (4)-下旬 (2)"/>
      <sheetName val="附表1（合作厅） (4)-下旬 (3)"/>
      <sheetName val="附表1（合作厅） (4)-下旬 (4)"/>
      <sheetName val="附表1（合作厅） (4)-下旬 (5)"/>
      <sheetName val="附表1（合作厅） (4)-下旬 (6)"/>
      <sheetName val="附表1（合作厅） (4)-下旬 (7)"/>
      <sheetName val="附表1（合作厅） (4)-下旬 (8)"/>
      <sheetName val="附表1（合作厅） (4)-下旬 (9)"/>
      <sheetName val="附表1（合作厅） (4)-下旬 (10)"/>
      <sheetName val="附表1（合作厅） (4)-下旬 (11)"/>
      <sheetName val="附表1（合作厅） (4)-月报 "/>
      <sheetName val="附表2-下旬"/>
      <sheetName val="附表2-下旬 (2)"/>
      <sheetName val="附表2-下旬 (3)"/>
      <sheetName val="附表2-下旬 (4)"/>
      <sheetName val="附表2-下旬 (5)"/>
      <sheetName val="附表2-下旬 (6)"/>
      <sheetName val="附表2-下旬 (7)"/>
      <sheetName val="附表2-下旬 (8)"/>
      <sheetName val="附表2-下旬 (9)"/>
      <sheetName val="附表2-下旬 (10)"/>
      <sheetName val="附表2-下旬 (11)"/>
      <sheetName val="附表2-月报"/>
      <sheetName val="附表3-下旬"/>
      <sheetName val="附表3-下旬 (2)"/>
      <sheetName val="附表3-下旬 (3)"/>
      <sheetName val="附表3-下旬 (4)"/>
      <sheetName val="附表3-下旬 (5)"/>
      <sheetName val="附表3-下旬 (6)"/>
      <sheetName val="附表3-下旬 (7)"/>
      <sheetName val="附表3-下旬 (8)"/>
      <sheetName val="附表3-下旬 (9)"/>
      <sheetName val="附表3-下旬 (10)"/>
      <sheetName val="附表3-下旬 (11)"/>
      <sheetName val="附表3-月报"/>
      <sheetName val="XXXXXXXX"/>
      <sheetName val="XXXXXXX0"/>
      <sheetName val="XXXXXXX1"/>
      <sheetName val="XXXXXXX2"/>
      <sheetName val="XXXXXXX3"/>
      <sheetName val="XXXXXXX4"/>
      <sheetName val="XXXXXXX5"/>
      <sheetName val="XXXXXXX6"/>
      <sheetName val="中山低值"/>
      <sheetName val="图表1"/>
      <sheetName val="县区话务量"/>
      <sheetName val="日报表"/>
      <sheetName val="9时"/>
      <sheetName val="SDCCH"/>
      <sheetName val="11时"/>
      <sheetName val="最坏小区"/>
      <sheetName val="11时MSC"/>
      <sheetName val="NICELLREL(bsc)"/>
      <sheetName val="NBRMSCLST(msc)"/>
      <sheetName val="2001年话费 "/>
      <sheetName val="网内"/>
      <sheetName val="2000年话费"/>
      <sheetName val="员工促销"/>
      <sheetName val="欠费"/>
      <sheetName val="XXXXXX_x0005_"/>
      <sheetName val="XX"/>
      <sheetName val="其他长期2耀"/>
      <sheetName val="产品销售收入成本明细表（合同）"/>
      <sheetName val="分公司EB"/>
      <sheetName val="资产对帐清뼀቙"/>
      <sheetName val="资产对帐清"/>
      <sheetName val="资产对帐清Տ"/>
      <sheetName val="资产对帐清쌀እ"/>
      <sheetName val="P4 跨期间工程敨工收入"/>
      <sheetName val="_13 铁路配件.xlsῘ长期投资--其他投资"/>
      <sheetName val="资产负债表"/>
      <sheetName val="4货币猰金"/>
      <sheetName val="固定_x0005_"/>
      <sheetName val="XXXXXX⪋⼣"/>
      <sheetName val="Namelist"/>
      <sheetName val="sapactivexlhiddensheet"/>
      <sheetName val="完"/>
      <sheetName val="W"/>
      <sheetName val="Data"/>
      <sheetName val="附表1（合作厅） (4)-下旬롩4)"/>
      <sheetName val="XX虘_x0013_蚜_x0013_"/>
      <sheetName val="XX虘_x0013_"/>
      <sheetName val="XX_x0005_"/>
      <sheetName val="XXXXX睐'⪋"/>
      <sheetName val="基本⃅况"/>
      <sheetName val="制造费用"/>
      <sheetName val="列表"/>
      <sheetName val="表9-1 租赁合同汇总衬"/>
      <sheetName val="Estimated AP 9.03"/>
      <sheetName val="M_5C"/>
      <sheetName val="M_5A"/>
      <sheetName val="利润表"/>
      <sheetName val="现流表"/>
      <sheetName val="盈利表(预测)"/>
      <sheetName val="收入、成本测试"/>
      <sheetName val="税金预测"/>
      <sheetName val="其他业务预测"/>
      <sheetName val="营业费用"/>
      <sheetName val="管理费用"/>
      <sheetName val="财务费用"/>
      <sheetName val="工资费用"/>
      <sheetName val="坏账准备"/>
      <sheetName val="折旧、及摊销"/>
      <sheetName val="原材料单价分析"/>
      <sheetName val="主要原料价格"/>
      <sheetName val="单耗分析"/>
      <sheetName val="产品成本预测"/>
      <sheetName val="生产成本分析"/>
      <sheetName val="产成品变动"/>
      <sheetName val="期初存货"/>
      <sheetName val="年产量预测"/>
      <sheetName val="关联交易"/>
      <sheetName val="Parameters"/>
      <sheetName val="资产负债表3"/>
      <sheetName val="备注"/>
      <sheetName val="固定⪋〚_x0005_"/>
      <sheetName val="固定헾】_x0005_"/>
      <sheetName val="Namelis&lt;"/>
      <sheetName val="10-2121"/>
      <sheetName val="KKKKKKKK"/>
      <sheetName val="XL4Popp¸"/>
      <sheetName val="XL4Poppp"/>
      <sheetName val="XL4PoppÐ"/>
      <sheetName val="KKKKKKK"/>
      <sheetName val="KKKKKKK_x0005_"/>
      <sheetName val="KKKKKKK5"/>
      <sheetName val="KKKKKKKP"/>
      <sheetName val="KKKKKKKþ"/>
      <sheetName val="KKKKKKKh"/>
      <sheetName val="自定义"/>
      <sheetName val="XL4Popp"/>
      <sheetName val="4货币猰謀"/>
      <sheetName val="XXXXXX헾"/>
      <sheetName val="4货币猰ᘀ"/>
      <sheetName val="4货币猰瀀"/>
      <sheetName val="P4 跨期间工程敨工收_xdc00_"/>
      <sheetName val="4货币猰缀"/>
      <sheetName val="P4 跨期间工程敨工收ԯ"/>
      <sheetName val="XXXXXX헾】"/>
      <sheetName val="产品销售收入成本明细表๿⿦_x0005_"/>
      <sheetName val="P4 跨期间工程敨工收∀"/>
      <sheetName val="XXXXXX蚘_x0013_"/>
      <sheetName val="US Codes"/>
      <sheetName val="资产礀,ᰖ"/>
      <sheetName val="附注总表"/>
      <sheetName val="11111111"/>
      <sheetName val="1现金及银行存款"/>
      <sheetName val="2存放中央银行款项"/>
      <sheetName val="3存放同业款项"/>
      <sheetName val="4拆放同业"/>
      <sheetName val="5拆放金融性公司"/>
      <sheetName val="6短期贷款"/>
      <sheetName val="7应收进出口押汇"/>
      <sheetName val="P4 跨期间工程敨工收㰀"/>
      <sheetName val="P4 跨期间工程敨工收ﰀ"/>
      <sheetName val="XXXXX_x0005_"/>
      <sheetName val="Valuation"/>
      <sheetName val="资产简_x0015_๿"/>
      <sheetName val="资产对帐清罞"/>
      <sheetName val="资产对帐清鱞"/>
      <sheetName val="资产对帐清Ⰰ"/>
      <sheetName val="资产对帐清՞"/>
      <sheetName val="固定秠_x001d_๿"/>
      <sheetName val="资产对帐清_xdc5e_"/>
      <sheetName val="8"/>
      <sheetName val="资产对帐清챞"/>
      <sheetName val="资产对帐清豞"/>
      <sheetName val="固定瘌_x001e_癔"/>
      <sheetName val="资产对帐清汞"/>
      <sheetName val="资产对帐清氀"/>
      <sheetName val="固定资产清单14-1"/>
      <sheetName val="存货汇总表10"/>
      <sheetName val="资产对帐清ၞ"/>
      <sheetName val="P4 跨期间工程敨工收밀"/>
      <sheetName val="DDETABLE "/>
      <sheetName val="频率分组"/>
      <sheetName val="Payroll R"/>
      <sheetName val="资产对帐清︀ᇕ"/>
      <sheetName val="6月"/>
      <sheetName val="P4 跨期间工程敨工收缀"/>
      <sheetName val="XXXԯ"/>
      <sheetName val="OPEN ITEN KEY"/>
      <sheetName val="raw material"/>
      <sheetName val="资产ఀ⦑吀"/>
      <sheetName val="XX虘_x0013_픀腟"/>
      <sheetName val="资产픀腟԰"/>
      <sheetName val="固定_x0005_缀爎"/>
      <sheetName val="资产对帐清뼀_x0005_"/>
      <sheetName val="固定_x0005__xdc00_⡹"/>
      <sheetName val="固定_x0005_怀⺒"/>
      <sheetName val="固定_x0005_ﰀ᎓"/>
      <sheetName val="固定_x0005_缀䜎"/>
      <sheetName val="固定_x0005_尀᪎"/>
      <sheetName val="固定_x0005_簀₏"/>
      <sheetName val="固定_x0005_ ₐ"/>
      <sheetName val="资产对帐清뼀⪋"/>
      <sheetName val="固定_x0005_缀㨎"/>
      <sheetName val="固定_x0005_瀀ᩙ"/>
      <sheetName val="固定_x0005_ ⹘"/>
      <sheetName val="固定_x0005_倀≷"/>
      <sheetName val="固定_x0005_謀ꀪ"/>
      <sheetName val="固定_x0005_찀᩶"/>
      <sheetName val="固定_x0005_瀀ᢔ"/>
      <sheetName val="资产对帐清뼀鑰"/>
      <sheetName val="固定_x0005_䴀뇗"/>
      <sheetName val="固定_x0005_⁴"/>
      <sheetName val="固定_x0005_ᰀ⑴"/>
      <sheetName val="固定_x0005_缀䌎"/>
      <sheetName val="固定_x0005_謀"/>
      <sheetName val="固定_x0005_鰀᭹"/>
      <sheetName val="固定_x0005_ ⍙"/>
      <sheetName val="固定_x0005_倀ⵖ"/>
      <sheetName val="固定_x0005_䀀⭕"/>
      <sheetName val="固定_x0005_䰀⥛"/>
      <sheetName val="固定_x0005_က᭛"/>
      <sheetName val="固定_x0005_倀❗"/>
      <sheetName val="固定_x0005_怀⑖"/>
      <sheetName val="固定_x0005_䀀⽗"/>
      <sheetName val="固定_x0005_᝗"/>
      <sheetName val="固定_x0005_ကᕛ"/>
      <sheetName val="固定_x0005_⍛"/>
      <sheetName val="固定_x0005_ఀᙘ"/>
      <sheetName val="固定_x0005_⁷ᙎ"/>
      <sheetName val="固定_x0005_밀ᙰ"/>
      <sheetName val="固定_x0005_∀᱃"/>
      <sheetName val="固定_x0005_ꁷᘟ"/>
      <sheetName val="固定_x0005_Ⰰ⥙"/>
      <sheetName val="固定_x0005_退╔"/>
      <sheetName val="固定_x0005_瀀ቖ"/>
      <sheetName val="固定_x0005_∀暑"/>
      <sheetName val="固定_x0005_ᰀᡖ"/>
      <sheetName val="XX虘_x0013_ぇ"/>
      <sheetName val="固定_x0005_⍇"/>
      <sheetName val="固定_x0005_∀晃"/>
      <sheetName val="固定_x0005_가ᵲ"/>
      <sheetName val="固定_x0005_"/>
      <sheetName val="固定_x0005_㰀ᑖ"/>
      <sheetName val="固定_x0005_耀⩚"/>
      <sheetName val="固定_x0005__xdc00_Ṵ"/>
      <sheetName val="固定_x0005_ᵗ"/>
      <sheetName val="固定_x0005_㥇"/>
      <sheetName val="固定_x0005_睇"/>
      <sheetName val="固定_x0005_뀀ᡘ"/>
      <sheetName val="固定_x0005_ⱇ"/>
      <sheetName val="固定_x0005__xdc00_ᝰ"/>
      <sheetName val="资产对耀᝸ᘀ㨜"/>
      <sheetName val="资产对簀Ṹ쐀Ṹ"/>
      <sheetName val="固定_x0005_　⍕"/>
      <sheetName val="固定_x0005_䙇"/>
      <sheetName val="固定_x0005_ကㅻ"/>
      <sheetName val="固定_x0005_Ⰰⱴ"/>
      <sheetName val="固定_x0005_밀ᑲ"/>
      <sheetName val="固定_x0005_퀀ṭ"/>
      <sheetName val="RMB"/>
      <sheetName val="Pile径1m･27"/>
      <sheetName val="资产对帐清끞"/>
      <sheetName val="资产对帐清⁞"/>
      <sheetName val="资产对帐清簀"/>
      <sheetName val="资产对帐清缀"/>
      <sheetName val="资产对帐清뀀"/>
      <sheetName val="Cover"/>
      <sheetName val="资产对帐清"/>
      <sheetName val="P4 跨期间工程瑌_x001e_璔_x001e_"/>
      <sheetName val="资产对帐清쀀"/>
      <sheetName val="资产对帐清ﱞ"/>
      <sheetName val="资产对帐清灞"/>
      <sheetName val="资产对帐清䱞"/>
      <sheetName val="科目表"/>
      <sheetName val="固定_x0005_氀⁚"/>
      <sheetName val="XXXXXXᰖ⽧"/>
      <sheetName val="三月收入"/>
      <sheetName val="资产穰_x001a_ᰖ"/>
      <sheetName val="资产矜-砤"/>
      <sheetName val="资产郐_x0013_๿"/>
      <sheetName val="资产磌&amp;礔"/>
      <sheetName val="资产疬_x0014_痴"/>
      <sheetName val="资产๿⼠_x0005_"/>
      <sheetName val="资产๿⼳_x0005_"/>
      <sheetName val="资产竜_x0018_笤"/>
      <sheetName val="资产酐_x0012_๿"/>
      <sheetName val="资产埐_x001e_䌢"/>
      <sheetName val="资产䌢⽛_x0005_"/>
      <sheetName val="23产成品_"/>
      <sheetName val="______"/>
      <sheetName val="流动资产--货币_(2)"/>
      <sheetName val="流动资产--货币_(3)"/>
      <sheetName val="短投_(2)"/>
      <sheetName val="表1_货币资金"/>
      <sheetName val="表1-1_银行存款明细表"/>
      <sheetName val="表2_短期投资"/>
      <sheetName val="表3_应收帐款"/>
      <sheetName val="表4_应收票据"/>
      <sheetName val="表5_存货"/>
      <sheetName val="表5-1_存货跌价损失准备计算表"/>
      <sheetName val="表5-2_存货倒推表"/>
      <sheetName val="表6_预付帐款"/>
      <sheetName val="表6-1_其他应收款"/>
      <sheetName val="表6-2_待摊费用"/>
      <sheetName val="表6-3_预付及其他流动资产_"/>
      <sheetName val="表7_固定资产变动表"/>
      <sheetName val="表7-1_固定资产折旧表（上市）_"/>
      <sheetName val="表7-1-1_固定资产折旧表__(非上市)"/>
      <sheetName val="表7-2_待处理财产损溢"/>
      <sheetName val="表7-3_固定资产有关资料"/>
      <sheetName val="表8-1_移动"/>
      <sheetName val="表8-2-1_数据"/>
      <sheetName val="表8-2-2_互联网"/>
      <sheetName val="表8-3_长途"/>
      <sheetName val="表8-4_寻呼"/>
      <sheetName val="表8-5_市话"/>
      <sheetName val="表8-6_在建工程明细表"/>
      <sheetName val="表8-7_工程合同汇总表(移动)_NEW"/>
      <sheetName val="表8-7_工程合同汇总表(移动)_(2)"/>
      <sheetName val="表8-8_在建工程有关资料"/>
      <sheetName val="表9_长期待摊费用"/>
      <sheetName val="表9-1_租赁合同汇总表"/>
      <sheetName val="表10_无形资产变动表"/>
      <sheetName val="表11_长期投资"/>
      <sheetName val="表11-1_长期股票投资"/>
      <sheetName val="表11-2_长期股权投资－未合并子公司"/>
      <sheetName val="表11-3_长期股权投资_－_合营公司"/>
      <sheetName val="表11-4_长期股权投资－联营公司"/>
      <sheetName val="表11-5_长期股权投资－参股公司"/>
      <sheetName val="表11-6_长期债权投资"/>
      <sheetName val="表11-7_其他债权投资"/>
      <sheetName val="表12_关联公司交易"/>
      <sheetName val="表12-1_与总部对帐"/>
      <sheetName val="表8-7_工程合同汇总表(移动)_(5)"/>
      <sheetName val="公__"/>
      <sheetName val="共同_(2)"/>
      <sheetName val="BSC__BTS"/>
      <sheetName val="西门子_"/>
      <sheetName val="Sheet1_(2)"/>
      <sheetName val="二次分配____"/>
      <sheetName val="二次分配_____(2)"/>
      <sheetName val="二次分配_____(3)"/>
      <sheetName val="二次分配_____(4)"/>
      <sheetName val="表8-7_工程合同汇总表(移动)_(3)"/>
      <sheetName val="表8-7_工程合同汇总表_(上市)_(2)"/>
      <sheetName val="8电源设备_"/>
      <sheetName val="12设备安装_(暂估入账余额)"/>
      <sheetName val="Adj_No"/>
      <sheetName val="Journal_list"/>
      <sheetName val="Journal_list_(2)"/>
      <sheetName val="Journal_list_(3)"/>
      <sheetName val="Journal_list_(4)"/>
      <sheetName val="Journal_list_(5)"/>
      <sheetName val="P1_损益表"/>
      <sheetName val="P2_主营业务收入"/>
      <sheetName val="P3_跨期间工程设计收入"/>
      <sheetName val="P4_跨期间工程施工收入"/>
      <sheetName val="P5_器材供应收入_"/>
      <sheetName val="P12_投资收益汇总表"/>
      <sheetName val="P12-1_投资收益明细表"/>
      <sheetName val="P15_所得税-企业所得税纳税调节表"/>
      <sheetName val="P16_所得税-递延税项"/>
      <sheetName val="税金计提_(2)"/>
      <sheetName val="税金计提_(3)"/>
      <sheetName val="P!6_所得税-递延税项"/>
      <sheetName val="样品_"/>
      <sheetName val="样品__(2)"/>
      <sheetName val="[13_铁路配件_xlsῘ长期投资--其他投资"/>
      <sheetName val="资产对帐清单_"/>
      <sheetName val="流动资产--其他应收_坏帐(2)"/>
      <sheetName val="设备安装_(已)"/>
      <sheetName val="附表1（营业厅）-下旬_(2)"/>
      <sheetName val="附表1（营业厅）-下旬_(3)"/>
      <sheetName val="附表1（营业厅）-下旬_(4)"/>
      <sheetName val="附表1（营业厅）-下旬_(5)"/>
      <sheetName val="附表1（营业厅）-下旬_(6)"/>
      <sheetName val="附表1（营业厅）-下旬_(7)"/>
      <sheetName val="附表1（营业厅）-下旬_(8)"/>
      <sheetName val="附表1（营业厅）-下旬_(9)"/>
      <sheetName val="附表1（营业厅）-下旬_(10)"/>
      <sheetName val="附表1（营业厅）-下旬_(11)"/>
      <sheetName val="附表1（大客户）_(2)-下旬"/>
      <sheetName val="附表1（大客户）_(2)-下旬_(2)"/>
      <sheetName val="附表1（大客户）_(2)-下旬_(3)"/>
      <sheetName val="附表1（大客户）_(2)-下旬_(4)"/>
      <sheetName val="附表1（大客户）_(2)-下旬_(5)"/>
      <sheetName val="附表1（大客户）_(2)-下旬_(6)"/>
      <sheetName val="附表1（大客户）_(2)-下旬_(7)"/>
      <sheetName val="附表1（大客户）_(2)-下旬_(8)"/>
      <sheetName val="附表1（大客户）_(2)-下旬_(9)"/>
      <sheetName val="附表1（大客户）_(2)-下旬_(10)"/>
      <sheetName val="附表1（大客户）_(2)-下旬_(11)"/>
      <sheetName val="附表1（大客户）_(2)-月报"/>
      <sheetName val="附表1（经销商）_(3)-下旬"/>
      <sheetName val="附表1（经销商）_(3)-下旬_(2)"/>
      <sheetName val="附表1（经销商）_(3)-下旬_(3)"/>
      <sheetName val="附表1（经销商）_(3)-下旬_(4)"/>
      <sheetName val="附表1（经销商）_(3)-下旬_(5)"/>
      <sheetName val="附表1（经销商）_(3)-下旬_(6)"/>
      <sheetName val="附表1（经销商）_(3)-下旬_(7)"/>
      <sheetName val="附表1（经销商）_(3)-下旬_(8)"/>
      <sheetName val="附表1（经销商）_(3)-下旬_(9)"/>
      <sheetName val="附表1（经销商）_(3)-下旬_(10)"/>
      <sheetName val="附表1（经销商）_(3)-下旬_(11)"/>
      <sheetName val="附表1（经销商）_(3)-月报"/>
      <sheetName val="附表1（合作厅）_(4)-下旬"/>
      <sheetName val="附表1（合作厅）_(4)-下旬_(2)"/>
      <sheetName val="附表1（合作厅）_(4)-下旬_(3)"/>
      <sheetName val="附表1（合作厅）_(4)-下旬_(4)"/>
      <sheetName val="附表1（合作厅）_(4)-下旬_(5)"/>
      <sheetName val="附表1（合作厅）_(4)-下旬_(6)"/>
      <sheetName val="附表1（合作厅）_(4)-下旬_(7)"/>
      <sheetName val="附表1（合作厅）_(4)-下旬_(8)"/>
      <sheetName val="附表1（合作厅）_(4)-下旬_(9)"/>
      <sheetName val="附表1（合作厅）_(4)-下旬_(10)"/>
      <sheetName val="附表1（合作厅）_(4)-下旬_(11)"/>
      <sheetName val="附表1（合作厅）_(4)-月报_"/>
      <sheetName val="附表2-下旬_(2)"/>
      <sheetName val="附表2-下旬_(3)"/>
      <sheetName val="附表2-下旬_(4)"/>
      <sheetName val="附表2-下旬_(5)"/>
      <sheetName val="附表2-下旬_(6)"/>
      <sheetName val="附表2-下旬_(7)"/>
      <sheetName val="附表2-下旬_(8)"/>
      <sheetName val="附表2-下旬_(9)"/>
      <sheetName val="附表2-下旬_(10)"/>
      <sheetName val="附表2-下旬_(11)"/>
      <sheetName val="附表3-下旬_(2)"/>
      <sheetName val="附表3-下旬_(3)"/>
      <sheetName val="附表3-下旬_(4)"/>
      <sheetName val="附表3-下旬_(5)"/>
      <sheetName val="附表3-下旬_(6)"/>
      <sheetName val="附表3-下旬_(7)"/>
      <sheetName val="附表3-下旬_(8)"/>
      <sheetName val="附表3-下旬_(9)"/>
      <sheetName val="附表3-下旬_(10)"/>
      <sheetName val="附表3-下旬_(11)"/>
      <sheetName val="2001年话费_"/>
      <sheetName val="XXXXXX"/>
      <sheetName val="-1_"/>
      <sheetName val="P4_跨期间工程敨工收入"/>
      <sheetName val="XX虘蚜"/>
      <sheetName val="XX虘"/>
      <sheetName val="XX̘á"/>
      <sheetName val="XX麨ô"/>
      <sheetName val="资产穰ᰖ"/>
      <sheetName val="资产郐๿"/>
      <sheetName val="固定"/>
      <sheetName val="资产疬痴"/>
      <sheetName val="资产๿⼠"/>
      <sheetName val="资产๿⼳"/>
      <sheetName val="资产竜笤"/>
      <sheetName val="资产酐๿"/>
      <sheetName val="资产埐䌢"/>
      <sheetName val="_13_铁路配件_xlsῘ长期投资--其他投资"/>
      <sheetName val="US_Codes"/>
      <sheetName val="XXXX∀ﱃԯ"/>
      <sheetName val="XXXXԯ"/>
      <sheetName val="consol adj"/>
      <sheetName val="ADJTBL 3100"/>
      <sheetName val="固定资产清单"/>
      <sheetName val="List of Fixed assets"/>
      <sheetName val="资产瀀⍔∀"/>
      <sheetName val="资产缀戎ԯ"/>
      <sheetName val="资产㰀ᵻ萀"/>
      <sheetName val="在建工程审定表"/>
      <sheetName val="B"/>
      <sheetName val="master"/>
      <sheetName val="U610-投资收益"/>
      <sheetName val="13 铁路配件"/>
      <sheetName val="產成品收發明細表"/>
      <sheetName val="表21 净利润调节表"/>
      <sheetName val="XXXXȀ腳԰"/>
      <sheetName val="威娜"/>
      <sheetName val="2004、12"/>
      <sheetName val="2004、01"/>
      <sheetName val="XXXXXX_x0005_?"/>
      <sheetName val="分公司EB?DA率"/>
      <sheetName val="???-?1? ?"/>
      <sheetName val="A9"/>
      <sheetName val="H1B"/>
      <sheetName val="P4 跨期间工程宠!䟣⼫"/>
      <sheetName val="P4 跨期间工程媌1嫔1"/>
      <sheetName val="[13 铁路配件.xls]P4 跨期间工程坰/䟣⿓"/>
      <sheetName val="P4 跨期间工程墐%䟣⿞"/>
      <sheetName val="P4 跨期间工程埐_x0017_䟣』"/>
      <sheetName val="P4 跨期间工程啰)䟣⼘"/>
      <sheetName val="P4 跨期间工程喰_x001f_䟣⽡"/>
      <sheetName val="P4 跨期间工程叼.呄."/>
      <sheetName val="P4 跨期间工程尀_x0019_䟣⽆"/>
      <sheetName val="P4 跨期间工程垐&amp;䟣⽡"/>
      <sheetName val="P4 跨期间工程䟣⼕_x0005_"/>
      <sheetName val="P4 跨期间工程垐_x001d_䟣⿁"/>
      <sheetName val="P4 跨期间工程媰_x001c_䟣⽭"/>
      <sheetName val="P4 跨期间工程_x0005_"/>
      <sheetName val="P4 跨期间工程嬠'䟣⿀"/>
      <sheetName val="P4 跨期间工程媠_x0014_䟣⼬"/>
      <sheetName val="P4 跨期间工程媬_x0014_嫴_x0014_"/>
      <sheetName val="P4 跨期间工程埀 䟣⿰"/>
      <sheetName val="P4 跨期间工程奠%䟣⼹"/>
      <sheetName val="P4 跨期间工程䟣⽯_x0005_"/>
      <sheetName val="P4 跨期间工程䟣⽩_x0005_"/>
      <sheetName val="P4 跨期间工程䟣⿃_x0005_"/>
      <sheetName val="P4 跨期间工程嘠_x0012_䟣⿸"/>
      <sheetName val="P4 跨期间工程呠.䟣⿽"/>
      <sheetName val="P4 跨期间工程秀,๿⼿"/>
      <sheetName val="P4 跨期间工程禜_x001a_秤_x001a_"/>
      <sheetName val="P4 跨期间工程癰.๿⽐"/>
      <sheetName val="P4 跨期间工程๿⽁_x0005_"/>
      <sheetName val="资产⢏謀"/>
      <sheetName val="资产ᖎ㐀"/>
      <sheetName val="资产ԯ"/>
      <sheetName val="资产ꀀណ謀"/>
      <sheetName val="资产謀蜪ԯ"/>
      <sheetName val="资产⾏缀"/>
      <sheetName val="P4 跨期间工程坐+䟣⿍"/>
      <sheetName val="P4 跨期间工程匰_x0019_卼_x0019_"/>
      <sheetName val="P4 跨期间工程"/>
      <sheetName val="P4 跨期间工程刨_x0019_徸⾲"/>
      <sheetName val="P4 跨期间工程夠,奬,"/>
      <sheetName val="P4 跨期间工程丵⽛_x0005_"/>
      <sheetName val="P4 跨期间工程声%夼%"/>
      <sheetName val="P4 跨期间工程圠!坬!"/>
      <sheetName val="P4 跨期间工程墰_x001c_壼_x001c_"/>
      <sheetName val="P4 跨期间工程匘_x0012_徸⿿"/>
      <sheetName val="계정"/>
      <sheetName val="QE근거"/>
      <sheetName val="관계사"/>
      <sheetName val="통화코드"/>
      <sheetName val="成仓档"/>
      <sheetName val="Sample design"/>
      <sheetName val="_13 铁路配件.xlsῘ长期投资--其_x0001__x0001__x0004_"/>
      <sheetName val="财务费用明细表"/>
      <sheetName val="长期待摊费用明细表"/>
      <sheetName val="系统数据"/>
      <sheetName val="资产负债ԯ"/>
      <sheetName val="Profit and loss"/>
      <sheetName val="附表1（大客户） (2)-下旬 2耀)"/>
      <sheetName val="??_x0005_"/>
      <sheetName val="资产对帐清_x0005_"/>
      <sheetName val="资产对帐清錠"/>
      <sheetName val="资产对帐清鮐"/>
      <sheetName val="应收帐款呆帐、坏帐准备"/>
      <sheetName val="项目采购明细表"/>
      <sheetName val="from sys 930"/>
      <sheetName val="资产对帐清忕"/>
      <sheetName val="资产对帐清觜"/>
      <sheetName val="地产口"/>
      <sheetName val="资产对帐清"/>
      <sheetName val="资产对帐清԰"/>
      <sheetName val="其他长期ᴀᨈ"/>
      <sheetName val="其他长期缀ᨎ"/>
      <sheetName val="附表1（合作厄） (4)-下旬 (10)"/>
      <sheetName val="其他长期ե"/>
      <sheetName val="附表1（大客户） (2)-下旬 2耀ᴀ"/>
      <sheetName val="附表1（大客户） (2)-下旬 2耀缀"/>
      <sheetName val="附表1（大客户） (2)-下旬 2耀紀"/>
      <sheetName val="长期其他应收款"/>
      <sheetName val="未完工合同成本设备"/>
      <sheetName val="预付款项RMB租金"/>
      <sheetName val="内贸合同总价表"/>
      <sheetName val="玛赛软件合同总价表"/>
      <sheetName val="内贸采购合同总价表"/>
      <sheetName val="14预໘Ḑ"/>
      <sheetName val="资产对帐清闰"/>
      <sheetName val="单位名称"/>
      <sheetName val="资产对帐清헾"/>
      <sheetName val="资产对帐清쌀墠"/>
      <sheetName val="资产对帐清쌀埈"/>
      <sheetName val="固定资产汇怹表"/>
      <sheetName val="流动资亥-%货币 (2)"/>
      <sheetName val="短戕汇总表"/>
      <sheetName val="流动资䚧--应收"/>
      <sheetName val="资产对帐清쌀헾"/>
      <sheetName val="资产对帐清쌀_x0005_"/>
      <sheetName val="_13 铁路配件.xlsῘ长期︀ᇕ԰"/>
      <sheetName val="_13 铁路配件.xlsῘ长期ﹶᇕ԰"/>
      <sheetName val="资产对帐清尜"/>
      <sheetName val="_13 铁路配件.xlsῘ长期ԯ"/>
      <sheetName val="_13 铁路配件.xlsῘ长期鐀魺屶ኍ_xd900_∴԰"/>
      <sheetName val="P4 跨期间工程坰/䟣⿓"/>
      <sheetName val="Validation source"/>
      <sheetName val="财务费က"/>
      <sheetName val="财务费爅衈0"/>
      <sheetName val="其它应收款"/>
      <sheetName val="应付账款"/>
      <sheetName val="预付货款"/>
      <sheetName val="ENTRY PENDING TO MATCH WH 1"/>
      <sheetName val="厚生年金"/>
      <sheetName val="P4 跨期间工程碬!磴!"/>
      <sheetName val="P4 跨期间工程徸⽲_x0005_"/>
      <sheetName val="P4 跨期间工程穌#窔#"/>
      <sheetName val="P4 跨期间工程地_x0019_坼_x0019_"/>
      <sheetName val="P4 跨期间工程๿⼯_x0005_"/>
      <sheetName val="P4 跨期间工程勨-徸⿽"/>
      <sheetName val="P4 跨期间工程奰+妼+"/>
      <sheetName val="P4 跨期间工程徸　_x0005_"/>
      <sheetName val="P4 跨期间工程徸⿤_x0005_"/>
      <sheetName val="P4 跨期间工程䟣⾝_x0005_"/>
      <sheetName val="P4 跨期间工程哀$䟣⽍"/>
      <sheetName val="P4 跨期间工程堠)䟣⽓"/>
      <sheetName val="P4 跨期间工程壨$徸⾷"/>
      <sheetName val="P4 跨期间工程奐_x0013_妜_x0013_"/>
      <sheetName val="P4 跨期间工程䬨0丵⽪"/>
      <sheetName val="P4 跨期间工程丨.丵⽿"/>
      <sheetName val="P4 跨期间工程俈_x001d_丵⽡"/>
      <sheetName val="P4 跨期间工程丵⽡_x0005_"/>
      <sheetName val="P4 跨期间工程睞汔_x0012_"/>
      <sheetName val="P4 跨期间工程癀_x0012_๿⽼"/>
      <sheetName val="选择报表"/>
      <sheetName val="5折旧预测ok"/>
      <sheetName val="评估假设"/>
      <sheetName val="客户基本概况表"/>
      <sheetName val="_13 铁路配件.xlsῘ长期砬☺蠀㣟缛ⱪ0"/>
      <sheetName val="þ"/>
      <sheetName val="逾龄"/>
      <sheetName val="役龄"/>
      <sheetName val="选择项"/>
      <sheetName val="42贴现"/>
      <sheetName val="N13"/>
      <sheetName val="E6"/>
      <sheetName val="H21"/>
      <sheetName val="H40"/>
      <sheetName val="OS List"/>
      <sheetName val="2007"/>
      <sheetName val="P4DDBFTAS"/>
      <sheetName val="P110"/>
      <sheetName val="附表2-下"/>
      <sheetName val="清单12.31"/>
      <sheetName val="F1910"/>
      <sheetName val="ONE"/>
      <sheetName val="XX虘_x0013_簀ᙗ"/>
      <sheetName val="XX虘_x0013_䀀⥮"/>
      <sheetName val="固定_x0005_∀"/>
      <sheetName val="固定_x0005_가⡴"/>
      <sheetName val="资产负债ﰀ"/>
      <sheetName val="固定_x0005_G"/>
      <sheetName val="固定_x0005_　⑯"/>
      <sheetName val="固定_x0005_䰀⩱"/>
      <sheetName val="#REF!"/>
      <sheetName val="固定_x0005_큶⛀"/>
      <sheetName val="固定_x0005_⁷េ"/>
      <sheetName val="固定_x0005_ぷើ"/>
      <sheetName val="固定_x0005_w⧅"/>
      <sheetName val="固定_x0005_ၷ⧂"/>
      <sheetName val="固定_x0005_끷⟂"/>
      <sheetName val="固定_x0005_ꁷⳆ"/>
      <sheetName val="固定_x0005_∀䥃"/>
      <sheetName val="固定_x0005_灷⃆"/>
      <sheetName val="XX虘_x0013__xdc00_ⱛ"/>
      <sheetName val="XX虘_x0013__xdd47_"/>
      <sheetName val="固定_x0005_가≖"/>
      <sheetName val="固定_x0005_끷ⳁ"/>
      <sheetName val="固定_x0005_遷⏆"/>
      <sheetName val="固定_x0005_끷ツ"/>
      <sheetName val="固定_x0005_⿅"/>
      <sheetName val="固定_x0005_⁇"/>
      <sheetName val="Lce_外购入库序时簿"/>
      <sheetName val="会计科目表"/>
      <sheetName val="固定_x0005_簀╔"/>
      <sheetName val="固定_x0005_䰀ፙ"/>
      <sheetName val="固定_x0005_ﰀ❚"/>
      <sheetName val="固定_x0005_멇"/>
      <sheetName val="固定_x0005_ᕗ"/>
      <sheetName val="资产찀⥲᐀"/>
      <sheetName val="资产对帐ꀀ"/>
      <sheetName val="Holidays"/>
      <sheetName val="固定疬!痴"/>
      <sheetName val="P4 跨期间工程疬!痴!"/>
      <sheetName val="固定๿⽐_x0005_"/>
      <sheetName val="固定赠_x0012_๿"/>
      <sheetName val="固定๿⽥_x0005_"/>
      <sheetName val="固定๿⼹_x0005_"/>
      <sheetName val="固定篰&quot;๿"/>
      <sheetName val="固定鋰_x001e_⪋"/>
      <sheetName val="固定郬,鄴"/>
      <sheetName val="固定๿⾓_x0005_"/>
      <sheetName val="固定๿⿂_x0005_"/>
      <sheetName val="资产䟣⿓_x0005_"/>
      <sheetName val="固定䟣⾙_x0005_"/>
      <sheetName val="资产对帐清⪋"/>
      <sheetName val="固定珌_x0014_琔"/>
      <sheetName val="固定竀*๿"/>
      <sheetName val="P4 跨期间工程๿⽌_x0005_"/>
      <sheetName val="P4 跨期间工程啠_x0015_䌢⿍"/>
      <sheetName val="资产对帐清邼"/>
      <sheetName val="资产对帐清銌"/>
      <sheetName val="资产对帐清銰"/>
      <sheetName val="资产对帐清鎰"/>
      <sheetName val="P4 跨期间工程箜!篤!"/>
      <sheetName val="BALANCE"/>
      <sheetName val="资产对帐清缀"/>
      <sheetName val="固定_x0005_退ㅰ"/>
      <sheetName val="固定_x0005_ၶ⻆"/>
      <sheetName val="実績見込"/>
      <sheetName val="汇总"/>
      <sheetName val="资产负债가"/>
      <sheetName val="资产负债∀"/>
      <sheetName val="XXXX簀⡚쐀"/>
      <sheetName val="固定὇ԯ"/>
      <sheetName val="固定홇ԯ"/>
      <sheetName val="固定ᰀⵙ搀"/>
      <sheetName val="固定顇ԯ"/>
      <sheetName val="固定䙇ԯ"/>
      <sheetName val="固定ᕇԯ"/>
      <sheetName val="固定湇ԯ"/>
      <sheetName val="固定　ᩜ"/>
      <sheetName val="固定䩇ԯ"/>
      <sheetName val="固定ᙙ"/>
      <sheetName val="固定녇ԯ"/>
      <sheetName val="XXXX_xdc00_⹚␀"/>
      <sheetName val="XXXX谀᝚퐀"/>
      <sheetName val="固定簀⡚쐀"/>
      <sheetName val="XXXX鰀ⵖ"/>
      <sheetName val="XXXX뀀⥮"/>
      <sheetName val="XXXXꀀ᝖"/>
      <sheetName val="XXXX렀䍟ԯ"/>
      <sheetName val="XXXX耀ᩕ찀"/>
      <sheetName val="XXXX렀๟԰"/>
      <sheetName val="XXXX렀奟ԯ"/>
      <sheetName val="XX虘_x0013_尀ᱵ"/>
      <sheetName val="XX虘_x0013_瀀ṹ"/>
      <sheetName val="XX虘_x0013_㰀⩴"/>
      <sheetName val="XX虘_x0013_ᰀⱴ"/>
      <sheetName val="XX虘_x0013_缀_xdf0e_"/>
      <sheetName val="XX虘_x0013_ꀀ᝙"/>
      <sheetName val="XX虘_x0013_耀⁴"/>
      <sheetName val="塑品销本"/>
      <sheetName val="11月成本"/>
      <sheetName val="XXXX㔀煎ԯ"/>
      <sheetName val="XX虘_x0013_ὖ"/>
      <sheetName val="资产๿⿙_x0005_"/>
      <sheetName val="资产鎼_x001b_鐄"/>
      <sheetName val="资产๿⾒_x0005_"/>
      <sheetName val="固定_x0005_ꀀㅰ"/>
      <sheetName val="固定_x0005_簀Ɑ"/>
      <sheetName val="固定_x0005_獇"/>
      <sheetName val="固定_x0005_㡇"/>
      <sheetName val="固定_x0005_晇"/>
      <sheetName val="固定_x0005_၇"/>
      <sheetName val="固定_x0005_ကㅳ"/>
      <sheetName val="固定_x0005_ꑇ"/>
      <sheetName val="固定_x0005_Ⰰⅲ"/>
      <sheetName val="固定_x0005_⽇"/>
      <sheetName val="固定_x0005_က⥲"/>
      <sheetName val="固定_x0005_Ὦ"/>
      <sheetName val="固定_x0005_ᰀ⥚"/>
      <sheetName val="固定_x0005_鰀⥗"/>
      <sheetName val="固定_x0005_쀀ᡚ"/>
      <sheetName val="固定_x0005_က⁬"/>
      <sheetName val="固定_x0005_䀀⍲"/>
      <sheetName val="固定_x0005_怀♘"/>
      <sheetName val="固定_x0005_뀀⩔"/>
      <sheetName val="固定_x0005_倀᭱"/>
      <sheetName val="资产렀ꕟԯ"/>
      <sheetName val="固定_x0005_렀ꕟ"/>
      <sheetName val="固定_x0005_堀᙭"/>
      <sheetName val="资产堀᙭렀䙟"/>
      <sheetName val="固定_x0005_렀❟"/>
      <sheetName val="固定_x0005_렀赟"/>
      <sheetName val="固定_x0005_䀀ᑖ"/>
      <sheetName val="固定_x0005_ꀀቔ"/>
      <sheetName val="固定_x0005_렀᭟"/>
      <sheetName val="固定_x0005_⠀ᡘ"/>
      <sheetName val="固定_x0005_䀀᱓"/>
      <sheetName val="固定_x0005_䀀╙"/>
      <sheetName val="固定_x0005_ᵇ"/>
      <sheetName val="固定_x0005_ࠀ᭱"/>
      <sheetName val="固定_x0005_렀佟"/>
      <sheetName val="固定_x0005_⩳"/>
      <sheetName val="固定_x0005_瀀げ"/>
      <sheetName val="固定_x0005_렀癟"/>
      <sheetName val="固定_x0005_　⡲"/>
      <sheetName val="固定_x0005_렀葟"/>
      <sheetName val="固定_x0005_뀀⑬"/>
      <sheetName val="固定_x0005_렀衟"/>
      <sheetName val="固定_x0005_䠀Ṍ"/>
      <sheetName val="固定_x0005_栀⭘"/>
      <sheetName val="固定_x0005_ ፬"/>
      <sheetName val="固定_x0005_⠀ᩱ"/>
      <sheetName val="固定_x0005_蠀᭭"/>
      <sheetName val="固定_x0005_렀ᙱ"/>
      <sheetName val="固定_x0005_?⹏"/>
      <sheetName val="固定_x0005_렀퉟"/>
      <sheetName val="固定_x0005_㔀Վ"/>
      <sheetName val="固定_x0005_栀Ⅿ"/>
      <sheetName val="固定_x0005_ꠀ⹰"/>
      <sheetName val="固定_x0005_㠀ㅈ"/>
      <sheetName val="固定_x0005_퀀ㅪ"/>
      <sheetName val="固定_x0005_⠀≔"/>
      <sheetName val="固定_x0005_頀ᝏ"/>
      <sheetName val="固定_x0005_㔀Ꙏ"/>
      <sheetName val="固定_x0005_ꠀ᱔"/>
      <sheetName val="固定_x0005_퀀ᱰ"/>
      <sheetName val="固定_x0005_ᑘ"/>
      <sheetName val="固定_x0005_　⽫"/>
      <sheetName val="固定_x0005_⅊"/>
      <sheetName val="固定_x0005_㔀ⅎ"/>
      <sheetName val="固定_x0005_退ᕱ"/>
      <sheetName val="流动资产-委托代销商렀"/>
      <sheetName val="流动资产-委托代销商退"/>
      <sheetName val="固定_x0005__xd800_⹏"/>
      <sheetName val="規格一覧"/>
      <sheetName val="表9-1 租ꠀ말ం莅0"/>
      <sheetName val="表9-1 租赁合"/>
      <sheetName val="表9-1 租ꠀ첀ఁ춅/"/>
      <sheetName val="表9-1 租0"/>
      <sheetName val="表9-1 租ࠀ뗕ఁ莅0"/>
      <sheetName val="表9-1 租怀⏛ఀ莅0"/>
      <sheetName val="表9-1 租砀⏕ఀ莅0"/>
      <sheetName val="表9-1 租砀ꒅఆ辅/"/>
      <sheetName val="表9-1 租쀀ఁゅ0"/>
      <sheetName val="表9-1 租赁合/"/>
      <sheetName val="表9-1 租赁合0"/>
      <sheetName val="表9-1 租赁合ꠀ흗ఁ"/>
      <sheetName val="资产负债㰀"/>
      <sheetName val="资产负债"/>
      <sheetName val="总表"/>
      <sheetName val="P4 跨期间工程硌'碔'"/>
      <sheetName val="资产负债䀀"/>
      <sheetName val="资产负债쀀"/>
      <sheetName val="资产对帐清∀둃"/>
      <sheetName val="资产对帐清ఀᑰ"/>
      <sheetName val="资产对帐清退⽰"/>
      <sheetName val="资产对帐清_xdc00_╳"/>
      <sheetName val="Search for"/>
      <sheetName val="02.03"/>
      <sheetName val="项目责任书-预算明细G01SH"/>
      <sheetName val="XXXXX"/>
      <sheetName val="清单定稿"/>
      <sheetName val="BS3"/>
      <sheetName val="2003data"/>
      <sheetName val="参数"/>
      <sheetName val="Source"/>
      <sheetName val="F1"/>
      <sheetName val="固定_x0005_怀ⵗ"/>
      <sheetName val="公司列表"/>
      <sheetName val="固定_x0005_頀⩗"/>
      <sheetName val="XV0個人"/>
      <sheetName val="XX虘_x0013_㔀୎"/>
      <sheetName val="资产聞᭖찀᭖"/>
      <sheetName val="报表11"/>
      <sheetName val="2002-07"/>
      <sheetName val="资产负债က"/>
      <sheetName val="工时统计"/>
      <sheetName val="23产成品_4"/>
      <sheetName val="______4"/>
      <sheetName val="流动资产--货币_(2)4"/>
      <sheetName val="流动资产--货币_(3)4"/>
      <sheetName val="短投_(2)4"/>
      <sheetName val="合同清单"/>
      <sheetName val="固定_x0005_저⽕"/>
      <sheetName val="固定_x0005_ቬ"/>
      <sheetName val="固定_x0005_㔀艎"/>
      <sheetName val="固定_x0005_㔀㍎"/>
      <sheetName val="固定_x0005_⥘"/>
      <sheetName val="固定_x0005_瀀ተ"/>
      <sheetName val="固定_x0005_㠀ᵯ"/>
      <sheetName val="固定_x0005_㔀"/>
      <sheetName val="固定_x0005_퀀⭕"/>
      <sheetName val="固定_x0005_䈀쵪"/>
      <sheetName val="K1-B16  inventory"/>
      <sheetName val="各期目标成本"/>
      <sheetName val="20121231房地产公司成本明细表-11"/>
      <sheetName val="可售面积"/>
      <sheetName val="资产徸⿺_x0005_"/>
      <sheetName val="XX虘"/>
      <sheetName val="P4 跨期间工程๿⼷_x0005_"/>
      <sheetName val="XX虘"/>
      <sheetName val="XX虘偨"/>
      <sheetName val="XX虘ը"/>
      <sheetName val="固定_x0005_㔀㑎"/>
      <sheetName val="XXXX㔀㑎ԯ"/>
      <sheetName val="23产偳፭鰀፭"/>
      <sheetName val="固定_x0005_㔀啎"/>
      <sheetName val="固定_x0005_㔀ぎ"/>
      <sheetName val="XXXX㔀啎ԯ"/>
      <sheetName val="固定_x0005_㔀㡎"/>
      <sheetName val="XX虘_x0013_谀♛"/>
      <sheetName val="流动资产-受≘代销商品"/>
      <sheetName val="信息填写mm"/>
      <sheetName val="Initialize"/>
      <sheetName val="Euro Disney"/>
      <sheetName val="1999 VO Model"/>
      <sheetName val="2-3-2 制造费用"/>
      <sheetName val="生产成本"/>
      <sheetName val="Rates"/>
      <sheetName val="H L Summary"/>
      <sheetName val="Growth 1.2 H L Summary "/>
      <sheetName val="23产成品_1"/>
      <sheetName val="______1"/>
      <sheetName val="流动资产--货币_(2)1"/>
      <sheetName val="流动资产--货币_(3)1"/>
      <sheetName val="短投_(2)1"/>
      <sheetName val="表1_货币资金1"/>
      <sheetName val="表1-1_银行存款明细表1"/>
      <sheetName val="表2_短期投资1"/>
      <sheetName val="表3_应收帐款1"/>
      <sheetName val="表4_应收票据1"/>
      <sheetName val="表5_存货1"/>
      <sheetName val="表5-1_存货跌价损失准备计算表1"/>
      <sheetName val="表5-2_存货倒推表1"/>
      <sheetName val="表6_预付帐款1"/>
      <sheetName val="表6-1_其他应收款1"/>
      <sheetName val="表6-2_待摊费用1"/>
      <sheetName val="表6-3_预付及其他流动资产_1"/>
      <sheetName val="表7_固定资产变动表1"/>
      <sheetName val="表7-1_固定资产折旧表（上市）_1"/>
      <sheetName val="表7-1-1_固定资产折旧表__(非上市)1"/>
      <sheetName val="表7-2_待处理财产损溢1"/>
      <sheetName val="表7-3_固定资产有关资料1"/>
      <sheetName val="表8-1_移动1"/>
      <sheetName val="表8-2-1_数据1"/>
      <sheetName val="表8-2-2_互联网1"/>
      <sheetName val="表8-3_长途1"/>
      <sheetName val="表8-4_寻呼1"/>
      <sheetName val="表8-5_市话1"/>
      <sheetName val="表8-6_在建工程明细表1"/>
      <sheetName val="表8-7_工程合同汇总表(移动)_NEW1"/>
      <sheetName val="表8-7_工程合同汇总表(移动)_(2)1"/>
      <sheetName val="表8-8_在建工程有关资料1"/>
      <sheetName val="表9_长期待摊费用1"/>
      <sheetName val="表9-1_租赁合同汇总表1"/>
      <sheetName val="表10_无形资产变动表1"/>
      <sheetName val="表11_长期投资1"/>
      <sheetName val="表11-1_长期股票投资1"/>
      <sheetName val="表11-2_长期股权投资－未合并子公司1"/>
      <sheetName val="表11-3_长期股权投资_－_合营公司1"/>
      <sheetName val="表11-4_长期股权投资－联营公司1"/>
      <sheetName val="表11-5_长期股权投资－参股公司1"/>
      <sheetName val="表11-6_长期债权投资1"/>
      <sheetName val="表11-7_其他债权投资1"/>
      <sheetName val="表12_关联公司交易1"/>
      <sheetName val="表12-1_与总部对帐1"/>
      <sheetName val="表8-7_工程合同汇总表(移动)_(5)1"/>
      <sheetName val="公__1"/>
      <sheetName val="共同_(2)1"/>
      <sheetName val="BSC__BTS1"/>
      <sheetName val="西门子_1"/>
      <sheetName val="Sheet1_(2)1"/>
      <sheetName val="二次分配____1"/>
      <sheetName val="二次分配_____(2)1"/>
      <sheetName val="二次分配_____(3)1"/>
      <sheetName val="二次分配_____(4)1"/>
      <sheetName val="表8-7_工程合同汇总表(移动)_(3)1"/>
      <sheetName val="表8-7_工程合同汇总表_(上市)_(2)1"/>
      <sheetName val="8电源设备_1"/>
      <sheetName val="12设备安装_(暂估入账余额)1"/>
      <sheetName val="Adj_No1"/>
      <sheetName val="Journal_list1"/>
      <sheetName val="Journal_list_(2)1"/>
      <sheetName val="Journal_list_(3)1"/>
      <sheetName val="Journal_list_(4)1"/>
      <sheetName val="Journal_list_(5)1"/>
      <sheetName val="P1_损益表1"/>
      <sheetName val="P2_主营业务收入1"/>
      <sheetName val="P3_跨期间工程设计收入1"/>
      <sheetName val="P4_跨期间工程施工收入1"/>
      <sheetName val="P5_器材供应收入_1"/>
      <sheetName val="P12_投资收益汇总表1"/>
      <sheetName val="P12-1_投资收益明细表1"/>
      <sheetName val="P15_所得税-企业所得税纳税调节表1"/>
      <sheetName val="P16_所得税-递延税项1"/>
      <sheetName val="P!6_所得税-递延税项1"/>
      <sheetName val="样品_1"/>
      <sheetName val="样品__(2)1"/>
      <sheetName val="[13_铁路配件_xlsῘ长期投资--其他投资1"/>
      <sheetName val="资产对帐清单_1"/>
      <sheetName val="税金计提_(2)1"/>
      <sheetName val="税金计提_(3)1"/>
      <sheetName val="附表1（营业厅）-下旬_(2)1"/>
      <sheetName val="附表1（营业厅）-下旬_(3)1"/>
      <sheetName val="附表1（营业厅）-下旬_(4)1"/>
      <sheetName val="附表1（营业厅）-下旬_(5)1"/>
      <sheetName val="附表1（营业厅）-下旬_(6)1"/>
      <sheetName val="附表1（营业厅）-下旬_(7)1"/>
      <sheetName val="附表1（营业厅）-下旬_(8)1"/>
      <sheetName val="附表1（营业厅）-下旬_(9)1"/>
      <sheetName val="附表1（营业厅）-下旬_(10)1"/>
      <sheetName val="附表1（营业厅）-下旬_(11)1"/>
      <sheetName val="附表1（大客户）_(2)-下旬1"/>
      <sheetName val="附表1（大客户）_(2)-下旬_(2)1"/>
      <sheetName val="附表1（大客户）_(2)-下旬_(3)1"/>
      <sheetName val="附表1（大客户）_(2)-下旬_(4)1"/>
      <sheetName val="附表1（大客户）_(2)-下旬_(5)1"/>
      <sheetName val="附表1（大客户）_(2)-下旬_(6)1"/>
      <sheetName val="附表1（大客户）_(2)-下旬_(7)1"/>
      <sheetName val="附表1（大客户）_(2)-下旬_(8)1"/>
      <sheetName val="附表1（大客户）_(2)-下旬_(9)1"/>
      <sheetName val="附表1（大客户）_(2)-下旬_(10)1"/>
      <sheetName val="附表1（大客户）_(2)-下旬_(11)1"/>
      <sheetName val="附表1（大客户）_(2)-月报1"/>
      <sheetName val="附表1（经销商）_(3)-下旬1"/>
      <sheetName val="附表1（经销商）_(3)-下旬_(2)1"/>
      <sheetName val="附表1（经销商）_(3)-下旬_(3)1"/>
      <sheetName val="附表1（经销商）_(3)-下旬_(4)1"/>
      <sheetName val="附表1（经销商）_(3)-下旬_(5)1"/>
      <sheetName val="附表1（经销商）_(3)-下旬_(6)1"/>
      <sheetName val="附表1（经销商）_(3)-下旬_(7)1"/>
      <sheetName val="附表1（经销商）_(3)-下旬_(8)1"/>
      <sheetName val="附表1（经销商）_(3)-下旬_(9)1"/>
      <sheetName val="附表1（经销商）_(3)-下旬_(10)1"/>
      <sheetName val="附表1（经销商）_(3)-下旬_(11)1"/>
      <sheetName val="附表1（经销商）_(3)-月报1"/>
      <sheetName val="附表1（合作厅）_(4)-下旬1"/>
      <sheetName val="附表1（合作厅）_(4)-下旬_(2)1"/>
      <sheetName val="附表1（合作厅）_(4)-下旬_(3)1"/>
      <sheetName val="附表1（合作厅）_(4)-下旬_(4)1"/>
      <sheetName val="附表1（合作厅）_(4)-下旬_(5)1"/>
      <sheetName val="附表1（合作厅）_(4)-下旬_(6)1"/>
      <sheetName val="附表1（合作厅）_(4)-下旬_(7)1"/>
      <sheetName val="附表1（合作厅）_(4)-下旬_(8)1"/>
      <sheetName val="附表1（合作厅）_(4)-下旬_(9)1"/>
      <sheetName val="附表1（合作厅）_(4)-下旬_(10)1"/>
      <sheetName val="附表1（合作厅）_(4)-下旬_(11)1"/>
      <sheetName val="附表1（合作厅）_(4)-月报_1"/>
      <sheetName val="附表2-下旬_(2)1"/>
      <sheetName val="附表2-下旬_(3)1"/>
      <sheetName val="附表2-下旬_(4)1"/>
      <sheetName val="附表2-下旬_(5)1"/>
      <sheetName val="附表2-下旬_(6)1"/>
      <sheetName val="附表2-下旬_(7)1"/>
      <sheetName val="附表2-下旬_(8)1"/>
      <sheetName val="附表2-下旬_(9)1"/>
      <sheetName val="附表2-下旬_(10)1"/>
      <sheetName val="附表2-下旬_(11)1"/>
      <sheetName val="附表3-下旬_(2)1"/>
      <sheetName val="附表3-下旬_(3)1"/>
      <sheetName val="附表3-下旬_(4)1"/>
      <sheetName val="附表3-下旬_(5)1"/>
      <sheetName val="附表3-下旬_(6)1"/>
      <sheetName val="附表3-下旬_(7)1"/>
      <sheetName val="附表3-下旬_(8)1"/>
      <sheetName val="附表3-下旬_(9)1"/>
      <sheetName val="附表3-下旬_(10)1"/>
      <sheetName val="附表3-下旬_(11)1"/>
      <sheetName val="流动资产--其他应收_坏帐(2)1"/>
      <sheetName val="设备安装_(已)1"/>
      <sheetName val="2001年话费_1"/>
      <sheetName val="资产对帐清Ԁ"/>
      <sheetName val="X_x0010_"/>
      <sheetName val="X "/>
      <sheetName val="X_x0005_"/>
      <sheetName val="Xè"/>
      <sheetName val="X"/>
      <sheetName val="Floating leg"/>
      <sheetName val="Fixed Leg Curve"/>
      <sheetName val="Floating Leg Curve"/>
      <sheetName val="Swap summary"/>
      <sheetName val="23产成品_2"/>
      <sheetName val="______2"/>
      <sheetName val="流动资产--货币_(2)2"/>
      <sheetName val="流动资产--货币_(3)2"/>
      <sheetName val="短投_(2)2"/>
      <sheetName val="表1_货币资金2"/>
      <sheetName val="表1-1_银行存款明细表2"/>
      <sheetName val="表2_短期投资2"/>
      <sheetName val="表3_应收帐款2"/>
      <sheetName val="表4_应收票据2"/>
      <sheetName val="表5_存货2"/>
      <sheetName val="表5-1_存货跌价损失准备计算表2"/>
      <sheetName val="表5-2_存货倒推表2"/>
      <sheetName val="表6_预付帐款2"/>
      <sheetName val="表6-1_其他应收款2"/>
      <sheetName val="表6-2_待摊费用2"/>
      <sheetName val="表6-3_预付及其他流动资产_2"/>
      <sheetName val="表7_固定资产变动表2"/>
      <sheetName val="表7-1_固定资产折旧表（上市）_2"/>
      <sheetName val="表7-1-1_固定资产折旧表__(非上市)2"/>
      <sheetName val="表7-2_待处理财产损溢2"/>
      <sheetName val="表7-3_固定资产有关资料2"/>
      <sheetName val="表8-1_移动2"/>
      <sheetName val="表8-2-1_数据2"/>
      <sheetName val="表8-2-2_互联网2"/>
      <sheetName val="表8-3_长途2"/>
      <sheetName val="表8-4_寻呼2"/>
      <sheetName val="表8-5_市话2"/>
      <sheetName val="表8-6_在建工程明细表2"/>
      <sheetName val="表8-7_工程合同汇总表(移动)_NEW2"/>
      <sheetName val="表8-7_工程合同汇总表(移动)_(2)2"/>
      <sheetName val="表8-8_在建工程有关资料2"/>
      <sheetName val="表9_长期待摊费用2"/>
      <sheetName val="表9-1_租赁合同汇总表2"/>
      <sheetName val="表10_无形资产变动表2"/>
      <sheetName val="表11_长期投资2"/>
      <sheetName val="表11-1_长期股票投资2"/>
      <sheetName val="表11-2_长期股权投资－未合并子公司2"/>
      <sheetName val="表11-3_长期股权投资_－_合营公司2"/>
      <sheetName val="表11-4_长期股权投资－联营公司2"/>
      <sheetName val="表11-5_长期股权投资－参股公司2"/>
      <sheetName val="表11-6_长期债权投资2"/>
      <sheetName val="表11-7_其他债权投资2"/>
      <sheetName val="表12_关联公司交易2"/>
      <sheetName val="表12-1_与总部对帐2"/>
      <sheetName val="表8-7_工程合同汇总表(移动)_(5)2"/>
      <sheetName val="公__2"/>
      <sheetName val="共同_(2)2"/>
      <sheetName val="BSC__BTS2"/>
      <sheetName val="西门子_2"/>
      <sheetName val="Sheet1_(2)2"/>
      <sheetName val="二次分配____2"/>
      <sheetName val="二次分配_____(2)2"/>
      <sheetName val="二次分配_____(3)2"/>
      <sheetName val="二次分配_____(4)2"/>
      <sheetName val="表8-7_工程合同汇总表(移动)_(3)2"/>
      <sheetName val="表8-7_工程合同汇总表_(上市)_(2)2"/>
      <sheetName val="Adj_No2"/>
      <sheetName val="8电源设备_2"/>
      <sheetName val="12设备安装_(暂估入账余额)2"/>
      <sheetName val="Journal_list2"/>
      <sheetName val="Journal_list_(2)2"/>
      <sheetName val="Journal_list_(3)2"/>
      <sheetName val="Journal_list_(4)2"/>
      <sheetName val="Journal_list_(5)2"/>
      <sheetName val="P1_损益表2"/>
      <sheetName val="P2_主营业务收入2"/>
      <sheetName val="P3_跨期间工程设计收入2"/>
      <sheetName val="P4_跨期间工程施工收入2"/>
      <sheetName val="P5_器材供应收入_2"/>
      <sheetName val="P12_投资收益汇总表2"/>
      <sheetName val="P12-1_投资收益明细表2"/>
      <sheetName val="P15_所得税-企业所得税纳税调节表2"/>
      <sheetName val="P16_所得税-递延税项2"/>
      <sheetName val="税金计提_(2)2"/>
      <sheetName val="税金计提_(3)2"/>
      <sheetName val="P!6_所得税-递延税项2"/>
      <sheetName val="样品_2"/>
      <sheetName val="样品__(2)2"/>
      <sheetName val="[13_铁路配件_xlsῘ长期投资--其他投资2"/>
      <sheetName val="资产对帐清单_2"/>
      <sheetName val="流动资产--其他应收_坏帐(2)2"/>
      <sheetName val="设备安装_(已)2"/>
      <sheetName val="附表1（营业厅）-下旬_(2)2"/>
      <sheetName val="附表1（营业厅）-下旬_(3)2"/>
      <sheetName val="附表1（营业厅）-下旬_(4)2"/>
      <sheetName val="附表1（营业厅）-下旬_(5)2"/>
      <sheetName val="附表1（营业厅）-下旬_(6)2"/>
      <sheetName val="附表1（营业厅）-下旬_(7)2"/>
      <sheetName val="附表1（营业厅）-下旬_(8)2"/>
      <sheetName val="附表1（营业厅）-下旬_(9)2"/>
      <sheetName val="附表1（营业厅）-下旬_(10)2"/>
      <sheetName val="附表1（营业厅）-下旬_(11)2"/>
      <sheetName val="附表1（大客户）_(2)-下旬2"/>
      <sheetName val="附表1（大客户）_(2)-下旬_(2)2"/>
      <sheetName val="附表1（大客户）_(2)-下旬_(3)2"/>
      <sheetName val="附表1（大客户）_(2)-下旬_(4)2"/>
      <sheetName val="附表1（大客户）_(2)-下旬_(5)2"/>
      <sheetName val="附表1（大客户）_(2)-下旬_(6)2"/>
      <sheetName val="附表1（大客户）_(2)-下旬_(7)2"/>
      <sheetName val="附表1（大客户）_(2)-下旬_(8)2"/>
      <sheetName val="附表1（大客户）_(2)-下旬_(9)2"/>
      <sheetName val="附表1（大客户）_(2)-下旬_(10)2"/>
      <sheetName val="附表1（大客户）_(2)-下旬_(11)2"/>
      <sheetName val="附表1（大客户）_(2)-月报2"/>
      <sheetName val="附表1（经销商）_(3)-下旬2"/>
      <sheetName val="附表1（经销商）_(3)-下旬_(2)2"/>
      <sheetName val="附表1（经销商）_(3)-下旬_(3)2"/>
      <sheetName val="附表1（经销商）_(3)-下旬_(4)2"/>
      <sheetName val="附表1（经销商）_(3)-下旬_(5)2"/>
      <sheetName val="附表1（经销商）_(3)-下旬_(6)2"/>
      <sheetName val="附表1（经销商）_(3)-下旬_(7)2"/>
      <sheetName val="附表1（经销商）_(3)-下旬_(8)2"/>
      <sheetName val="附表1（经销商）_(3)-下旬_(9)2"/>
      <sheetName val="附表1（经销商）_(3)-下旬_(10)2"/>
      <sheetName val="附表1（经销商）_(3)-下旬_(11)2"/>
      <sheetName val="附表1（经销商）_(3)-月报2"/>
      <sheetName val="附表1（合作厅）_(4)-下旬2"/>
      <sheetName val="附表1（合作厅）_(4)-下旬_(2)2"/>
      <sheetName val="附表1（合作厅）_(4)-下旬_(3)2"/>
      <sheetName val="附表1（合作厅）_(4)-下旬_(4)2"/>
      <sheetName val="附表1（合作厅）_(4)-下旬_(5)2"/>
      <sheetName val="附表1（合作厅）_(4)-下旬_(6)2"/>
      <sheetName val="附表1（合作厅）_(4)-下旬_(7)2"/>
      <sheetName val="附表1（合作厅）_(4)-下旬_(8)2"/>
      <sheetName val="附表1（合作厅）_(4)-下旬_(9)2"/>
      <sheetName val="附表1（合作厅）_(4)-下旬_(10)2"/>
      <sheetName val="附表1（合作厅）_(4)-下旬_(11)2"/>
      <sheetName val="附表1（合作厅）_(4)-月报_2"/>
      <sheetName val="附表2-下旬_(2)2"/>
      <sheetName val="附表2-下旬_(3)2"/>
      <sheetName val="附表2-下旬_(4)2"/>
      <sheetName val="附表2-下旬_(5)2"/>
      <sheetName val="附表2-下旬_(6)2"/>
      <sheetName val="附表2-下旬_(7)2"/>
      <sheetName val="附表2-下旬_(8)2"/>
      <sheetName val="附表2-下旬_(9)2"/>
      <sheetName val="附表2-下旬_(10)2"/>
      <sheetName val="附表2-下旬_(11)2"/>
      <sheetName val="附表3-下旬_(2)2"/>
      <sheetName val="附表3-下旬_(3)2"/>
      <sheetName val="附表3-下旬_(4)2"/>
      <sheetName val="附表3-下旬_(5)2"/>
      <sheetName val="附表3-下旬_(6)2"/>
      <sheetName val="附表3-下旬_(7)2"/>
      <sheetName val="附表3-下旬_(8)2"/>
      <sheetName val="附表3-下旬_(9)2"/>
      <sheetName val="附表3-下旬_(10)2"/>
      <sheetName val="附表3-下旬_(11)2"/>
      <sheetName val="2001年话费_2"/>
      <sheetName val="P4_跨期间工程敨工收入1"/>
      <sheetName val="表9-1_租赁合同汇总衬"/>
      <sheetName val="_13_铁路配件_xlsῘ长期投资--其他投资1"/>
      <sheetName val="附表1（合作厅）_(4)-下旬롩4)"/>
      <sheetName val="consol_adj"/>
      <sheetName val="Estimated_AP_9_03"/>
      <sheetName val="US_Codes1"/>
      <sheetName val="DDETABLE_"/>
      <sheetName val="XXèȈ"/>
      <sheetName val="XX᫈Ǆ"/>
      <sheetName val="固定⪋〚"/>
      <sheetName val="固定헾】"/>
      <sheetName val="XXXXXX蚘"/>
      <sheetName val="资产䌢⽛"/>
      <sheetName val="XX虘픀腟"/>
      <sheetName val="固定缀爎"/>
      <sheetName val="固定⡹"/>
      <sheetName val="固定怀⺒"/>
      <sheetName val="固定ﰀ᎓"/>
      <sheetName val="固定 ⹘"/>
      <sheetName val="固定倀≷"/>
      <sheetName val="固定謀ꀪ"/>
      <sheetName val="固定찀᩶"/>
      <sheetName val="固定缀䜎"/>
      <sheetName val="固定瀀ᢔ"/>
      <sheetName val="固定䴀뇗"/>
      <sheetName val="固定⁴"/>
      <sheetName val="固定ᰀ⑴"/>
      <sheetName val="固定缀䌎"/>
      <sheetName val="固定謀"/>
      <sheetName val="固定鰀᭹"/>
      <sheetName val="固定倀❗"/>
      <sheetName val="固定᝗"/>
      <sheetName val="固定尀᪎"/>
      <sheetName val="固定簀₏"/>
      <sheetName val="固定 ₐ"/>
      <sheetName val="固定缀㨎"/>
      <sheetName val="固定瀀ᩙ"/>
      <sheetName val="固定 ⍙"/>
      <sheetName val="资产鎼鐄"/>
      <sheetName val="P4_跨期间工程疬!痴!"/>
      <sheetName val="固定๿⽐"/>
      <sheetName val="固定赠๿"/>
      <sheetName val="固定๿⽥"/>
      <sheetName val="固定๿⼹"/>
      <sheetName val="固定鋰⪋"/>
      <sheetName val="固定๿⿂"/>
      <sheetName val="固定๿⾓"/>
      <sheetName val="P4_跨期间工程敨工收㰀"/>
      <sheetName val="P4_跨期间工程敨工收ԯ"/>
      <sheetName val="P4_跨期间工程敨工收ﰀ"/>
      <sheetName val="固定䟣⾙"/>
      <sheetName val="产品销售收入成本明细表๿⿦"/>
      <sheetName val="P4_跨期间工程敨工收∀"/>
      <sheetName val="资产简๿"/>
      <sheetName val="固定秠๿"/>
      <sheetName val="固定"/>
      <sheetName val="固定瘌癔"/>
      <sheetName val="P4_跨期间工程敨工收밀"/>
      <sheetName val="Payroll_R"/>
      <sheetName val="P4_跨期间工程敨工收缀"/>
      <sheetName val="OPEN_ITEN_KEY"/>
      <sheetName val="raw_material"/>
      <sheetName val="固定倀ⵖ"/>
      <sheetName val="固定䀀⭕"/>
      <sheetName val="固定䰀⥛"/>
      <sheetName val="固定က᭛"/>
      <sheetName val="固定怀⑖"/>
      <sheetName val="固定䀀⽗"/>
      <sheetName val="固定ကᕛ"/>
      <sheetName val="固定⍛"/>
      <sheetName val="固定ఀᙘ"/>
      <sheetName val="固定⁷ᙎ"/>
      <sheetName val="固定밀ᙰ"/>
      <sheetName val="固定∀᱃"/>
      <sheetName val="固定ꁷᘟ"/>
      <sheetName val="固定Ⰰ⥙"/>
      <sheetName val="固定退╔"/>
      <sheetName val="固定瀀ቖ"/>
      <sheetName val="固定∀暑"/>
      <sheetName val="固定ᰀᡖ"/>
      <sheetName val="XX虘ぇ"/>
      <sheetName val="固定⍇"/>
      <sheetName val="固定∀晃"/>
      <sheetName val="固定가ᵲ"/>
      <sheetName val="固定"/>
      <sheetName val="固定㰀ᑖ"/>
      <sheetName val="固定耀⩚"/>
      <sheetName val="固定Ṵ"/>
      <sheetName val="固定ᵗ"/>
      <sheetName val="固定㥇"/>
      <sheetName val="固定睇"/>
      <sheetName val="固定뀀ᡘ"/>
      <sheetName val="固定ⱇ"/>
      <sheetName val="固定ᝰ"/>
      <sheetName val="固定　⍕"/>
      <sheetName val="固定ကㅻ"/>
      <sheetName val="固定Ⰰⱴ"/>
      <sheetName val="固定밀ᑲ"/>
      <sheetName val="固定퀀ṭ"/>
      <sheetName val="P4_跨期间工程瑌璔"/>
      <sheetName val="固定氀⁚"/>
      <sheetName val="Euro_Disney"/>
      <sheetName val="1999_VO_Model"/>
      <sheetName val="2-3-2_制造费用"/>
      <sheetName val="表21_净利润调节表"/>
      <sheetName val="ADJTBL_3100"/>
      <sheetName val="List_of_Fixed_assets"/>
      <sheetName val="-1_ð"/>
      <sheetName val="13_铁路配件"/>
      <sheetName val="XXXXXX?"/>
      <sheetName val="???-?1?_?"/>
      <sheetName val="XX虘尀ᱵ"/>
      <sheetName val="XX虘瀀ṹ"/>
      <sheetName val="XX虘㰀⩴"/>
      <sheetName val="XX虘ᰀⱴ"/>
      <sheetName val="XX虘缀"/>
      <sheetName val="XX虘ꀀ᝙"/>
      <sheetName val="XX虘耀⁴"/>
      <sheetName val="P4_跨期间工程硌'碔'"/>
      <sheetName val="资产๿⾒"/>
      <sheetName val="资产䟣⿓"/>
      <sheetName val="P4_跨期间工程箜!篤!"/>
      <sheetName val="固定珌琔"/>
      <sheetName val="P4_跨期间工程๿⽌"/>
      <sheetName val="P4_跨期间工程啠䌢⿍"/>
      <sheetName val="固定가⡴"/>
      <sheetName val="固定G"/>
      <sheetName val="固定　⑯"/>
      <sheetName val="固定䰀⩱"/>
      <sheetName val="分公司EB"/>
      <sheetName val="-1_"/>
      <sheetName val="-1_|"/>
      <sheetName val="固定簀╔"/>
      <sheetName val="固定ﰀ❚"/>
      <sheetName val="固定멇"/>
      <sheetName val="固定ᕗ"/>
      <sheetName val="-1_Ì"/>
      <sheetName val="-1_p"/>
      <sheetName val="固定退ㅰ"/>
      <sheetName val="XX虘簀ᙗ"/>
      <sheetName val="XX虘䀀⥮"/>
      <sheetName val="固定∀"/>
      <sheetName val="固定큶⛀"/>
      <sheetName val="固定⁷េ"/>
      <sheetName val="固定ぷើ"/>
      <sheetName val="固定w⧅"/>
      <sheetName val="固定ၷ⧂"/>
      <sheetName val="固定끷⟂"/>
      <sheetName val="固定ꁷⳆ"/>
      <sheetName val="固定∀䥃"/>
      <sheetName val="固定灷⃆"/>
      <sheetName val="XX虘ⱛ"/>
      <sheetName val="固定가≖"/>
      <sheetName val="固定끷ⳁ"/>
      <sheetName val="固定遷⏆"/>
      <sheetName val="固定끷ツ"/>
      <sheetName val="固定⿅"/>
      <sheetName val="固定⁇"/>
      <sheetName val="固定䰀ፙ"/>
      <sheetName val="固定ၶ⻆"/>
      <sheetName val="XXXX⹚␀"/>
      <sheetName val="XX虘ὖ"/>
      <sheetName val="固定ꀀㅰ"/>
      <sheetName val="固定簀Ɑ"/>
      <sheetName val="固定獇"/>
      <sheetName val="固定㡇"/>
      <sheetName val="固定晇"/>
      <sheetName val="固定၇"/>
      <sheetName val="固定ကㅳ"/>
      <sheetName val="固定ꑇ"/>
      <sheetName val="固定Ⰰⅲ"/>
      <sheetName val="固定⽇"/>
      <sheetName val="固定က⥲"/>
      <sheetName val="固定Ὦ"/>
      <sheetName val="固定ᰀ⥚"/>
      <sheetName val="固定鰀⥗"/>
      <sheetName val="固定쀀ᡚ"/>
      <sheetName val="固定က⁬"/>
      <sheetName val="固定䀀⍲"/>
      <sheetName val="固定怀♘"/>
      <sheetName val="固定뀀⩔"/>
      <sheetName val="固定ᕲ"/>
      <sheetName val="固定倀᭱"/>
      <sheetName val="固定렀ꕟ"/>
      <sheetName val="固定堀᙭"/>
      <sheetName val="固定렀❟"/>
      <sheetName val="固定렀赟"/>
      <sheetName val="固定䀀ᑖ"/>
      <sheetName val="固定ꀀቔ"/>
      <sheetName val="固定렀᭟"/>
      <sheetName val="固定⠀ᡘ"/>
      <sheetName val="固定䀀᱓"/>
      <sheetName val="固定䀀╙"/>
      <sheetName val="固定ᵇ"/>
      <sheetName val="固定ࠀ᭱"/>
      <sheetName val="固定렀佟"/>
      <sheetName val="固定⩳"/>
      <sheetName val="固定瀀げ"/>
      <sheetName val="固定렀癟"/>
      <sheetName val="固定　⡲"/>
      <sheetName val="固定렀葟"/>
      <sheetName val="固定뀀⑬"/>
      <sheetName val="固定렀衟"/>
      <sheetName val="固定䠀Ṍ"/>
      <sheetName val="固定栀⭘"/>
      <sheetName val="固定 ፬"/>
      <sheetName val="固定⠀ᩱ"/>
      <sheetName val="固定蠀᭭"/>
      <sheetName val="固定렀ᙱ"/>
      <sheetName val="固定렀퉟"/>
      <sheetName val="固定㔀Վ"/>
      <sheetName val="固定栀Ⅿ"/>
      <sheetName val="固定ꠀ⹰"/>
      <sheetName val="固定㠀ㅈ"/>
      <sheetName val="固定퀀ㅪ"/>
      <sheetName val="固定⠀≔"/>
      <sheetName val="固定頀ᝏ"/>
      <sheetName val="固定㔀Ꙏ"/>
      <sheetName val="固定ꠀ᱔"/>
      <sheetName val="固定퀀ᱰ"/>
      <sheetName val="固定ᑘ"/>
      <sheetName val="固定　⽫"/>
      <sheetName val="固定⅊"/>
      <sheetName val="固定㔀ⅎ"/>
      <sheetName val="固定退ᕱ"/>
      <sheetName val="固定怀ⵗ"/>
      <sheetName val="固定頀⩗"/>
      <sheetName val="表9-1_租ꠀ말ం莅0"/>
      <sheetName val="表9-1_租赁合耀s"/>
      <sheetName val="表9-1_租ꠀ첀ఁ춅/"/>
      <sheetName val="表9-1_租0뀀"/>
      <sheetName val="表9-1_租ࠀ뗕ఁ莅0"/>
      <sheetName val="表9-1_租怀⏛ఀ莅0"/>
      <sheetName val="表9-1_租砀⏕ఀ莅0"/>
      <sheetName val="表9-1_租砀ꒅఆ辅/"/>
      <sheetName val="表9-1_租쀀ఁゅ0"/>
      <sheetName val="表9-1_租赁合/堀f"/>
      <sheetName val="表9-1_租赁合/Þ"/>
      <sheetName val="表9-1_租赁合0耀S"/>
      <sheetName val="表9-1_租赁合 V"/>
      <sheetName val="表9-1_租赁合ꠀ흗ఁ"/>
      <sheetName val="资产"/>
      <sheetName val="资产徸⿺"/>
      <sheetName val="XX虘谀♛"/>
      <sheetName val="Search_for"/>
      <sheetName val="02_03"/>
      <sheetName val="H_L_Summary"/>
      <sheetName val="Growth_1_2_H_L_Summary_"/>
      <sheetName val="附表1（大客户）_(2)-下旬_2耀)"/>
      <sheetName val="Sample_design"/>
      <sheetName val="清单12_31"/>
      <sheetName val="1601在建工程续"/>
      <sheetName val="23产成品_3"/>
      <sheetName val="______3"/>
      <sheetName val="流动资产--货币_(2)3"/>
      <sheetName val="流动资产--货币_(3)3"/>
      <sheetName val="短投_(2)3"/>
      <sheetName val="表1_货币资金3"/>
      <sheetName val="表1-1_银行存款明细表3"/>
      <sheetName val="表2_短期投资3"/>
      <sheetName val="表3_应收帐款3"/>
      <sheetName val="表4_应收票据3"/>
      <sheetName val="表5_存货3"/>
      <sheetName val="表5-1_存货跌价损失准备计算表3"/>
      <sheetName val="表5-2_存货倒推表3"/>
      <sheetName val="表6_预付帐款3"/>
      <sheetName val="表6-1_其他应收款3"/>
      <sheetName val="表6-2_待摊费用3"/>
      <sheetName val="表6-3_预付及其他流动资产_3"/>
      <sheetName val="表7_固定资产变动表3"/>
      <sheetName val="表7-1_固定资产折旧表（上市）_3"/>
      <sheetName val="表7-1-1_固定资产折旧表__(非上市)3"/>
      <sheetName val="表7-2_待处理财产损溢3"/>
      <sheetName val="表7-3_固定资产有关资料3"/>
      <sheetName val="表8-1_移动3"/>
      <sheetName val="表8-2-1_数据3"/>
      <sheetName val="表8-2-2_互联网3"/>
      <sheetName val="表8-3_长途3"/>
      <sheetName val="表8-4_寻呼3"/>
      <sheetName val="表8-5_市话3"/>
      <sheetName val="表8-6_在建工程明细表3"/>
      <sheetName val="表8-7_工程合同汇总表(移动)_NEW3"/>
      <sheetName val="表8-7_工程合同汇总表(移动)_(2)3"/>
      <sheetName val="表8-8_在建工程有关资料3"/>
      <sheetName val="表9_长期待摊费用3"/>
      <sheetName val="表9-1_租赁合同汇总表3"/>
      <sheetName val="表10_无形资产变动表3"/>
      <sheetName val="表11_长期投资3"/>
      <sheetName val="表11-1_长期股票投资3"/>
      <sheetName val="表11-2_长期股权投资－未合并子公司3"/>
      <sheetName val="表11-3_长期股权投资_－_合营公司3"/>
      <sheetName val="表11-4_长期股权投资－联营公司3"/>
      <sheetName val="表11-5_长期股权投资－参股公司3"/>
      <sheetName val="表11-6_长期债权投资3"/>
      <sheetName val="表11-7_其他债权投资3"/>
      <sheetName val="表12_关联公司交易3"/>
      <sheetName val="表12-1_与总部对帐3"/>
      <sheetName val="表8-7_工程合同汇总表(移动)_(5)3"/>
      <sheetName val="公__3"/>
      <sheetName val="共同_(2)3"/>
      <sheetName val="BSC__BTS3"/>
      <sheetName val="西门子_3"/>
      <sheetName val="Sheet1_(2)3"/>
      <sheetName val="二次分配____3"/>
      <sheetName val="二次分配_____(2)3"/>
      <sheetName val="二次分配_____(3)3"/>
      <sheetName val="二次分配_____(4)3"/>
      <sheetName val="表8-7_工程合同汇总表(移动)_(3)3"/>
      <sheetName val="表8-7_工程合同汇总表_(上市)_(2)3"/>
      <sheetName val="Adj_No3"/>
      <sheetName val="8电源设备_3"/>
      <sheetName val="12设备安装_(暂估入账余额)3"/>
      <sheetName val="Journal_list3"/>
      <sheetName val="Journal_list_(2)3"/>
      <sheetName val="Journal_list_(3)3"/>
      <sheetName val="Journal_list_(4)3"/>
      <sheetName val="Journal_list_(5)3"/>
      <sheetName val="P1_损益表3"/>
      <sheetName val="P2_主营业务收入3"/>
      <sheetName val="P3_跨期间工程设计收入3"/>
      <sheetName val="P4_跨期间工程施工收入3"/>
      <sheetName val="P5_器材供应收入_3"/>
      <sheetName val="P12_投资收益汇总表3"/>
      <sheetName val="P12-1_投资收益明细表3"/>
      <sheetName val="P15_所得税-企业所得税纳税调节表3"/>
      <sheetName val="P16_所得税-递延税项3"/>
      <sheetName val="税金计提_(2)3"/>
      <sheetName val="税金计提_(3)3"/>
      <sheetName val="P!6_所得税-递延税项3"/>
      <sheetName val="样品_3"/>
      <sheetName val="样品__(2)3"/>
      <sheetName val="[13_铁路配件_xlsῘ长期投资--其他投资3"/>
      <sheetName val="资产对帐清单_3"/>
      <sheetName val="流动资产--其他应收_坏帐(2)3"/>
      <sheetName val="设备安装_(已)3"/>
      <sheetName val="附表1（营业厅）-下旬_(2)3"/>
      <sheetName val="附表1（营业厅）-下旬_(3)3"/>
      <sheetName val="附表1（营业厅）-下旬_(4)3"/>
      <sheetName val="附表1（营业厅）-下旬_(5)3"/>
      <sheetName val="附表1（营业厅）-下旬_(6)3"/>
      <sheetName val="附表1（营业厅）-下旬_(7)3"/>
      <sheetName val="附表1（营业厅）-下旬_(8)3"/>
      <sheetName val="附表1（营业厅）-下旬_(9)3"/>
      <sheetName val="附表1（营业厅）-下旬_(10)3"/>
      <sheetName val="附表1（营业厅）-下旬_(11)3"/>
      <sheetName val="附表1（大客户）_(2)-下旬3"/>
      <sheetName val="附表1（大客户）_(2)-下旬_(2)3"/>
      <sheetName val="附表1（大客户）_(2)-下旬_(3)3"/>
      <sheetName val="附表1（大客户）_(2)-下旬_(4)3"/>
      <sheetName val="附表1（大客户）_(2)-下旬_(5)3"/>
      <sheetName val="附表1（大客户）_(2)-下旬_(6)3"/>
      <sheetName val="附表1（大客户）_(2)-下旬_(7)3"/>
      <sheetName val="附表1（大客户）_(2)-下旬_(8)3"/>
      <sheetName val="附表1（大客户）_(2)-下旬_(9)3"/>
      <sheetName val="附表1（大客户）_(2)-下旬_(10)3"/>
      <sheetName val="附表1（大客户）_(2)-下旬_(11)3"/>
      <sheetName val="附表1（大客户）_(2)-月报3"/>
      <sheetName val="附表1（经销商）_(3)-下旬3"/>
      <sheetName val="附表1（经销商）_(3)-下旬_(2)3"/>
      <sheetName val="附表1（经销商）_(3)-下旬_(3)3"/>
      <sheetName val="附表1（经销商）_(3)-下旬_(4)3"/>
      <sheetName val="附表1（经销商）_(3)-下旬_(5)3"/>
      <sheetName val="附表1（经销商）_(3)-下旬_(6)3"/>
      <sheetName val="附表1（经销商）_(3)-下旬_(7)3"/>
      <sheetName val="附表1（经销商）_(3)-下旬_(8)3"/>
      <sheetName val="附表1（经销商）_(3)-下旬_(9)3"/>
      <sheetName val="附表1（经销商）_(3)-下旬_(10)3"/>
      <sheetName val="附表1（经销商）_(3)-下旬_(11)3"/>
      <sheetName val="附表1（经销商）_(3)-月报3"/>
      <sheetName val="附表1（合作厅）_(4)-下旬3"/>
      <sheetName val="附表1（合作厅）_(4)-下旬_(2)3"/>
      <sheetName val="附表1（合作厅）_(4)-下旬_(3)3"/>
      <sheetName val="附表1（合作厅）_(4)-下旬_(4)3"/>
      <sheetName val="附表1（合作厅）_(4)-下旬_(5)3"/>
      <sheetName val="附表1（合作厅）_(4)-下旬_(6)3"/>
      <sheetName val="附表1（合作厅）_(4)-下旬_(7)3"/>
      <sheetName val="附表1（合作厅）_(4)-下旬_(8)3"/>
      <sheetName val="附表1（合作厅）_(4)-下旬_(9)3"/>
      <sheetName val="附表1（合作厅）_(4)-下旬_(10)3"/>
      <sheetName val="附表1（合作厅）_(4)-下旬_(11)3"/>
      <sheetName val="附表1（合作厅）_(4)-月报_3"/>
      <sheetName val="附表2-下旬_(2)3"/>
      <sheetName val="附表2-下旬_(3)3"/>
      <sheetName val="附表2-下旬_(4)3"/>
      <sheetName val="附表2-下旬_(5)3"/>
      <sheetName val="附表2-下旬_(6)3"/>
      <sheetName val="附表2-下旬_(7)3"/>
      <sheetName val="附表2-下旬_(8)3"/>
      <sheetName val="附表2-下旬_(9)3"/>
      <sheetName val="附表2-下旬_(10)3"/>
      <sheetName val="附表2-下旬_(11)3"/>
      <sheetName val="附表3-下旬_(2)3"/>
      <sheetName val="附表3-下旬_(3)3"/>
      <sheetName val="附表3-下旬_(4)3"/>
      <sheetName val="附表3-下旬_(5)3"/>
      <sheetName val="附表3-下旬_(6)3"/>
      <sheetName val="附表3-下旬_(7)3"/>
      <sheetName val="附表3-下旬_(8)3"/>
      <sheetName val="附表3-下旬_(9)3"/>
      <sheetName val="附表3-下旬_(10)3"/>
      <sheetName val="附表3-下旬_(11)3"/>
      <sheetName val="2001年话费_3"/>
      <sheetName val="P4_跨期间工程敨工收入2"/>
      <sheetName val="表9-1_租赁合同汇总衬1"/>
      <sheetName val="_13_铁路配件_xlsῘ长期投资--其他投资2"/>
      <sheetName val="附表1（合作厅）_(4)-下旬롩4)1"/>
      <sheetName val="consol_adj1"/>
      <sheetName val="Estimated_AP_9_031"/>
      <sheetName val="US_Codes2"/>
      <sheetName val="DDETABLE_1"/>
      <sheetName val="P4_跨期间工程疬!痴!1"/>
      <sheetName val="P4_跨期间工程敨工收㰀1"/>
      <sheetName val="P4_跨期间工程敨工收ԯ1"/>
      <sheetName val="P4_跨期间工程敨工收ﰀ1"/>
      <sheetName val="P4_跨期间工程敨工收∀1"/>
      <sheetName val="P4_跨期间工程敨工收밀1"/>
      <sheetName val="Payroll_R1"/>
      <sheetName val="P4_跨期间工程敨工收缀1"/>
      <sheetName val="OPEN_ITEN_KEY1"/>
      <sheetName val="raw_material1"/>
      <sheetName val="Euro_Disney1"/>
      <sheetName val="1999_VO_Model1"/>
      <sheetName val="2-3-2_制造费用1"/>
      <sheetName val="表21_净利润调节表1"/>
      <sheetName val="ADJTBL_31001"/>
      <sheetName val="List_of_Fixed_assets1"/>
      <sheetName val="13_铁路配件1"/>
      <sheetName val="???-?1?_?1"/>
      <sheetName val="P4_跨期间工程硌'碔'1"/>
      <sheetName val="P4_跨期间工程箜!篤!1"/>
      <sheetName val="表9-1_租赁合ꠀ흗ఁ1"/>
      <sheetName val="Search_for1"/>
      <sheetName val="02_031"/>
      <sheetName val="H_L_Summary1"/>
      <sheetName val="Growth_1_2_H_L_Summary_1"/>
      <sheetName val="附表1（大客户）_(2)-下旬_2耀)1"/>
      <sheetName val="Sample_design1"/>
      <sheetName val="清单12_311"/>
      <sheetName val="人员基本资料"/>
      <sheetName val="应交增值税"/>
      <sheetName val="DataQuery"/>
      <sheetName val="主要规划指标"/>
      <sheetName val="1"/>
      <sheetName val="2"/>
      <sheetName val="3"/>
      <sheetName val="4"/>
      <sheetName val="5"/>
      <sheetName val="6"/>
      <sheetName val="7"/>
      <sheetName val="9"/>
      <sheetName val="10"/>
      <sheetName val="11"/>
      <sheetName val="12"/>
      <sheetName val="TOTAL"/>
      <sheetName val="生产部金额"/>
      <sheetName val="SFS(BUDGET)"/>
      <sheetName val="WORKING"/>
      <sheetName val="8-(1)应收利息"/>
      <sheetName val="8-(2)应收利息"/>
      <sheetName val="9-(1)其他应收款"/>
      <sheetName val="9-(2)其他应收款"/>
      <sheetName val="10贴现"/>
      <sheetName val="11短期投资"/>
      <sheetName val="12委托贷款"/>
      <sheetName val="13买入反售证券"/>
      <sheetName val="15中长期贷款披露"/>
      <sheetName val="15-1中长期贷款披露附件"/>
      <sheetName val="16逾期贷款披露"/>
      <sheetName val="16-1逾期贷款披露附件"/>
      <sheetName val="17呆滞贷款披露"/>
      <sheetName val="17-1呆滞贷款披露附件"/>
      <sheetName val="18呆帐贷款"/>
      <sheetName val="19贷款呆帐准备"/>
      <sheetName val="20长期投资"/>
      <sheetName val="21固定资产及累计折旧"/>
      <sheetName val="22在建工程"/>
      <sheetName val="23无形资产"/>
      <sheetName val="24长期待摊费用"/>
      <sheetName val="25待处理抵债资产"/>
      <sheetName val="27短期存款"/>
      <sheetName val="28短期储蓄存款"/>
      <sheetName val="29向中央银行借款"/>
      <sheetName val="30同业存放款项"/>
      <sheetName val="31同业拆入"/>
      <sheetName val="32卖出回购证券"/>
      <sheetName val="33应付利息"/>
      <sheetName val="34存入短期保证金"/>
      <sheetName val="35应交税金"/>
      <sheetName val="37其他应付款"/>
      <sheetName val="38长期存款"/>
      <sheetName val="39长期储蓄存款"/>
      <sheetName val="45利息收入支出"/>
      <sheetName val="46金融企业往来收支"/>
      <sheetName val="47外汇损益"/>
      <sheetName val="48投资收益"/>
      <sheetName val="49其他营业支出"/>
      <sheetName val="50营业税金及附加"/>
      <sheetName val="51营业外收入"/>
      <sheetName val="52营业外支出"/>
      <sheetName val="53所得税"/>
      <sheetName val="表外应收利息"/>
      <sheetName val="邦貨i1"/>
      <sheetName val="拨备input"/>
      <sheetName val="E1020"/>
      <sheetName val="固定资产"/>
      <sheetName val="HK BRIDGES_CM"/>
      <sheetName val="自定缀"/>
      <sheetName val="KKKKKKKÈ"/>
      <sheetName val="XL4Popp5"/>
      <sheetName val="NamelisB"/>
      <sheetName val="资产对帐清԰?"/>
      <sheetName val="RES"/>
      <sheetName val="宣1"/>
      <sheetName val="F-A summy 2"/>
      <sheetName val="应收票据(关联方)"/>
      <sheetName val="辅配料出库明细月报表（仓库07表）"/>
      <sheetName val="XXXX怀⩺缀켎"/>
      <sheetName val="XXXX缀ꌎԯ"/>
      <sheetName val="索引"/>
      <sheetName val="XXXX㔀롎ԯ"/>
      <sheetName val="XX虘_x0013_⁫"/>
      <sheetName val="固定_x0005_⁫"/>
      <sheetName val="XX虘_x0013_⁬"/>
      <sheetName val="固定_x0005_⁬"/>
      <sheetName val="XX虘_x0013_䈀荪"/>
      <sheetName val="XX虘_x0013_ざ"/>
      <sheetName val="固定_x0005_㔀䡎"/>
      <sheetName val="固定歠!殬"/>
      <sheetName val="固定_x0005_怀Ⅻ"/>
      <sheetName val="固定_x0005_蠀♬"/>
      <sheetName val="固定_x0005_㔀㹎"/>
      <sheetName val="固定_x0005_ꠀ♙"/>
      <sheetName val="固定_x0005_ ⽕"/>
      <sheetName val="固定_x0005_㔀"/>
      <sheetName val="XXXX㔀ԯ"/>
      <sheetName val="固定姘/徸"/>
      <sheetName val="固定_x0005__xd800_⽙"/>
      <sheetName val="XXXX_xd800_⽙렀絟"/>
      <sheetName val="表9-1 租픀ٟ԰"/>
      <sheetName val="损益明细-收入"/>
      <sheetName val="表9-1 租/"/>
      <sheetName val="表9-1 租က"/>
      <sheetName val="XXXX堀⡖䈀쑪"/>
      <sheetName val="FX"/>
      <sheetName val="Cashflow(Scenario)"/>
      <sheetName val="页面"/>
      <sheetName val="其他长期ᵥᨈ"/>
      <sheetName val="初始设定"/>
      <sheetName val="固定_x0005_瀀᝴"/>
      <sheetName val="资产_x0010_"/>
      <sheetName val="资产׃】"/>
      <sheetName val="资产׃⼹"/>
      <sheetName val="资产_x0005__x0005__x0005_"/>
      <sheetName val="ԀԀ"/>
      <sheetName val="P4 跨期间工程囘_x001f_丵⿵"/>
      <sheetName val="P4 跨期间工程呀_x0013_䟣⾈"/>
      <sheetName val="P4 跨期间工程䟣⿢_x0005_"/>
      <sheetName val="P4 跨期间工程䟣⽼_x0005_"/>
      <sheetName val="P4 跨期间工程吼.咄."/>
      <sheetName val="P4 跨期间工程筜-箤-"/>
      <sheetName val="P4 跨期间工程墸*徸⾕"/>
      <sheetName val="P4 跨期间工程徸⿔_x0005_"/>
      <sheetName val="P4 跨期间工程徸⿇_x0005_"/>
      <sheetName val="分公司EB_x005f_x0000_DA率"/>
      <sheetName val="G6-1A (2005)"/>
      <sheetName val="FY02"/>
      <sheetName val="IV-2-4"/>
      <sheetName val="IV-2-6"/>
      <sheetName val="P4 跨期间工程丵⼼_x0005_"/>
      <sheetName val="P4 跨期间工程址_x001f_䟣⾼"/>
      <sheetName val="P4 跨期间工程墀(䟣⿝"/>
      <sheetName val="P4 跨期间工程嬐_x001b_䟣⽘"/>
      <sheetName val="附表3-下旬헾】_x0005_"/>
      <sheetName val="附表3-下旬ᰖ〚_x0005_"/>
      <sheetName val="附表3-下紀ዱ԰"/>
      <sheetName val="P4 跨期间工程灸$徸⾲"/>
      <sheetName val="P4 跨期间工程濈0徸⽜"/>
      <sheetName val="P4 跨期间工程殨&quot;徸　"/>
      <sheetName val="P4 跨期间工程牰*犼*"/>
      <sheetName val="P4 跨期间工程嚀0囌0"/>
      <sheetName val="P4 跨期间工程灀_x0012_炌_x0012_"/>
      <sheetName val="P4 跨期间工程滐$漜$"/>
      <sheetName val="P4 跨期间工程丵⿼_x0005_"/>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 val="表A09应付职工薪酬"/>
      <sheetName val="利息7月-8月"/>
      <sheetName val="IV-2-7"/>
      <sheetName val="IV-2-5"/>
      <sheetName val="IV-2-17"/>
      <sheetName val="其他长期罥ᨎ"/>
      <sheetName val="A-15 所有权受限制的资产"/>
      <sheetName val="#REF"/>
      <sheetName val="其他长期罨ᨎ"/>
      <sheetName val="补贴收入"/>
      <sheetName val="分专业利润表"/>
      <sheetName val="分专业资产负债表"/>
      <sheetName val="分专业利润分配表"/>
      <sheetName val="上市公司与关联公司往来"/>
      <sheetName val="其他业务利润"/>
      <sheetName val="人工成本"/>
      <sheetName val="所得税"/>
      <sheetName val="投资收益"/>
      <sheetName val="现金流量表"/>
      <sheetName val="营业外收入"/>
      <sheetName val="营业外支出"/>
      <sheetName val="主营业务成本"/>
      <sheetName val="主营业务税金及附加"/>
      <sheetName val="主营业务收入长途"/>
      <sheetName val="主营业务收入数据"/>
      <sheetName val="主营业务收入移动"/>
      <sheetName val="主营业务收入固话"/>
      <sheetName val="主营业务收入新时空及其他"/>
      <sheetName val="主营业务收入寻呼"/>
      <sheetName val="其他长期遨᎛"/>
      <sheetName val="2003"/>
      <sheetName val="数据定义1"/>
      <sheetName val="数字视频并帐"/>
      <sheetName val="其他长期_xdc00_ᎉ"/>
      <sheetName val="资产对帐清缀ᨎ"/>
      <sheetName val="其他长期԰"/>
      <sheetName val="G102"/>
      <sheetName val="2241101"/>
      <sheetName val="51512"/>
      <sheetName val="51513"/>
      <sheetName val="5111199"/>
      <sheetName val="其他长期ե缀"/>
      <sheetName val="其他长期絥ዱ"/>
      <sheetName val="F100"/>
      <sheetName val="U410"/>
      <sheetName val="设备部房屋"/>
      <sheetName val="GE1-1"/>
      <sheetName val="00000ppy"/>
      <sheetName val="资产对츸Ͱ䑲⽥"/>
      <sheetName val="资产对䑲⽃"/>
      <sheetName val="资产对_x0010_"/>
      <sheetName val="资产对։䑲⿫"/>
      <sheetName val="资产对"/>
      <sheetName val="资产对䑲⽞"/>
      <sheetName val="资产对䑲⽔"/>
      <sheetName val="导出明细账45月份"/>
      <sheetName val="germany"/>
      <sheetName val="表9-1_租赁合同汇总衬2"/>
      <sheetName val="P4_跨期间工程敨工收入3"/>
      <sheetName val="_13_铁路配件_xlsῘ长期投资--其他投资3"/>
      <sheetName val="表9-1_租赁合同汇总衬3"/>
      <sheetName val="表1_货币资金4"/>
      <sheetName val="表1-1_银行存款明细表4"/>
      <sheetName val="表2_短期投资4"/>
      <sheetName val="表3_应收帐款4"/>
      <sheetName val="表4_应收票据4"/>
      <sheetName val="表5_存货4"/>
      <sheetName val="表5-1_存货跌价损失准备计算表4"/>
      <sheetName val="表5-2_存货倒推表4"/>
      <sheetName val="表6_预付帐款4"/>
      <sheetName val="表6-1_其他应收款4"/>
      <sheetName val="表6-2_待摊费用4"/>
      <sheetName val="表6-3_预付及其他流动资产_4"/>
      <sheetName val="表7_固定资产变动表4"/>
      <sheetName val="表7-1_固定资产折旧表（上市）_4"/>
      <sheetName val="表7-1-1_固定资产折旧表__(非上市)4"/>
      <sheetName val="表7-2_待处理财产损溢4"/>
      <sheetName val="表7-3_固定资产有关资料4"/>
      <sheetName val="表8-1_移动4"/>
      <sheetName val="表8-2-1_数据4"/>
      <sheetName val="表8-2-2_互联网4"/>
      <sheetName val="表8-3_长途4"/>
      <sheetName val="表8-4_寻呼4"/>
      <sheetName val="表8-5_市话4"/>
      <sheetName val="表8-6_在建工程明细表4"/>
      <sheetName val="表8-7_工程合同汇总表(移动)_NEW4"/>
      <sheetName val="表8-7_工程合同汇总表(移动)_(2)4"/>
      <sheetName val="表8-8_在建工程有关资料4"/>
      <sheetName val="表9_长期待摊费用4"/>
      <sheetName val="表9-1_租赁合同汇总表4"/>
      <sheetName val="表10_无形资产变动表4"/>
      <sheetName val="表11_长期投资4"/>
      <sheetName val="表11-1_长期股票投资4"/>
      <sheetName val="表11-2_长期股权投资－未合并子公司4"/>
      <sheetName val="表11-3_长期股权投资_－_合营公司4"/>
      <sheetName val="表11-4_长期股权投资－联营公司4"/>
      <sheetName val="表11-5_长期股权投资－参股公司4"/>
      <sheetName val="表11-6_长期债权投资4"/>
      <sheetName val="表11-7_其他债权投资4"/>
      <sheetName val="表12_关联公司交易4"/>
      <sheetName val="表12-1_与总部对帐4"/>
      <sheetName val="表8-7_工程合同汇总表(移动)_(5)4"/>
      <sheetName val="公__4"/>
      <sheetName val="共同_(2)4"/>
      <sheetName val="BSC__BTS4"/>
      <sheetName val="西门子_4"/>
      <sheetName val="Sheet1_(2)4"/>
      <sheetName val="二次分配____4"/>
      <sheetName val="二次分配_____(2)4"/>
      <sheetName val="二次分配_____(3)4"/>
      <sheetName val="二次分配_____(4)4"/>
      <sheetName val="表8-7_工程合同汇总表(移动)_(3)4"/>
      <sheetName val="表8-7_工程合同汇总表_(上市)_(2)4"/>
      <sheetName val="8电源设备_4"/>
      <sheetName val="12设备安装_(暂估入账余额)4"/>
      <sheetName val="Adj_No4"/>
      <sheetName val="Journal_list4"/>
      <sheetName val="Journal_list_(2)4"/>
      <sheetName val="Journal_list_(3)4"/>
      <sheetName val="Journal_list_(4)4"/>
      <sheetName val="Journal_list_(5)4"/>
      <sheetName val="P1_损益表4"/>
      <sheetName val="P2_主营业务收入4"/>
      <sheetName val="P3_跨期间工程设计收入4"/>
      <sheetName val="P4_跨期间工程施工收入4"/>
      <sheetName val="P5_器材供应收入_4"/>
      <sheetName val="P12_投资收益汇总表4"/>
      <sheetName val="P12-1_投资收益明细表4"/>
      <sheetName val="P15_所得税-企业所得税纳税调节表4"/>
      <sheetName val="P16_所得税-递延税项4"/>
      <sheetName val="P!6_所得税-递延税项4"/>
      <sheetName val="样品_4"/>
      <sheetName val="样品__(2)4"/>
      <sheetName val="[13_铁路配件_xlsῘ长期投资--其他投资4"/>
      <sheetName val="资产对帐清单_4"/>
      <sheetName val="税金计提_(2)4"/>
      <sheetName val="税金计提_(3)4"/>
      <sheetName val="流动资产--其他应收_坏帐(2)4"/>
      <sheetName val="设备安装_(已)4"/>
      <sheetName val="附表1（营业厅）-下旬_(2)4"/>
      <sheetName val="附表1（营业厅）-下旬_(3)4"/>
      <sheetName val="附表1（营业厅）-下旬_(4)4"/>
      <sheetName val="附表1（营业厅）-下旬_(5)4"/>
      <sheetName val="附表1（营业厅）-下旬_(6)4"/>
      <sheetName val="附表1（营业厅）-下旬_(7)4"/>
      <sheetName val="附表1（营业厅）-下旬_(8)4"/>
      <sheetName val="附表1（营业厅）-下旬_(9)4"/>
      <sheetName val="附表1（营业厅）-下旬_(10)4"/>
      <sheetName val="附表1（营业厅）-下旬_(11)4"/>
      <sheetName val="附表1（大客户）_(2)-下旬4"/>
      <sheetName val="附表1（大客户）_(2)-下旬_(2)4"/>
      <sheetName val="附表1（大客户）_(2)-下旬_(3)4"/>
      <sheetName val="附表1（大客户）_(2)-下旬_(4)4"/>
      <sheetName val="附表1（大客户）_(2)-下旬_(5)4"/>
      <sheetName val="附表1（大客户）_(2)-下旬_(6)4"/>
      <sheetName val="附表1（大客户）_(2)-下旬_(7)4"/>
      <sheetName val="附表1（大客户）_(2)-下旬_(8)4"/>
      <sheetName val="附表1（大客户）_(2)-下旬_(9)4"/>
      <sheetName val="附表1（大客户）_(2)-下旬_(10)4"/>
      <sheetName val="附表1（大客户）_(2)-下旬_(11)4"/>
      <sheetName val="附表1（大客户）_(2)-月报4"/>
      <sheetName val="附表1（经销商）_(3)-下旬4"/>
      <sheetName val="附表1（经销商）_(3)-下旬_(2)4"/>
      <sheetName val="附表1（经销商）_(3)-下旬_(3)4"/>
      <sheetName val="附表1（经销商）_(3)-下旬_(4)4"/>
      <sheetName val="附表1（经销商）_(3)-下旬_(5)4"/>
      <sheetName val="附表1（经销商）_(3)-下旬_(6)4"/>
      <sheetName val="附表1（经销商）_(3)-下旬_(7)4"/>
      <sheetName val="附表1（经销商）_(3)-下旬_(8)4"/>
      <sheetName val="附表1（经销商）_(3)-下旬_(9)4"/>
      <sheetName val="附表1（经销商）_(3)-下旬_(10)4"/>
      <sheetName val="附表1（经销商）_(3)-下旬_(11)4"/>
      <sheetName val="附表1（经销商）_(3)-月报4"/>
      <sheetName val="附表1（合作厅）_(4)-下旬4"/>
      <sheetName val="附表1（合作厅）_(4)-下旬_(2)4"/>
      <sheetName val="附表1（合作厅）_(4)-下旬_(3)4"/>
      <sheetName val="附表1（合作厅）_(4)-下旬_(4)4"/>
      <sheetName val="附表1（合作厅）_(4)-下旬_(5)4"/>
      <sheetName val="附表1（合作厅）_(4)-下旬_(6)4"/>
      <sheetName val="附表1（合作厅）_(4)-下旬_(7)4"/>
      <sheetName val="附表1（合作厅）_(4)-下旬_(8)4"/>
      <sheetName val="附表1（合作厅）_(4)-下旬_(9)4"/>
      <sheetName val="附表1（合作厅）_(4)-下旬_(10)4"/>
      <sheetName val="附表1（合作厅）_(4)-下旬_(11)4"/>
      <sheetName val="附表1（合作厅）_(4)-月报_4"/>
      <sheetName val="附表2-下旬_(2)4"/>
      <sheetName val="附表2-下旬_(3)4"/>
      <sheetName val="附表2-下旬_(4)4"/>
      <sheetName val="附表2-下旬_(5)4"/>
      <sheetName val="附表2-下旬_(6)4"/>
      <sheetName val="附表2-下旬_(7)4"/>
      <sheetName val="附表2-下旬_(8)4"/>
      <sheetName val="附表2-下旬_(9)4"/>
      <sheetName val="附表2-下旬_(10)4"/>
      <sheetName val="附表2-下旬_(11)4"/>
      <sheetName val="附表3-下旬_(2)4"/>
      <sheetName val="附表3-下旬_(3)4"/>
      <sheetName val="附表3-下旬_(4)4"/>
      <sheetName val="附表3-下旬_(5)4"/>
      <sheetName val="附表3-下旬_(6)4"/>
      <sheetName val="附表3-下旬_(7)4"/>
      <sheetName val="附表3-下旬_(8)4"/>
      <sheetName val="附表3-下旬_(9)4"/>
      <sheetName val="附表3-下旬_(10)4"/>
      <sheetName val="附表3-下旬_(11)4"/>
      <sheetName val="List"/>
      <sheetName val="_13 铁路配件.xlsῘ长期投资--/"/>
      <sheetName val="2135办公室"/>
      <sheetName val="分类辅助"/>
      <sheetName val="XXXXXX_x0005__"/>
      <sheetName val="分公司EB_DA率"/>
      <sheetName val="P4 跨期间工程坰_䟣⿓"/>
      <sheetName val="报表项目"/>
      <sheetName val="销售"/>
      <sheetName val="JUly97"/>
      <sheetName val="___-_1_ _"/>
      <sheetName val="P4 跨期间工程硌'碔_"/>
      <sheetName val="固定竀_๿"/>
      <sheetName val="表9-1 租ꠀ첀ఁ춅_"/>
      <sheetName val="表9-1 租砀ꒅఆ辅_"/>
      <sheetName val="表9-1 租赁合_"/>
      <sheetName val="XXXXXX_"/>
      <sheetName val="___-_1___"/>
      <sheetName val="P4_跨期间工程硌'碔_"/>
      <sheetName val="表9-1_租ꠀ첀ఁ춅_"/>
      <sheetName val="表9-1_租砀ꒅఆ辅_"/>
      <sheetName val="表9-1_租赁合_堀f"/>
      <sheetName val="表9-1_租赁合_Þ"/>
      <sheetName val="___-_1___1"/>
      <sheetName val="资产对帐清԰_"/>
      <sheetName val="XX虘_x0013_퀀ᥗ"/>
      <sheetName val="XXXXꠀὰ㔀"/>
      <sheetName val="生产成本က"/>
      <sheetName val="货币资金"/>
      <sheetName val="固定_x0005_�⡹"/>
      <sheetName val="固定_x0005_�ᝰ"/>
      <sheetName val="固定_x0005_�Ṵ"/>
      <sheetName val="XX虘_x0013_�ⱛ"/>
      <sheetName val="XX虘_x0013_�"/>
      <sheetName val="XX虘_x0013_缀�"/>
      <sheetName val="UFPrn20050405152516"/>
      <sheetName val="公司名称及科目"/>
      <sheetName val="产品成絨ዱ԰"/>
      <sheetName val="Mkt Info"/>
      <sheetName val="2月收入成本明细表"/>
      <sheetName val="2160"/>
      <sheetName val="3050"/>
      <sheetName val="2180"/>
      <sheetName val="2070"/>
      <sheetName val="2080"/>
      <sheetName val="3010"/>
      <sheetName val="2060"/>
      <sheetName val="2161"/>
      <sheetName val="2190"/>
      <sheetName val="2090"/>
      <sheetName val="3200"/>
      <sheetName val="2130"/>
      <sheetName val="3150"/>
      <sheetName val="3120"/>
      <sheetName val="2110"/>
      <sheetName val="2120"/>
      <sheetName val="3130"/>
      <sheetName val="2220"/>
      <sheetName val="DWMC"/>
      <sheetName val="source-1"/>
      <sheetName val="固定资产处理情况表"/>
      <sheetName val="N100"/>
      <sheetName val="4-货币资金-现金"/>
      <sheetName val="1.财务报表"/>
      <sheetName val="Purchased FG stocklist"/>
      <sheetName val="Self-produced FG stocklist"/>
      <sheetName val="Hours"/>
      <sheetName val="account"/>
      <sheetName val="TB-累1"/>
      <sheetName val="TB-累2"/>
      <sheetName val="TB-当2"/>
      <sheetName val="CONTROL"/>
      <sheetName val="소상 &quot;1&quot;"/>
      <sheetName val="CASH APPLICATION_Service_2"/>
      <sheetName val="FY01"/>
      <sheetName val="6联"/>
      <sheetName val="H R"/>
      <sheetName val="云达"/>
      <sheetName val="for retest"/>
      <sheetName val="附表2-က"/>
      <sheetName val="附表2-"/>
      <sheetName val="CRA-Detail"/>
      <sheetName val="K200-FA list (2)"/>
      <sheetName val="账龄分析表（定）"/>
      <sheetName val="P!"/>
      <sheetName val="10401"/>
      <sheetName val="FINANCE"/>
      <sheetName val="G&amp;A"/>
      <sheetName val="PNL"/>
      <sheetName val="银行"/>
      <sheetName val="XXXX⠀ⱌ䈀Ꝫ"/>
      <sheetName val="XXXX䈀Ꝫԯ"/>
      <sheetName val="明细分类账"/>
      <sheetName val="_Recovered_SheetName_436_"/>
      <sheetName val="自定԰"/>
      <sheetName val="OR TB "/>
      <sheetName val="Prepayment - all cut "/>
      <sheetName val="I1-1001"/>
      <sheetName val="产品销售毛利表"/>
      <sheetName val="应收帐款预估2005"/>
      <sheetName val="应付帐款预估2005"/>
      <sheetName val="应收帐款预估2006"/>
      <sheetName val="应付帐款预估2006"/>
      <sheetName val="合并"/>
      <sheetName val="内部往来调节表6"/>
      <sheetName val="销售成本明细表19之一"/>
      <sheetName val="U600-投资收益"/>
      <sheetName val="XXXXXX虘_x0013_"/>
      <sheetName val="B30111"/>
      <sheetName val="表一"/>
      <sheetName val="资产负橂⼡"/>
      <sheetName val="삅ོ䚋栠Ѫ"/>
      <sheetName val="삅ོ䚋栠"/>
      <sheetName val="삅ོ"/>
      <sheetName val="삅ོ䚋"/>
      <sheetName val="삅"/>
      <sheetName val="表B04费用决算表"/>
      <sheetName val="表B04-1费用决算分析表"/>
      <sheetName val="XXXXXX_x005f_x0005__x005f_x0000_"/>
      <sheetName val="270.0010差異分析(RJE#05)"/>
      <sheetName val="符号标识"/>
      <sheetName val="其他长期_xdc65_ᎉ"/>
      <sheetName val="其他长期紀ዱ"/>
      <sheetName val="其他长期譥ᨪ"/>
      <sheetName val="其他长期끥Ꭷ"/>
      <sheetName val="K210-2009 生产成本计算单"/>
      <sheetName val="K213-库存商品结转成本"/>
      <sheetName val="23产s"/>
      <sheetName val="23产桳췢܃龎"/>
      <sheetName val="23产成品_6"/>
      <sheetName val="______6"/>
      <sheetName val="流动资产--货币_(2)6"/>
      <sheetName val="流动资产--货币_(3)6"/>
      <sheetName val="短投_(2)6"/>
      <sheetName val="表1_货币资金6"/>
      <sheetName val="表1-1_银行存款明细表6"/>
      <sheetName val="表2_短期投资6"/>
      <sheetName val="表3_应收帐款6"/>
      <sheetName val="表4_应收票据6"/>
      <sheetName val="表5_存货6"/>
      <sheetName val="表5-1_存货跌价损失准备计算表6"/>
      <sheetName val="表5-2_存货倒推表6"/>
      <sheetName val="表6_预付帐款6"/>
      <sheetName val="表6-1_其他应收款6"/>
      <sheetName val="表6-2_待摊费用6"/>
      <sheetName val="表6-3_预付及其他流动资产_6"/>
      <sheetName val="表7_固定资产变动表6"/>
      <sheetName val="表7-1_固定资产折旧表（上市）_6"/>
      <sheetName val="表7-1-1_固定资产折旧表__(非上市)6"/>
      <sheetName val="表7-2_待处理财产损溢6"/>
      <sheetName val="表7-3_固定资产有关资料6"/>
      <sheetName val="表8-1_移动6"/>
      <sheetName val="表8-2-1_数据6"/>
      <sheetName val="表8-2-2_互联网6"/>
      <sheetName val="表8-3_长途6"/>
      <sheetName val="表8-4_寻呼6"/>
      <sheetName val="表8-5_市话6"/>
      <sheetName val="表8-6_在建工程明细表6"/>
      <sheetName val="表8-7_工程合同汇总表(移动)_NEW6"/>
      <sheetName val="表8-7_工程合同汇总表(移动)_(2)6"/>
      <sheetName val="表8-8_在建工程有关资料6"/>
      <sheetName val="表9_长期待摊费用6"/>
      <sheetName val="表9-1_租赁合同汇总表6"/>
      <sheetName val="表10_无形资产变动表6"/>
      <sheetName val="表11_长期投资6"/>
      <sheetName val="表11-1_长期股票投资6"/>
      <sheetName val="表11-2_长期股权投资－未合并子公司6"/>
      <sheetName val="表11-3_长期股权投资_－_合营公司6"/>
      <sheetName val="表11-4_长期股权投资－联营公司6"/>
      <sheetName val="表11-5_长期股权投资－参股公司6"/>
      <sheetName val="表11-6_长期债权投资6"/>
      <sheetName val="表11-7_其他债权投资6"/>
      <sheetName val="表12_关联公司交易6"/>
      <sheetName val="表12-1_与总部对帐6"/>
      <sheetName val="表8-7_工程合同汇总表(移动)_(5)6"/>
      <sheetName val="公__6"/>
      <sheetName val="共同_(2)6"/>
      <sheetName val="BSC__BTS6"/>
      <sheetName val="西门子_6"/>
      <sheetName val="Sheet1_(2)6"/>
      <sheetName val="二次分配____6"/>
      <sheetName val="二次分配_____(2)6"/>
      <sheetName val="二次分配_____(3)6"/>
      <sheetName val="二次分配_____(4)6"/>
      <sheetName val="表8-7_工程合同汇总表(移动)_(3)6"/>
      <sheetName val="表8-7_工程合同汇总表_(上市)_(2)6"/>
      <sheetName val="8电源设备_6"/>
      <sheetName val="12设备安装_(暂估入账余额)6"/>
      <sheetName val="Adj_No6"/>
      <sheetName val="Journal_list6"/>
      <sheetName val="Journal_list_(2)6"/>
      <sheetName val="Journal_list_(3)6"/>
      <sheetName val="Journal_list_(4)6"/>
      <sheetName val="Journal_list_(5)6"/>
      <sheetName val="P1_损益表6"/>
      <sheetName val="P2_主营业务收入6"/>
      <sheetName val="P3_跨期间工程设计收入6"/>
      <sheetName val="P4_跨期间工程施工收入6"/>
      <sheetName val="P5_器材供应收入_6"/>
      <sheetName val="P12_投资收益汇总表6"/>
      <sheetName val="P12-1_投资收益明细表6"/>
      <sheetName val="P15_所得税-企业所得税纳税调节表6"/>
      <sheetName val="P16_所得税-递延税项6"/>
      <sheetName val="P!6_所得税-递延税项6"/>
      <sheetName val="样品_6"/>
      <sheetName val="样品__(2)6"/>
      <sheetName val="[13_铁路配件_xlsῘ长期投资--其他投资6"/>
      <sheetName val="税金计提_(2)6"/>
      <sheetName val="税金计提_(3)6"/>
      <sheetName val="资产对帐清单_6"/>
      <sheetName val="附表1（营业厅）-下旬_(2)6"/>
      <sheetName val="附表1（营业厅）-下旬_(3)6"/>
      <sheetName val="附表1（营业厅）-下旬_(4)6"/>
      <sheetName val="附表1（营业厅）-下旬_(5)6"/>
      <sheetName val="附表1（营业厅）-下旬_(6)6"/>
      <sheetName val="附表1（营业厅）-下旬_(7)6"/>
      <sheetName val="附表1（营业厅）-下旬_(8)6"/>
      <sheetName val="附表1（营业厅）-下旬_(9)6"/>
      <sheetName val="附表1（营业厅）-下旬_(10)6"/>
      <sheetName val="附表1（营业厅）-下旬_(11)6"/>
      <sheetName val="附表1（大客户）_(2)-下旬6"/>
      <sheetName val="附表1（大客户）_(2)-下旬_(2)6"/>
      <sheetName val="附表1（大客户）_(2)-下旬_(3)6"/>
      <sheetName val="附表1（大客户）_(2)-下旬_(4)6"/>
      <sheetName val="附表1（大客户）_(2)-下旬_(5)6"/>
      <sheetName val="附表1（大客户）_(2)-下旬_(6)6"/>
      <sheetName val="附表1（大客户）_(2)-下旬_(7)6"/>
      <sheetName val="附表1（大客户）_(2)-下旬_(8)6"/>
      <sheetName val="附表1（大客户）_(2)-下旬_(9)6"/>
      <sheetName val="附表1（大客户）_(2)-下旬_(10)6"/>
      <sheetName val="附表1（大客户）_(2)-下旬_(11)6"/>
      <sheetName val="附表1（大客户）_(2)-月报6"/>
      <sheetName val="附表1（经销商）_(3)-下旬6"/>
      <sheetName val="附表1（经销商）_(3)-下旬_(2)6"/>
      <sheetName val="附表1（经销商）_(3)-下旬_(3)6"/>
      <sheetName val="附表1（经销商）_(3)-下旬_(4)6"/>
      <sheetName val="附表1（经销商）_(3)-下旬_(5)6"/>
      <sheetName val="附表1（经销商）_(3)-下旬_(6)6"/>
      <sheetName val="附表1（经销商）_(3)-下旬_(7)6"/>
      <sheetName val="附表1（经销商）_(3)-下旬_(8)6"/>
      <sheetName val="附表1（经销商）_(3)-下旬_(9)6"/>
      <sheetName val="附表1（经销商）_(3)-下旬_(10)6"/>
      <sheetName val="附表1（经销商）_(3)-下旬_(11)6"/>
      <sheetName val="附表1（经销商）_(3)-月报6"/>
      <sheetName val="附表1（合作厅）_(4)-下旬6"/>
      <sheetName val="附表1（合作厅）_(4)-下旬_(2)6"/>
      <sheetName val="附表1（合作厅）_(4)-下旬_(3)6"/>
      <sheetName val="附表1（合作厅）_(4)-下旬_(4)6"/>
      <sheetName val="附表1（合作厅）_(4)-下旬_(5)6"/>
      <sheetName val="附表1（合作厅）_(4)-下旬_(6)6"/>
      <sheetName val="附表1（合作厅）_(4)-下旬_(7)6"/>
      <sheetName val="附表1（合作厅）_(4)-下旬_(8)6"/>
      <sheetName val="附表1（合作厅）_(4)-下旬_(9)6"/>
      <sheetName val="附表1（合作厅）_(4)-下旬_(10)6"/>
      <sheetName val="附表1（合作厅）_(4)-下旬_(11)6"/>
      <sheetName val="附表1（合作厅）_(4)-月报_6"/>
      <sheetName val="附表2-下旬_(2)6"/>
      <sheetName val="附表2-下旬_(3)6"/>
      <sheetName val="附表2-下旬_(4)6"/>
      <sheetName val="附表2-下旬_(5)6"/>
      <sheetName val="附表2-下旬_(6)6"/>
      <sheetName val="附表2-下旬_(7)6"/>
      <sheetName val="附表2-下旬_(8)6"/>
      <sheetName val="附表2-下旬_(9)6"/>
      <sheetName val="附表2-下旬_(10)6"/>
      <sheetName val="附表2-下旬_(11)6"/>
      <sheetName val="附表3-下旬_(2)6"/>
      <sheetName val="附表3-下旬_(3)6"/>
      <sheetName val="附表3-下旬_(4)6"/>
      <sheetName val="附表3-下旬_(5)6"/>
      <sheetName val="附表3-下旬_(6)6"/>
      <sheetName val="附表3-下旬_(7)6"/>
      <sheetName val="附表3-下旬_(8)6"/>
      <sheetName val="附表3-下旬_(9)6"/>
      <sheetName val="附表3-下旬_(10)6"/>
      <sheetName val="附表3-下旬_(11)6"/>
      <sheetName val="流动资产--其他应收_坏帐(2)6"/>
      <sheetName val="设备安装_(已)6"/>
      <sheetName val="2001年话费_6"/>
      <sheetName val="P4_跨期间工程敨工收入6"/>
      <sheetName val="2001年话费_4"/>
      <sheetName val="P4_跨期间工程敨工收入4"/>
      <sheetName val="23产成品_5"/>
      <sheetName val="______5"/>
      <sheetName val="流动资产--货币_(2)5"/>
      <sheetName val="流动资产--货币_(3)5"/>
      <sheetName val="短投_(2)5"/>
      <sheetName val="表1_货币资金5"/>
      <sheetName val="表1-1_银行存款明细表5"/>
      <sheetName val="表2_短期投资5"/>
      <sheetName val="表3_应收帐款5"/>
      <sheetName val="表4_应收票据5"/>
      <sheetName val="表5_存货5"/>
      <sheetName val="表5-1_存货跌价损失准备计算表5"/>
      <sheetName val="表5-2_存货倒推表5"/>
      <sheetName val="表6_预付帐款5"/>
      <sheetName val="表6-1_其他应收款5"/>
      <sheetName val="表6-2_待摊费用5"/>
      <sheetName val="表6-3_预付及其他流动资产_5"/>
      <sheetName val="表7_固定资产变动表5"/>
      <sheetName val="表7-1_固定资产折旧表（上市）_5"/>
      <sheetName val="表7-1-1_固定资产折旧表__(非上市)5"/>
      <sheetName val="表7-2_待处理财产损溢5"/>
      <sheetName val="表7-3_固定资产有关资料5"/>
      <sheetName val="表8-1_移动5"/>
      <sheetName val="表8-2-1_数据5"/>
      <sheetName val="表8-2-2_互联网5"/>
      <sheetName val="表8-3_长途5"/>
      <sheetName val="表8-4_寻呼5"/>
      <sheetName val="表8-5_市话5"/>
      <sheetName val="表8-6_在建工程明细表5"/>
      <sheetName val="表8-7_工程合同汇总表(移动)_NEW5"/>
      <sheetName val="表8-7_工程合同汇总表(移动)_(2)5"/>
      <sheetName val="表8-8_在建工程有关资料5"/>
      <sheetName val="表9_长期待摊费用5"/>
      <sheetName val="表9-1_租赁合同汇总表5"/>
      <sheetName val="表10_无形资产变动表5"/>
      <sheetName val="表11_长期投资5"/>
      <sheetName val="表11-1_长期股票投资5"/>
      <sheetName val="表11-2_长期股权投资－未合并子公司5"/>
      <sheetName val="表11-3_长期股权投资_－_合营公司5"/>
      <sheetName val="表11-4_长期股权投资－联营公司5"/>
      <sheetName val="表11-5_长期股权投资－参股公司5"/>
      <sheetName val="表11-6_长期债权投资5"/>
      <sheetName val="表11-7_其他债权投资5"/>
      <sheetName val="表12_关联公司交易5"/>
      <sheetName val="表12-1_与总部对帐5"/>
      <sheetName val="表8-7_工程合同汇总表(移动)_(5)5"/>
      <sheetName val="公__5"/>
      <sheetName val="共同_(2)5"/>
      <sheetName val="BSC__BTS5"/>
      <sheetName val="西门子_5"/>
      <sheetName val="Sheet1_(2)5"/>
      <sheetName val="二次分配____5"/>
      <sheetName val="二次分配_____(2)5"/>
      <sheetName val="二次分配_____(3)5"/>
      <sheetName val="二次分配_____(4)5"/>
      <sheetName val="表8-7_工程合同汇总表(移动)_(3)5"/>
      <sheetName val="表8-7_工程合同汇总表_(上市)_(2)5"/>
      <sheetName val="8电源设备_5"/>
      <sheetName val="12设备安装_(暂估入账余额)5"/>
      <sheetName val="Adj_No5"/>
      <sheetName val="Journal_list5"/>
      <sheetName val="Journal_list_(2)5"/>
      <sheetName val="Journal_list_(3)5"/>
      <sheetName val="Journal_list_(4)5"/>
      <sheetName val="Journal_list_(5)5"/>
      <sheetName val="P1_损益表5"/>
      <sheetName val="P2_主营业务收入5"/>
      <sheetName val="P3_跨期间工程设计收入5"/>
      <sheetName val="P4_跨期间工程施工收入5"/>
      <sheetName val="P5_器材供应收入_5"/>
      <sheetName val="P12_投资收益汇总表5"/>
      <sheetName val="P12-1_投资收益明细表5"/>
      <sheetName val="P15_所得税-企业所得税纳税调节表5"/>
      <sheetName val="P16_所得税-递延税项5"/>
      <sheetName val="P!6_所得税-递延税项5"/>
      <sheetName val="样品_5"/>
      <sheetName val="样品__(2)5"/>
      <sheetName val="[13_铁路配件_xlsῘ长期投资--其他投资5"/>
      <sheetName val="税金计提_(2)5"/>
      <sheetName val="税金计提_(3)5"/>
      <sheetName val="资产对帐清单_5"/>
      <sheetName val="附表1（营业厅）-下旬_(2)5"/>
      <sheetName val="附表1（营业厅）-下旬_(3)5"/>
      <sheetName val="附表1（营业厅）-下旬_(4)5"/>
      <sheetName val="附表1（营业厅）-下旬_(5)5"/>
      <sheetName val="附表1（营业厅）-下旬_(6)5"/>
      <sheetName val="附表1（营业厅）-下旬_(7)5"/>
      <sheetName val="附表1（营业厅）-下旬_(8)5"/>
      <sheetName val="附表1（营业厅）-下旬_(9)5"/>
      <sheetName val="附表1（营业厅）-下旬_(10)5"/>
      <sheetName val="附表1（营业厅）-下旬_(11)5"/>
      <sheetName val="附表1（大客户）_(2)-下旬5"/>
      <sheetName val="附表1（大客户）_(2)-下旬_(2)5"/>
      <sheetName val="附表1（大客户）_(2)-下旬_(3)5"/>
      <sheetName val="附表1（大客户）_(2)-下旬_(4)5"/>
      <sheetName val="附表1（大客户）_(2)-下旬_(5)5"/>
      <sheetName val="附表1（大客户）_(2)-下旬_(6)5"/>
      <sheetName val="附表1（大客户）_(2)-下旬_(7)5"/>
      <sheetName val="附表1（大客户）_(2)-下旬_(8)5"/>
      <sheetName val="附表1（大客户）_(2)-下旬_(9)5"/>
      <sheetName val="附表1（大客户）_(2)-下旬_(10)5"/>
      <sheetName val="附表1（大客户）_(2)-下旬_(11)5"/>
      <sheetName val="附表1（大客户）_(2)-月报5"/>
      <sheetName val="附表1（经销商）_(3)-下旬5"/>
      <sheetName val="附表1（经销商）_(3)-下旬_(2)5"/>
      <sheetName val="附表1（经销商）_(3)-下旬_(3)5"/>
      <sheetName val="附表1（经销商）_(3)-下旬_(4)5"/>
      <sheetName val="附表1（经销商）_(3)-下旬_(5)5"/>
      <sheetName val="附表1（经销商）_(3)-下旬_(6)5"/>
      <sheetName val="附表1（经销商）_(3)-下旬_(7)5"/>
      <sheetName val="附表1（经销商）_(3)-下旬_(8)5"/>
      <sheetName val="附表1（经销商）_(3)-下旬_(9)5"/>
      <sheetName val="附表1（经销商）_(3)-下旬_(10)5"/>
      <sheetName val="附表1（经销商）_(3)-下旬_(11)5"/>
      <sheetName val="附表1（经销商）_(3)-月报5"/>
      <sheetName val="附表1（合作厅）_(4)-下旬5"/>
      <sheetName val="附表1（合作厅）_(4)-下旬_(2)5"/>
      <sheetName val="附表1（合作厅）_(4)-下旬_(3)5"/>
      <sheetName val="附表1（合作厅）_(4)-下旬_(4)5"/>
      <sheetName val="附表1（合作厅）_(4)-下旬_(5)5"/>
      <sheetName val="附表1（合作厅）_(4)-下旬_(6)5"/>
      <sheetName val="附表1（合作厅）_(4)-下旬_(7)5"/>
      <sheetName val="附表1（合作厅）_(4)-下旬_(8)5"/>
      <sheetName val="附表1（合作厅）_(4)-下旬_(9)5"/>
      <sheetName val="附表1（合作厅）_(4)-下旬_(10)5"/>
      <sheetName val="附表1（合作厅）_(4)-下旬_(11)5"/>
      <sheetName val="附表1（合作厅）_(4)-月报_5"/>
      <sheetName val="附表2-下旬_(2)5"/>
      <sheetName val="附表2-下旬_(3)5"/>
      <sheetName val="附表2-下旬_(4)5"/>
      <sheetName val="附表2-下旬_(5)5"/>
      <sheetName val="附表2-下旬_(6)5"/>
      <sheetName val="附表2-下旬_(7)5"/>
      <sheetName val="附表2-下旬_(8)5"/>
      <sheetName val="附表2-下旬_(9)5"/>
      <sheetName val="附表2-下旬_(10)5"/>
      <sheetName val="附表2-下旬_(11)5"/>
      <sheetName val="附表3-下旬_(2)5"/>
      <sheetName val="附表3-下旬_(3)5"/>
      <sheetName val="附表3-下旬_(4)5"/>
      <sheetName val="附表3-下旬_(5)5"/>
      <sheetName val="附表3-下旬_(6)5"/>
      <sheetName val="附表3-下旬_(7)5"/>
      <sheetName val="附表3-下旬_(8)5"/>
      <sheetName val="附表3-下旬_(9)5"/>
      <sheetName val="附表3-下旬_(10)5"/>
      <sheetName val="附表3-下旬_(11)5"/>
      <sheetName val="流动资产--其他应收_坏帐(2)5"/>
      <sheetName val="设备安装_(已)5"/>
      <sheetName val="2001年话费_5"/>
      <sheetName val="P4_跨期间工程敨工收入5"/>
      <sheetName val="23产成׃⾯"/>
      <sheetName val="23产成"/>
      <sheetName val="表1_货币资金썳"/>
      <sheetName val="23产成品_7"/>
      <sheetName val="______7"/>
      <sheetName val="流动资产--货币_(2)7"/>
      <sheetName val="流动资产--货币_(3)7"/>
      <sheetName val="短投_(2)7"/>
      <sheetName val="表1_货币资金7"/>
      <sheetName val="表1-1_银行存款明细表7"/>
      <sheetName val="表2_短期投资7"/>
      <sheetName val="表3_应收帐款7"/>
      <sheetName val="表4_应收票据7"/>
      <sheetName val="表5_存货7"/>
      <sheetName val="表5-1_存货跌价损失准备计算表7"/>
      <sheetName val="表5-2_存货倒推表7"/>
      <sheetName val="表6_预付帐款7"/>
      <sheetName val="表6-1_其他应收款7"/>
      <sheetName val="表6-2_待摊费用7"/>
      <sheetName val="表6-3_预付及其他流动资产_7"/>
      <sheetName val="表7_固定资产变动表7"/>
      <sheetName val="表7-1_固定资产折旧表（上市）_7"/>
      <sheetName val="表7-1-1_固定资产折旧表__(非上市)7"/>
      <sheetName val="表7-2_待处理财产损溢7"/>
      <sheetName val="表7-3_固定资产有关资料7"/>
      <sheetName val="表8-1_移动7"/>
      <sheetName val="表8-2-1_数据7"/>
      <sheetName val="表8-2-2_互联网7"/>
      <sheetName val="表8-3_长途7"/>
      <sheetName val="表8-4_寻呼7"/>
      <sheetName val="表8-5_市话7"/>
      <sheetName val="表8-6_在建工程明细表7"/>
      <sheetName val="表8-7_工程合同汇总表(移动)_NEW7"/>
      <sheetName val="表8-7_工程合同汇总表(移动)_(2)7"/>
      <sheetName val="表8-8_在建工程有关资料7"/>
      <sheetName val="表9_长期待摊费用7"/>
      <sheetName val="表9-1_租赁合同汇总表7"/>
      <sheetName val="表10_无形资产变动表7"/>
      <sheetName val="表11_长期投资7"/>
      <sheetName val="表11-1_长期股票投资7"/>
      <sheetName val="表11-2_长期股权投资－未合并子公司7"/>
      <sheetName val="表11-3_长期股权投资_－_合营公司7"/>
      <sheetName val="表11-4_长期股权投资－联营公司7"/>
      <sheetName val="表11-5_长期股权投资－参股公司7"/>
      <sheetName val="表11-6_长期债权投资7"/>
      <sheetName val="表11-7_其他债权投资7"/>
      <sheetName val="表12_关联公司交易7"/>
      <sheetName val="表12-1_与总部对帐7"/>
      <sheetName val="表8-7_工程合同汇总表(移动)_(5)7"/>
      <sheetName val="公__7"/>
      <sheetName val="共同_(2)7"/>
      <sheetName val="BSC__BTS7"/>
      <sheetName val="西门子_7"/>
      <sheetName val="Sheet1_(2)7"/>
      <sheetName val="二次分配____7"/>
      <sheetName val="二次分配_____(2)7"/>
      <sheetName val="二次分配_____(3)7"/>
      <sheetName val="二次分配_____(4)7"/>
      <sheetName val="表8-7_工程合同汇总表(移动)_(3)7"/>
      <sheetName val="表8-7_工程合同汇总表_(上市)_(2)7"/>
      <sheetName val="8电源设备_7"/>
      <sheetName val="12设备安装_(暂估入账余额)7"/>
      <sheetName val="Adj_No7"/>
      <sheetName val="Journal_list7"/>
      <sheetName val="Journal_list_(2)7"/>
      <sheetName val="Journal_list_(3)7"/>
      <sheetName val="Journal_list_(4)7"/>
      <sheetName val="Journal_list_(5)7"/>
      <sheetName val="P1_损益表7"/>
      <sheetName val="P2_主营业务收入7"/>
      <sheetName val="P3_跨期间工程设计收入7"/>
      <sheetName val="P4_跨期间工程施工收入7"/>
      <sheetName val="P5_器材供应收入_7"/>
      <sheetName val="P12_投资收益汇总表7"/>
      <sheetName val="P12-1_投资收益明细表7"/>
      <sheetName val="P15_所得税-企业所得税纳税调节表7"/>
      <sheetName val="P16_所得税-递延税项7"/>
      <sheetName val="P!6_所得税-递延税项7"/>
      <sheetName val="样品_7"/>
      <sheetName val="样品__(2)7"/>
      <sheetName val="[13_铁路配件_xlsῘ长期投资--其他投资7"/>
      <sheetName val="税金计提_(2)7"/>
      <sheetName val="税金计提_(3)7"/>
      <sheetName val="资产对帐清单_7"/>
      <sheetName val="附表1（营业厅）-下旬_(2)7"/>
      <sheetName val="附表1（营业厅）-下旬_(3)7"/>
      <sheetName val="附表1（营业厅）-下旬_(4)7"/>
      <sheetName val="附表1（营业厅）-下旬_(5)7"/>
      <sheetName val="附表1（营业厅）-下旬_(6)7"/>
      <sheetName val="附表1（营业厅）-下旬_(7)7"/>
      <sheetName val="附表1（营业厅）-下旬_(8)7"/>
      <sheetName val="附表1（营业厅）-下旬_(9)7"/>
      <sheetName val="附表1（营业厅）-下旬_(10)7"/>
      <sheetName val="附表1（营业厅）-下旬_(11)7"/>
      <sheetName val="附表1（大客户）_(2)-下旬7"/>
      <sheetName val="附表1（大客户）_(2)-下旬_(2)7"/>
      <sheetName val="附表1（大客户）_(2)-下旬_(3)7"/>
      <sheetName val="附表1（大客户）_(2)-下旬_(4)7"/>
      <sheetName val="附表1（大客户）_(2)-下旬_(5)7"/>
      <sheetName val="附表1（大客户）_(2)-下旬_(6)7"/>
      <sheetName val="附表1（大客户）_(2)-下旬_(7)7"/>
      <sheetName val="附表1（大客户）_(2)-下旬_(8)7"/>
      <sheetName val="附表1（大客户）_(2)-下旬_(9)7"/>
      <sheetName val="附表1（大客户）_(2)-下旬_(10)7"/>
      <sheetName val="附表1（大客户）_(2)-下旬_(11)7"/>
      <sheetName val="附表1（大客户）_(2)-月报7"/>
      <sheetName val="附表1（经销商）_(3)-下旬7"/>
      <sheetName val="附表1（经销商）_(3)-下旬_(2)7"/>
      <sheetName val="附表1（经销商）_(3)-下旬_(3)7"/>
      <sheetName val="附表1（经销商）_(3)-下旬_(4)7"/>
      <sheetName val="附表1（经销商）_(3)-下旬_(5)7"/>
      <sheetName val="附表1（经销商）_(3)-下旬_(6)7"/>
      <sheetName val="附表1（经销商）_(3)-下旬_(7)7"/>
      <sheetName val="附表1（经销商）_(3)-下旬_(8)7"/>
      <sheetName val="附表1（经销商）_(3)-下旬_(9)7"/>
      <sheetName val="附表1（经销商）_(3)-下旬_(10)7"/>
      <sheetName val="附表1（经销商）_(3)-下旬_(11)7"/>
      <sheetName val="附表1（经销商）_(3)-月报7"/>
      <sheetName val="附表1（合作厅）_(4)-下旬7"/>
      <sheetName val="附表1（合作厅）_(4)-下旬_(2)7"/>
      <sheetName val="附表1（合作厅）_(4)-下旬_(3)7"/>
      <sheetName val="附表1（合作厅）_(4)-下旬_(4)7"/>
      <sheetName val="附表1（合作厅）_(4)-下旬_(5)7"/>
      <sheetName val="附表1（合作厅）_(4)-下旬_(6)7"/>
      <sheetName val="附表1（合作厅）_(4)-下旬_(7)7"/>
      <sheetName val="附表1（合作厅）_(4)-下旬_(8)7"/>
      <sheetName val="附表1（合作厅）_(4)-下旬_(9)7"/>
      <sheetName val="附表1（合作厅）_(4)-下旬_(10)7"/>
      <sheetName val="附表1（合作厅）_(4)-下旬_(11)7"/>
      <sheetName val="附表1（合作厅）_(4)-月报_7"/>
      <sheetName val="附表2-下旬_(2)7"/>
      <sheetName val="附表2-下旬_(3)7"/>
      <sheetName val="附表2-下旬_(4)7"/>
      <sheetName val="附表2-下旬_(5)7"/>
      <sheetName val="附表2-下旬_(6)7"/>
      <sheetName val="附表2-下旬_(7)7"/>
      <sheetName val="附表2-下旬_(8)7"/>
      <sheetName val="附表2-下旬_(9)7"/>
      <sheetName val="附表2-下旬_(10)7"/>
      <sheetName val="附表2-下旬_(11)7"/>
      <sheetName val="附表3-下旬_(2)7"/>
      <sheetName val="附表3-下旬_(3)7"/>
      <sheetName val="附表3-下旬_(4)7"/>
      <sheetName val="附表3-下旬_(5)7"/>
      <sheetName val="附表3-下旬_(6)7"/>
      <sheetName val="附表3-下旬_(7)7"/>
      <sheetName val="附表3-下旬_(8)7"/>
      <sheetName val="附表3-下旬_(9)7"/>
      <sheetName val="附表3-下旬_(10)7"/>
      <sheetName val="附表3-下旬_(11)7"/>
      <sheetName val="流动资产--其他应收_坏帐(2)7"/>
      <sheetName val="设备安装_(已)7"/>
      <sheetName val="2001年话费_7"/>
      <sheetName val="P4_跨期间工程敨工收入7"/>
      <sheetName val="23产成׃⾝"/>
      <sheetName val="23产成品_8"/>
      <sheetName val="______8"/>
      <sheetName val="流动资产--货币_(2)8"/>
      <sheetName val="流动资产--货币_(3)8"/>
      <sheetName val="短投_(2)8"/>
      <sheetName val="表1_货币资金8"/>
      <sheetName val="表1-1_银行存款明细表8"/>
      <sheetName val="表2_短期投资8"/>
      <sheetName val="表3_应收帐款8"/>
      <sheetName val="表4_应收票据8"/>
      <sheetName val="表5_存货8"/>
      <sheetName val="表5-1_存货跌价损失准备计算表8"/>
      <sheetName val="表5-2_存货倒推表8"/>
      <sheetName val="表6_预付帐款8"/>
      <sheetName val="表6-1_其他应收款8"/>
      <sheetName val="表6-2_待摊费用8"/>
      <sheetName val="表6-3_预付及其他流动资产_8"/>
      <sheetName val="表7_固定资产变动表8"/>
      <sheetName val="表7-1_固定资产折旧表（上市）_8"/>
      <sheetName val="表7-1-1_固定资产折旧表__(非上市)8"/>
      <sheetName val="表7-2_待处理财产损溢8"/>
      <sheetName val="表7-3_固定资产有关资料8"/>
      <sheetName val="表8-1_移动8"/>
      <sheetName val="表8-2-1_数据8"/>
      <sheetName val="表8-2-2_互联网8"/>
      <sheetName val="表8-3_长途8"/>
      <sheetName val="表8-4_寻呼8"/>
      <sheetName val="表8-5_市话8"/>
      <sheetName val="表8-6_在建工程明细表8"/>
      <sheetName val="表8-7_工程合同汇总表(移动)_NEW8"/>
      <sheetName val="表8-7_工程合同汇总表(移动)_(2)8"/>
      <sheetName val="表8-8_在建工程有关资料8"/>
      <sheetName val="表9_长期待摊费用8"/>
      <sheetName val="表9-1_租赁合同汇总表8"/>
      <sheetName val="表10_无形资产变动表8"/>
      <sheetName val="表11_长期投资8"/>
      <sheetName val="表11-1_长期股票投资8"/>
      <sheetName val="表11-2_长期股权投资－未合并子公司8"/>
      <sheetName val="表11-3_长期股权投资_－_合营公司8"/>
      <sheetName val="表11-4_长期股权投资－联营公司8"/>
      <sheetName val="表11-5_长期股权投资－参股公司8"/>
      <sheetName val="表11-6_长期债权投资8"/>
      <sheetName val="表11-7_其他债权投资8"/>
      <sheetName val="表12_关联公司交易8"/>
      <sheetName val="表12-1_与总部对帐8"/>
      <sheetName val="表8-7_工程合同汇总表(移动)_(5)8"/>
      <sheetName val="公__8"/>
      <sheetName val="共同_(2)8"/>
      <sheetName val="BSC__BTS8"/>
      <sheetName val="西门子_8"/>
      <sheetName val="Sheet1_(2)8"/>
      <sheetName val="二次分配____8"/>
      <sheetName val="二次分配_____(2)8"/>
      <sheetName val="二次分配_____(3)8"/>
      <sheetName val="二次分配_____(4)8"/>
      <sheetName val="表8-7_工程合同汇总表(移动)_(3)8"/>
      <sheetName val="表8-7_工程合同汇总表_(上市)_(2)8"/>
      <sheetName val="8电源设备_8"/>
      <sheetName val="12设备安装_(暂估入账余额)8"/>
      <sheetName val="Adj_No8"/>
      <sheetName val="Journal_list8"/>
      <sheetName val="Journal_list_(2)8"/>
      <sheetName val="Journal_list_(3)8"/>
      <sheetName val="Journal_list_(4)8"/>
      <sheetName val="Journal_list_(5)8"/>
      <sheetName val="P1_损益表8"/>
      <sheetName val="P2_主营业务收入8"/>
      <sheetName val="P3_跨期间工程设计收入8"/>
      <sheetName val="P4_跨期间工程施工收入8"/>
      <sheetName val="P5_器材供应收入_8"/>
      <sheetName val="P12_投资收益汇总表8"/>
      <sheetName val="P12-1_投资收益明细表8"/>
      <sheetName val="P15_所得税-企业所得税纳税调节表8"/>
      <sheetName val="P16_所得税-递延税项8"/>
      <sheetName val="P!6_所得税-递延税项8"/>
      <sheetName val="样品_8"/>
      <sheetName val="样品__(2)8"/>
      <sheetName val="[13_铁路配件_xlsῘ长期投资--其他投资8"/>
      <sheetName val="税金计提_(2)8"/>
      <sheetName val="税金计提_(3)8"/>
      <sheetName val="资产对帐清单_8"/>
      <sheetName val="附表1（营业厅）-下旬_(2)8"/>
      <sheetName val="附表1（营业厅）-下旬_(3)8"/>
      <sheetName val="附表1（营业厅）-下旬_(4)8"/>
      <sheetName val="附表1（营业厅）-下旬_(5)8"/>
      <sheetName val="附表1（营业厅）-下旬_(6)8"/>
      <sheetName val="附表1（营业厅）-下旬_(7)8"/>
      <sheetName val="附表1（营业厅）-下旬_(8)8"/>
      <sheetName val="附表1（营业厅）-下旬_(9)8"/>
      <sheetName val="附表1（营业厅）-下旬_(10)8"/>
      <sheetName val="附表1（营业厅）-下旬_(11)8"/>
      <sheetName val="附表1（大客户）_(2)-下旬8"/>
      <sheetName val="附表1（大客户）_(2)-下旬_(2)8"/>
      <sheetName val="附表1（大客户）_(2)-下旬_(3)8"/>
      <sheetName val="附表1（大客户）_(2)-下旬_(4)8"/>
      <sheetName val="附表1（大客户）_(2)-下旬_(5)8"/>
      <sheetName val="附表1（大客户）_(2)-下旬_(6)8"/>
      <sheetName val="附表1（大客户）_(2)-下旬_(7)8"/>
      <sheetName val="附表1（大客户）_(2)-下旬_(8)8"/>
      <sheetName val="附表1（大客户）_(2)-下旬_(9)8"/>
      <sheetName val="附表1（大客户）_(2)-下旬_(10)8"/>
      <sheetName val="附表1（大客户）_(2)-下旬_(11)8"/>
      <sheetName val="附表1（大客户）_(2)-月报8"/>
      <sheetName val="附表1（经销商）_(3)-下旬8"/>
      <sheetName val="附表1（经销商）_(3)-下旬_(2)8"/>
      <sheetName val="附表1（经销商）_(3)-下旬_(3)8"/>
      <sheetName val="附表1（经销商）_(3)-下旬_(4)8"/>
      <sheetName val="附表1（经销商）_(3)-下旬_(5)8"/>
      <sheetName val="附表1（经销商）_(3)-下旬_(6)8"/>
      <sheetName val="附表1（经销商）_(3)-下旬_(7)8"/>
      <sheetName val="附表1（经销商）_(3)-下旬_(8)8"/>
      <sheetName val="附表1（经销商）_(3)-下旬_(9)8"/>
      <sheetName val="附表1（经销商）_(3)-下旬_(10)8"/>
      <sheetName val="附表1（经销商）_(3)-下旬_(11)8"/>
      <sheetName val="附表1（经销商）_(3)-月报8"/>
      <sheetName val="附表1（合作厅）_(4)-下旬8"/>
      <sheetName val="附表1（合作厅）_(4)-下旬_(2)8"/>
      <sheetName val="附表1（合作厅）_(4)-下旬_(3)8"/>
      <sheetName val="附表1（合作厅）_(4)-下旬_(4)8"/>
      <sheetName val="附表1（合作厅）_(4)-下旬_(5)8"/>
      <sheetName val="附表1（合作厅）_(4)-下旬_(6)8"/>
      <sheetName val="附表1（合作厅）_(4)-下旬_(7)8"/>
      <sheetName val="附表1（合作厅）_(4)-下旬_(8)8"/>
      <sheetName val="附表1（合作厅）_(4)-下旬_(9)8"/>
      <sheetName val="附表1（合作厅）_(4)-下旬_(10)8"/>
      <sheetName val="附表1（合作厅）_(4)-下旬_(11)8"/>
      <sheetName val="附表1（合作厅）_(4)-月报_8"/>
      <sheetName val="附表2-下旬_(2)8"/>
      <sheetName val="附表2-下旬_(3)8"/>
      <sheetName val="附表2-下旬_(4)8"/>
      <sheetName val="附表2-下旬_(5)8"/>
      <sheetName val="附表2-下旬_(6)8"/>
      <sheetName val="附表2-下旬_(7)8"/>
      <sheetName val="附表2-下旬_(8)8"/>
      <sheetName val="附表2-下旬_(9)8"/>
      <sheetName val="附表2-下旬_(10)8"/>
      <sheetName val="附表2-下旬_(11)8"/>
      <sheetName val="附表3-下旬_(2)8"/>
      <sheetName val="附表3-下旬_(3)8"/>
      <sheetName val="附表3-下旬_(4)8"/>
      <sheetName val="附表3-下旬_(5)8"/>
      <sheetName val="附表3-下旬_(6)8"/>
      <sheetName val="附表3-下旬_(7)8"/>
      <sheetName val="附表3-下旬_(8)8"/>
      <sheetName val="附表3-下旬_(9)8"/>
      <sheetName val="附表3-下旬_(10)8"/>
      <sheetName val="附表3-下旬_(11)8"/>
      <sheetName val="流动资产--其他应收_坏帐(2)8"/>
      <sheetName val="设备安装_(已)8"/>
      <sheetName val="2001年话费_8"/>
      <sheetName val="P4_跨期间工程敨工收入8"/>
      <sheetName val="表1_货币资金ၳ"/>
      <sheetName val="23产ၳ"/>
      <sheetName val="23产灳ꆀ܍ᒎ"/>
      <sheetName val="23产_xd873_㲗䀀⛌"/>
      <sheetName val="23产_xd873_㲗㠀ਗ"/>
      <sheetName val="23产㡳颗܈澎"/>
      <sheetName val="23产成_x0010_"/>
      <sheetName val="23产硳㊔ꀀ鵩"/>
      <sheetName val="23产牳/"/>
      <sheetName val="23产桳㺗退繦"/>
      <sheetName val="23产롳㾓㠀䶮"/>
      <sheetName val="23产롳㾓堀᭭"/>
      <sheetName val="23产硳㖘ࠀ䆼"/>
      <sheetName val="23产ᡳ⢗"/>
      <sheetName val="23产ᡳ⢗蠀俸"/>
      <sheetName val="23产顳䎕ࠀ줕"/>
      <sheetName val="表1_货币资金s"/>
      <sheetName val="表1_货币资金ճ"/>
      <sheetName val="23产牳⑈0"/>
      <sheetName val="23产ᡳ⥭_xdf9c_"/>
      <sheetName val="23产ᡳ⥭䠀"/>
      <sheetName val="23产ࡳﶅ爌ᵈ"/>
      <sheetName val="23产牳灈0"/>
      <sheetName val="23产衳⡳ꀀᛲ"/>
      <sheetName val="23产牳酈/"/>
      <sheetName val="表1_货币资金"/>
      <sheetName val="表二"/>
      <sheetName val="表三"/>
      <sheetName val="表四"/>
      <sheetName val="政策性补贴"/>
      <sheetName val="TOP10"/>
      <sheetName val="报表封面"/>
      <sheetName val="实体设置"/>
      <sheetName val="4货币缀ᨎ"/>
      <sheetName val="4货币_xdc00_ᎉ"/>
      <sheetName val="福州"/>
      <sheetName val="其他长期밀፾"/>
      <sheetName val="其他长期䢑ᖆ"/>
      <sheetName val="其他长期㰀᎕"/>
      <sheetName val="T6"/>
      <sheetName val="Invest"/>
      <sheetName val="总产值"/>
      <sheetName val="增值税"/>
      <sheetName val="地区别销售"/>
      <sheetName val="营销中心费"/>
      <sheetName val="无形递延"/>
      <sheetName val="税金"/>
      <sheetName val="企财险"/>
      <sheetName val="在成品 "/>
      <sheetName val="存货周转"/>
      <sheetName val="存货-集团"/>
      <sheetName val="存货跌价准备计提比率"/>
      <sheetName val="常规费用拨款总表AO1"/>
      <sheetName val="Price"/>
      <sheetName val="分析02表费用预算考核结果"/>
      <sheetName val="附表1（合作厅） (4丵⼫_x0005_"/>
      <sheetName val="14预໘紀"/>
      <sheetName val="14预〒"/>
      <sheetName val="NRV-RM"/>
      <sheetName val="顺序"/>
      <sheetName val="科目表-中山"/>
      <sheetName val="PTC"/>
      <sheetName val="科目余额表"/>
      <sheetName val="资"/>
      <sheetName val="TB_x0005_"/>
      <sheetName val="_x005f_x0000__x005f_x0000__x005f_x0000__x005f_x0000__x0"/>
      <sheetName val="下拉选项"/>
      <sheetName val="RESUMEN"/>
      <sheetName val="P4 跨期间工㰀᎕萀᎕缀"/>
      <sheetName val="Client"/>
      <sheetName val="生产领料明细表"/>
      <sheetName val="18.J"/>
      <sheetName val="H053"/>
      <sheetName val="自定ᰀ"/>
      <sheetName val="11-12序时账"/>
      <sheetName val="H2-1"/>
      <sheetName val="自啈&quot;"/>
      <sheetName val="III-1-9"/>
      <sheetName val="III-1-10"/>
      <sheetName val="III-1-2-1"/>
      <sheetName val="III-1-1"/>
      <sheetName val="III-1-8"/>
      <sheetName val="III-1-4"/>
      <sheetName val="III-1-6"/>
      <sheetName val="III-1-7"/>
      <sheetName val="III-1-5"/>
      <sheetName val="自_x0005_"/>
      <sheetName val="自闰⾩"/>
      <sheetName val="自嫌1"/>
      <sheetName val="自尜_x0013_"/>
      <sheetName val="14预娬&amp;"/>
      <sheetName val="14预獰&amp;"/>
      <sheetName val="自挔_x0012_"/>
      <sheetName val="14预헾】"/>
      <sheetName val="表9-1 租赁合同ᰀ፜搀"/>
      <sheetName val="表9-1 租赁合同"/>
      <sheetName val="表9-1 租赁合同಍ᑕ吀"/>
      <sheetName val="表9-1 租赁合同ԯ"/>
      <sheetName val="14预尜_x0013_"/>
      <sheetName val="14预_x0005_"/>
      <sheetName val="自定倀"/>
      <sheetName val="14预同+"/>
      <sheetName val="自定Ւ"/>
      <sheetName val="_13 铁路配件.xlsῘ长期鐀魺屶ᎍ_xd900_∴԰"/>
      <sheetName val="_13 铁路配件.xlsῘ长期ᰀ፜搀፜ን԰"/>
      <sheetName val="_13 铁路配件.xlsῘ长期0"/>
      <sheetName val="_13 铁路配件.xlsῘ长期⠀ิఊ讅0"/>
      <sheetName val="_13 铁路配件.xlsῘ长期ꠀఅ讅0"/>
      <sheetName val="自定㱒"/>
      <sheetName val="14预煠_x0014_"/>
      <sheetName val="自定恒"/>
      <sheetName val="自定䁒"/>
      <sheetName val="detail IS"/>
      <sheetName val="E15"/>
      <sheetName val="NRV FG"/>
      <sheetName val="自歨_x0014_"/>
      <sheetName val="资产对帐清嗬"/>
      <sheetName val="自定"/>
      <sheetName val="自定"/>
      <sheetName val="资产对帐清䟣"/>
      <sheetName val="自定簀"/>
      <sheetName val="自定찀"/>
      <sheetName val="资产对帐清噼"/>
      <sheetName val="资产对헾】_x0005_"/>
      <sheetName val="资产对帐清"/>
      <sheetName val="资产对帐清篐"/>
      <sheetName val="自定က"/>
      <sheetName val="资产对帐清_x0010_"/>
      <sheetName val="自定頀"/>
      <sheetName val="自定/"/>
      <sheetName val="资产对帐清葨"/>
      <sheetName val="资产对帐清徸"/>
      <sheetName val="自定렀"/>
      <sheetName val="永安"/>
      <sheetName val="剥离前"/>
      <sheetName val="自畠_x0013_"/>
      <sheetName val="内部往来"/>
      <sheetName val="Ã«ÀûÂÊ·ÖÎö±í"/>
      <sheetName val="其他利润明细"/>
      <sheetName val="数量对比"/>
      <sheetName val="凤县折旧测算"/>
      <sheetName val="Consolidated TB"/>
      <sheetName val="自定헾"/>
      <sheetName val="1月"/>
      <sheetName val="XXXXX︀ᇕ԰"/>
      <sheetName val="RMB(C)"/>
      <sheetName val="表头"/>
      <sheetName val="5YE"/>
      <sheetName val="44资本公积"/>
      <sheetName val="_x005f_x0000__x005f_x0000__x005"/>
      <sheetName val="2014SHIBOR数据"/>
      <sheetName val="2013SHIBOR数据"/>
      <sheetName val="zsdr82Tab"/>
      <sheetName val="zsdr82 Tab."/>
      <sheetName val="CLSA Layout"/>
      <sheetName val="UFPrn20080725145132"/>
      <sheetName val="制费_分月"/>
      <sheetName val="????????"/>
      <sheetName val="________"/>
      <sheetName val="计划完成情况"/>
      <sheetName val="本"/>
      <sheetName val="数据"/>
      <sheetName val="Consol worksheet-Final"/>
      <sheetName val="管理费用表"/>
      <sheetName val="出库单序时簿"/>
      <sheetName val="差异率"/>
      <sheetName val="报表说明"/>
      <sheetName val="冰空销售利润明细表"/>
      <sheetName val="电视销售利润明细表"/>
      <sheetName val="分摊"/>
      <sheetName val="经营费用表"/>
      <sheetName val="欠付费用表"/>
      <sheetName val="账款帐龄表"/>
      <sheetName val="其他业务收支明细表"/>
      <sheetName val="营销合并报表资料"/>
      <sheetName val="股份合并报表资料"/>
      <sheetName val="毛利表"/>
      <sheetName val="北京"/>
      <sheetName val="F100 RM"/>
      <sheetName val="试算平衡表"/>
      <sheetName val="时间表"/>
      <sheetName val="部门明细"/>
      <sheetName val="ZLR1"/>
      <sheetName val="YTD Sales By Customer"/>
      <sheetName val="VENDOR NAMES 300607"/>
      <sheetName val="accumdeprn"/>
      <sheetName val="短期投资"/>
      <sheetName val="存货"/>
      <sheetName val="单价"/>
      <sheetName val="XLR_NoRangeSheet"/>
      <sheetName val="销售毛利润汇总表(1)"/>
      <sheetName val="Supplier"/>
      <sheetName val="SDS-ITS"/>
      <sheetName val="Tickmarks"/>
      <sheetName val="VENDOR NAMES 30060&#10;"/>
      <sheetName val="_13 铁路配件.xl︀ᇕ԰"/>
      <sheetName val="单位名挔"/>
      <sheetName val="单位名_x0005_"/>
      <sheetName val="单位名剐"/>
      <sheetName val="自定"/>
      <sheetName val="表现奖"/>
      <sheetName val="补贴"/>
      <sheetName val="加班工资"/>
      <sheetName val="其他"/>
      <sheetName val="应付工资基本工资"/>
      <sheetName val="附表3-下旬 (Ԁ"/>
      <sheetName val="自๿⾱"/>
      <sheetName val="附表3-下旬 (谀ⅺ퐀"/>
      <sheetName val="tong du toan"/>
      <sheetName val="资产对帐清쌀瞰"/>
      <sheetName val="资产对帐清쌀箼"/>
      <sheetName val="附表3-下旬 (밀⽻Ѐ"/>
      <sheetName val="附表3-下旬 (缀̎԰"/>
      <sheetName val="zc1"/>
      <sheetName val="自헾】"/>
      <sheetName val="福州路仓库(3)"/>
      <sheetName val="物资采购-1"/>
      <sheetName val="物资采购-2"/>
      <sheetName val="特种储备物资"/>
      <sheetName val="祁连山路仓库(5)"/>
      <sheetName val="张江库"/>
      <sheetName val="表9-1 租赁合同妕ԯ"/>
      <sheetName val="资产对帐清쌀炐"/>
      <sheetName val="kmye"/>
      <sheetName val="表9-1 租赁合同쀀㵱"/>
      <sheetName val="zc"/>
      <sheetName val="资产对帐清쌀闰"/>
      <sheetName val="表9-1 租赁合同퀀⩭"/>
      <sheetName val="表9-1 租赁合同퀀ὴ"/>
      <sheetName val="附表3-下旬 (ꀀ⹚"/>
      <sheetName val="B1-4001"/>
      <sheetName val="by companies"/>
      <sheetName val="G5-1"/>
      <sheetName val="G5-0"/>
      <sheetName val="G5-2"/>
      <sheetName val="内部购进明细表"/>
      <sheetName val="附A-7"/>
      <sheetName val="_13 铁路配件.xlsῘ长期投资--其他投԰"/>
      <sheetName val="XREF"/>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应收款"/>
      <sheetName val="其他综合收益"/>
      <sheetName val="生产性生物资产"/>
      <sheetName val="营业收入及营业成本"/>
      <sheetName val="应付职工薪酬"/>
      <sheetName val="应收票据"/>
      <sheetName val="应收账款"/>
      <sheetName val="预付款项"/>
      <sheetName val="在建工程"/>
      <sheetName val="长期股权投资"/>
      <sheetName val="长期应收款"/>
      <sheetName val="自定纈"/>
      <sheetName val="自定_x0005_"/>
      <sheetName val="自定终"/>
      <sheetName val="自定纨"/>
      <sheetName val="自定徸"/>
      <sheetName val="资产﹥ᇕ԰"/>
      <sheetName val="自定荘"/>
      <sheetName val="自定蒸"/>
      <sheetName val="自定罨"/>
      <sheetName val="自定興"/>
      <sheetName val="自定丵"/>
      <sheetName val="固定资产_x0005_"/>
      <sheetName val="资产对帐清쌀壒"/>
      <sheetName val="资产对帐清쌀葘"/>
      <sheetName val="资产对帐清쌀尜"/>
      <sheetName val="资产对帐清쌀薨"/>
      <sheetName val="资产对帐清쌀茈"/>
      <sheetName val="资产对帐清쌀袘"/>
      <sheetName val="资产对帐清쌀蒈"/>
      <sheetName val="资产对帐清쌀耸"/>
      <sheetName val="资产对帐清쌀萸"/>
      <sheetName val="资产对帐清쌀菸"/>
      <sheetName val="资产对帐清쌀蓸"/>
      <sheetName val="资产对帐清쌀纸"/>
      <sheetName val="资产툀ᩘ԰"/>
      <sheetName val="资产︀ᇕ԰"/>
      <sheetName val="资产쌉ᄅ0"/>
      <sheetName val="资产对帐헾】_x0005_"/>
      <sheetName val="资产对帐清쌀뙞"/>
      <sheetName val="14预໘_x0005_"/>
      <sheetName val="14预໘"/>
      <sheetName val="14预໘壒"/>
      <sheetName val="资产对帐清壒"/>
      <sheetName val="资产负债壒"/>
      <sheetName val="资产对帐清쌀聀"/>
      <sheetName val="附表3-下旬 壒〚_x0005_"/>
      <sheetName val="附表3-下旬 尜_x0013_層"/>
      <sheetName val="资产对帐清聀"/>
      <sheetName val="自定"/>
      <sheetName val="_13 铁路配件.xl쌉ᄅ0"/>
      <sheetName val="_13 铁路配件.xl쌅ᄅ0"/>
      <sheetName val="_13 铁路配件.xlက"/>
      <sheetName val="14预_x0010_"/>
      <sheetName val="14预聀_x0012_"/>
      <sheetName val="_13 铁路配件.xlsῘ长期投资--其他投尜"/>
      <sheetName val="_13 铁路配件.xlsῘ长期投资--其他投劈"/>
      <sheetName val="_13 铁路配件.xlsῘ长期投资--其他投剐"/>
      <sheetName val="资产对帐清剐"/>
      <sheetName val="资产对帐清羘"/>
      <sheetName val="资产踜_x0016_蹤"/>
      <sheetName val="表9-1 租赁合同汇总噀"/>
      <sheetName val="表9-1 租赁合同汇总奜"/>
      <sheetName val="_13 铁路配件.xl奜_x0019_妤_x0019_䟣⽣_x0005_"/>
      <sheetName val="表9-1 租赁合同汇总焠"/>
      <sheetName val="_13 铁路配件.xl徸⽈_x0005_"/>
      <sheetName val="表9-1 租赁合同汇总徸"/>
      <sheetName val="_13 铁路配件.xl_x0005_"/>
      <sheetName val="表9-1 租赁合同汇总铼"/>
      <sheetName val="7月份采购入库"/>
      <sheetName val="4-1 集团内往来"/>
      <sheetName val="P4 跨期间工程墸_徸⾕"/>
      <sheetName val="表9-1 租_"/>
      <sheetName val="固定姘_徸"/>
      <sheetName val="_13 铁路配件.xlsῘ长期投资--其_x0001__x00"/>
      <sheetName val="_13 铁路配件.xlsῘ长期鐀魺屶ኍ_xd900_∴԰_x0"/>
      <sheetName val="自定_"/>
      <sheetName val="_13 铁路配件.xlsῘ长期鐀魺屶ᎍ_xd900_∴԰_x0"/>
      <sheetName val="_13 铁路配件.xl奜_x0019_妤_x0019_䟣⽣_x"/>
      <sheetName val="_13_铁路配件_xlsῘ长期投资--其他投资4"/>
      <sheetName val="P4 跨期间工程牰_犼_"/>
      <sheetName val="_13 铁路配件.xlsῘ长期投资--_"/>
      <sheetName val="___x0005_"/>
      <sheetName val="_13_铁路配件_xlsῘ长期投资--其他投资6"/>
      <sheetName val="_13_铁路配件_xlsῘ长期投资--其他投资5"/>
      <sheetName val="_13_铁路配件_xlsῘ长期投资--其他投资7"/>
      <sheetName val="_13_铁路配件_xlsῘ长期投资--其他投资8"/>
      <sheetName val="23产牳_"/>
      <sheetName val="23产牳酈_"/>
      <sheetName val="资产缀ᨪ԰"/>
      <sheetName val="资产对帐清╳"/>
      <sheetName val="固定_x0005_⽙"/>
      <sheetName val="XXXX⽙렀絟"/>
      <sheetName val="表二甲机务F型"/>
      <sheetName val="预算构成"/>
      <sheetName val="Transl"/>
      <sheetName val="ﾊﾟｲﾌﾟ"/>
      <sheetName val="冷延鋼板"/>
      <sheetName val="熱延鋼板"/>
      <sheetName val="他材料費"/>
      <sheetName val="ZKA2_lista"/>
      <sheetName val="Data List"/>
      <sheetName val="ASB-sing"/>
      <sheetName val="設定一覧"/>
      <sheetName val="N23管子(R)"/>
      <sheetName val="US_Codes3"/>
      <sheetName val="List_of_Fixed_assets2"/>
      <sheetName val="13_铁路配件2"/>
      <sheetName val="附表1（合作厅）_(4)-下旬롩4)2"/>
      <sheetName val="P4_跨期间工程敨工收㰀2"/>
      <sheetName val="P4_跨期间工程敨工收ԯ2"/>
      <sheetName val="P4_跨期间工程敨工收ﰀ2"/>
      <sheetName val="P4_跨期间工程疬!痴!2"/>
      <sheetName val="P4_跨期间工程箜!篤!2"/>
      <sheetName val="DDETABLE_2"/>
      <sheetName val="Estimated_AP_9_032"/>
      <sheetName val="???-?1?_?2"/>
      <sheetName val="P4_跨期间工程敨工收∀2"/>
      <sheetName val="P4_跨期间工程敨工收밀2"/>
      <sheetName val="Payroll_R2"/>
      <sheetName val="P4_跨期间工程敨工收缀2"/>
      <sheetName val="OPEN_ITEN_KEY2"/>
      <sheetName val="raw_material2"/>
      <sheetName val="consol_adj2"/>
      <sheetName val="ADJTBL_31002"/>
      <sheetName val="表21_净利润调节表2"/>
      <sheetName val="表9-1_租赁合ꠀ흗ఁ2"/>
      <sheetName val="固定ቬ"/>
      <sheetName val="固定㔀艎"/>
      <sheetName val="P4_跨期间工程硌'碔'2"/>
      <sheetName val="Sample_design2"/>
      <sheetName val="固定⥘"/>
      <sheetName val="固定㔀㍎"/>
      <sheetName val="固定瀀ተ"/>
      <sheetName val="Profit_and_loss"/>
      <sheetName val="固定㔀㑎"/>
      <sheetName val="固定㔀啎"/>
      <sheetName val="固定㔀ぎ"/>
      <sheetName val="固定㔀㡎"/>
      <sheetName val="Search_for2"/>
      <sheetName val="02_032"/>
      <sheetName val="HK_BRIDGES_CM"/>
      <sheetName val="H_L_Summary2"/>
      <sheetName val="Growth_1_2_H_L_Summary_2"/>
      <sheetName val="附表1（大客户）_(2)-下旬_2耀)2"/>
      <sheetName val="清单12_312"/>
      <sheetName val="固定㔀"/>
      <sheetName val="固定㠀ᵯ"/>
      <sheetName val="XX虘⁫"/>
      <sheetName val="固定⁫"/>
      <sheetName val="XX虘⁬"/>
      <sheetName val="固定⁬"/>
      <sheetName val="XX虘䈀荪"/>
      <sheetName val="XX虘ざ"/>
      <sheetName val="固定㔀䡎"/>
      <sheetName val="固定怀Ⅻ"/>
      <sheetName val="固定蠀♬"/>
      <sheetName val="固定㔀㹎"/>
      <sheetName val="P4_跨期间工程"/>
      <sheetName val="固定저⽕"/>
      <sheetName val="固定퀀⭕"/>
      <sheetName val="固定䈀쵪"/>
      <sheetName val="Euro_Disney2"/>
      <sheetName val="1999_VO_Model2"/>
      <sheetName val="2-3-2_制造费用2"/>
      <sheetName val="Floating_leg"/>
      <sheetName val="Fixed_Leg_Curve"/>
      <sheetName val="Floating_Leg_Curve"/>
      <sheetName val="Swap_summary"/>
      <sheetName val="P4_跨期间工程๿⼷"/>
      <sheetName val="固定ꠀ♙"/>
      <sheetName val="固定 ⽕"/>
      <sheetName val="固定㔀"/>
      <sheetName val="固定⽙"/>
      <sheetName val="表9-1_租픀ٟ԰缀"/>
      <sheetName val="表9-1_租/䠀"/>
      <sheetName val="表9-1_租ကꠀ驮쌌嘅"/>
      <sheetName val="表9-1_租/뀀õ"/>
      <sheetName val="表9-1_租က쀀壟쌊ꐅ"/>
      <sheetName val="附表1（合作厄）_(4)-下旬_(10)"/>
      <sheetName val="XX虘퀀ᥗ"/>
      <sheetName val="XX虘㔀୎"/>
      <sheetName val="K1-B16__inventory"/>
      <sheetName val="XX̘"/>
      <sheetName val="XX麨"/>
      <sheetName val="KKKKKKK"/>
      <sheetName val="P4_跨期间工程宠!䟣⼫"/>
      <sheetName val="P4_跨期间工程媌1嫔1"/>
      <sheetName val="P4_跨期间工程坰/䟣⿓"/>
      <sheetName val="P4_跨期间工程墐%䟣⿞"/>
      <sheetName val="P4_跨期间工程埐䟣』"/>
      <sheetName val="P4_跨期间工程啰)䟣⼘"/>
      <sheetName val="P4_跨期间工程喰䟣⽡"/>
      <sheetName val="P4_跨期间工程叼_呄_"/>
      <sheetName val="P4_跨期间工程尀䟣⽆"/>
      <sheetName val="P4_跨期间工程垐&amp;䟣⽡"/>
      <sheetName val="P4_跨期间工程䟣⼕"/>
      <sheetName val="P4_跨期间工程垐䟣⿁"/>
      <sheetName val="P4_跨期间工程媰䟣⽭"/>
      <sheetName val="P4_跨期间工程嬠'䟣⿀"/>
      <sheetName val="P4_跨期间工程媠䟣⼬"/>
      <sheetName val="P4_跨期间工程媬嫴"/>
      <sheetName val="P4_跨期间工程埀_䟣⿰"/>
      <sheetName val="P4_跨期间工程奠%䟣⼹"/>
      <sheetName val="P4_跨期间工程䟣⽯"/>
      <sheetName val="P4_跨期间工程䟣⽩"/>
      <sheetName val="P4_跨期间工程䟣⿃"/>
      <sheetName val="P4_跨期间工程嘠䟣⿸"/>
      <sheetName val="P4_跨期间工程呠_䟣⿽"/>
      <sheetName val="P4_跨期间工程秀,๿⼿"/>
      <sheetName val="P4_跨期间工程禜秤"/>
      <sheetName val="P4_跨期间工程癰_๿⽐"/>
      <sheetName val="P4_跨期间工程๿⽁"/>
      <sheetName val="Validation_source"/>
      <sheetName val="F-A_summy_2"/>
      <sheetName val="流动资亥-%货币_(2)"/>
      <sheetName val="资产專"/>
      <sheetName val="资产齐"/>
      <sheetName val="资产숰"/>
      <sheetName val="资产뮘"/>
      <sheetName val="资产㨐"/>
      <sheetName val="资产뭠"/>
      <sheetName val="资产鏰"/>
      <sheetName val="资产䋘"/>
      <sheetName val="资产鯐"/>
      <sheetName val="资产㴠"/>
      <sheetName val="A-15_所有权受限制的资产"/>
      <sheetName val="??"/>
      <sheetName val="from_sys_930"/>
      <sheetName val="其他长期ᎉ"/>
      <sheetName val="G6-1A_(2005)"/>
      <sheetName val="P4_跨期间工程坐+䟣⿍"/>
      <sheetName val="P4_跨期间工程匰卼"/>
      <sheetName val="P4_跨期间工程犼"/>
      <sheetName val="P4_跨期间工程刨徸⾲"/>
      <sheetName val="P4_跨期间工程夠,奬,"/>
      <sheetName val="P4_跨期间工程丵⽛"/>
      <sheetName val="P4_跨期间工程声%夼%"/>
      <sheetName val="P4_跨期间工程圠!坬!"/>
      <sheetName val="P4_跨期间工程墰壼"/>
      <sheetName val="P4_跨期间工程匘徸⿿"/>
      <sheetName val="P4_跨期间工程碬!磴!"/>
      <sheetName val="P4_跨期间工程徸⽲"/>
      <sheetName val="P4_跨期间工程穌#窔#"/>
      <sheetName val="P4_跨期间工程地坼"/>
      <sheetName val="P4_跨期间工程๿⼯"/>
      <sheetName val="P4_跨期间工程勨-徸⿽"/>
      <sheetName val="P4_跨期间工程奰+妼+"/>
      <sheetName val="P4_跨期间工程徸　"/>
      <sheetName val="P4_跨期间工程徸⿤"/>
      <sheetName val="P4_跨期间工程䟣⾝"/>
      <sheetName val="P4_跨期间工程哀$䟣⽍"/>
      <sheetName val="P4_跨期间工程堠)䟣⽓"/>
      <sheetName val="P4_跨期间工程囘丵⿵"/>
      <sheetName val="P4_跨期间工程呀䟣⾈"/>
      <sheetName val="P4_跨期间工程䟣⿢"/>
      <sheetName val="P4_跨期间工程䟣⽼"/>
      <sheetName val="P4_跨期间工程吼_咄_"/>
      <sheetName val="P4_跨期间工程筜-箤-"/>
      <sheetName val="P4_跨期间工程墸*徸⾕"/>
      <sheetName val="P4_跨期间工程徸⿔"/>
      <sheetName val="P4_跨期间工程徸⿇"/>
      <sheetName val="ENTRY_PENDING_TO_MATCH_WH_1"/>
      <sheetName val="P4_跨期间工程丵⿜"/>
      <sheetName val="技改_(2)"/>
      <sheetName val="利息_(10月)"/>
      <sheetName val="P4_跨期间工程壨$徸⾷"/>
      <sheetName val="P4_跨期间工程奐妜"/>
      <sheetName val="P4_跨期间工程䬨0丵⽪"/>
      <sheetName val="P4_跨期间工程丨_丵⽿"/>
      <sheetName val="_13_铁路配件_xlsῘ长期投资--/㠀"/>
      <sheetName val="XXè"/>
      <sheetName val="P4_跨期间工程坰_䟣⿓"/>
      <sheetName val="P4_跨期间工程"/>
      <sheetName val="[13 铁路配件.xls]表9-1 租ꠀ첀ఁ춅/"/>
      <sheetName val="[13 铁路配件.xls]表9-1 租砀ꒅఆ辅/"/>
      <sheetName val="[13 铁路配件.xls]表9-1 租赁合/"/>
      <sheetName val="Conso.BS"/>
      <sheetName val="Xþ"/>
      <sheetName val="basic"/>
      <sheetName val="数据维护 Data Maintenance"/>
      <sheetName val="产品销售收入成脈_x001b_腌_x001b_헾⾕_x0005_"/>
      <sheetName val="产品销售收入成纘 络 헾⼸_x0005_"/>
      <sheetName val="detail"/>
      <sheetName val="M_Maincomp"/>
      <sheetName val="K4000"/>
      <sheetName val="K2120"/>
      <sheetName val="K2000"/>
      <sheetName val="US"/>
      <sheetName val="其他长期缀ᨪ"/>
      <sheetName val="2002.1-6管理费用"/>
      <sheetName val="P&amp;L weekly"/>
      <sheetName val="MONTH-维护表"/>
      <sheetName val="每日C02年费用"/>
      <sheetName val="Monthly circular"/>
      <sheetName val="AC-PL-USD"/>
      <sheetName val="Consol Entries"/>
      <sheetName val="QMR-BS &amp; PL"/>
      <sheetName val="上海非商品"/>
      <sheetName val="集团快递费"/>
      <sheetName val="研发中心"/>
      <sheetName val="UFPrn20080221132942"/>
      <sheetName val="UFPrn20080221133010"/>
      <sheetName val="短期投资股票投资.dbf"/>
      <sheetName val="短期投资国债投资.dbf"/>
      <sheetName val="股票投资收益.dbf"/>
      <sheetName val="其他货币海通.dbf"/>
      <sheetName val="其他货币零领路.dbf"/>
      <sheetName val="投资收益债券.dbf"/>
      <sheetName val="3-1-1现金"/>
      <sheetName val="6_x0005_"/>
      <sheetName val="[13 铁路配件.xls]固定姘/徸"/>
      <sheetName val="[13 铁路配件.xls]表9-1 租/"/>
      <sheetName val="[13 铁路配件.xls]表9-1_租ꠀ첀ఁ춅/"/>
      <sheetName val="[13 铁路配件.xls]表9-1_租砀ꒅఆ辅/"/>
      <sheetName val="[13 铁路配件.xls]表9-1_租赁合/堀f"/>
      <sheetName val="[13 铁路配件.xls]表9-1_租赁合/Þ"/>
      <sheetName val="员工促֮"/>
      <sheetName val="_13 铁路配件.xlsῘ长期投资--其他投헾"/>
      <sheetName val="资产对帐清쌀肘"/>
      <sheetName val="_Recovered_SheetName_438_"/>
      <sheetName val="Company Info"/>
      <sheetName val="Instructions"/>
      <sheetName val="4货币ᎉ"/>
      <sheetName val="产品销售收入与成本明细表"/>
      <sheetName val="C 1"/>
      <sheetName val="_2648"/>
      <sheetName val="资产对帐清耘"/>
      <sheetName val="资产对帐清잰"/>
      <sheetName val="资产对帐清啀"/>
      <sheetName val="F150-低值易耗品 "/>
      <sheetName val="F120-原材料"/>
      <sheetName val="发薪单位名称"/>
      <sheetName val="资产对帐清԰_x005f_x0000_"/>
      <sheetName val="产品销售成本.dbf"/>
      <sheetName val="表9-1 租赁ﺍᇕ԰"/>
      <sheetName val="表9-1 租赁֍"/>
      <sheetName val="表9-1 租赁炍꿀ఄ薅0"/>
      <sheetName val="表9-1 租赁炍_xdc7e_ఈ/"/>
      <sheetName val="表9-1 租赁❘Ⰰ❙렀"/>
      <sheetName val="表9-1 租赁㔀㝎ԯ"/>
      <sheetName val="表9-1 租赁　᭒簀᭒㔀"/>
      <sheetName val="表9-1 租赁ろ᭒簀᭒㔀"/>
      <sheetName val="表9-1 租赁㖍䥎ԯ"/>
      <sheetName val="12.1长期投资-债权"/>
      <sheetName val="17其它流动及长期资产"/>
      <sheetName val="资产对렀቟԰"/>
      <sheetName val="12.1长԰"/>
      <sheetName val="12.1长렀቟԰"/>
      <sheetName val="资产对㔀륎ԯ"/>
      <sheetName val="T02"/>
      <sheetName val="[13 铁路配件.xls]表9-1 租赁炍_xdc7e_ఈ/"/>
      <sheetName val="自定㥝"/>
      <sheetName val="当月应收"/>
      <sheetName val="固定资产及在建工程明细35"/>
      <sheetName val="3409"/>
      <sheetName val="5059"/>
      <sheetName val="5133"/>
      <sheetName val="4528"/>
      <sheetName val="Customize Your Invoice"/>
      <sheetName val="Invoice"/>
      <sheetName val="_2594"/>
      <sheetName val="_2598"/>
      <sheetName val="2600"/>
      <sheetName val="5076"/>
      <sheetName val="_5174"/>
      <sheetName val="披露表(国资)"/>
      <sheetName val="电子"/>
      <sheetName val="XBase"/>
      <sheetName val="Sales"/>
      <sheetName val="差异调整97"/>
      <sheetName val="差异调整95"/>
      <sheetName val="差异调整96"/>
      <sheetName val="loan database"/>
      <sheetName val="UFPrn20070303114642"/>
      <sheetName val="2.5"/>
      <sheetName val="_Recovered_SheetName_435_"/>
      <sheetName val="其他长_x0005_"/>
      <sheetName val="X¸"/>
      <sheetName val="资产方"/>
      <sheetName val="2003本部资产负债试算表"/>
      <sheetName val="2003本部利润及利润分配表试算表"/>
      <sheetName val="负债试算表"/>
      <sheetName val="通用设备折旧复核"/>
      <sheetName val="专用设备折旧复核"/>
      <sheetName val="运输设备折旧复核"/>
      <sheetName val="电子设备折旧复核"/>
      <sheetName val="其他设备折旧"/>
      <sheetName val="担保"/>
      <sheetName val="[13 铁路配件.xls]自定/"/>
      <sheetName val="_2662"/>
      <sheetName val="_2678"/>
      <sheetName val="_2927"/>
      <sheetName val="_8064"/>
      <sheetName val="_2816"/>
      <sheetName val="_2993"/>
      <sheetName val="_6058"/>
      <sheetName val="_8008"/>
      <sheetName val="Repayment Summary"/>
      <sheetName val="_3157"/>
      <sheetName val="Financ. Overview"/>
      <sheetName val="Toolbox"/>
      <sheetName val="BALANCE SHEET"/>
      <sheetName val="Assumption"/>
      <sheetName val="2004 BS"/>
      <sheetName val="Eliminate adj"/>
      <sheetName val="Consol level AJE"/>
      <sheetName val="FS"/>
      <sheetName val="05-03-07-01-02"/>
      <sheetName val="05-03-07-01-01"/>
      <sheetName val="XXXXXX_x0005__x0016_"/>
      <sheetName val="2-1.合同基本信息"/>
      <sheetName val="序时帐"/>
      <sheetName val="Consol"/>
      <sheetName val="会计科目对照表"/>
      <sheetName val="基础信息"/>
      <sheetName val="summary "/>
      <sheetName val="销售会计、财主名单对照表"/>
      <sheetName val="常用部门"/>
      <sheetName val="费用审核情况反馈"/>
      <sheetName val="客户费用核算分地区"/>
      <sheetName val="品种"/>
      <sheetName val="是否"/>
      <sheetName val="LOV"/>
      <sheetName val="明细表"/>
      <sheetName val="存货_生产成本Dy"/>
      <sheetName val="Erection"/>
      <sheetName val="Dados"/>
      <sheetName val="資料"/>
      <sheetName val="E302"/>
      <sheetName val="breakdown "/>
      <sheetName val="값목록(Do not touch)"/>
      <sheetName val="成本调整明细表"/>
      <sheetName val="披露表(上市)"/>
      <sheetName val="price variance"/>
      <sheetName val="Suppliers"/>
      <sheetName val="inventory2002"/>
      <sheetName val="PPV2002"/>
      <sheetName val="定义-ready"/>
      <sheetName val="核算项目余额表"/>
      <sheetName val="CTV"/>
      <sheetName val="其他长期԰ᵥ"/>
      <sheetName val="2003budget"/>
      <sheetName val="_13 铁路配件.xlsῘ长期㔀቎԰"/>
      <sheetName val="_13 铁路配件.xlsῘ长期㔀ԯ"/>
      <sheetName val="_13 铁路配件.xlsῘ长期氀⡺됀⡺缀鴪ԯ"/>
      <sheetName val="_13 铁路配件.xlsῘ长期怀ᕷ缀പ԰"/>
      <sheetName val="_13 铁路配件.xlsῘ长期⭶缀㬪ԯ"/>
      <sheetName val="_13 铁路配件.xlsῘ长期缀☪ԯ"/>
      <sheetName val="工程部备件库9月份消耗"/>
      <sheetName val="工程部辅料库9月份消耗"/>
      <sheetName val="审计调整"/>
      <sheetName val="资产评估结果分类汇总表 (2)"/>
      <sheetName val="YS02-02"/>
      <sheetName val="自定⠀"/>
      <sheetName val="自定ꠀ"/>
      <sheetName val="资产对帐清丵、"/>
      <sheetName val="资产对帐清壒〚"/>
      <sheetName val="其他长期2툀"/>
      <sheetName val="其他长期2堀"/>
      <sheetName val="其他长期2ࠞ"/>
      <sheetName val="其他长期2堝"/>
      <sheetName val="资产对帐清헾】"/>
      <sheetName val="资产对帐清吀_x0019_"/>
      <sheetName val="资产对帐清厘_x0014_"/>
      <sheetName val="基础信息列表"/>
      <sheetName val="報價"/>
      <sheetName val="98年5月新報價"/>
      <sheetName val="固定资产清单04"/>
      <sheetName val="勘定設定"/>
      <sheetName val="执行购买与效果预期表by媒介经理.xls"/>
      <sheetName val="[13 铁路配件.xls]23产牳/"/>
      <sheetName val="[13 铁路配件.xls]23产牳酈/"/>
      <sheetName val="Sheet371"/>
      <sheetName val="ISRDATA"/>
      <sheetName val="工程成本科目"/>
      <sheetName val="评估结论"/>
      <sheetName val="利润分析"/>
      <sheetName val="资产负债分析"/>
      <sheetName val="pl-mtd"/>
      <sheetName val="_13 铁路配件.xl"/>
      <sheetName val="新恒昌租赁收入"/>
      <sheetName val="_13 铁路配件.xl㰀᎕萀᎕ᴀᨈ԰"/>
      <sheetName val="R  Pkg Summary "/>
      <sheetName val="XXXXXX׃⾞"/>
      <sheetName val="_13 铁路配件.xlsῘ长期投资--其他投_x0005_"/>
      <sheetName val="员工促튮"/>
      <sheetName val="资产负债勨"/>
      <sheetName val="_13 铁路配件.xlsῘ长期投资--其他投圐"/>
      <sheetName val="资产对帐清쌀缘"/>
      <sheetName val="资产对帐清쌀腸"/>
      <sheetName val="资产对帐清쌀荘"/>
      <sheetName val="资产对帐清쌀艸"/>
      <sheetName val="Dropdown list"/>
      <sheetName val="06年全年回笼"/>
      <sheetName val="06年全年销售"/>
      <sheetName val="Nov 02 &amp; Dec 02 sal"/>
      <sheetName val="GRATUITY CALCULATOR"/>
      <sheetName val="A1-A3"/>
      <sheetName val="信息录入"/>
      <sheetName val="试算格式"/>
      <sheetName val="基本资料"/>
      <sheetName val="透视取数"/>
      <sheetName val="代理手续费明细账"/>
      <sheetName val="电脑订座费明细账"/>
      <sheetName val="2-1收入审核表"/>
      <sheetName val="盛联余"/>
      <sheetName val="2005 AR"/>
      <sheetName val="2005advance"/>
      <sheetName val="2005advance to suppliers"/>
      <sheetName val="AP 2005"/>
      <sheetName val="POWER ASSUMPTIONS"/>
      <sheetName val="索引表"/>
      <sheetName val="销售出库1-4 (2)"/>
      <sheetName val="销售发票1-4"/>
      <sheetName val="表三甲"/>
      <sheetName val="未审计"/>
      <sheetName val="XX虘_x0013_/"/>
      <sheetName val="廠商編號"/>
      <sheetName val="_001年其他业务利润"/>
      <sheetName val="产品名称"/>
      <sheetName val="TAX COM"/>
      <sheetName val="10年其他应收单位"/>
      <sheetName val="NEWAP"/>
      <sheetName val="资产对帐清쌀堀"/>
      <sheetName val="资产对帐清쌀塹"/>
      <sheetName val="资产对帐清쌀ﹹ"/>
      <sheetName val="资产对帐清쌀չ"/>
      <sheetName val="经营管理部"/>
      <sheetName val="资产对帐清쌀罹"/>
      <sheetName val="资产对帐清쌀汹"/>
      <sheetName val="4月"/>
      <sheetName val="5月"/>
      <sheetName val="考核表"/>
      <sheetName val="财务瞬#"/>
      <sheetName val="资产对帐清쌀︀"/>
      <sheetName val="资产负债表及损益表"/>
      <sheetName val="财务吀-"/>
      <sheetName val="煲"/>
      <sheetName val="资产对帐清쌀ᱹ"/>
      <sheetName val="334#"/>
      <sheetName val="正品原始数据"/>
      <sheetName val="构筐物"/>
      <sheetName val="存货明细表"/>
      <sheetName val="存货出库截止性测试"/>
      <sheetName val="存货入库截止性测试"/>
      <sheetName val="计价测试参数表"/>
      <sheetName val="公用信息"/>
      <sheetName val="存货Dy"/>
      <sheetName val="其他货币资金.dbf"/>
      <sheetName val="银行存款.dbf"/>
      <sheetName val="140-14存货入库截止性测试"/>
      <sheetName val="Defn"/>
      <sheetName val="Tax"/>
      <sheetName val="Shanxi Zhanpen"/>
      <sheetName val="ARP"/>
      <sheetName val="销售费用截止测试"/>
      <sheetName val="存货本年明细表"/>
      <sheetName val="产成品本年明细"/>
      <sheetName val="生产成本上年明细"/>
      <sheetName val="生产成本上2年明细"/>
      <sheetName val="4.产成品导引"/>
      <sheetName val="生产成本本年明细"/>
      <sheetName val="未审增减变动表"/>
      <sheetName val="固定资产审定表"/>
      <sheetName val="存货明细表18年"/>
      <sheetName val="140-1存货明细表"/>
      <sheetName val="4-6-5车辆"/>
      <sheetName val="eqpmad2"/>
      <sheetName val="Revenue"/>
      <sheetName val="2005年2月HK香港销售单价"/>
      <sheetName val="会计科目代码表"/>
      <sheetName val="3月管理费用明细表"/>
      <sheetName val="管理费用明细表"/>
      <sheetName val="记帐凭证汇总表1"/>
      <sheetName val="记帐凭证汇总表2"/>
      <sheetName val="总帐"/>
      <sheetName val="转帐"/>
      <sheetName val="日记帐"/>
      <sheetName val="利润表2(上月数)"/>
      <sheetName val="资产负债表验证表"/>
      <sheetName val="12月到货 "/>
      <sheetName val="from_sys_9301"/>
      <sheetName val="附表1（合作厄）_(4)-下旬_(10)1"/>
      <sheetName val="A-15_所有权受限制的资产1"/>
      <sheetName val="Validation_source1"/>
      <sheetName val="_13_铁路配件_xlsῘ长期㔀቎԰缀"/>
      <sheetName val="_13_铁路配件_xlsῘ长期԰缀㤀㮮"/>
      <sheetName val="_13_铁路配件_xlsῘ长期԰缀ꠀꌻ"/>
      <sheetName val="_13_铁路配件_xlsῘ长期԰缀렀݌"/>
      <sheetName val="_13_铁路配件_xlsῘ长期㔀ԯ缀"/>
      <sheetName val="_13_铁路配件_xlsῘ长期氀⡺됀⡺缀鴪ԯ"/>
      <sheetName val="_13_铁路配件_xlsῘ长期怀ᕷ缀പ԰缀"/>
      <sheetName val="_13_铁路配件_xlsῘ长期⭶缀㬪ԯ缀"/>
      <sheetName val="_13_铁路配件_xlsῘ长期缀☪ԯ缀"/>
      <sheetName val="from_sys_9302"/>
      <sheetName val="附表1（合作厄）_(4)-下旬_(10)2"/>
      <sheetName val="A-15_所有权受限制的资产2"/>
      <sheetName val="Validation_source2"/>
      <sheetName val="附表1（大客户）_(2)-下旬_2耀)3"/>
      <sheetName val="from_sys_9303"/>
      <sheetName val="附表1（合作厄）_(4)-下旬_(10)3"/>
      <sheetName val="A-15_所有权受限制的资产3"/>
      <sheetName val="表21_净利润调节表3"/>
      <sheetName val="Validation_source3"/>
      <sheetName val="Sample_design3"/>
      <sheetName val="附表1（大客户）_(2)-下旬_2耀)4"/>
      <sheetName val="表9-1_租赁合同汇总衬4"/>
      <sheetName val="from_sys_9304"/>
      <sheetName val="附表1（合作厄）_(4)-下旬_(10)4"/>
      <sheetName val="A-15_所有权受限制的资产4"/>
      <sheetName val="表21_净利润调节表4"/>
      <sheetName val="Validation_source4"/>
      <sheetName val="Sample_design4"/>
      <sheetName val="US_Codes4"/>
      <sheetName val="附表1（大客户）_(2)-下旬_2耀)5"/>
      <sheetName val="表9-1_租赁合同汇总衬5"/>
      <sheetName val="from_sys_9305"/>
      <sheetName val="附表1（合作厄）_(4)-下旬_(10)5"/>
      <sheetName val="A-15_所有权受限制的资产5"/>
      <sheetName val="表21_净利润调节表5"/>
      <sheetName val="Validation_source5"/>
      <sheetName val="Sample_design5"/>
      <sheetName val="US_Codes5"/>
      <sheetName val="附表1（大客户）_(2)-下旬_2耀)6"/>
      <sheetName val="表9-1_租赁合同汇总衬6"/>
      <sheetName val="from_sys_9306"/>
      <sheetName val="附表1（合作厄）_(4)-下旬_(10)6"/>
      <sheetName val="A-15_所有权受限制的资产6"/>
      <sheetName val="表21_净利润调节表6"/>
      <sheetName val="Validation_source6"/>
      <sheetName val="Sample_design6"/>
      <sheetName val="US_Codes6"/>
      <sheetName val="附表1（大客户）_(2)-下旬_2耀)7"/>
      <sheetName val="表9-1_租赁合同汇总衬7"/>
      <sheetName val="from_sys_9307"/>
      <sheetName val="附表1（合作厄）_(4)-下旬_(10)7"/>
      <sheetName val="A-15_所有权受限制的资产7"/>
      <sheetName val="表21_净利润调节表7"/>
      <sheetName val="Validation_source7"/>
      <sheetName val="Sample_design7"/>
      <sheetName val="US_Codes7"/>
      <sheetName val="附表1（大客户）_(2)-下旬_2耀)8"/>
      <sheetName val="表9-1_租赁合同汇总衬8"/>
      <sheetName val="from_sys_9308"/>
      <sheetName val="附表1（合作厄）_(4)-下旬_(10)8"/>
      <sheetName val="A-15_所有权受限制的资产8"/>
      <sheetName val="表21_净利润调节表8"/>
      <sheetName val="Validation_source8"/>
      <sheetName val="Sample_design8"/>
      <sheetName val="US_Codes8"/>
      <sheetName val="23产成品_9"/>
      <sheetName val="______9"/>
      <sheetName val="流动资产--货币_(2)9"/>
      <sheetName val="流动资产--货币_(3)9"/>
      <sheetName val="短投_(2)9"/>
      <sheetName val="表1_货币资金9"/>
      <sheetName val="表1-1_银行存款明细表9"/>
      <sheetName val="表2_短期投资9"/>
      <sheetName val="表3_应收帐款9"/>
      <sheetName val="表4_应收票据9"/>
      <sheetName val="表5_存货9"/>
      <sheetName val="表5-1_存货跌价损失准备计算表9"/>
      <sheetName val="表5-2_存货倒推表9"/>
      <sheetName val="表6_预付帐款9"/>
      <sheetName val="表6-1_其他应收款9"/>
      <sheetName val="表6-2_待摊费用9"/>
      <sheetName val="表6-3_预付及其他流动资产_9"/>
      <sheetName val="表7_固定资产变动表9"/>
      <sheetName val="表7-1_固定资产折旧表（上市）_9"/>
      <sheetName val="表7-1-1_固定资产折旧表__(非上市)9"/>
      <sheetName val="表7-2_待处理财产损溢9"/>
      <sheetName val="表7-3_固定资产有关资料9"/>
      <sheetName val="表8-1_移动9"/>
      <sheetName val="表8-2-1_数据9"/>
      <sheetName val="表8-2-2_互联网9"/>
      <sheetName val="表8-3_长途9"/>
      <sheetName val="表8-4_寻呼9"/>
      <sheetName val="表8-5_市话9"/>
      <sheetName val="表8-6_在建工程明细表9"/>
      <sheetName val="表8-7_工程合同汇总表(移动)_NEW9"/>
      <sheetName val="表8-7_工程合同汇总表(移动)_(2)9"/>
      <sheetName val="表8-8_在建工程有关资料9"/>
      <sheetName val="表9_长期待摊费用9"/>
      <sheetName val="表9-1_租赁合同汇总表9"/>
      <sheetName val="表10_无形资产变动表9"/>
      <sheetName val="表11_长期投资9"/>
      <sheetName val="表11-1_长期股票投资9"/>
      <sheetName val="表11-2_长期股权投资－未合并子公司9"/>
      <sheetName val="表11-3_长期股权投资_－_合营公司9"/>
      <sheetName val="表11-4_长期股权投资－联营公司9"/>
      <sheetName val="表11-5_长期股权投资－参股公司9"/>
      <sheetName val="表11-6_长期债权投资9"/>
      <sheetName val="表11-7_其他债权投资9"/>
      <sheetName val="表12_关联公司交易9"/>
      <sheetName val="表12-1_与总部对帐9"/>
      <sheetName val="表8-7_工程合同汇总表(移动)_(5)9"/>
      <sheetName val="公__9"/>
      <sheetName val="共同_(2)9"/>
      <sheetName val="BSC__BTS9"/>
      <sheetName val="西门子_9"/>
      <sheetName val="Sheet1_(2)9"/>
      <sheetName val="二次分配____9"/>
      <sheetName val="二次分配_____(2)9"/>
      <sheetName val="二次分配_____(3)9"/>
      <sheetName val="二次分配_____(4)9"/>
      <sheetName val="表8-7_工程合同汇总表(移动)_(3)9"/>
      <sheetName val="表8-7_工程合同汇总表_(上市)_(2)9"/>
      <sheetName val="Adj_No9"/>
      <sheetName val="8电源设备_9"/>
      <sheetName val="12设备安装_(暂估入账余额)9"/>
      <sheetName val="Journal_list9"/>
      <sheetName val="Journal_list_(2)9"/>
      <sheetName val="Journal_list_(3)9"/>
      <sheetName val="Journal_list_(4)9"/>
      <sheetName val="Journal_list_(5)9"/>
      <sheetName val="税金计提_(2)9"/>
      <sheetName val="税金计提_(3)9"/>
      <sheetName val="样品_9"/>
      <sheetName val="样品__(2)9"/>
      <sheetName val="[13_铁路配件_xlsῘ长期投资--其他投资9"/>
      <sheetName val="附表1（营业厅）-下旬_(2)9"/>
      <sheetName val="附表1（营业厅）-下旬_(3)9"/>
      <sheetName val="附表1（营业厅）-下旬_(4)9"/>
      <sheetName val="附表1（营业厅）-下旬_(5)9"/>
      <sheetName val="附表1（营业厅）-下旬_(6)9"/>
      <sheetName val="附表1（营业厅）-下旬_(7)9"/>
      <sheetName val="附表1（营业厅）-下旬_(8)9"/>
      <sheetName val="附表1（营业厅）-下旬_(9)9"/>
      <sheetName val="附表1（营业厅）-下旬_(10)9"/>
      <sheetName val="附表1（营业厅）-下旬_(11)9"/>
      <sheetName val="附表1（大客户）_(2)-下旬9"/>
      <sheetName val="附表1（大客户）_(2)-下旬_(2)9"/>
      <sheetName val="附表1（大客户）_(2)-下旬_(3)9"/>
      <sheetName val="附表1（大客户）_(2)-下旬_(4)9"/>
      <sheetName val="附表1（大客户）_(2)-下旬_(5)9"/>
      <sheetName val="附表1（大客户）_(2)-下旬_(6)9"/>
      <sheetName val="附表1（大客户）_(2)-下旬_(7)9"/>
      <sheetName val="附表1（大客户）_(2)-下旬_(8)9"/>
      <sheetName val="附表1（大客户）_(2)-下旬_(9)9"/>
      <sheetName val="附表1（大客户）_(2)-下旬_(10)9"/>
      <sheetName val="附表1（大客户）_(2)-下旬_(11)9"/>
      <sheetName val="附表1（大客户）_(2)-月报9"/>
      <sheetName val="附表1（经销商）_(3)-下旬9"/>
      <sheetName val="附表1（经销商）_(3)-下旬_(2)9"/>
      <sheetName val="附表1（经销商）_(3)-下旬_(3)9"/>
      <sheetName val="附表1（经销商）_(3)-下旬_(4)9"/>
      <sheetName val="附表1（经销商）_(3)-下旬_(5)9"/>
      <sheetName val="附表1（经销商）_(3)-下旬_(6)9"/>
      <sheetName val="附表1（经销商）_(3)-下旬_(7)9"/>
      <sheetName val="附表1（经销商）_(3)-下旬_(8)9"/>
      <sheetName val="附表1（经销商）_(3)-下旬_(9)9"/>
      <sheetName val="附表1（经销商）_(3)-下旬_(10)9"/>
      <sheetName val="附表1（经销商）_(3)-下旬_(11)9"/>
      <sheetName val="附表1（经销商）_(3)-月报9"/>
      <sheetName val="附表1（合作厅）_(4)-下旬9"/>
      <sheetName val="附表1（合作厅）_(4)-下旬_(2)9"/>
      <sheetName val="附表1（合作厅）_(4)-下旬_(3)9"/>
      <sheetName val="附表1（合作厅）_(4)-下旬_(4)9"/>
      <sheetName val="附表1（合作厅）_(4)-下旬_(5)9"/>
      <sheetName val="附表1（合作厅）_(4)-下旬_(6)9"/>
      <sheetName val="附表1（合作厅）_(4)-下旬_(7)9"/>
      <sheetName val="附表1（合作厅）_(4)-下旬_(8)9"/>
      <sheetName val="附表1（合作厅）_(4)-下旬_(9)9"/>
      <sheetName val="附表1（合作厅）_(4)-下旬_(10)9"/>
      <sheetName val="附表1（合作厅）_(4)-下旬_(11)9"/>
      <sheetName val="附表1（合作厅）_(4)-月报_9"/>
      <sheetName val="附表2-下旬_(2)9"/>
      <sheetName val="附表2-下旬_(3)9"/>
      <sheetName val="附表2-下旬_(4)9"/>
      <sheetName val="附表2-下旬_(5)9"/>
      <sheetName val="附表2-下旬_(6)9"/>
      <sheetName val="附表2-下旬_(7)9"/>
      <sheetName val="附表2-下旬_(8)9"/>
      <sheetName val="附表2-下旬_(9)9"/>
      <sheetName val="附表2-下旬_(10)9"/>
      <sheetName val="附表2-下旬_(11)9"/>
      <sheetName val="附表3-下旬_(2)9"/>
      <sheetName val="附表3-下旬_(3)9"/>
      <sheetName val="附表3-下旬_(4)9"/>
      <sheetName val="附表3-下旬_(5)9"/>
      <sheetName val="附表3-下旬_(6)9"/>
      <sheetName val="附表3-下旬_(7)9"/>
      <sheetName val="附表3-下旬_(8)9"/>
      <sheetName val="附表3-下旬_(9)9"/>
      <sheetName val="附表3-下旬_(10)9"/>
      <sheetName val="附表3-下旬_(11)9"/>
      <sheetName val="P1_损益表9"/>
      <sheetName val="P2_主营业务收入9"/>
      <sheetName val="P3_跨期间工程设计收入9"/>
      <sheetName val="P4_跨期间工程施工收入9"/>
      <sheetName val="P5_器材供应收入_9"/>
      <sheetName val="P12_投资收益汇总表9"/>
      <sheetName val="P12-1_投资收益明细表9"/>
      <sheetName val="P15_所得税-企业所得税纳税调节表9"/>
      <sheetName val="P16_所得税-递延税项9"/>
      <sheetName val="2001年话费_9"/>
      <sheetName val="P!6_所得税-递延税项9"/>
      <sheetName val="资产对帐清单_9"/>
      <sheetName val="流动资产--其他应收_坏帐(2)9"/>
      <sheetName val="设备安装_(已)9"/>
      <sheetName val="附表1（大客户）_(2)-下旬_2耀)9"/>
      <sheetName val="_13_铁路配件_xlsῘ长期投资--其他投资9"/>
      <sheetName val="表9-1_租赁合同汇总衬9"/>
      <sheetName val="from_sys_9309"/>
      <sheetName val="附表1（合作厄）_(4)-下旬_(10)9"/>
      <sheetName val="A-15_所有权受限制的资产9"/>
      <sheetName val="表21_净利润调节表9"/>
      <sheetName val="Validation_source9"/>
      <sheetName val="Sample_design9"/>
      <sheetName val="US_Codes9"/>
      <sheetName val="0112-含薪"/>
      <sheetName val="基础表"/>
      <sheetName val="公司间应收RMB香港"/>
      <sheetName val="应付帐款安装费"/>
      <sheetName val="未完工合同成本安装"/>
      <sheetName val="U805-Other income adj-04interim"/>
      <sheetName val="U806-Other income adj-2004Q1&amp;Q3"/>
      <sheetName val="BK"/>
      <sheetName val="Revenue Vs. Tax Mapping"/>
      <sheetName val="资产对帐清嘀"/>
      <sheetName val="资产对帐清嚼"/>
      <sheetName val="资产对帐清姜"/>
      <sheetName val="资产对帐清졀"/>
      <sheetName val="资产对帐清哀"/>
      <sheetName val="资产对帐清喬"/>
      <sheetName val="应收款"/>
      <sheetName val="预付款"/>
      <sheetName val="_13 铁路配件.xlsῘࠝ〚_x0005_"/>
      <sheetName val="_13 铁路配件.xlsῘ长期投资鍸_x001e_幰ޱ揄》"/>
      <sheetName val="各地社保信息"/>
      <sheetName val="总分类账"/>
      <sheetName val="明细账"/>
      <sheetName val="总部调整"/>
      <sheetName val="汇总抵消"/>
      <sheetName val="원시데이타"/>
      <sheetName val="XL4Poppya"/>
      <sheetName val="2004核对表"/>
      <sheetName val="资产对帐清禨"/>
      <sheetName val="合并底稿-自营"/>
      <sheetName val="现金"/>
      <sheetName val="보조부문비배부"/>
      <sheetName val="基本设置"/>
      <sheetName val="项目指标"/>
      <sheetName val="付款台账"/>
      <sheetName val="附表1"/>
      <sheetName val="合同台账"/>
      <sheetName val="动态成本"/>
      <sheetName val="Sign Off Form"/>
      <sheetName val="2. 现金流量表主要信息"/>
      <sheetName val="Keys"/>
      <sheetName val="资产对帐清뼀䀀"/>
      <sheetName val="Third party"/>
      <sheetName val="IV-2-20"/>
      <sheetName val="FA-06-不看"/>
      <sheetName val="FA-05-不看"/>
      <sheetName val="_x000e__x0008_"/>
      <sheetName val="[13 铁路配件.xls][13 铁路配件.xls]自定/"/>
      <sheetName val="产品销售收入成脈_x001b_腌_x001b_헾⾕_x0005"/>
      <sheetName val="表一甲"/>
      <sheetName val="建表二"/>
      <sheetName val="主营成本"/>
      <sheetName val="2006年1-11月隆达科目余额表"/>
      <sheetName val="B1-2审定表"/>
      <sheetName val="委托加工"/>
      <sheetName val="财务⩿〚"/>
      <sheetName val="客户样机"/>
      <sheetName val="基价表"/>
      <sheetName val="11月"/>
      <sheetName val="存货明细03"/>
      <sheetName val="1-9月科目余额表"/>
      <sheetName val="内部往来明细帐"/>
      <sheetName val="销项税"/>
      <sheetName val="Reference"/>
      <sheetName val="Common Assumptions"/>
      <sheetName val="自定聀"/>
      <sheetName val="其它应付款"/>
      <sheetName val="AR 2004 ageing (client)"/>
      <sheetName val="B010调整后试算平衡表"/>
      <sheetName val="参数表"/>
      <sheetName val="08.01"/>
      <sheetName val="商铺销售收款台帐"/>
      <sheetName val="住宅销售收款"/>
      <sheetName val="wl"/>
      <sheetName val="成本测算"/>
      <sheetName val="Main"/>
      <sheetName val="固定_x0005_?⡹"/>
      <sheetName val="P4 跨期间工程敨工收?"/>
      <sheetName val="固定_x0005_?Ṵ"/>
      <sheetName val="固定_x0005_?ᝰ"/>
      <sheetName val="XX虘_x0013_缀?"/>
      <sheetName val="XX虘_x0013_?ⱛ"/>
      <sheetName val="XX虘_x0013_?"/>
      <sheetName val="XXXX?⹚␀"/>
      <sheetName val="资产对帐清?╳"/>
      <sheetName val="其他长期?ᎉ"/>
      <sheetName val="XXXX?렀絟"/>
      <sheetName val="_13 铁路配件.xlsῘ长期鐀魺屶ኍ?԰"/>
      <sheetName val="_13 铁路配件.xlsῘ长期鐀魺屶ᎍ?԰"/>
      <sheetName val="23产?䀀⛌"/>
      <sheetName val="23产?㠀ਗ"/>
      <sheetName val="23产ᡳ⥭?"/>
      <sheetName val="_13 铁路配件.xlsῘ长期鐀魺屶ኍ?԰_x0"/>
      <sheetName val="_13 铁路配件.xlsῘ长期鐀魺屶ᎍ?԰_x0"/>
      <sheetName val="4货币?ᎉ"/>
      <sheetName val="末交增值税"/>
      <sheetName val="UFPrn20050811181903"/>
      <sheetName val="资产负债瘱"/>
      <sheetName val="选择报"/>
      <sheetName val="资产负债䘭"/>
      <sheetName val="资产负债撈"/>
      <sheetName val="资产负债㉀"/>
      <sheetName val="资产负债〘"/>
      <sheetName val="资产负债亨"/>
      <sheetName val="资产负债揄"/>
      <sheetName val="资产负债䴨"/>
      <sheetName val="资产负债䲘"/>
      <sheetName val="资产负债剘"/>
      <sheetName val="资产负债㑈"/>
      <sheetName val="资产负债㣸"/>
      <sheetName val="资产负债懇"/>
      <sheetName val="选择报㩘"/>
      <sheetName val="选择报"/>
      <sheetName val="资产负债"/>
      <sheetName val="___-_1___2"/>
      <sheetName val="表9-1_租_䠀"/>
      <sheetName val="表9-1_租_뀀õ"/>
      <sheetName val="__"/>
      <sheetName val="P4_跨期间工程墸_徸⾕"/>
      <sheetName val="_13_铁路配件_xlsῘ长期投资--_㠀"/>
      <sheetName val="_13 铁路配件.xls_表9-1 租ꠀ첀ఁ춅_"/>
      <sheetName val="_13 铁路配件.xls_表9-1 租砀ꒅఆ辅_"/>
      <sheetName val="_13 铁路配件.xls_表9-1 租赁合_"/>
      <sheetName val="_13 铁路配件.xls_P4 跨期间工程坰_䟣⿓"/>
      <sheetName val="_13 铁路配件.xls_固定姘_徸"/>
      <sheetName val="_13 铁路配件.xls_表9-1 租_"/>
      <sheetName val="_13 铁路配件.xls_表9-1_租ꠀ첀ఁ춅_"/>
      <sheetName val="_13 铁路配件.xls_表9-1_租砀ꒅఆ辅_"/>
      <sheetName val="_13 铁路配件.xls_表9-1_租赁合_堀f"/>
      <sheetName val="_13 铁路配件.xls_表9-1_租赁合_Þ"/>
      <sheetName val="_13 铁路配件.xls_23产牳_"/>
      <sheetName val="_13 铁路配件.xls_23产牳酈_"/>
      <sheetName val="10K4"/>
      <sheetName val="cl stk"/>
      <sheetName val="WIP-FG"/>
      <sheetName val="0110"/>
      <sheetName val="投保项目"/>
      <sheetName val="S"/>
      <sheetName val="U2x"/>
      <sheetName val="L2"/>
      <sheetName val="외화금융(97-03)"/>
      <sheetName val="印花税税目与税率"/>
      <sheetName val="短期借款余额表"/>
      <sheetName val="预付账款Dy"/>
      <sheetName val="Breakdown"/>
      <sheetName val="FSM"/>
      <sheetName val="112月费用明细归类表-3188"/>
      <sheetName val="AP-SUS"/>
      <sheetName val="10-6不锈钢"/>
      <sheetName val="10-7冷轧"/>
      <sheetName val="10-8镀铬"/>
      <sheetName val="10-9镀镍"/>
      <sheetName val="已交税金"/>
      <sheetName val="进项税"/>
      <sheetName val="进项税额转出"/>
      <sheetName val="2007年1-6月份原材料购进明细账"/>
      <sheetName val="0.2"/>
      <sheetName val="A4"/>
      <sheetName val="大香港分录"/>
      <sheetName val="kk"/>
      <sheetName val="應付票據-附"/>
      <sheetName val="3.2.190"/>
      <sheetName val="190.0020 FA增減變動表"/>
      <sheetName val="價格"/>
      <sheetName val="分公司E憎"/>
      <sheetName val="大额同业存款1-10"/>
      <sheetName val="固定资产2001年折旧"/>
      <sheetName val="所得税凭证抽查"/>
      <sheetName val="Mtd-AP"/>
      <sheetName val="DTCT"/>
      <sheetName val="费用累计表"/>
      <sheetName val="Penyusutan Kendaraan"/>
      <sheetName val="其他长期謀ᨪ"/>
      <sheetName val="其他长期ᙥ᨜"/>
      <sheetName val="其他长期퉥ᩘ"/>
      <sheetName val="资产对帐清罥ᨎ"/>
      <sheetName val="S6集团层面合并"/>
      <sheetName val="L1-1 Ageing analysis"/>
      <sheetName val="PER SALES ORG"/>
      <sheetName val="单位明细表及填表说明"/>
      <sheetName val="FF-6"/>
      <sheetName val="Bal Sheet"/>
      <sheetName val="报表层次重要性水平"/>
      <sheetName val="계조에 따른 특성"/>
      <sheetName val="2011年水费"/>
      <sheetName val="资产负债_x0005_"/>
      <sheetName val="资产负债茨"/>
      <sheetName val="表9-1 租赁헾】_x0005_"/>
      <sheetName val="表9-1 租赁︀ᇕ԰"/>
      <sheetName val="表9-1 租赁堀ᦃ鰀ᦃ︀"/>
      <sheetName val="表9-1 租赁_xd800_♗䈀ﵪԯ"/>
      <sheetName val="自定㔀"/>
      <sheetName val="表9-1 租赁丵〒_x0005_"/>
      <sheetName val="分公헾】_x0005_"/>
      <sheetName val="分公丵〒_x0005_"/>
      <sheetName val="分公"/>
      <sheetName val="分公葨_x0014_헾"/>
      <sheetName val="分公臨_x0012_般"/>
      <sheetName val="summary_"/>
      <sheetName val="MX-18存货"/>
      <sheetName val="P4 跨期间工程헾】_x0005_"/>
      <sheetName val="[13 铁路配件.xls]表9-1_租/䠀"/>
      <sheetName val="[13 铁路配件.xls]表9-1_租/뀀õ"/>
      <sheetName val="[13 铁路配件.xls]P4_跨期间工程坰/䟣⿓"/>
      <sheetName val="[13 铁路配件.xls][13 铁路配件.xls]固定姘/徸"/>
      <sheetName val="[13 铁路配件.xls]XX虘_x0013_/"/>
      <sheetName val="图表5"/>
      <sheetName val="_13 铁路配件.xlsῘ长期缀딪ԯ"/>
      <sheetName val="Start"/>
      <sheetName val="NORME"/>
      <sheetName val="模板"/>
      <sheetName val="综合单价汇总表"/>
      <sheetName val="总措施项目"/>
      <sheetName val="分配表1(原.辅.协）"/>
      <sheetName val="燃动分配表"/>
      <sheetName val="2000年话羍"/>
      <sheetName val="ZH COA"/>
      <sheetName val="23产㲗䀀⛌"/>
      <sheetName val="23产㲗㠀ਗ"/>
      <sheetName val="23产ᡳ⥭"/>
      <sheetName val="表9-1 租赁炍ఈ/"/>
      <sheetName val="[13 铁路配件.xls]表9-1 租赁炍ఈ/"/>
      <sheetName val="5132"/>
      <sheetName val="20、在建工程明细表"/>
      <sheetName val="30、应交税金明细表"/>
      <sheetName val="25、应付帐款明细表"/>
      <sheetName val="37、长期应付款明细表"/>
      <sheetName val="15、股权投资明细表"/>
      <sheetName val="村级支出"/>
      <sheetName val="cK Jeans - orginal"/>
      <sheetName val="多媒体"/>
      <sheetName val="财政供养人员增幅"/>
      <sheetName val="Data Input"/>
      <sheetName val="盈利表(䕝疨蓘"/>
      <sheetName val="盈利表(蓘Ł䏧"/>
      <sheetName val="盈利表("/>
      <sheetName val="_13 铁路配件.xlsῘ长期㔀ᵎԯ"/>
      <sheetName val="_13 铁路配件.xlsῘ长期缀_xd92a_ԯ"/>
      <sheetName val="基础资料"/>
      <sheetName val="表6-1wuhan（住宅）进度计划"/>
      <sheetName val="应收账款Dy"/>
      <sheetName val="主营业务成本Dy"/>
      <sheetName val="主营业务收入Dy"/>
      <sheetName val="FA3-5"/>
      <sheetName val="FA3-4"/>
      <sheetName val="STATPARA"/>
      <sheetName val="上缴管理费明细"/>
      <sheetName val="2007年度"/>
      <sheetName val="Contacts"/>
      <sheetName val="NR AP"/>
      <sheetName val="Замовники"/>
      <sheetName val="Співробітники"/>
      <sheetName val="附表6"/>
      <sheetName val="base"/>
      <sheetName val="资产对帐︀ᇕ԰"/>
      <sheetName val="资产对帐툀ᩘ԰"/>
      <sheetName val="资产对帐清쌀忕"/>
      <sheetName val="员工促ﺮ"/>
      <sheetName val="_13 铁路配件.xlsῘ长期投资--其他投纸"/>
      <sheetName val="_13 铁路配件.xlsῘ长期投资--其他投壒"/>
      <sheetName val="2000年话翪"/>
      <sheetName val="_13 铁路配件.xlsῘ长期投资--其他投罨"/>
      <sheetName val="表9-1 租赁合㔀቎԰"/>
      <sheetName val="附表3-下旬 (԰"/>
      <sheetName val="付款进度"/>
      <sheetName val="U113(1)-details 2005"/>
      <sheetName val="表头信息"/>
      <sheetName val="产品销售收入成本明细表（合﹓ᇕ"/>
      <sheetName val="产品销售收入成本明细表（合桓ᲃ"/>
      <sheetName val="审计标识"/>
      <sheetName val="A37-1审定表"/>
      <sheetName val="A37-2汇总表"/>
      <sheetName val="Sheet287"/>
      <sheetName val="Sheet1165"/>
      <sheetName val="Sheet1172"/>
      <sheetName val="Sheet1174"/>
      <sheetName val="Sheet1177"/>
      <sheetName val="Sheet1178"/>
      <sheetName val="Sheet1180"/>
      <sheetName val="Sheet1188"/>
      <sheetName val="Sheet1189"/>
      <sheetName val="分公司EBDA率"/>
      <sheetName val="-1 "/>
      <sheetName val="XX_x0005_̘á"/>
      <sheetName val="XX_x0005_麨ô"/>
      <sheetName val="固定_x0005_"/>
      <sheetName val="XX_x0005_èȈ"/>
      <sheetName val="XX_x0005_᫈Ǆ"/>
      <sheetName val="XXXԯ缀"/>
      <sheetName val="-1 _x0005_"/>
      <sheetName val="XXXXԯ缀"/>
      <sheetName val="-1 ð"/>
      <sheetName val="P4 跨期间工程_x0005_"/>
      <sheetName val="资产ԯ缀"/>
      <sheetName val="-1 |"/>
      <sheetName val="-1 p"/>
      <sheetName val="P4 跨期间工程犼_x001d_"/>
      <sheetName val="_x0005_"/>
      <sheetName val="_13 铁路配件.xlsῘ长期︀ᇕ԰缀"/>
      <sheetName val="_13 铁路配件.xlsῘ长期ﹶᇕ԰缀"/>
      <sheetName val="_13 铁路配件.xlsῘ长期ԯ缀䨀醋"/>
      <sheetName val="_13 铁路配件.xlsῘ长期ԯ缀글▛"/>
      <sheetName val="财务费က怀쮄"/>
      <sheetName val="财务费က⠀霻"/>
      <sheetName val="财务费က᠀쌑"/>
      <sheetName val="-1 "/>
      <sheetName val="-1 Ì"/>
      <sheetName val="固定ԯ缀"/>
      <sheetName val="固定_x0005_ᕲ"/>
      <sheetName val="AP"/>
      <sheetName val="报表项目名称"/>
      <sheetName val="界面"/>
      <sheetName val="_13 铁路配件.xl︀ᇕ԰缀鐀煒怋ᎆ"/>
      <sheetName val="_13 铁路配件.xl︀ᇕ԰缀紀☹怞ᎆ"/>
      <sheetName val="_13 铁路配件.xl︀ᇕ԰缀⠀菛怤ᎆ"/>
      <sheetName val="_13 铁路配件.xl︀ᇕ԰缀尛惜ᎆ"/>
      <sheetName val="表9-1 租赁合同Ⓚ⭾栀"/>
      <sheetName val="삅ོ䚋栠Ѫࡪ㋨"/>
      <sheetName val="삅ོ䚋栠Ѫࡪ㋨ﯾ"/>
      <sheetName val="삅ོ䚋栠Ѫࡪ㋨ﯾ_xffff_ﱅ잃"/>
      <sheetName val="삅ོ䚋栠Ѫࡪ㋨ﯾ_xffff_ﱅ"/>
      <sheetName val="삅ོ䚋栠Ѫࡪ㋨ﯾ_xffff_ﱅ잃蔐緀薼糀"/>
      <sheetName val="삅ོ䚋栠Ѫࡪ㋨ﯾ_xffff_ﱅ잃蔐緀薼"/>
      <sheetName val="삅ོ䚋栠Ѫࡪ㋨ﯾ_xffff_ﱅ잃蔐緀薼糀謋"/>
      <sheetName val="삅ོ䚋栠Ѫࡪ㋨ﯾ_xffff_ﱅ잃蔐緀薼糀謋⁎橓晴"/>
      <sheetName val="삅ོ䚋栠Ѫࡪ㋨ﯾ_xffff_ﱅ잃蔐"/>
      <sheetName val="삅ོ䚋栠Ѫࡪ㋨ﯾ_xffff_ﱅ잃蔐緀薼糀謋⁎橓"/>
      <sheetName val="삅ོ䚋栠Ѫࡪ㋨ﯾ_xffff_ﱅ잃蔐緀薼糀謋⁎橓"/>
      <sheetName val="삅ོ䚋栠Ѫࡪ㋨ﯾ_xffff_ﱅ잃蔐緀"/>
      <sheetName val="삅ོ䚋栠Ѫࡪ㋨ﯾ_xffff_ﱅ잃蔐緀薼糀謋⁎"/>
      <sheetName val="삅ོ䚋栠Ѫࡪ㋨ﯾ_xffff_ﱅ잃蔐緀薼糀謋⁎橓晴￻孟"/>
      <sheetName val="分公司EB_x0005_"/>
      <sheetName val="资产_x0005_"/>
      <sheetName val="附表2-က㠀嫀쌒ᄅ"/>
      <sheetName val="附表2-ကꠀ踷쌨ᄅ"/>
      <sheetName val="表9-1 租赁合耀s"/>
      <sheetName val="表9-1 租0뀀"/>
      <sheetName val="表9-1 租赁合/堀f"/>
      <sheetName val="表9-1 租赁合/Þ"/>
      <sheetName val="表9-1 租赁合0耀S"/>
      <sheetName val="表9-1 租赁合 V"/>
      <sheetName val="-1"/>
      <sheetName val="XX_x0005_̘"/>
      <sheetName val="XX_x0005_麨"/>
      <sheetName val="表9-1 租픀ٟ԰缀"/>
      <sheetName val="表9-1 租/䠀_x001a_"/>
      <sheetName val="表9-1 租ကꠀ驮쌌嘅"/>
      <sheetName val="表9-1 租/뀀õ"/>
      <sheetName val="表9-1 租က쀀壟쌊ꐅ"/>
      <sheetName val="固定资产_x0005_"/>
      <sheetName val="_13 铁路配件.xlsῘ长期︀ᇕ԰缀_x000"/>
      <sheetName val="_13 铁路配件.xlsῘ长期ﹶᇕ԰缀_x000"/>
      <sheetName val="_13 铁路配件.xlsῘ长期0åఀ焔"/>
      <sheetName val="_13 铁路配件.xlsῘ长期0頀_x0014_᠘"/>
      <sheetName val="表9-1 租赁合同ᵜ"/>
      <sheetName val="表9-1 租赁合同ԯ缀"/>
      <sheetName val="_13 铁路配件.xlsῘ长期ԯ缀㄀勉"/>
      <sheetName val="_13 铁路配件.xlsῘ长期԰缀뤀"/>
      <sheetName val="_13 铁路配件.xlsῘ长期԰缀攀樤"/>
      <sheetName val="_13 铁路配件.xlsῘ长期ꠀఅ讅0退Æ"/>
      <sheetName val="_13 铁路配件.xlsῘ长期㍠఍讅0 f"/>
      <sheetName val="_13 铁路配件.xlsῘ长期⠀ิఊ讅0저M"/>
      <sheetName val="_13 铁路配件.xl쌉ᄅ0က³鸀㭫倚᎙"/>
      <sheetName val="_13 铁路配件.xl쌅ᄅ0ç睸偶᎙"/>
      <sheetName val="_13 铁路配件.xlက⠀뎔쌀ᄅ0᠀"/>
      <sheetName val="_13 铁路配件.xlက쀀Ꚉ쌊ᄅ0"/>
      <sheetName val="_13 铁路配件.xlကက샃쌆ᄅ0ꀀÂ"/>
      <sheetName val="_13 铁路配件.xlက耀돣쌀ᄅ0á"/>
      <sheetName val="_13 铁路配件.xlက㠀⠎쌇ᄅ0蠀È"/>
      <sheetName val="_13 铁路配件.xlက蠀磸쌊ᄅ0堀ý"/>
      <sheetName val="_13 铁路配件.xl︀ᇕ԰缀_xdf00_剌惘ᎆ"/>
      <sheetName val="_13 铁路配件.xl︀ᇕ԰缀℀怂ᎆ"/>
      <sheetName val="_13 铁路配件.xl︀ᇕ԰缀褀囚恜ᎆ"/>
      <sheetName val="_13 铁路配件.xlsῘ长期ԯ缀愀됣"/>
      <sheetName val="资产对帐清姈"/>
      <sheetName val="附表3-下旬 (Ԁ缀"/>
      <sheetName val="航线其实月"/>
      <sheetName val="撤线"/>
      <sheetName val="1~10"/>
      <sheetName val="新开"/>
      <sheetName val="应收帐款抵消分录 _集团内部公司_"/>
      <sheetName val="坏帐准备_应收测算"/>
      <sheetName val="dxnsjtempsheet"/>
      <sheetName val="应收股利审定表"/>
      <sheetName val="应收利息审定表"/>
      <sheetName val="应收补贴款审定表"/>
      <sheetName val="其他应收款审定表"/>
      <sheetName val="长期股权投资审定表"/>
      <sheetName val="长期投资减值准备审定表"/>
      <sheetName val="无形资产审定表"/>
      <sheetName val="其他应收05"/>
      <sheetName val="C1"/>
      <sheetName val="_13 铁路配件.xlԯ缀ѭ⅕"/>
      <sheetName val="表9-1 租赁合同᐀ባ切"/>
      <sheetName val="自定䰀"/>
      <sheetName val="自坼8"/>
      <sheetName val="_13 铁路配件.xl叼&gt;呄&gt;闰⿷_x0005_"/>
      <sheetName val="_13 铁路配件.xl闰⾝_x0005__xd924_嘴B"/>
      <sheetName val="自墠E"/>
      <sheetName val="自叼&gt;"/>
      <sheetName val="自尠B"/>
      <sheetName val="自哰&quot;"/>
      <sheetName val="_13 铁路配件.xl哰&quot;闰⾔_x0005_ꃖꥺ"/>
      <sheetName val="_13 铁路配件.xl咜_x0015_哤_x0015_闰⿺_x0005_"/>
      <sheetName val="自垐9"/>
      <sheetName val="_13 铁路配件.xl埀:闰⿤_x0005_ꇬ㕕"/>
      <sheetName val="自夜&lt;"/>
      <sheetName val="自咬6"/>
      <sheetName val="_13 铁路配件.xl墼A处A闰⼔_x0005_"/>
      <sheetName val="自圐4"/>
      <sheetName val="自⩿〚"/>
      <sheetName val="_13 铁路配件.xl⩿〚_x0005_⎱籄_x0013_"/>
      <sheetName val="表9-1 租︀ﻕԯ缀"/>
      <sheetName val="Library Procedures"/>
      <sheetName val="_13 铁路配件.xlsῘ长期投资--/㠀"/>
      <sheetName val="XX_x0005_è"/>
      <sheetName val="资产对_x0010_ௐത"/>
      <sheetName val="资产对_x0010_რܗ"/>
      <sheetName val="资产对储"/>
      <sheetName val="资产对倸"/>
      <sheetName val="附表3-下旬헾】_x0005_"/>
      <sheetName val="附表3-下旬ᰖ〚_x0005_"/>
      <sheetName val="附表3-下紀ዱ԰缀"/>
      <sheetName val="资产윸"/>
      <sheetName val="资产洠"/>
      <sheetName val="资产짘"/>
      <sheetName val="资产_x0010_專"/>
      <sheetName val="资产_x0010_齐"/>
      <sheetName val="资产潐"/>
      <sheetName val="资产"/>
      <sheetName val="资产ᮘ"/>
      <sheetName val="资产_xddc8_"/>
      <sheetName val="资产䡐"/>
      <sheetName val="资产_x0010_숰"/>
      <sheetName val="资产素"/>
      <sheetName val="资产_x0010_뮘"/>
      <sheetName val="资产_x0010_㨐"/>
      <sheetName val="资产_x0010_뭠"/>
      <sheetName val="资产_x0010_鏰"/>
      <sheetName val="资产⌐"/>
      <sheetName val="资产_x0010_䋘"/>
      <sheetName val="资产_x0010_鯐"/>
      <sheetName val="资产რ"/>
      <sheetName val="资产_x0010_㴠"/>
      <sheetName val="资产"/>
      <sheetName val="资产ⓐ"/>
      <sheetName val="资产ㅐ"/>
      <sheetName val="分公司EB_x0005__x00"/>
      <sheetName val="表9-1 租赁合_堀f"/>
      <sheetName val="表9-1 租赁合_Þ"/>
      <sheetName val="_13 铁路配件.xl奜_x0019_妤_x0019_䟣⽣_x0005_"/>
      <sheetName val="_13 铁路配件.xl徸⽈_x0005_췼꿯墨1"/>
      <sheetName val="_13 铁路配件.xl_x0005_䔧딎鍠_x0013__x0001_"/>
      <sheetName val="23产s᠀q"/>
      <sheetName val="23产ၳ렀ᨳ"/>
      <sheetName val="23产s　R"/>
      <sheetName val="23产ၳ怀ｻ"/>
      <sheetName val="23产ၳ砀둵"/>
      <sheetName val="23产sࠀÜ"/>
      <sheetName val="23产s　2"/>
      <sheetName val="23产s䠀ã"/>
      <sheetName val="23产s쀀Á"/>
      <sheetName val="23产s耀_x0013_"/>
      <sheetName val="23产s"/>
      <sheetName val="23产s栀"/>
      <sheetName val="23产s᠀!"/>
      <sheetName val="23产sꀀ "/>
      <sheetName val="23产s퀀4"/>
      <sheetName val="23产s쀀_"/>
      <sheetName val="23产s"/>
      <sheetName val="23产s㠀7"/>
      <sheetName val="23产s㠀_x0007_"/>
      <sheetName val="23产s렀Ó"/>
      <sheetName val="23产s᠀è"/>
      <sheetName val="23产s䠀"/>
      <sheetName val="23产sࠀì"/>
      <sheetName val="23产s퀀K"/>
      <sheetName val="23产s䠀_x001a_"/>
      <sheetName val="23产ᡳ⢗"/>
      <sheetName val="23产s_xd800_9"/>
      <sheetName val="23产s㠀°"/>
      <sheetName val="23产s'"/>
      <sheetName val="23产s倀¸"/>
      <sheetName val="23产s뀀¥"/>
      <sheetName val="23产sõ"/>
      <sheetName val="23产s®"/>
      <sheetName val="23产sç"/>
      <sheetName val="23产s倀ï"/>
      <sheetName val="23产s䀀_x000c_"/>
      <sheetName val="资产对捈"/>
      <sheetName val="TB_x0005__x0005_"/>
      <sheetName val="表9-1 租_䠀_x001a__x"/>
      <sheetName val="表9-1 租_뀀õ"/>
      <sheetName val="_13 铁路配件.xl︀ᇕ԰缀_x"/>
      <sheetName val="_13 铁路配件.xl쌉ᄅ0က³_"/>
      <sheetName val="_13 铁路配件.xl쌅ᄅ0ç_"/>
      <sheetName val="_13 铁路配件.xlက⠀뎔쌀ᄅ0"/>
      <sheetName val="_13 铁路配件.xlက쀀Ꚉ쌊ᄅ0"/>
      <sheetName val="_13 铁路配件.xlကက샃쌆ᄅ0"/>
      <sheetName val="_13 铁路配件.xlက耀돣쌀ᄅ0"/>
      <sheetName val="_13 铁路配件.xlက㠀⠎쌇ᄅ0"/>
      <sheetName val="_13 铁路配件.xlက蠀磸쌊ᄅ0"/>
      <sheetName val="_13 铁路配件.xlsῘ长期0å_x0000"/>
      <sheetName val="_13 铁路配件.xlsῘ长期0頀_x0014_"/>
      <sheetName val="_13 铁路配件.xlsῘ长期㍠఍讅0_x000"/>
      <sheetName val="_13 铁路配件.xl徸⽈_x0005__x0"/>
      <sheetName val="_13 铁路配件.xl_x0005__x000"/>
      <sheetName val="_13 铁路配件.xlsῘ长期投资--_㠀"/>
      <sheetName val="23产s_"/>
      <sheetName val="_13 铁路配件.xlԀ쀀潂_x0002_Ā"/>
      <sheetName val="_13 铁路配件.xl㰀᎕萀᎕ᴀᨈ԰缀"/>
      <sheetName val="_13 铁路配件.xlԀ䀀_xdb2e_mĀ"/>
      <sheetName val="XXXXXԯ缀"/>
      <sheetName val="[13 铁路配件.xls]表9-1 租赁合/堀f"/>
      <sheetName val="[13 铁路配件.xls]表9-1 租赁合/Þ"/>
      <sheetName val="[13 铁路配件.xls]表9-1 租/䠀_x001a_"/>
      <sheetName val="[13 铁路配件.xls]表9-1 租/뀀õ"/>
      <sheetName val="资产寐"/>
      <sheetName val="-1 _x0016_"/>
      <sheetName val="附表1（合作厅） (4丵⼫_x0005_"/>
      <sheetName val="表9-1 租赁ﺍᇕ԰缀"/>
      <sheetName val="表9-1 租赁֍缀"/>
      <sheetName val="表9-1 租赁ః薅0"/>
      <sheetName val="表9-1 租赁㔀㝎ԯ缀"/>
      <sheetName val="表9-1 租赁㖍䥎ԯ缀"/>
      <sheetName val="12.1长԰缀"/>
      <sheetName val="12.1长❗䰀❗렀ɟ"/>
      <sheetName val="12.1长렀቟԰缀"/>
      <sheetName val="资产对԰缀"/>
      <sheetName val="_13 铁路配件.xlsῘ长期㔀቎԰缀"/>
      <sheetName val="_13 铁路配件.xlsῘ长期԰缀㤀㮮"/>
      <sheetName val="_13 铁路配件.xlsῘ长期԰缀ꠀꌻ"/>
      <sheetName val="_13 铁路配件.xlsῘ长期԰缀렀݌"/>
      <sheetName val="_13 铁路配件.xlsῘ长期㔀ԯ缀"/>
      <sheetName val="_13 铁路配件.xlsῘ长期怀ᕷ缀പ԰缀"/>
      <sheetName val="_13 铁路配件.xlsῘ长期⭶缀㬪ԯ缀"/>
      <sheetName val="_13 铁路配件.xlsῘ长期缀☪ԯ缀"/>
      <sheetName val="_13 铁路配件.xlsῘࠝ〚_x0005_չ䯛"/>
      <sheetName val="表9-1 租赁헾】_x0005_"/>
      <sheetName val="表9-1 租赁︀ᇕ԰缀"/>
      <sheetName val="表9-1 租赁丵〒_x0005_"/>
      <sheetName val="表9-1 租赁԰膸_x0014_헾"/>
      <sheetName val="分公颈"/>
      <sheetName val="分公鸸"/>
      <sheetName val="_13 铁路配件.xl叼&gt;呄&gt;闰⿷_x0005_"/>
      <sheetName val="_13 铁路配件.xl闰⾝_x0005_"/>
      <sheetName val="_13 铁路配件.xl哰&quot;闰⾔_x0005_"/>
      <sheetName val="_13 铁路配件.xl咜_x0015_哤_x0015_闰⿺_x0005_"/>
      <sheetName val="_13 铁路配件.xl埀:闰⿤_x0005_"/>
      <sheetName val="_13 铁路配件.xl墼A处A闰⼔_x0005_"/>
      <sheetName val="_13 铁路配件.xl⩿〚_x0005_"/>
      <sheetName val="表9-1 租︀ﻕԯ"/>
      <sheetName val="Non-Statistical Sampling Master"/>
      <sheetName val="Two Step Revenue Testing Master"/>
      <sheetName val="Global Data"/>
      <sheetName val="70"/>
      <sheetName val="_x0"/>
      <sheetName val="_13 铁路配件.xls_表9-1 租赁合_堀f"/>
      <sheetName val="_13 铁路配件.xls_表9-1 租赁合__x"/>
      <sheetName val="_13 铁路配件.xls_表9-1 租_䠀_x0"/>
      <sheetName val="_13 铁路配件.xls_表9-1 租_뀀õ_x"/>
      <sheetName val="盈利表(獘"/>
      <sheetName val="附表3-下旬 (԰缀"/>
      <sheetName val="p &amp; lx"/>
      <sheetName val="_x005"/>
      <sheetName val="RDLEVLST"/>
      <sheetName val="XXXXXX_x005f_x0005__x0000"/>
      <sheetName val="附表2-下旬 (8"/>
      <sheetName val="资产对ࠀ⚆︀퇕"/>
      <sheetName val="HFM(1st)"/>
      <sheetName val="项目开发周期表"/>
      <sheetName val="项目基本情况"/>
      <sheetName val="版本控制页"/>
      <sheetName val="资产对꼸❆着⤌"/>
      <sheetName val="_13 铁路配件.xlsῘ长期缀딪ԯ缀"/>
      <sheetName val="5201.2004"/>
      <sheetName val="设置"/>
      <sheetName val="资产负债ᝄ"/>
      <sheetName val="资产负债䗽"/>
      <sheetName val="资产负债朂"/>
      <sheetName val="资产负债侸"/>
      <sheetName val="资产负债韛"/>
      <sheetName val="资产负债裸"/>
      <sheetName val="资产负债"/>
      <sheetName val="资产负债敮"/>
      <sheetName val="资产负债灬"/>
      <sheetName val="资产负债羈"/>
      <sheetName val="资产负债걀"/>
      <sheetName val="选择报㤈"/>
      <sheetName val="资产负债䞫"/>
      <sheetName val="资产负债쨱"/>
      <sheetName val="资产负债Ḱ"/>
      <sheetName val="资产负债曻"/>
      <sheetName val="资产负债㣨"/>
      <sheetName val="资产负债揨"/>
      <sheetName val="资产负债"/>
      <sheetName val="资产负债㑌"/>
      <sheetName val="资产负债乤"/>
      <sheetName val="资产负债㚔"/>
      <sheetName val="资产负债ԑ"/>
      <sheetName val="资产负债㖄"/>
      <sheetName val="资产负债㐴"/>
      <sheetName val="资产负债㕤"/>
      <sheetName val="资产负债㡤"/>
      <sheetName val="资产负债⨮"/>
      <sheetName val="资产负债㔄"/>
      <sheetName val="资产负债䑲"/>
      <sheetName val="资产负债_x0010_"/>
      <sheetName val="资产负债ꛀ"/>
      <sheetName val="1390301明细"/>
      <sheetName val="1390309明细"/>
      <sheetName val="合同台帐"/>
      <sheetName val="2006年10月"/>
      <sheetName val="MACRO1.XLM"/>
      <sheetName val="Assumptions"/>
      <sheetName val="物业名称清单及分类"/>
      <sheetName val="表1-汇总表（营改增模板)(抵销项税)"/>
      <sheetName val="上步"/>
      <sheetName val="Financing"/>
      <sheetName val="物业类型"/>
      <sheetName val="土地成本科目"/>
      <sheetName val="Proj Assum"/>
      <sheetName val="125PIECE"/>
      <sheetName val="填写说明"/>
      <sheetName val="相机"/>
      <sheetName val="品名"/>
      <sheetName val="CRITERIA1"/>
      <sheetName val="Client Data"/>
      <sheetName val="_13 铁路配件.xlsῘ长期㔀ᵎԯ缀"/>
      <sheetName val="_13 铁路配件.xlsῘ长期缀_xd92a_ԯ缀"/>
      <sheetName val="科目对照表"/>
      <sheetName val="科目名称"/>
      <sheetName val="固定资产折旧表"/>
      <sheetName val="二期内购汇总表"/>
      <sheetName val="HK BS"/>
      <sheetName val="2.AR"/>
      <sheetName val="In_CAIC_DIVA_299"/>
      <sheetName val="FAlist transfer to RP 盖而富"/>
      <sheetName val="FA list 2005"/>
      <sheetName val="FAlist tranfer to RP 常流水"/>
      <sheetName val="FA list 2004"/>
      <sheetName val="FAlist transfer to RP 思迈特"/>
      <sheetName val="名称"/>
      <sheetName val="会计科目"/>
      <sheetName val="凭证录入"/>
      <sheetName val="details"/>
      <sheetName val="1-基础资料"/>
      <sheetName val="抵消科目"/>
      <sheetName val="部门list"/>
      <sheetName val="Validation source1"/>
      <sheetName val="基本情况表"/>
      <sheetName val="Prepaid expense Final-IDSL1"/>
      <sheetName val="定义"/>
      <sheetName val="rate"/>
      <sheetName val="index cc"/>
      <sheetName val="FORGING"/>
      <sheetName val="Introduction"/>
      <sheetName val="8.0债券投资"/>
      <sheetName val="卖出国债test"/>
      <sheetName val="P310-2011.9.30"/>
      <sheetName val="P520-Alternative"/>
      <sheetName val="P500-SS Cover"/>
      <sheetName val="P510-SS"/>
      <sheetName val="zjfyb"/>
      <sheetName val="1.5 合同、非合同台帐"/>
      <sheetName val="基础工程量估算"/>
      <sheetName val="预提费用审定表"/>
      <sheetName val="金额-公司"/>
      <sheetName val="Size prem"/>
      <sheetName val="Bj 1-11"/>
      <sheetName val="BJ p"/>
      <sheetName val="Disclosure Summary"/>
      <sheetName val="Input"/>
      <sheetName val="Main Menu"/>
      <sheetName val="运输收入"/>
      <sheetName val=" "/>
      <sheetName val="内部分包月报"/>
      <sheetName val="VENDOR NAMES 30060_"/>
      <sheetName val="_13 铁路配件.xls_自定_"/>
      <sheetName val="Sch PR-2"/>
      <sheetName val="Sch PR-3"/>
      <sheetName val="PRC PNL"/>
      <sheetName val="P4 跨期间ᘀ᨜԰缀"/>
      <sheetName val="P4 跨期间工程敨工收ᘀ"/>
      <sheetName val="咨询服务费"/>
      <sheetName val="financials"/>
      <sheetName val="P - 导引表"/>
      <sheetName val="Collateral"/>
      <sheetName val="General"/>
      <sheetName val="计价1"/>
      <sheetName val="FRT_O"/>
      <sheetName val="CHIP_INV"/>
      <sheetName val="FT_금액"/>
      <sheetName val="FAB_I"/>
      <sheetName val="FAB_O"/>
      <sheetName val="값목록(Don't touch)"/>
      <sheetName val="가격표"/>
      <sheetName val="经营指标一"/>
      <sheetName val="经营指标二"/>
      <sheetName val="损益表正式版"/>
      <sheetName val="损益表"/>
      <sheetName val="损益表比较"/>
      <sheetName val="预计资产负债表"/>
      <sheetName val="资产负债表月度分解"/>
      <sheetName val="预计现金流量表"/>
      <sheetName val="流动资金周转计划"/>
      <sheetName val="资金计划表"/>
      <sheetName val="计划销售结构"/>
      <sheetName val="毛利计划表"/>
      <sheetName val="收入计划表"/>
      <sheetName val="管理费用计划表"/>
      <sheetName val="管理费用之技术开发费计划表"/>
      <sheetName val="销售费用计划表"/>
      <sheetName val="制造费用计划表"/>
      <sheetName val="工资计划表"/>
      <sheetName val="材料采购计划"/>
      <sheetName val="产销存"/>
      <sheetName val="产值"/>
      <sheetName val="营业税金及附加"/>
      <sheetName val="存货（材料、产成品）周转计划"/>
      <sheetName val="制造费用计划"/>
      <sheetName val="技术开发费"/>
      <sheetName val="销售费用"/>
      <sheetName val="毛利计算表"/>
      <sheetName val="经营指标收入"/>
      <sheetName val="收入打印"/>
      <sheetName val="产品销售收入"/>
      <sheetName val="产品销售成本"/>
      <sheetName val="毛利率计算表"/>
      <sheetName val="主要产品收入同期比较"/>
      <sheetName val="시실누(모) "/>
      <sheetName val="所属企业备案表"/>
      <sheetName val="0、钩稽关系审核表"/>
      <sheetName val="资产负债表利润及利润分配表"/>
      <sheetName val="2014.12.31"/>
      <sheetName val="2015.12.31"/>
      <sheetName val="2015.09.30"/>
      <sheetName val="8042"/>
      <sheetName val="23产s�9"/>
      <sheetName val="综合"/>
      <sheetName val="Triggers"/>
      <sheetName val="5762"/>
      <sheetName val="2140 "/>
      <sheetName val="Feuil2"/>
      <sheetName val="Final sample listing"/>
      <sheetName val="CTbe tong"/>
      <sheetName val="CTDZ 0.4+cto"/>
      <sheetName val="99CCTV"/>
      <sheetName val="HRBG&amp;A"/>
      <sheetName val="资产对_x0005_"/>
      <sheetName val="客户编码"/>
      <sheetName val="2004"/>
      <sheetName val="REFERENCES"/>
      <sheetName val="调整"/>
      <sheetName val="SENSITIVITY"/>
      <sheetName val="_13 铁路配件.xl︀ᇕ԰缀�剌惘ᎆ"/>
      <sheetName val="_13 铁路配件.xls__13 铁路配件.xls_自定_"/>
      <sheetName val="财务费用预算(案例)"/>
      <sheetName val="管理费用预算"/>
      <sheetName val="博士后"/>
      <sheetName val="联合信用5"/>
      <sheetName val="资产对_x0005_"/>
      <sheetName val="土地底稿"/>
      <sheetName val="表9-1 租赁♗䈀ﵪԯ"/>
      <sheetName val="附表ᘀ᨜԰"/>
      <sheetName val="出库"/>
      <sheetName val="入库"/>
      <sheetName val="财务费用、营业外收支"/>
      <sheetName val="6-GZ"/>
      <sheetName val="编码"/>
      <sheetName val="固定资产资料"/>
      <sheetName val="zhongshan "/>
      <sheetName val="待摊费用明细表"/>
      <sheetName val="长期借款明细表1"/>
      <sheetName val="Budget_ARM"/>
      <sheetName val="Budget_HM"/>
      <sheetName val="预付款-Supporting（含固定资产）"/>
      <sheetName val="下拉菜单参数"/>
      <sheetName val="数量金额总账"/>
      <sheetName val="内部贷款"/>
      <sheetName val="长期投资--拨付属业"/>
      <sheetName val="内部借入款"/>
      <sheetName val="within 1 month"/>
      <sheetName val="个贷"/>
      <sheetName val="项目信息"/>
      <sheetName val="附表2"/>
      <sheetName val="下拉框"/>
      <sheetName val="总公司2002.12.31"/>
      <sheetName val="P4 跨期间ᘀ᨜԰"/>
      <sheetName val="23产成品_10"/>
      <sheetName val="______10"/>
      <sheetName val="流动资产--货币_(2)10"/>
      <sheetName val="流动资产--货币_(3)10"/>
      <sheetName val="短投_(2)10"/>
      <sheetName val="表1_货币资金10"/>
      <sheetName val="表1-1_银行存款明细表10"/>
      <sheetName val="表2_短期投资10"/>
      <sheetName val="表3_应收帐款10"/>
      <sheetName val="表4_应收票据10"/>
      <sheetName val="表5_存货10"/>
      <sheetName val="表5-1_存货跌价损失准备计算表10"/>
      <sheetName val="表5-2_存货倒推表10"/>
      <sheetName val="表6_预付帐款10"/>
      <sheetName val="表6-1_其他应收款10"/>
      <sheetName val="表6-2_待摊费用10"/>
      <sheetName val="表6-3_预付及其他流动资产_10"/>
      <sheetName val="表7_固定资产变动表10"/>
      <sheetName val="表7-1_固定资产折旧表（上市）_10"/>
      <sheetName val="表7-1-1_固定资产折旧表__(非上市)10"/>
      <sheetName val="表7-2_待处理财产损溢10"/>
      <sheetName val="表7-3_固定资产有关资料10"/>
      <sheetName val="表8-1_移动10"/>
      <sheetName val="表8-2-1_数据10"/>
      <sheetName val="表8-2-2_互联网10"/>
      <sheetName val="表8-3_长途10"/>
      <sheetName val="表8-4_寻呼10"/>
      <sheetName val="表8-5_市话10"/>
      <sheetName val="表8-6_在建工程明细表10"/>
      <sheetName val="表8-7_工程合同汇总表(移动)_NEW10"/>
      <sheetName val="表8-7_工程合同汇总表(移动)_(2)10"/>
      <sheetName val="表8-8_在建工程有关资料10"/>
      <sheetName val="表9_长期待摊费用10"/>
      <sheetName val="表9-1_租赁合同汇总表10"/>
      <sheetName val="表10_无形资产变动表10"/>
      <sheetName val="表11_长期投资10"/>
      <sheetName val="表11-1_长期股票投资10"/>
      <sheetName val="表11-2_长期股权投资－未合并子公司10"/>
      <sheetName val="表11-3_长期股权投资_－_合营公司10"/>
      <sheetName val="表11-4_长期股权投资－联营公司10"/>
      <sheetName val="表11-5_长期股权投资－参股公司10"/>
      <sheetName val="表11-6_长期债权投资10"/>
      <sheetName val="表11-7_其他债权投资10"/>
      <sheetName val="表12_关联公司交易10"/>
      <sheetName val="表12-1_与总部对帐10"/>
      <sheetName val="表8-7_工程合同汇总表(移动)_(5)10"/>
      <sheetName val="公__10"/>
      <sheetName val="共同_(2)10"/>
      <sheetName val="BSC__BTS10"/>
      <sheetName val="西门子_10"/>
      <sheetName val="Sheet1_(2)10"/>
      <sheetName val="二次分配____10"/>
      <sheetName val="二次分配_____(2)10"/>
      <sheetName val="二次分配_____(3)10"/>
      <sheetName val="二次分配_____(4)10"/>
      <sheetName val="表8-7_工程合同汇总表(移动)_(3)10"/>
      <sheetName val="表8-7_工程合同汇总表_(上市)_(2)10"/>
      <sheetName val="Adj_No10"/>
      <sheetName val="8电源设备_10"/>
      <sheetName val="12设备安装_(暂估入账余额)10"/>
      <sheetName val="Journal_list10"/>
      <sheetName val="Journal_list_(2)10"/>
      <sheetName val="Journal_list_(3)10"/>
      <sheetName val="Journal_list_(4)10"/>
      <sheetName val="Journal_list_(5)10"/>
      <sheetName val="税金计提_(2)10"/>
      <sheetName val="税金计提_(3)10"/>
      <sheetName val="样品_10"/>
      <sheetName val="样品__(2)10"/>
      <sheetName val="[13_铁路配件_xlsῘ长期投资--其他投资10"/>
      <sheetName val="附表1（营业厅）-下旬_(2)10"/>
      <sheetName val="附表1（营业厅）-下旬_(3)10"/>
      <sheetName val="附表1（营业厅）-下旬_(4)10"/>
      <sheetName val="附表1（营业厅）-下旬_(5)10"/>
      <sheetName val="附表1（营业厅）-下旬_(6)10"/>
      <sheetName val="附表1（营业厅）-下旬_(7)10"/>
      <sheetName val="附表1（营业厅）-下旬_(8)10"/>
      <sheetName val="附表1（营业厅）-下旬_(9)10"/>
      <sheetName val="附表1（营业厅）-下旬_(10)10"/>
      <sheetName val="附表1（营业厅）-下旬_(11)10"/>
      <sheetName val="附表1（大客户）_(2)-下旬10"/>
      <sheetName val="附表1（大客户）_(2)-下旬_(2)10"/>
      <sheetName val="附表1（大客户）_(2)-下旬_(3)10"/>
      <sheetName val="附表1（大客户）_(2)-下旬_(4)10"/>
      <sheetName val="附表1（大客户）_(2)-下旬_(5)10"/>
      <sheetName val="附表1（大客户）_(2)-下旬_(6)10"/>
      <sheetName val="附表1（大客户）_(2)-下旬_(7)10"/>
      <sheetName val="附表1（大客户）_(2)-下旬_(8)10"/>
      <sheetName val="附表1（大客户）_(2)-下旬_(9)10"/>
      <sheetName val="附表1（大客户）_(2)-下旬_(10)10"/>
      <sheetName val="附表1（大客户）_(2)-下旬_(11)10"/>
      <sheetName val="附表1（大客户）_(2)-月报10"/>
      <sheetName val="附表1（经销商）_(3)-下旬10"/>
      <sheetName val="附表1（经销商）_(3)-下旬_(2)10"/>
      <sheetName val="附表1（经销商）_(3)-下旬_(3)10"/>
      <sheetName val="附表1（经销商）_(3)-下旬_(4)10"/>
      <sheetName val="附表1（经销商）_(3)-下旬_(5)10"/>
      <sheetName val="附表1（经销商）_(3)-下旬_(6)10"/>
      <sheetName val="附表1（经销商）_(3)-下旬_(7)10"/>
      <sheetName val="附表1（经销商）_(3)-下旬_(8)10"/>
      <sheetName val="附表1（经销商）_(3)-下旬_(9)10"/>
      <sheetName val="附表1（经销商）_(3)-下旬_(10)10"/>
      <sheetName val="附表1（经销商）_(3)-下旬_(11)10"/>
      <sheetName val="附表1（经销商）_(3)-月报10"/>
      <sheetName val="附表1（合作厅）_(4)-下旬10"/>
      <sheetName val="附表1（合作厅）_(4)-下旬_(2)10"/>
      <sheetName val="附表1（合作厅）_(4)-下旬_(3)10"/>
      <sheetName val="附表1（合作厅）_(4)-下旬_(4)10"/>
      <sheetName val="附表1（合作厅）_(4)-下旬_(5)10"/>
      <sheetName val="附表1（合作厅）_(4)-下旬_(6)10"/>
      <sheetName val="附表1（合作厅）_(4)-下旬_(7)10"/>
      <sheetName val="附表1（合作厅）_(4)-下旬_(8)10"/>
      <sheetName val="附表1（合作厅）_(4)-下旬_(9)10"/>
      <sheetName val="附表1（合作厅）_(4)-下旬_(10)10"/>
      <sheetName val="附表1（合作厅）_(4)-下旬_(11)10"/>
      <sheetName val="附表1（合作厅）_(4)-月报_10"/>
      <sheetName val="附表2-下旬_(2)10"/>
      <sheetName val="附表2-下旬_(3)10"/>
      <sheetName val="附表2-下旬_(4)10"/>
      <sheetName val="附表2-下旬_(5)10"/>
      <sheetName val="附表2-下旬_(6)10"/>
      <sheetName val="附表2-下旬_(7)10"/>
      <sheetName val="附表2-下旬_(8)10"/>
      <sheetName val="附表2-下旬_(9)10"/>
      <sheetName val="附表2-下旬_(10)10"/>
      <sheetName val="附表2-下旬_(11)10"/>
      <sheetName val="附表3-下旬_(2)10"/>
      <sheetName val="附表3-下旬_(3)10"/>
      <sheetName val="附表3-下旬_(4)10"/>
      <sheetName val="附表3-下旬_(5)10"/>
      <sheetName val="附表3-下旬_(6)10"/>
      <sheetName val="附表3-下旬_(7)10"/>
      <sheetName val="附表3-下旬_(8)10"/>
      <sheetName val="附表3-下旬_(9)10"/>
      <sheetName val="附表3-下旬_(10)10"/>
      <sheetName val="附表3-下旬_(11)10"/>
      <sheetName val="P1_损益表10"/>
      <sheetName val="P2_主营业务收入10"/>
      <sheetName val="P3_跨期间工程设计收入10"/>
      <sheetName val="P4_跨期间工程施工收入10"/>
      <sheetName val="P5_器材供应收入_10"/>
      <sheetName val="P12_投资收益汇总表10"/>
      <sheetName val="P12-1_投资收益明细表10"/>
      <sheetName val="P15_所得税-企业所得税纳税调节表10"/>
      <sheetName val="P16_所得税-递延税项10"/>
      <sheetName val="2001年话费_10"/>
      <sheetName val="P!6_所得税-递延税项10"/>
      <sheetName val="资产对帐清单_10"/>
      <sheetName val="流动资产--其他应收_坏帐(2)10"/>
      <sheetName val="设备安装_(已)10"/>
      <sheetName val="附表1（大客户）_(2)-下旬_2耀)10"/>
      <sheetName val="_13_铁路配件_xlsῘ长期投资--其他投资10"/>
      <sheetName val="表9-1_租赁合同汇总衬10"/>
      <sheetName val="from_sys_93010"/>
      <sheetName val="附表1（合作厄）_(4)-下旬_(10)10"/>
      <sheetName val="A-15_所有权受限制的资产10"/>
      <sheetName val="表21_净利润调节表10"/>
      <sheetName val="Validation_source10"/>
      <sheetName val="Sample_design10"/>
      <sheetName val="US_Codes10"/>
      <sheetName val="P4_跨期间工程敨工收入9"/>
      <sheetName val="H_R"/>
      <sheetName val="Memo"/>
      <sheetName val="001Disclosure Summary"/>
      <sheetName val="统一简称"/>
      <sheetName val="_3422"/>
      <sheetName val="5039"/>
      <sheetName val="_3432(1)"/>
      <sheetName val="_3436(1)"/>
      <sheetName val="_3440(1)"/>
      <sheetName val="_4339(1)"/>
      <sheetName val="_4356(1)"/>
      <sheetName val="12(762mm)套管"/>
      <sheetName val="Summary"/>
      <sheetName val="引用区域"/>
      <sheetName val="自墌B"/>
      <sheetName val="Tfc&amp;toll asmptns"/>
      <sheetName val="original"/>
      <sheetName val="固定资产明细"/>
      <sheetName val="14预䤸;"/>
      <sheetName val="_13 铁路配件.xlԯ缀_x00"/>
      <sheetName val="_13 铁路配件.xl闰⾝_x0005__x0"/>
      <sheetName val="_13 铁路配件.xl哰&quot;闰⾔_x0005__"/>
      <sheetName val="_13 铁路配件.xl咜_x0015_哤_x0015_闰⿺_x"/>
      <sheetName val="_13 铁路配件.xl埀_闰⿤_x0005__"/>
      <sheetName val="_13 铁路配件.xl⩿〚_x0005__x0"/>
      <sheetName val="acc list"/>
      <sheetName val="I-Summary"/>
      <sheetName val="7月"/>
      <sheetName val="8月"/>
      <sheetName val="9月"/>
      <sheetName val="10月"/>
      <sheetName val="Sheet20"/>
      <sheetName val="_13 铁路配件.xl埀_闰⿤_x0005_"/>
      <sheetName val="在建工程Dy"/>
      <sheetName val="交行定期存款户"/>
      <sheetName val="使用说明2-明细及范例"/>
      <sheetName val="融联-付"/>
      <sheetName val="FA List"/>
      <sheetName val="公司名称"/>
      <sheetName val="余额原始数据"/>
      <sheetName val="计测部"/>
      <sheetName val="星讯费用200411"/>
      <sheetName val="OrgList"/>
      <sheetName val="固定资产折旧1月表"/>
      <sheetName val="Sum"/>
      <sheetName val="应收帐款"/>
      <sheetName val="库存商品"/>
      <sheetName val="数外余额"/>
      <sheetName val="4月总部报表（草稿版）"/>
      <sheetName val="以前年度损益调整"/>
      <sheetName val="Investment Property"/>
      <sheetName val="07-所得税"/>
      <sheetName val="06-所得税"/>
      <sheetName val="05-所得税"/>
      <sheetName val="销账"/>
      <sheetName val="계DATA"/>
      <sheetName val="FA Disposal"/>
      <sheetName val="正式报表"/>
      <sheetName val="交强险费用表"/>
      <sheetName val="交强险表"/>
      <sheetName val="3000-1.4 Register-其他设备"/>
      <sheetName val="产成品库存帐"/>
      <sheetName val="7月企业意见"/>
      <sheetName val="Non-Statistical Sampling"/>
      <sheetName val="1.合同台账"/>
      <sheetName val="Parameter"/>
      <sheetName val="基础资料（B）"/>
      <sheetName val="C50201011"/>
      <sheetName val="重置成本"/>
      <sheetName val="Office Improve"/>
      <sheetName val="I101"/>
      <sheetName val="Assp"/>
      <sheetName val="Rf"/>
      <sheetName val="XXXX_x0005_"/>
      <sheetName val="171-7-3未审增减变动表"/>
      <sheetName val="171-7-2固定资产审定表"/>
      <sheetName val="土地使用权作业分析表—成本逼近法"/>
      <sheetName val="D100"/>
      <sheetName val="新城资金明细"/>
      <sheetName val="申鑫大厦租金明细"/>
      <sheetName val="三林明细"/>
      <sheetName val="东陆明细"/>
      <sheetName val="新ﾗｲﾝﾍﾞｰｽ"/>
      <sheetName val="结果汇总"/>
      <sheetName val="必填数据"/>
      <sheetName val="可比因素修正表 (4)"/>
      <sheetName val="资产负债表 (2)"/>
      <sheetName val="限制性股票交易价格研究结论"/>
      <sheetName val="IPO前后（Robert W.Baird &amp; Compan 研"/>
      <sheetName val="Valuation Advisor研究结论表"/>
      <sheetName val="法人股交易价格研究结论表"/>
      <sheetName val="2002—2011年新股发行价方式估算缺少流通折扣率计算表"/>
      <sheetName val="非上市公司并购市盈率与上市公司市盈率比较估算缺少流动性折扣计算"/>
      <sheetName val="非上市公司并购市盈率与上市公司市盈率缺少流动性折扣(2015)"/>
      <sheetName val="非上市公司并购市盈率与上市公司市盈率缺少流动性折扣(2016)"/>
      <sheetName val="可比因素修正表"/>
      <sheetName val="可比因素修正表 (2)"/>
      <sheetName val="可比因素修正表 (3)"/>
      <sheetName val="基本信息表"/>
      <sheetName val="C5-1"/>
      <sheetName val="建筑物清查评估明细表"/>
      <sheetName val="建筑物清查评估明细表 (2)"/>
      <sheetName val="比较法（办公）"/>
      <sheetName val="比较法（车库）"/>
      <sheetName val="车位价格"/>
      <sheetName val="建筑物重置成本计算表"/>
      <sheetName val="建筑安装工程费分析调整表"/>
      <sheetName val="成新率计算表"/>
      <sheetName val="建筑安装工程费"/>
      <sheetName val="修正指标"/>
      <sheetName val="造价指数"/>
      <sheetName val="房地产评估参数表"/>
      <sheetName val="成新率"/>
      <sheetName val="构筑物清查评估明细表"/>
      <sheetName val="构筑物评估表"/>
      <sheetName val="井巷报价"/>
      <sheetName val="前期及其他费用取费表"/>
      <sheetName val="前期费用标准"/>
      <sheetName val="在建工程-土建工程清查评估明细表"/>
      <sheetName val="在建工程-土建工程评估作业表"/>
      <sheetName val="在建工程明细"/>
      <sheetName val="租金案例"/>
      <sheetName val="比较法（租金）"/>
      <sheetName val="收益法"/>
      <sheetName val="c6-1"/>
      <sheetName val="土地评估明细表"/>
      <sheetName val="比较法（土地） (3)"/>
      <sheetName val="比较法（土地） (2)"/>
      <sheetName val="住宅基准地价法"/>
      <sheetName val="办公基准地价法"/>
      <sheetName val="商业基准地价法"/>
      <sheetName val="工业基准地价法"/>
      <sheetName val="研发用地基准地价法"/>
      <sheetName val="土地比较法"/>
      <sheetName val="土地比较法 (2)"/>
      <sheetName val="房地分估测算"/>
      <sheetName val="房地合估测算"/>
      <sheetName val="土地及建筑物重置成本"/>
      <sheetName val="C6-1 1"/>
      <sheetName val="Disposition"/>
      <sheetName val="yb"/>
      <sheetName val="二级明细"/>
      <sheetName val="其他应收-导出"/>
      <sheetName val="OR"/>
      <sheetName val="Test Baidu prepayment"/>
      <sheetName val="余额表"/>
      <sheetName val="Info"/>
      <sheetName val="现金流量表所需提供的资料"/>
      <sheetName val="利润及利润分配表试算表"/>
      <sheetName val="资产试算表"/>
      <sheetName val="附加四-闲置固定资产"/>
      <sheetName val="LOOKUPS"/>
      <sheetName val="促销费内容"/>
      <sheetName val="99.12"/>
      <sheetName val="06-01-07-01-01"/>
      <sheetName val="多级销售汇总表（备用）"/>
      <sheetName val="多看2016补充工作"/>
      <sheetName val="Total cost"/>
      <sheetName val="System"/>
      <sheetName val="BKD"/>
      <sheetName val="Ex.Rate"/>
      <sheetName val="-WZ"/>
      <sheetName val="SHFMA"/>
      <sheetName val="-GZ"/>
      <sheetName val="-SZ"/>
      <sheetName val="OTA"/>
      <sheetName val="FMT"/>
      <sheetName val="CDFMA"/>
      <sheetName val="NJFMA"/>
      <sheetName val="WHFMA"/>
      <sheetName val="-SH"/>
      <sheetName val="-BJ"/>
      <sheetName val="Bank"/>
      <sheetName val="Sheet1 (11)"/>
      <sheetName val="下拉菜单数据源"/>
      <sheetName val="SUAD"/>
      <sheetName val="分公司E읾"/>
      <sheetName val="5312Lead"/>
      <sheetName val="合同付款"/>
      <sheetName val="营销费用预算"/>
      <sheetName val="营销合约"/>
      <sheetName val="成本项目"/>
      <sheetName val="12.1"/>
      <sheetName val="DT-RBA"/>
      <sheetName val="A"/>
      <sheetName val="CL Contract"/>
      <sheetName val="ycl"/>
      <sheetName val="kcsp"/>
      <sheetName val="Open"/>
      <sheetName val="GenAssms"/>
      <sheetName val="SAD"/>
      <sheetName val="坏账准备_应收账款Dy"/>
      <sheetName val="G1-1-1a AR-85A"/>
      <sheetName val="其他应付款-个人往来"/>
      <sheetName val="其他应收款-供应商往来"/>
      <sheetName val="其他应收款-个人往来"/>
      <sheetName val="应付账款-供应商往来"/>
      <sheetName val="Validation"/>
      <sheetName val="基本信息"/>
      <sheetName val="Dic"/>
      <sheetName val="Equity"/>
      <sheetName val="产品成"/>
      <sheetName val="XX虘_x0013__"/>
      <sheetName val="表9-1 租赁炍ఈ_"/>
      <sheetName val="_13 铁路配件.xls_表9-1 租赁炍ఈ_"/>
      <sheetName val="固定_x0005__⡹"/>
      <sheetName val="P4 跨期间工程敨工收_"/>
      <sheetName val="固定_x0005__Ṵ"/>
      <sheetName val="固定_x0005__ᝰ"/>
      <sheetName val="XX虘_x0013_缀_"/>
      <sheetName val="XX虘_x0013__ⱛ"/>
      <sheetName val="XX虘_x0013__"/>
      <sheetName val="XXXX_⹚␀"/>
      <sheetName val="固定_x0005__"/>
      <sheetName val="资产对帐清_╳"/>
      <sheetName val="其他长期_ᎉ"/>
      <sheetName val="XXXX_렀絟"/>
      <sheetName val="_13 铁路配件.xlsῘ长期鐀魺屶ኍ_԰"/>
      <sheetName val="_13 铁路配件.xlsῘ长期鐀魺屶ᎍ_԰"/>
      <sheetName val="23产_䀀⛌"/>
      <sheetName val="23产_㠀ਗ"/>
      <sheetName val="23产ᡳ⥭_"/>
      <sheetName val="_13 铁路配件.xlsῘ长期鐀魺屶ኍ_԰_x0"/>
      <sheetName val="_13 铁路配件.xlsῘ长期鐀魺屶ᎍ_԰_x0"/>
      <sheetName val="4货币_ᎉ"/>
      <sheetName val="N201"/>
      <sheetName val="对照表"/>
      <sheetName val="K311 A_List02"/>
      <sheetName val="2012"/>
      <sheetName val="WP|PBC"/>
      <sheetName val="Note 5.2"/>
      <sheetName val="23产成品_11"/>
      <sheetName val="______11"/>
      <sheetName val="流动资产--货币_(2)11"/>
      <sheetName val="流动资产--货币_(3)11"/>
      <sheetName val="短投_(2)11"/>
      <sheetName val="表1_货币资金11"/>
      <sheetName val="表1-1_银行存款明细表11"/>
      <sheetName val="表2_短期投资11"/>
      <sheetName val="表3_应收帐款11"/>
      <sheetName val="表4_应收票据11"/>
      <sheetName val="表5_存货11"/>
      <sheetName val="表5-1_存货跌价损失准备计算表11"/>
      <sheetName val="表5-2_存货倒推表11"/>
      <sheetName val="表6_预付帐款11"/>
      <sheetName val="表6-1_其他应收款11"/>
      <sheetName val="表6-2_待摊费用11"/>
      <sheetName val="表6-3_预付及其他流动资产_11"/>
      <sheetName val="表7_固定资产变动表11"/>
      <sheetName val="表7-1_固定资产折旧表（上市）_11"/>
      <sheetName val="表7-1-1_固定资产折旧表__(非上市)11"/>
      <sheetName val="表7-2_待处理财产损溢11"/>
      <sheetName val="表7-3_固定资产有关资料11"/>
      <sheetName val="表8-1_移动11"/>
      <sheetName val="表8-2-1_数据11"/>
      <sheetName val="表8-2-2_互联网11"/>
      <sheetName val="表8-3_长途11"/>
      <sheetName val="表8-4_寻呼11"/>
      <sheetName val="表8-5_市话11"/>
      <sheetName val="表8-6_在建工程明细表11"/>
      <sheetName val="表8-7_工程合同汇总表(移动)_NEW11"/>
      <sheetName val="表8-7_工程合同汇总表(移动)_(2)11"/>
      <sheetName val="表8-8_在建工程有关资料11"/>
      <sheetName val="表9_长期待摊费用11"/>
      <sheetName val="表9-1_租赁合同汇总表11"/>
      <sheetName val="表10_无形资产变动表11"/>
      <sheetName val="表11_长期投资11"/>
      <sheetName val="表11-1_长期股票投资11"/>
      <sheetName val="表11-2_长期股权投资－未合并子公司11"/>
      <sheetName val="表11-3_长期股权投资_－_合营公司11"/>
      <sheetName val="表11-4_长期股权投资－联营公司11"/>
      <sheetName val="表11-5_长期股权投资－参股公司11"/>
      <sheetName val="表11-6_长期债权投资11"/>
      <sheetName val="表11-7_其他债权投资11"/>
      <sheetName val="表12_关联公司交易11"/>
      <sheetName val="表12-1_与总部对帐11"/>
      <sheetName val="表8-7_工程合同汇总表(移动)_(5)11"/>
      <sheetName val="公__11"/>
      <sheetName val="共同_(2)11"/>
      <sheetName val="BSC__BTS11"/>
      <sheetName val="西门子_11"/>
      <sheetName val="Sheet1_(2)11"/>
      <sheetName val="二次分配____11"/>
      <sheetName val="二次分配_____(2)11"/>
      <sheetName val="二次分配_____(3)11"/>
      <sheetName val="二次分配_____(4)11"/>
      <sheetName val="表8-7_工程合同汇总表(移动)_(3)11"/>
      <sheetName val="表8-7_工程合同汇总表_(上市)_(2)11"/>
      <sheetName val="Adj_No11"/>
      <sheetName val="8电源设备_11"/>
      <sheetName val="12设备安装_(暂估入账余额)11"/>
      <sheetName val="Journal_list11"/>
      <sheetName val="Journal_list_(2)11"/>
      <sheetName val="Journal_list_(3)11"/>
      <sheetName val="Journal_list_(4)11"/>
      <sheetName val="Journal_list_(5)11"/>
      <sheetName val="税金计提_(2)11"/>
      <sheetName val="税金计提_(3)11"/>
      <sheetName val="P1_损益表11"/>
      <sheetName val="P2_主营业务收入11"/>
      <sheetName val="P3_跨期间工程设计收入11"/>
      <sheetName val="P4_跨期间工程施工收入11"/>
      <sheetName val="P5_器材供应收入_11"/>
      <sheetName val="P12_投资收益汇总表11"/>
      <sheetName val="P12-1_投资收益明细表11"/>
      <sheetName val="P15_所得税-企业所得税纳税调节表11"/>
      <sheetName val="P16_所得税-递延税项11"/>
      <sheetName val="样品_11"/>
      <sheetName val="样品__(2)11"/>
      <sheetName val="[13_铁路配件_xlsῘ长期投资--其他投资11"/>
      <sheetName val="资产对帐清单_11"/>
      <sheetName val="附表1（营业厅）-下旬_(2)11"/>
      <sheetName val="附表1（营业厅）-下旬_(3)11"/>
      <sheetName val="附表1（营业厅）-下旬_(4)11"/>
      <sheetName val="附表1（营业厅）-下旬_(5)11"/>
      <sheetName val="附表1（营业厅）-下旬_(6)11"/>
      <sheetName val="附表1（营业厅）-下旬_(7)11"/>
      <sheetName val="附表1（营业厅）-下旬_(8)11"/>
      <sheetName val="附表1（营业厅）-下旬_(9)11"/>
      <sheetName val="附表1（营业厅）-下旬_(10)11"/>
      <sheetName val="附表1（营业厅）-下旬_(11)11"/>
      <sheetName val="附表1（大客户）_(2)-下旬11"/>
      <sheetName val="附表1（大客户）_(2)-下旬_(2)11"/>
      <sheetName val="附表1（大客户）_(2)-下旬_(3)11"/>
      <sheetName val="附表1（大客户）_(2)-下旬_(4)11"/>
      <sheetName val="附表1（大客户）_(2)-下旬_(5)11"/>
      <sheetName val="附表1（大客户）_(2)-下旬_(6)11"/>
      <sheetName val="附表1（大客户）_(2)-下旬_(7)11"/>
      <sheetName val="附表1（大客户）_(2)-下旬_(8)11"/>
      <sheetName val="附表1（大客户）_(2)-下旬_(9)11"/>
      <sheetName val="附表1（大客户）_(2)-下旬_(10)11"/>
      <sheetName val="附表1（大客户）_(2)-下旬_(11)11"/>
      <sheetName val="附表1（大客户）_(2)-月报11"/>
      <sheetName val="附表1（经销商）_(3)-下旬11"/>
      <sheetName val="附表1（经销商）_(3)-下旬_(2)11"/>
      <sheetName val="附表1（经销商）_(3)-下旬_(3)11"/>
      <sheetName val="附表1（经销商）_(3)-下旬_(4)11"/>
      <sheetName val="附表1（经销商）_(3)-下旬_(5)11"/>
      <sheetName val="附表1（经销商）_(3)-下旬_(6)11"/>
      <sheetName val="附表1（经销商）_(3)-下旬_(7)11"/>
      <sheetName val="附表1（经销商）_(3)-下旬_(8)11"/>
      <sheetName val="附表1（经销商）_(3)-下旬_(9)11"/>
      <sheetName val="附表1（经销商）_(3)-下旬_(10)11"/>
      <sheetName val="附表1（经销商）_(3)-下旬_(11)11"/>
      <sheetName val="附表1（经销商）_(3)-月报11"/>
      <sheetName val="附表1（合作厅）_(4)-下旬11"/>
      <sheetName val="附表1（合作厅）_(4)-下旬_(2)11"/>
      <sheetName val="附表1（合作厅）_(4)-下旬_(3)11"/>
      <sheetName val="附表1（合作厅）_(4)-下旬_(4)11"/>
      <sheetName val="附表1（合作厅）_(4)-下旬_(5)11"/>
      <sheetName val="附表1（合作厅）_(4)-下旬_(6)11"/>
      <sheetName val="附表1（合作厅）_(4)-下旬_(7)11"/>
      <sheetName val="附表1（合作厅）_(4)-下旬_(8)11"/>
      <sheetName val="附表1（合作厅）_(4)-下旬_(9)11"/>
      <sheetName val="附表1（合作厅）_(4)-下旬_(10)11"/>
      <sheetName val="附表1（合作厅）_(4)-下旬_(11)11"/>
      <sheetName val="附表1（合作厅）_(4)-月报_11"/>
      <sheetName val="附表2-下旬_(2)11"/>
      <sheetName val="附表2-下旬_(3)11"/>
      <sheetName val="附表2-下旬_(4)11"/>
      <sheetName val="附表2-下旬_(5)11"/>
      <sheetName val="附表2-下旬_(6)11"/>
      <sheetName val="附表2-下旬_(7)11"/>
      <sheetName val="附表2-下旬_(8)11"/>
      <sheetName val="附表2-下旬_(9)11"/>
      <sheetName val="附表2-下旬_(10)11"/>
      <sheetName val="附表2-下旬_(11)11"/>
      <sheetName val="附表3-下旬_(2)11"/>
      <sheetName val="附表3-下旬_(3)11"/>
      <sheetName val="附表3-下旬_(4)11"/>
      <sheetName val="附表3-下旬_(5)11"/>
      <sheetName val="附表3-下旬_(6)11"/>
      <sheetName val="附表3-下旬_(7)11"/>
      <sheetName val="附表3-下旬_(8)11"/>
      <sheetName val="附表3-下旬_(9)11"/>
      <sheetName val="附表3-下旬_(10)11"/>
      <sheetName val="附表3-下旬_(11)11"/>
      <sheetName val="2001年话费_11"/>
      <sheetName val="P!6_所得税-递延税项11"/>
      <sheetName val="流动资产--其他应收_坏帐(2)11"/>
      <sheetName val="设备安装_(已)11"/>
      <sheetName val="附表1（大客户）_(2)-下旬_2耀)11"/>
      <sheetName val="_13_铁路配件_xlsῘ长期投资--其他投资11"/>
      <sheetName val="from_sys_93011"/>
      <sheetName val="表9-1_租赁合同汇总衬11"/>
      <sheetName val="附表1（合作厄）_(4)-下旬_(10)11"/>
      <sheetName val="A-15_所有权受限制的资产11"/>
      <sheetName val="表21_净利润调节表11"/>
      <sheetName val="Validation_source11"/>
      <sheetName val="Sample_design11"/>
      <sheetName val="US_Codes11"/>
      <sheetName val="Estimated_AP_9_033"/>
      <sheetName val="F-A_summy_21"/>
      <sheetName val="13_铁路配件3"/>
      <sheetName val="H_R1"/>
      <sheetName val="_13_铁路配件_xl︀ᇕ԰缀剌惘ᎆ"/>
      <sheetName val="_13_铁路配件_xl︀ᇕ԰缀℀怂ᎆ"/>
      <sheetName val="_13_铁路配件_xl︀ᇕ԰缀褀囚恜ᎆ"/>
      <sheetName val="_13_铁路配件_xlsῘ长期︀ᇕ԰缀"/>
      <sheetName val="_13_铁路配件_xlsῘ长期ﹶᇕ԰缀"/>
      <sheetName val="_13_铁路配件_xlsῘ长期鐀魺屶ኍ∴԰"/>
      <sheetName val="资产对헾】"/>
      <sheetName val="固定资产"/>
      <sheetName val="资产对帐헾】"/>
      <sheetName val="14预໘"/>
      <sheetName val="流动资亥-%货币_(2)1"/>
      <sheetName val="附表3-下旬_壒〚"/>
      <sheetName val="附表3-下旬_尜層"/>
      <sheetName val="自"/>
      <sheetName val="_13_铁路配件_xlsῘ长期投资--其他投劈"/>
      <sheetName val="_13_铁路配件_xlsῘ长期投资--其他投剐"/>
      <sheetName val="_13_铁路配件_xlsῘ长期投资--其他投๿"/>
      <sheetName val="_13_铁路配件_xl︀ᇕ԰缀紀☹怞ᎆ"/>
      <sheetName val="_13_铁路配件_xl︀ᇕ԰缀鐀煒怋ᎆ"/>
      <sheetName val="_13_铁路配件_xl︀ᇕ԰缀⠀菛怤ᎆ"/>
      <sheetName val="_13_铁路配件_xl︀ᇕ԰缀尛惜ᎆ"/>
      <sheetName val="_13_铁路配件_xl쌉ᄅ0က³鸀㭫倚᎙"/>
      <sheetName val="_13_铁路配件_xl쌅ᄅ0ç睸偶᎙"/>
      <sheetName val="_13_铁路配件_xlက⠀뎔쌀ᄅ0᠀"/>
      <sheetName val="_13_铁路配件_xlက쀀Ꚉ쌊ᄅ0"/>
      <sheetName val="_13_铁路配件_xlကက샃쌆ᄅ0ꀀÂ"/>
      <sheetName val="_13_铁路配件_xlက耀돣쌀ᄅ0á"/>
      <sheetName val="_13_铁路配件_xlက㠀⠎쌇ᄅ0蠀È"/>
      <sheetName val="_13_铁路配件_xlက蠀磸쌊ᄅ0堀ý"/>
      <sheetName val="_13_铁路配件_xlsῘ长期鐀魺屶ᎍ∴԰"/>
      <sheetName val="_13_铁路配件_xlsῘ长期0åఀ焔"/>
      <sheetName val="_13_铁路配件_xlsῘ长期0頀᠘"/>
      <sheetName val="自尜"/>
      <sheetName val="自挔"/>
      <sheetName val="表9-1_租赁合同ᰀ፜搀"/>
      <sheetName val="表9-1_租赁合同ᵜ"/>
      <sheetName val="表9-1_租赁合同ԯ缀"/>
      <sheetName val="表9-1_租赁合同಍ᑕ吀"/>
      <sheetName val="表9-1_租赁合同ԯ"/>
      <sheetName val="14预尜"/>
      <sheetName val="14预"/>
      <sheetName val="_13_铁路配件_xlsῘ长期ԯ缀㄀勉"/>
      <sheetName val="_13_铁路配件_xlsῘ长期԰缀뤀"/>
      <sheetName val="_13_铁路配件_xlsῘ长期԰缀攀樤"/>
      <sheetName val="_13_铁路配件_xlsῘ长期ꠀఅ讅0退Æ"/>
      <sheetName val="_13_铁路配件_xlsῘ长期㍠఍讅0 f"/>
      <sheetName val="14预聀"/>
      <sheetName val="_13_铁路配件_xlsῘ长期ᰀ፜搀፜ን԰"/>
      <sheetName val="_13_铁路配件_xlsῘ长期⠀ิఊ讅0저M"/>
      <sheetName val="_13_铁路配件_xlsῘ长期投资--其他投尜"/>
      <sheetName val="_13_铁路配件_xl︀ᇕ԰"/>
      <sheetName val="P4_跨期间工程敨工收入10"/>
      <sheetName val="List_of_Fixed_assets3"/>
      <sheetName val="清单12_313"/>
      <sheetName val="DDETABLE_3"/>
      <sheetName val="P4_跨期间工程敨工收㰀3"/>
      <sheetName val="P4_跨期间工程敨工收ԯ3"/>
      <sheetName val="附表1（合作厅）_(4)-下旬롩4)3"/>
      <sheetName val="技改_(2)1"/>
      <sheetName val="利息_(10月)1"/>
      <sheetName val="Consol_worksheet-Final"/>
      <sheetName val="1_财务报表"/>
      <sheetName val="OPEN_ITEN_KEY3"/>
      <sheetName val="P4_跨期间工程壨$徸⾷1"/>
      <sheetName val="P4_跨期间工程䬨0丵⽪1"/>
      <sheetName val="raw_material3"/>
      <sheetName val="P4_跨期间工程敨工收ﰀ3"/>
      <sheetName val="附表1（大客户）_(2)-下旬_2耀ᴀ"/>
      <sheetName val="附表1（大客户）_(2)-下旬_2耀缀"/>
      <sheetName val="附表1（大客户）_(2)-下旬_2耀紀"/>
      <sheetName val="for_retest"/>
      <sheetName val="Purchased_FG_stocklist"/>
      <sheetName val="Self-produced_FG_stocklist"/>
      <sheetName val="소상_&quot;1&quot;"/>
      <sheetName val="CASH_APPLICATION_Service_2"/>
      <sheetName val="K200-FA_list_(2)"/>
      <sheetName val="_13_铁路配件_xlsῘ长期投资--其他投헾"/>
      <sheetName val="_13_铁路配件_xlsῘ长期投资--其他投圐"/>
      <sheetName val="Nov_02_&amp;_Dec_02_sal"/>
      <sheetName val="固定瀀᝴"/>
      <sheetName val="K210-2009_生产成本计算单"/>
      <sheetName val="U805-Other_income_adj-04interim"/>
      <sheetName val="U806-Other_income_adj-2004Q1&amp;Q3"/>
      <sheetName val="[13_铁路配件_xls]自定/"/>
      <sheetName val="???-?1?_?3"/>
      <sheetName val="P4_跨期间工程疬!痴!3"/>
      <sheetName val="P4_跨期间工程箜!篤!3"/>
      <sheetName val="P4_跨期间工程敨工收∀3"/>
      <sheetName val="consol_adj3"/>
      <sheetName val="Payroll_R3"/>
      <sheetName val="P4_跨期间工程敨工收缀3"/>
      <sheetName val="Profit_and_loss1"/>
      <sheetName val="P4_跨期间工程敨工收밀3"/>
      <sheetName val="ADJTBL_31003"/>
      <sheetName val="P4_跨期间工程硌'碔'3"/>
      <sheetName val="Conso_BS"/>
      <sheetName val="Company_Info"/>
      <sheetName val="Revenue_Vs__Tax_Mapping"/>
      <sheetName val="Euro_Disney3"/>
      <sheetName val="1999_VO_Model3"/>
      <sheetName val="_13_铁路配件_xlsῘࠝ〚չ䯛"/>
      <sheetName val="_13_铁路配件_xlsῘ长期投资鍸幰ޱ揄》"/>
      <sheetName val="P4_跨期间工程宠!䟣⼫1"/>
      <sheetName val="P4_跨期间工程媌1嫔11"/>
      <sheetName val="P4_跨期间工程坰/䟣⿓1"/>
      <sheetName val="P4_跨期间工程墐%䟣⿞1"/>
      <sheetName val="P4_跨期间工程啰)䟣⼘1"/>
      <sheetName val="P4_跨期间工程叼_呄_1"/>
      <sheetName val="P4_跨期间工程垐&amp;䟣⽡1"/>
      <sheetName val="P4_跨期间工程嬠'䟣⿀1"/>
      <sheetName val="P4_跨期间工程埀_䟣⿰1"/>
      <sheetName val="P4_跨期间工程奠%䟣⼹1"/>
      <sheetName val="P4_跨期间工程呠_䟣⿽1"/>
      <sheetName val="P4_跨期间工程秀,๿⼿1"/>
      <sheetName val="P4_跨期间工程癰_๿⽐1"/>
      <sheetName val="_13_铁路配件_xlsῘ长期投资--其"/>
      <sheetName val="H_L_Summary3"/>
      <sheetName val="Growth_1_2_H_L_Summary_3"/>
      <sheetName val="P4_跨期间工程坐+䟣⿍1"/>
      <sheetName val="P4_跨期间工程夠,奬,1"/>
      <sheetName val="P4_跨期间工程声%夼%1"/>
      <sheetName val="P4_跨期间工程圠!坬!1"/>
      <sheetName val="Non-Statistical_Sampling_Master"/>
      <sheetName val="ENTRY_PENDING_TO_MATCH_WH_11"/>
      <sheetName val="G6-1A_(2005)1"/>
      <sheetName val="P4_跨期间工程丨_丵⽿1"/>
      <sheetName val="P4_跨期间工程坰_䟣⿓1"/>
      <sheetName val="P4_跨期间工程碬!磴!1"/>
      <sheetName val="P4_跨期间工程穌#窔#1"/>
      <sheetName val="P4_跨期间工程勨-徸⿽1"/>
      <sheetName val="P4_跨期间工程奰+妼+1"/>
      <sheetName val="P4_跨期间工程哀$䟣⽍1"/>
      <sheetName val="P4_跨期间工程堠)䟣⽓1"/>
      <sheetName val="P4_跨期间工程吼_咄_1"/>
      <sheetName val="P4_跨期间工程筜-箤-1"/>
      <sheetName val="P4_跨期间工程墸*徸⾕1"/>
      <sheetName val="表9-1_租赁合ꠀ흗ఁ3"/>
      <sheetName val="Search_for3"/>
      <sheetName val="02_033"/>
      <sheetName val="Sign_Off_Form"/>
      <sheetName val="Customize_Your_Invoice"/>
      <sheetName val="XXXXXX虘"/>
      <sheetName val="HK_BRIDGES_CM1"/>
      <sheetName val="18_J"/>
      <sheetName val="14预煠"/>
      <sheetName val="detail_IS"/>
      <sheetName val="NRV_FG"/>
      <sheetName val="自歨"/>
      <sheetName val="自畠"/>
      <sheetName val="Consolidated_TB"/>
      <sheetName val="P4_跨期间工程俈丵⽡"/>
      <sheetName val="P4_跨期间工程丵⽡"/>
      <sheetName val="P4_跨期间工程睞汔"/>
      <sheetName val="P4_跨期间工程癀๿⽼"/>
      <sheetName val="[13_铁路配件_xls]表9-1_租ꠀ첀ఁ춅/"/>
      <sheetName val="[13_铁路配件_xls]表9-1_租砀ꒅఆ辅/"/>
      <sheetName val="[13_铁路配件_xls]表9-1_租赁合/堀f"/>
      <sheetName val="[13_铁路配件_xls]表9-1_租赁合/Þ"/>
      <sheetName val="[13_铁路配件_xls]P4_跨期间工程坰/䟣⿓"/>
      <sheetName val="2-3-2_制造费用3"/>
      <sheetName val="Floating_leg1"/>
      <sheetName val="Fixed_Leg_Curve1"/>
      <sheetName val="Floating_Leg_Curve1"/>
      <sheetName val="Swap_summary1"/>
      <sheetName val="___-_1___3"/>
      <sheetName val="P4_跨期间工程硌'碔_1"/>
      <sheetName val="OS_List"/>
      <sheetName val="P4_跨期间工㰀᎕萀᎕缀"/>
      <sheetName val="YTD_Sales_By_Customer"/>
      <sheetName val="VENDOR_NAMES_300607"/>
      <sheetName val="VENDOR_NAMES_30060&#10;"/>
      <sheetName val="MACRO1_XLM"/>
      <sheetName val="_13_铁路配件_xlsῘ长期︀ᇕ԰"/>
      <sheetName val="_13_铁路配件_xlsῘ长期ﹶᇕ԰"/>
      <sheetName val="_13_铁路配件_xl쌉ᄅ0"/>
      <sheetName val="_13_铁路配件_xl쌅ᄅ0"/>
      <sheetName val="_13_铁路配件_xlက"/>
      <sheetName val="_13_铁路配件_xlsῘ长期0"/>
      <sheetName val="表9-1_租赁合同"/>
      <sheetName val="_13_铁路配件_xlsῘ长期ԯ"/>
      <sheetName val="_13_铁路配件_xlsῘ长期ꠀఅ讅0"/>
      <sheetName val="_13_铁路配件_xlsῘ长期⠀ิఊ讅0"/>
      <sheetName val="F100_RM"/>
      <sheetName val="08_01"/>
      <sheetName val="_13_铁路配件_xlsῘ长期缀딪ԯ缀"/>
      <sheetName val="_13_铁路配件_xlsῘ长期㔀ᵎԯ缀"/>
      <sheetName val="_13_铁路配件_xlsῘ长期缀ԯ缀"/>
      <sheetName val="Bj_1-11"/>
      <sheetName val="BJ_p"/>
      <sheetName val="2002_1-6管理费用"/>
      <sheetName val="P&amp;L_weekly"/>
      <sheetName val="12月到货_"/>
      <sheetName val="C_1"/>
      <sheetName val="K1-B16__inventory1"/>
      <sheetName val="Data_List"/>
      <sheetName val="资产对ௐത"/>
      <sheetName val="资产对რܗ"/>
      <sheetName val="资产踜蹤"/>
      <sheetName val="表9-1_租赁合同汇总噀"/>
      <sheetName val="表9-1_租赁合同汇总奜"/>
      <sheetName val="_13_铁路配件_xl奜妤䟣⽣"/>
      <sheetName val="表9-1_租赁合同汇总焠"/>
      <sheetName val="_13_铁路配件_xl徸⽈췼꿯墨1"/>
      <sheetName val="表9-1_租赁合同汇总徸"/>
      <sheetName val="_13_铁路配件_xl䔧딎鍠"/>
      <sheetName val="OR_TB_"/>
      <sheetName val="Prepayment_-_all_cut_"/>
      <sheetName val="270_0010差異分析(RJE#05)"/>
      <sheetName val="在成品_"/>
      <sheetName val="附表3-下旬헾】"/>
      <sheetName val="附表3-下旬ᰖ〚"/>
      <sheetName val="_13_铁路配件_xlsῘ长期ԯ缀䨀醋"/>
      <sheetName val="_13_铁路配件_xlsῘ长期ԯ缀글▛"/>
      <sheetName val="F150-低值易耗品_"/>
      <sheetName val="2__现金流量表主要信息"/>
      <sheetName val="_13_铁路配件_xlԀ쀀潂Ā"/>
      <sheetName val="_13_铁路配件_xl㰀᎕萀᎕ᴀᨈ԰缀"/>
      <sheetName val="_13_铁路配件_xlԀ䀀mĀ"/>
      <sheetName val="R__Pkg_Summary_"/>
      <sheetName val="P4_跨期间工程丵⼼"/>
      <sheetName val="P4_跨期间工程址䟣⾼"/>
      <sheetName val="P4_跨期间工程墀(䟣⿝"/>
      <sheetName val="P4_跨期间工程嬐䟣⽘"/>
      <sheetName val="P4_跨期间工程灸$徸⾲"/>
      <sheetName val="P4_跨期间工程濈0徸⽜"/>
      <sheetName val="P4_跨期间工程殨&quot;徸　"/>
      <sheetName val="P4_跨期间工程牰*犼*"/>
      <sheetName val="P4_跨期间工程嚀0囌0"/>
      <sheetName val="P4_跨期间工程灀炌"/>
      <sheetName val="P4_跨期间工程滐$漜$"/>
      <sheetName val="分公司EB_x00"/>
      <sheetName val="Mkt_Info"/>
      <sheetName val="breakdown_"/>
      <sheetName val="Dropdown_list"/>
      <sheetName val="P4_跨期间工程1"/>
      <sheetName val="表9-1_租赁合"/>
      <sheetName val="表9-1_租0"/>
      <sheetName val="表9-1_租赁合/"/>
      <sheetName val="表9-1_租赁合0"/>
      <sheetName val="表9-1_租픀ٟ԰"/>
      <sheetName val="表9-1_租/"/>
      <sheetName val="表9-1_租က"/>
      <sheetName val="_13_铁路配件_xl奜妤䟣⽣"/>
      <sheetName val="_13_铁路配件_xl徸⽈"/>
      <sheetName val="_13_铁路配件_xl"/>
      <sheetName val="_13_铁路配件_xlsῘ长期投资--/"/>
      <sheetName val="附表3-下旬헾】"/>
      <sheetName val="附表3-下旬ᰖ〚"/>
      <sheetName val="_13_铁路配件_xl㰀᎕萀᎕ᴀᨈ԰"/>
      <sheetName val="表9-1_租赁合_"/>
      <sheetName val="23产s耀"/>
      <sheetName val="23产s㠀"/>
      <sheetName val="23产s䠀"/>
      <sheetName val="23产sꀀ_"/>
      <sheetName val="23产s䀀"/>
      <sheetName val="[13_铁路配件_xls][13_铁路配件_xls]自定/"/>
      <sheetName val="产品销售收入成脈腌헾⾕"/>
      <sheetName val="产品销售收入成纘_络_헾⼸"/>
      <sheetName val="Proj_Assum"/>
      <sheetName val="12_1长期投资-债权"/>
      <sheetName val="_13_铁路配件_xlsῘ长期投资--其他投纸"/>
      <sheetName val="_13_铁路配件_xlsῘ长期投资--其他投壒"/>
      <sheetName val="_13_铁路配件_xlsῘ长期投资--其他投罨"/>
      <sheetName val="表9-1_租赁合㔀቎԰"/>
      <sheetName val="附表3-下旬_(԰缀"/>
      <sheetName val="U113(1)-details_2005"/>
      <sheetName val="GRATUITY_CALCULATOR"/>
      <sheetName val="[13_铁路配件_xls]表9-1_租/䠀"/>
      <sheetName val="[13_铁路配件_xls]表9-1_租/뀀õ"/>
      <sheetName val="Client_Data"/>
      <sheetName val="TAX_COM"/>
      <sheetName val="附表3-下旬_(Ԁ缀"/>
      <sheetName val="附表3-下旬_(谀ⅺ퐀"/>
      <sheetName val="tong_du_toan"/>
      <sheetName val="附表3-下旬_(밀⽻Ѐ"/>
      <sheetName val="附表3-下旬_(缀̎԰"/>
      <sheetName val="表9-1_租_䠀_x"/>
      <sheetName val="_13_铁路配件_xlsῘ长期投资--其_x00"/>
      <sheetName val="_13_铁路配件_xlsῘ长期ԯ缀"/>
      <sheetName val="_13_铁路配件_xlsῘ长期鐀魺屶ᎍ∴԰_x0"/>
      <sheetName val="_13_铁路配件_xlsῘ长期︀ᇕ԰缀_x000"/>
      <sheetName val="_13_铁路配件_xlsῘ长期0å_x0000"/>
      <sheetName val="_13_铁路配件_xlsῘ长期0頀"/>
      <sheetName val="_13_铁路配件_xlsῘ长期㍠఍讅0_x000"/>
      <sheetName val="_13_铁路配件_xlsῘ长期ﹶᇕ԰缀_x000"/>
      <sheetName val="_13_铁路配件_xlsῘ长期鐀魺屶ኍ∴԰_x0"/>
      <sheetName val="固定?⹏"/>
      <sheetName val="_13_铁路配件_xlsῘ长期砬☺蠀㣟缛ⱪ0"/>
      <sheetName val="Balance_Sheet"/>
      <sheetName val="5201_2004"/>
      <sheetName val="_13_铁路配件_xlsῘ长期㔀቎԰"/>
      <sheetName val="_13_铁路配件_xlsῘ长期㔀ԯ"/>
      <sheetName val="_13_铁路配件_xlsῘ长期怀ᕷ缀പ԰"/>
      <sheetName val="_13_铁路配件_xlsῘ长期⭶缀㬪ԯ"/>
      <sheetName val="_13_铁路配件_xlsῘ长期缀☪ԯ"/>
      <sheetName val="HK_BS"/>
      <sheetName val="2_AR"/>
      <sheetName val="FAlist_transfer_to_RP_盖而富"/>
      <sheetName val="FA_list_2005"/>
      <sheetName val="FAlist_tranfer_to_RP_常流水"/>
      <sheetName val="FA_list_2004"/>
      <sheetName val="FAlist_transfer_to_RP_思迈特"/>
      <sheetName val="POWER_ASSUMPTIONS"/>
      <sheetName val="Repayment_Summary"/>
      <sheetName val="[13_铁路配件_xls]表9-1_租赁合/"/>
      <sheetName val="Validation_source12"/>
      <sheetName val="Prepaid_expense_Final-IDSL1"/>
      <sheetName val="index_cc"/>
      <sheetName val="_13_铁路配件_xlsῘࠝ〚"/>
      <sheetName val="_13_铁路配件_xlsῘ长期缀딪ԯ"/>
      <sheetName val="_13_铁路配件_xlsῘ长期㔀ᵎԯ"/>
      <sheetName val="8_0债券投资"/>
      <sheetName val="P310-2011_9_30"/>
      <sheetName val="P500-SS_Cover"/>
      <sheetName val="Library_Procedures"/>
      <sheetName val="1_5_合同、非合同台帐"/>
      <sheetName val="Disclosure_Summary"/>
      <sheetName val="Main_Menu"/>
      <sheetName val="Monthly_circular"/>
      <sheetName val="Consol_Entries"/>
      <sheetName val="QMR-BS_&amp;_PL"/>
      <sheetName val="数据维护_Data_Maintenance"/>
      <sheetName val="[13_铁路配件_xls]固定姘/徸"/>
      <sheetName val="TB"/>
      <sheetName val="_"/>
      <sheetName val="短期投资股票投资_dbf"/>
      <sheetName val="短期投资国债投资_dbf"/>
      <sheetName val="股票投资收益_dbf"/>
      <sheetName val="其他货币海通_dbf"/>
      <sheetName val="其他货币零领路_dbf"/>
      <sheetName val="投资收益债券_dbf"/>
      <sheetName val="_13_铁路配件_xl︀ᇕ԰缀_x"/>
      <sheetName val="_13_铁路配件_xlsῘ长期氀⡺됀⡺缀鴪ԯ1"/>
      <sheetName val="表9-1_租ꠀ말ం莅01"/>
      <sheetName val="表9-1_租ꠀ첀ఁ춅/1"/>
      <sheetName val="表9-1_租ࠀ뗕ఁ莅01"/>
      <sheetName val="表9-1_租怀⏛ఀ莅01"/>
      <sheetName val="表9-1_租砀⏕ఀ莅01"/>
      <sheetName val="表9-1_租砀ꒅఆ辅/1"/>
      <sheetName val="表9-1_租쀀ఁゅ01"/>
      <sheetName val="[13_铁路配件_xls]表9-1_租ꠀ첀ఁ춅/1"/>
      <sheetName val="[13_铁路配件_xls]表9-1_租砀ꒅఆ辅/1"/>
      <sheetName val="Size_prem"/>
      <sheetName val="附表3-下旬_(԰"/>
      <sheetName val="[13_铁路配件_xls]表9-1_租/"/>
      <sheetName val="附表3-下旬_(Ԁ"/>
      <sheetName val="表9-1_租_"/>
      <sheetName val="_13_铁路配件_xlsῘ长期投资--_"/>
      <sheetName val="P4_跨期间工程墸_徸⾕1"/>
      <sheetName val="VENDOR_NAMES_30060_"/>
      <sheetName val="_13_铁路配件_xls_表9-1_租ꠀ첀ఁ춅_"/>
      <sheetName val="_13_铁路配件_xls_表9-1_租砀ꒅఆ辅_"/>
      <sheetName val="_13_铁路配件_xls_表9-1_租赁合_"/>
      <sheetName val="_13_铁路配件_xls_P4_跨期间工程坰_䟣⿓"/>
      <sheetName val="_13_铁路配件_xls_自定_"/>
      <sheetName val="loan_database"/>
      <sheetName val="2_5"/>
      <sheetName val="其他长"/>
      <sheetName val="Financ__Overview"/>
      <sheetName val="price_variance"/>
      <sheetName val="값목록(Do_not_touch)"/>
      <sheetName val="zsdr82_Tab_"/>
      <sheetName val="CLSA_Layout"/>
      <sheetName val="产品销售成本_dbf"/>
      <sheetName val="2140_"/>
      <sheetName val="Final_sample_listing"/>
      <sheetName val="CTbe_tong"/>
      <sheetName val="CTDZ_0_4+cto"/>
      <sheetName val="资产对"/>
      <sheetName val="_13_铁路配件_xl쌉ᄅ0က³_"/>
      <sheetName val="_13_铁路配件_xl쌅ᄅ0ç_"/>
      <sheetName val="_13_铁路配件_xlက⠀뎔쌀ᄅ0"/>
      <sheetName val="_13_铁路配件_xlက쀀Ꚉ쌊ᄅ0"/>
      <sheetName val="_13_铁路配件_xlကက샃쌆ᄅ0"/>
      <sheetName val="_13_铁路配件_xlက耀돣쌀ᄅ0"/>
      <sheetName val="_13_铁路配件_xlက㠀⠎쌇ᄅ0"/>
      <sheetName val="_13_铁路配件_xlက蠀磸쌊ᄅ0"/>
      <sheetName val="_13_铁路配件_xls__13_铁路配件_xls_自定_"/>
      <sheetName val="_13_铁路配件_xlsῘ长期ԯ缀愀됣"/>
      <sheetName val="单位名"/>
      <sheetName val="表9-1_租赁合同妕ԯ"/>
      <sheetName val="表9-1_租赁合同쀀㵱"/>
      <sheetName val="表9-1_租赁合同퀀⩭"/>
      <sheetName val="表9-1_租赁合同퀀ὴ"/>
      <sheetName val="附表3-下旬_(ꀀ⹚"/>
      <sheetName val="by_companies"/>
      <sheetName val="应收帐款抵消分录__集团内部公司_"/>
      <sheetName val="表9-1_租赁헾】"/>
      <sheetName val="表9-1_租赁︀ᇕ԰缀"/>
      <sheetName val="表9-1_租赁堀ᦃ鰀ᦃ︀"/>
      <sheetName val="表9-1_租赁♗䈀ﵪԯ"/>
      <sheetName val="表9-1_租赁ԯ缀"/>
      <sheetName val="表9-1_租赁丵〒"/>
      <sheetName val="表9-1_租赁԰膸헾"/>
      <sheetName val="表9-1_租赁헾】"/>
      <sheetName val="表9-1_租赁︀ᇕ԰"/>
      <sheetName val="表9-1_租赁ԯ"/>
      <sheetName val="表9-1_租赁丵〒"/>
      <sheetName val="PRC_PNL"/>
      <sheetName val="P4_跨期间ᘀ᨜԰缀"/>
      <sheetName val="P4_跨期间工程敨工收ᘀ"/>
      <sheetName val="Sch_PR-2"/>
      <sheetName val="Sch_PR-3"/>
      <sheetName val="0_2"/>
      <sheetName val="表9-1_租赁合同汇总铼"/>
      <sheetName val="4-1_集团内往来"/>
      <sheetName val="_13_铁路配件_xl奜妤䟣⽣_x"/>
      <sheetName val="_13_铁路配件_xl徸⽈_x0"/>
      <sheetName val="_13_铁路配件_xl_x000"/>
      <sheetName val="P4_跨期间工程牰_犼_"/>
      <sheetName val="XX虘/"/>
      <sheetName val="[13_铁路配件_xls]23产牳/"/>
      <sheetName val="[13_铁路配件_xls]23产牳酈/"/>
      <sheetName val="2-1_合同基本信息"/>
      <sheetName val="附表1（合作厅）_(4丵⼫"/>
      <sheetName val="表9-1_租赁ﺍᇕ԰缀"/>
      <sheetName val="表9-1_租赁炍꿀ఄ薅0"/>
      <sheetName val="表9-1_租赁ః薅0"/>
      <sheetName val="表9-1_租赁炍ఈ/"/>
      <sheetName val="表9-1_租赁❘Ⰰ❙렀"/>
      <sheetName val="表9-1_租赁㔀㝎ԯ缀"/>
      <sheetName val="表9-1_租赁　᭒簀᭒㔀"/>
      <sheetName val="表9-1_租赁ろ᭒簀᭒㔀"/>
      <sheetName val="表9-1_租赁㖍䥎ԯ缀"/>
      <sheetName val="12_1长԰缀"/>
      <sheetName val="12_1长❗䰀❗렀ɟ"/>
      <sheetName val="12_1长렀቟԰缀"/>
      <sheetName val="[13_铁路配件_xls]表9-1_租赁炍ఈ/"/>
      <sheetName val="执行购买与效果预期表by媒介经理_xls"/>
      <sheetName val="固定?⡹"/>
      <sheetName val="P4_跨期间工程敨工收?"/>
      <sheetName val="固定?Ṵ"/>
      <sheetName val="固定?ᝰ"/>
      <sheetName val="XX虘缀?"/>
      <sheetName val="XX虘?ⱛ"/>
      <sheetName val="XX虘?"/>
      <sheetName val="_13_铁路配件_xlsῘ长期鐀魺屶ኍ?԰"/>
      <sheetName val="_13_铁路配件_xlsῘ长期鐀魺屶ᎍ?԰"/>
      <sheetName val="_13_铁路配件_xlsῘ长期鐀魺屶ኍ?԰_x0"/>
      <sheetName val="_13_铁路配件_xlsῘ长期鐀魺屶ᎍ?԰_x0"/>
      <sheetName val="资产对帐清吀"/>
      <sheetName val="资产对帐清厘"/>
      <sheetName val="分配表1(原_辅_协）"/>
      <sheetName val="계조에_따른_특성"/>
      <sheetName val="zhongshan_"/>
      <sheetName val="销售出库1-4_(2)"/>
      <sheetName val="P_-_导引表"/>
      <sheetName val="表9-1_租ꠀ첀ఁ춅_1"/>
      <sheetName val="表9-1_租砀ꒅఆ辅_1"/>
      <sheetName val="其他货币资金_dbf"/>
      <sheetName val="银行存款_dbf"/>
      <sheetName val="表9-1_租赁合同Ⓚ⭾栀"/>
      <sheetName val="资产评估结果分类汇总表_(2)"/>
      <sheetName val="_13_铁路配件_xlԯ缀ѭ⅕"/>
      <sheetName val="表9-1_租赁合同᐀ባ切"/>
      <sheetName val="_13_铁路配件_xl叼&gt;呄&gt;闰⿷"/>
      <sheetName val="_13_铁路配件_xl闰⾝嘴B"/>
      <sheetName val="_13_铁路配件_xl哰&quot;闰⾔ꃖꥺ"/>
      <sheetName val="_13_铁路配件_xl咜哤闰⿺"/>
      <sheetName val="_13_铁路配件_xl埀:闰⿤ꇬ㕕"/>
      <sheetName val="_13_铁路配件_xl墼A处A闰⼔"/>
      <sheetName val="_13_铁路配件_xl⩿〚⎱籄"/>
      <sheetName val="表9-1_租︀ﻕԯ缀"/>
      <sheetName val="Two_Step_Revenue_Testing_Master"/>
      <sheetName val="Global_Data"/>
      <sheetName val="값목록(Don't_touch)"/>
      <sheetName val="시실누(모)_"/>
      <sheetName val="2014_12_31"/>
      <sheetName val="2015_12_31"/>
      <sheetName val="2015_09_30"/>
      <sheetName val="2004_BS"/>
      <sheetName val="Eliminate_adj"/>
      <sheetName val="Consol_level_AJE"/>
      <sheetName val="表9-1_租赁ﺍᇕ԰"/>
      <sheetName val="表9-1_租赁㔀㝎ԯ"/>
      <sheetName val="表9-1_租赁㖍䥎ԯ"/>
      <sheetName val="12_1长԰"/>
      <sheetName val="12_1长렀቟԰"/>
      <sheetName val="within_1_month"/>
      <sheetName val="总公司2002_12_31"/>
      <sheetName val="P4_跨期间ᘀ᨜԰"/>
      <sheetName val="附表1（合作厅）_(4丵⼫"/>
      <sheetName val="_13_铁路配件_xl叼&gt;呄&gt;闰⿷"/>
      <sheetName val="_13_铁路配件_xl闰⾝"/>
      <sheetName val="_13_铁路配件_xl哰&quot;闰⾔"/>
      <sheetName val="_13_铁路配件_xl咜哤闰⿺"/>
      <sheetName val="_13_铁路配件_xl埀:闰⿤"/>
      <sheetName val="_13_铁路配件_xl墼A处A闰⼔"/>
      <sheetName val="_13_铁路配件_xl⩿〚"/>
      <sheetName val="表9-1_租︀ﻕԯ"/>
      <sheetName val="001Disclosure_Summary"/>
      <sheetName val="Hist_BS"/>
      <sheetName val="Sheet11"/>
      <sheetName val="VI-WACC"/>
      <sheetName val="CAP_P001"/>
      <sheetName val="Constant"/>
      <sheetName val="成本中心及制费标准"/>
      <sheetName val="材料耗用标准及价格"/>
      <sheetName val="单位成本"/>
      <sheetName val="成本标准"/>
      <sheetName val="I-98BASE"/>
      <sheetName val="200 BS &amp; EOE"/>
      <sheetName val="名称标准化"/>
      <sheetName val="Raw materials"/>
      <sheetName val="CON CT SINO AGRO"/>
      <sheetName val="unfinished"/>
      <sheetName val="A3"/>
      <sheetName val="PO"/>
      <sheetName val="C"/>
      <sheetName val="Ship"/>
      <sheetName val="工序报废板面积"/>
      <sheetName val="工资系统汇总表部门有误"/>
      <sheetName val="盘点表"/>
      <sheetName val="Rental Commitment 06.01"/>
      <sheetName val="001"/>
      <sheetName val="房屋现场勘查表-成本法"/>
      <sheetName val="流资汇总"/>
      <sheetName val="其他应付款4-12月份明细表"/>
      <sheetName val="其他长期2헾"/>
      <sheetName val="其他长期2⩿"/>
      <sheetName val="其他长期2舸"/>
      <sheetName val="其他长期2翈"/>
      <sheetName val="其他长期2呰"/>
      <sheetName val="XXXXX_x0005___"/>
      <sheetName val="管理"/>
      <sheetName val="G.1R-Shou COP Gf"/>
      <sheetName val="Financial Statement"/>
      <sheetName val="Sheet9"/>
      <sheetName val="原材料"/>
      <sheetName val="净料库"/>
      <sheetName val="采购订单3名"/>
      <sheetName val="1月固定资产清单"/>
      <sheetName val="账"/>
      <sheetName val="calendar"/>
      <sheetName val="基本参数"/>
      <sheetName val="附注(上市)"/>
      <sheetName val="register"/>
      <sheetName val="FA05"/>
      <sheetName val="关联交易-存款"/>
      <sheetName val="classification"/>
      <sheetName val="库存商品余额表.dbf"/>
      <sheetName val="ZI-3-20存货收发存汇总表"/>
      <sheetName val="ZI-3-3盘亏毁损序时簿"/>
      <sheetName val="ZI-3-2盘盈入库序时簿"/>
      <sheetName val="Comp equip"/>
      <sheetName val="Mach &amp; equip"/>
      <sheetName val="MV"/>
      <sheetName val="Freezers"/>
      <sheetName val="每月比对"/>
      <sheetName val="现金流"/>
      <sheetName val="A_L"/>
      <sheetName val="填表说明"/>
      <sheetName val="2014开元8风险转移测试-按DTT"/>
      <sheetName val="附录一国债即期收益率曲线"/>
      <sheetName val="Inputs"/>
      <sheetName val="Adjusted BS"/>
      <sheetName val="12月二级试算表"/>
      <sheetName val="分产品销售收入、成本分析表"/>
      <sheetName val="科目"/>
      <sheetName val="货币资金审定表"/>
      <sheetName val="ND-TT"/>
      <sheetName val="Budget"/>
      <sheetName val="Assum"/>
      <sheetName val="成本汇总表"/>
      <sheetName val="T&amp;R"/>
      <sheetName val="03Movement-BJ"/>
      <sheetName val="Detail Test-SH"/>
      <sheetName val="Movement-SH"/>
      <sheetName val="depreciation PIT-SH"/>
      <sheetName val="Model-Downside"/>
      <sheetName val="基础数据"/>
      <sheetName val="Margins&amp;Growth"/>
      <sheetName val="固定资产清单2"/>
      <sheetName val="1.1牛奶--原奶和产品指标统计表"/>
      <sheetName val="Summary of 生物资产变动表"/>
      <sheetName val="百利包227g_20_"/>
      <sheetName val="科目设置"/>
      <sheetName val="凭证"/>
      <sheetName val="成品包装物百件用量"/>
      <sheetName val="原豆"/>
      <sheetName val="麦片"/>
      <sheetName val="米粉"/>
      <sheetName val="奶粉"/>
      <sheetName val="成品成本"/>
      <sheetName val="_13 铁路配件.xlsῘ长期鐀魺屶ᎍ?∴԰"/>
      <sheetName val="_13 铁路配件.xlsῘ长期鐀魺屶ኍ?∴԰"/>
      <sheetName val="其他应付款科目余额2005.12.31"/>
      <sheetName val="09年入库账"/>
      <sheetName val="一期商务条件销控表"/>
      <sheetName val="_x0002__x0017_"/>
      <sheetName val="表5、成本费用支出计划审批表"/>
      <sheetName val="表9、项目及部门名称"/>
      <sheetName val="三、酒店玻璃幕墙、金属幕墙"/>
      <sheetName val="4-6-6电子设备"/>
      <sheetName val="4-6-4机器设备"/>
      <sheetName val="机械设备步骤复核表"/>
      <sheetName val="价格指数新"/>
      <sheetName val="披露表"/>
      <sheetName val="制造费用合计数"/>
      <sheetName val="3331"/>
      <sheetName val="3334"/>
      <sheetName val="3388"/>
      <sheetName val="3389"/>
      <sheetName val="4213"/>
      <sheetName val="5357"/>
      <sheetName val="8066"/>
      <sheetName val="关联20140228"/>
      <sheetName val="原材料-主要材料"/>
      <sheetName val="原材料-工装材料"/>
      <sheetName val="原材料-外购件"/>
      <sheetName val="原材料-备品备件"/>
      <sheetName val="低值易耗品"/>
      <sheetName val="包装物明细表"/>
      <sheetName val="K产品"/>
      <sheetName val="F产品"/>
      <sheetName val="X产品"/>
      <sheetName val="自膨_x001c_"/>
      <sheetName val="自耨_x001a_"/>
      <sheetName val="自헾⿫"/>
      <sheetName val="自膨"/>
      <sheetName val="自耨"/>
      <sheetName val="自헾⽧"/>
      <sheetName val="自茸1"/>
      <sheetName val="自繨*"/>
      <sheetName val="自胨_x001d_"/>
      <sheetName val="自菘/"/>
      <sheetName val="自肘#"/>
      <sheetName val="已签约未回笼明细"/>
      <sheetName val="Hyperion Table"/>
      <sheetName val="当前明细账与映美往来"/>
      <sheetName val="出租开发产品明细"/>
      <sheetName val="比较资产负债表"/>
      <sheetName val="9-1折旧"/>
      <sheetName val="-----"/>
      <sheetName val="单栋面积信息表"/>
      <sheetName val="NAME"/>
      <sheetName val="기본"/>
      <sheetName val="Heads"/>
      <sheetName val="Cashbook"/>
      <sheetName val="室内汇总"/>
      <sheetName val="成本台帐"/>
      <sheetName val="23销售收入及应收楼款09年1-12月"/>
      <sheetName val="15其他业务利润"/>
      <sheetName val="03 0912应收账款账龄"/>
      <sheetName val="04 0912其他应收款账龄"/>
      <sheetName val="05 0912预付帐款"/>
      <sheetName val="10 0912应付账款账龄"/>
      <sheetName val="1th"/>
      <sheetName val="10th"/>
      <sheetName val="11th"/>
      <sheetName val="2nd"/>
      <sheetName val="3rd"/>
      <sheetName val="4th"/>
      <sheetName val="5th"/>
      <sheetName val="6th"/>
      <sheetName val="7th"/>
      <sheetName val="8th"/>
      <sheetName val="9th"/>
      <sheetName val="基础信息表"/>
      <sheetName val="科目名称表"/>
      <sheetName val="广州库"/>
      <sheetName val="版权方2004年度频道分布汇总表"/>
      <sheetName val="栏目及类别表"/>
      <sheetName val="营业费用测试"/>
      <sheetName val="应收利息Dy"/>
      <sheetName val="电子设备1"/>
      <sheetName val="面积"/>
      <sheetName val="AP, AR"/>
      <sheetName val="制造哰_x0016_"/>
      <sheetName val="Orders"/>
      <sheetName val="OutSum"/>
      <sheetName val="银行存款核对表"/>
      <sheetName val="Final-本部-短期借款"/>
      <sheetName val="Currency"/>
      <sheetName val="递延所得税"/>
      <sheetName val="AR Drop Downs"/>
      <sheetName val="DropDown"/>
      <sheetName val="农业用地"/>
      <sheetName val="综合成本分析01.01-0205"/>
      <sheetName val="房屋类"/>
      <sheetName val="设备采购01"/>
      <sheetName val="设备采购02"/>
      <sheetName val="设备采购03"/>
      <sheetName val="T04"/>
      <sheetName val="Sales taxes"/>
      <sheetName val="截止的抽凭"/>
      <sheetName val="其他应付款账龄分析"/>
      <sheetName val="项目目录"/>
      <sheetName val="应付账款 (2)"/>
      <sheetName val="长期应付款Dy"/>
      <sheetName val="01 RM and PM"/>
      <sheetName val="exchange_rate"/>
      <sheetName val="火车装车"/>
      <sheetName val="U1"/>
      <sheetName val="综合概算"/>
      <sheetName val="主要材料"/>
      <sheetName val="工程量清单"/>
      <sheetName val="机械台班费计算表"/>
      <sheetName val="砼配比计算表"/>
      <sheetName val="06新产品汇总"/>
      <sheetName val="其他应收—单位往来"/>
      <sheetName val="合并TB"/>
      <sheetName val="安全费购置设备用途字典"/>
      <sheetName val="Base Data"/>
      <sheetName val="Title"/>
      <sheetName val="审计程序"/>
      <sheetName val="_3220"/>
      <sheetName val="科目代码"/>
      <sheetName val="Page1"/>
      <sheetName val="t_Schema"/>
      <sheetName val="3306"/>
      <sheetName val="3316"/>
      <sheetName val="KMFMA"/>
      <sheetName val="Annual Price"/>
      <sheetName val="_2617"/>
      <sheetName val="_5530"/>
      <sheetName val="AFEMAI"/>
      <sheetName val="KEY"/>
      <sheetName val="UFPrn20061113135115"/>
      <sheetName val="BLLP-GL Link"/>
      <sheetName val="新准则TB"/>
      <sheetName val="广西汇总"/>
      <sheetName val="选项表"/>
      <sheetName val="9-11其他应交"/>
      <sheetName val="8-1其他长期"/>
      <sheetName val="8-2递税借项"/>
      <sheetName val="3-8应收补贴"/>
      <sheetName val="3-2短投汇总"/>
      <sheetName val="Balance sheet for August"/>
      <sheetName val="Income statement for August"/>
      <sheetName val="_2731"/>
      <sheetName val="_2733"/>
      <sheetName val="公摊费用及期间费"/>
      <sheetName val="格致_余额表"/>
      <sheetName val="格致_管理费用"/>
      <sheetName val="格致_营业费用"/>
      <sheetName val="基准地价修正法"/>
      <sheetName val="市场比较法-估价对象"/>
      <sheetName val="SW-TEO"/>
      <sheetName val="Ending Stock"/>
      <sheetName val="WP-CUT-OFF-津西"/>
      <sheetName val="合并调整"/>
      <sheetName val="RM Cost"/>
      <sheetName val="表9-1 租赁炍_xdc7e_ఈ_"/>
      <sheetName val="_13 铁路配件.xls_表9-1 租赁炍_xdc7e_ఈ_"/>
      <sheetName val="2003.9"/>
      <sheetName val="资本公积审定表"/>
      <sheetName val="MOBI HK"/>
      <sheetName val="调17"/>
      <sheetName val="DERMIK Multiples"/>
      <sheetName val="DERMIK"/>
      <sheetName val="Magic Quadrant"/>
      <sheetName val="외주현황.wq1"/>
      <sheetName val="P&amp;L"/>
      <sheetName val="往来账龄-RPT"/>
      <sheetName val="Sample design - 2005"/>
      <sheetName val="底稿2001年"/>
      <sheetName val="员工工资"/>
      <sheetName val="底稿0000"/>
      <sheetName val="C4-"/>
      <sheetName val="DTT adj"/>
      <sheetName val="京王井の頭線"/>
      <sheetName val="WholeCo Model"/>
      <sheetName val="XXXXX_x0005_??"/>
      <sheetName val="A430"/>
      <sheetName val="L3-1 AR ageing list"/>
      <sheetName val="加扣款"/>
      <sheetName val="Work Papers"/>
      <sheetName val="CntrlType1_2"/>
      <sheetName val="所得税调整"/>
      <sheetName val="Trial Balance"/>
      <sheetName val="FA movement"/>
      <sheetName val="CIP Register 30.9.2007"/>
      <sheetName val="固定_x0005_?⽙"/>
      <sheetName val="XXXX?⽙렀絟"/>
      <sheetName val="23产?㲗䀀⛌"/>
      <sheetName val="23产?㲗㠀ਗ"/>
      <sheetName val="_13 铁路配件.xlsῘ长期鐀魺屶ኍ?∴԰_x0"/>
      <sheetName val="MasterList"/>
      <sheetName val="5 Analysis"/>
      <sheetName val="U"/>
      <sheetName val="附表3"/>
      <sheetName val="Pnl-10"/>
      <sheetName val="20"/>
      <sheetName val="30"/>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2008年"/>
      <sheetName val="固定资产Dy"/>
      <sheetName val="累计折旧Dy"/>
      <sheetName val="conWP"/>
      <sheetName val="应收"/>
      <sheetName val="坏帐准备子公司"/>
      <sheetName val="DCF"/>
      <sheetName val="JW3"/>
      <sheetName val="JW4"/>
      <sheetName val="JW5"/>
      <sheetName val="F101"/>
      <sheetName val="ARP-P101"/>
      <sheetName val="关联单位"/>
      <sheetName val="XX虘က"/>
      <sheetName val="Rent Roll"/>
      <sheetName val="BQ"/>
      <sheetName val="Rent_Roll"/>
      <sheetName val="Conso_BS1"/>
      <sheetName val="数据维护_Data_Maintenance1"/>
      <sheetName val="[13_铁路配件_xls]P4_跨期间工程坰/䟣⿓1"/>
      <sheetName val="附表1（大客户）_(2)-下旬_2耀ᴀ1"/>
      <sheetName val="附表1（大客户）_(2)-下旬_2耀缀1"/>
      <sheetName val="附表1（大客户）_(2)-下旬_2耀紀1"/>
      <sheetName val="for_retest1"/>
      <sheetName val="K200-FA_list_(2)1"/>
      <sheetName val="1_财务报表1"/>
      <sheetName val="[13_铁路配件_xls]固定姘/徸1"/>
      <sheetName val="[13_铁路配件_xls]表9-1_租赁合/堀f1"/>
      <sheetName val="[13_铁路配件_xls]表9-1_租赁合/Þ1"/>
      <sheetName val="_13_铁路配件_xlsῘ长期投资--其他投헾1"/>
      <sheetName val="销售出库1-4_(2)1"/>
      <sheetName val="Rent_Roll1"/>
      <sheetName val="Repayment_Summary1"/>
      <sheetName val="Estimated_AP_9_034"/>
      <sheetName val="Conso_BS2"/>
      <sheetName val="13_铁路配件4"/>
      <sheetName val="DDETABLE_4"/>
      <sheetName val="H_L_Summary4"/>
      <sheetName val="Growth_1_2_H_L_Summary_4"/>
      <sheetName val="P4_跨期间工程敨工收缀4"/>
      <sheetName val="P4_跨期间工程敨工收㰀4"/>
      <sheetName val="P4_跨期间工程敨工收ﰀ4"/>
      <sheetName val="附表1（合作厅）_(4)-下旬롩4)4"/>
      <sheetName val="数据维护_Data_Maintenance2"/>
      <sheetName val="???-?1?_?4"/>
      <sheetName val="raw_material4"/>
      <sheetName val="P4_跨期间工程疬!痴!4"/>
      <sheetName val="P4_跨期间工程箜!篤!4"/>
      <sheetName val="OPEN_ITEN_KEY4"/>
      <sheetName val="Profit_and_loss2"/>
      <sheetName val="Payroll_R4"/>
      <sheetName val="List_of_Fixed_assets4"/>
      <sheetName val="P4_跨期间工程敨工收∀4"/>
      <sheetName val="P4_跨期间工程敨工收밀4"/>
      <sheetName val="consol_adj4"/>
      <sheetName val="ADJTBL_31004"/>
      <sheetName val="P4_跨期间工程宠!䟣⼫2"/>
      <sheetName val="P4_跨期间工程媌1嫔12"/>
      <sheetName val="[13_铁路配件_xls]P4_跨期间工程坰/䟣⿓2"/>
      <sheetName val="P4_跨期间工程墐%䟣⿞2"/>
      <sheetName val="P4_跨期间工程啰)䟣⼘2"/>
      <sheetName val="P4_跨期间工程叼_呄_2"/>
      <sheetName val="P4_跨期间工程垐&amp;䟣⽡2"/>
      <sheetName val="P4_跨期间工程嬠'䟣⿀2"/>
      <sheetName val="P4_跨期间工程埀_䟣⿰2"/>
      <sheetName val="P4_跨期间工程奠%䟣⼹2"/>
      <sheetName val="P4_跨期间工程呠_䟣⿽2"/>
      <sheetName val="P4_跨期间工程秀,๿⼿2"/>
      <sheetName val="P4_跨期间工程癰_๿⽐2"/>
      <sheetName val="清单12_314"/>
      <sheetName val="附表1（大客户）_(2)-下旬_2耀ᴀ2"/>
      <sheetName val="附表1（大客户）_(2)-下旬_2耀缀2"/>
      <sheetName val="附表1（大客户）_(2)-下旬_2耀紀2"/>
      <sheetName val="P4_跨期间工程坐+䟣⿍2"/>
      <sheetName val="P4_跨期间工程夠,奬,2"/>
      <sheetName val="P4_跨期间工程声%夼%2"/>
      <sheetName val="P4_跨期间工程圠!坬!2"/>
      <sheetName val="P4_跨期间工程碬!磴!2"/>
      <sheetName val="P4_跨期间工程穌#窔#2"/>
      <sheetName val="P4_跨期间工程勨-徸⿽2"/>
      <sheetName val="P4_跨期间工程奰+妼+2"/>
      <sheetName val="P4_跨期间工程哀$䟣⽍2"/>
      <sheetName val="P4_跨期间工程堠)䟣⽓2"/>
      <sheetName val="P4_跨期间工程壨$徸⾷2"/>
      <sheetName val="P4_跨期间工程䬨0丵⽪2"/>
      <sheetName val="P4_跨期间工程丨_丵⽿2"/>
      <sheetName val="P4_跨期间工程吼_咄_2"/>
      <sheetName val="P4_跨期间工程筜-箤-2"/>
      <sheetName val="P4_跨期间工程墸*徸⾕2"/>
      <sheetName val="Search_for4"/>
      <sheetName val="02_034"/>
      <sheetName val="P4_跨期间工程硌'碔'4"/>
      <sheetName val="for_retest2"/>
      <sheetName val="F-A_summy_22"/>
      <sheetName val="K200-FA_list_(2)2"/>
      <sheetName val="H_R2"/>
      <sheetName val="1_财务报表2"/>
      <sheetName val="表9-1_租赁合ꠀ흗ఁ4"/>
      <sheetName val="K1-B16__inventory2"/>
      <sheetName val="Euro_Disney4"/>
      <sheetName val="1999_VO_Model4"/>
      <sheetName val="2-3-2_制造费用4"/>
      <sheetName val="Floating_leg2"/>
      <sheetName val="Fixed_Leg_Curve2"/>
      <sheetName val="Floating_Leg_Curve2"/>
      <sheetName val="Swap_summary2"/>
      <sheetName val="HK_BRIDGES_CM2"/>
      <sheetName val="[13_铁路配件_xls]固定姘/徸2"/>
      <sheetName val="[13_铁路配件_xls]表9-1_租ꠀ첀ఁ춅/2"/>
      <sheetName val="[13_铁路配件_xls]表9-1_租砀ꒅఆ辅/2"/>
      <sheetName val="[13_铁路配件_xls]表9-1_租赁合/堀f2"/>
      <sheetName val="[13_铁路配件_xls]表9-1_租赁合/Þ2"/>
      <sheetName val="流动资亥-%货币_(2)2"/>
      <sheetName val="_13_铁路配件_xlsῘ长期投资--其他投헾2"/>
      <sheetName val="P4_跨期间工程坰/䟣⿓2"/>
      <sheetName val="ENTRY_PENDING_TO_MATCH_WH_12"/>
      <sheetName val="销售出库1-4_(2)2"/>
      <sheetName val="技改_(2)2"/>
      <sheetName val="利息_(10月)2"/>
      <sheetName val="Rent_Roll2"/>
      <sheetName val="Repayment_Summary2"/>
      <sheetName val="P4_跨期间工程硌'碔_2"/>
      <sheetName val="G6-1A_(2005)2"/>
      <sheetName val="Estimated_AP_9_035"/>
      <sheetName val="Conso_BS3"/>
      <sheetName val="13_铁路配件5"/>
      <sheetName val="DDETABLE_5"/>
      <sheetName val="H_L_Summary5"/>
      <sheetName val="Growth_1_2_H_L_Summary_5"/>
      <sheetName val="P4_跨期间工程敨工收缀5"/>
      <sheetName val="P4_跨期间工程敨工收㰀5"/>
      <sheetName val="P4_跨期间工程敨工收ﰀ5"/>
      <sheetName val="附表1（合作厅）_(4)-下旬롩4)5"/>
      <sheetName val="数据维护_Data_Maintenance3"/>
      <sheetName val="???-?1?_?5"/>
      <sheetName val="raw_material5"/>
      <sheetName val="P4_跨期间工程疬!痴!5"/>
      <sheetName val="P4_跨期间工程箜!篤!5"/>
      <sheetName val="OPEN_ITEN_KEY5"/>
      <sheetName val="Profit_and_loss3"/>
      <sheetName val="Payroll_R5"/>
      <sheetName val="List_of_Fixed_assets5"/>
      <sheetName val="P4_跨期间工程敨工收∀5"/>
      <sheetName val="P4_跨期间工程敨工收밀5"/>
      <sheetName val="consol_adj5"/>
      <sheetName val="ADJTBL_31005"/>
      <sheetName val="P4_跨期间工程宠!䟣⼫3"/>
      <sheetName val="P4_跨期间工程媌1嫔13"/>
      <sheetName val="[13_铁路配件_xls]P4_跨期间工程坰/䟣⿓3"/>
      <sheetName val="P4_跨期间工程墐%䟣⿞3"/>
      <sheetName val="P4_跨期间工程啰)䟣⼘3"/>
      <sheetName val="P4_跨期间工程叼_呄_3"/>
      <sheetName val="P4_跨期间工程垐&amp;䟣⽡3"/>
      <sheetName val="P4_跨期间工程嬠'䟣⿀3"/>
      <sheetName val="P4_跨期间工程埀_䟣⿰3"/>
      <sheetName val="P4_跨期间工程奠%䟣⼹3"/>
      <sheetName val="P4_跨期间工程呠_䟣⿽3"/>
      <sheetName val="P4_跨期间工程秀,๿⼿3"/>
      <sheetName val="P4_跨期间工程癰_๿⽐3"/>
      <sheetName val="清单12_315"/>
      <sheetName val="附表1（大客户）_(2)-下旬_2耀ᴀ3"/>
      <sheetName val="附表1（大客户）_(2)-下旬_2耀缀3"/>
      <sheetName val="附表1（大客户）_(2)-下旬_2耀紀3"/>
      <sheetName val="P4_跨期间工程坐+䟣⿍3"/>
      <sheetName val="P4_跨期间工程夠,奬,3"/>
      <sheetName val="P4_跨期间工程声%夼%3"/>
      <sheetName val="P4_跨期间工程圠!坬!3"/>
      <sheetName val="P4_跨期间工程碬!磴!3"/>
      <sheetName val="P4_跨期间工程穌#窔#3"/>
      <sheetName val="P4_跨期间工程勨-徸⿽3"/>
      <sheetName val="P4_跨期间工程奰+妼+3"/>
      <sheetName val="P4_跨期间工程哀$䟣⽍3"/>
      <sheetName val="P4_跨期间工程堠)䟣⽓3"/>
      <sheetName val="P4_跨期间工程壨$徸⾷3"/>
      <sheetName val="P4_跨期间工程䬨0丵⽪3"/>
      <sheetName val="P4_跨期间工程丨_丵⽿3"/>
      <sheetName val="P4_跨期间工程吼_咄_3"/>
      <sheetName val="P4_跨期间工程筜-箤-3"/>
      <sheetName val="P4_跨期间工程墸*徸⾕3"/>
      <sheetName val="Search_for5"/>
      <sheetName val="02_035"/>
      <sheetName val="P4_跨期间工程硌'碔'5"/>
      <sheetName val="for_retest3"/>
      <sheetName val="F-A_summy_23"/>
      <sheetName val="K200-FA_list_(2)3"/>
      <sheetName val="H_R3"/>
      <sheetName val="1_财务报表3"/>
      <sheetName val="表9-1_租赁合ꠀ흗ఁ5"/>
      <sheetName val="K1-B16__inventory3"/>
      <sheetName val="Euro_Disney5"/>
      <sheetName val="1999_VO_Model5"/>
      <sheetName val="2-3-2_制造费用5"/>
      <sheetName val="Floating_leg3"/>
      <sheetName val="Fixed_Leg_Curve3"/>
      <sheetName val="Floating_Leg_Curve3"/>
      <sheetName val="Swap_summary3"/>
      <sheetName val="HK_BRIDGES_CM3"/>
      <sheetName val="[13_铁路配件_xls]固定姘/徸3"/>
      <sheetName val="[13_铁路配件_xls]表9-1_租ꠀ첀ఁ춅/3"/>
      <sheetName val="[13_铁路配件_xls]表9-1_租砀ꒅఆ辅/3"/>
      <sheetName val="[13_铁路配件_xls]表9-1_租赁合/堀f3"/>
      <sheetName val="[13_铁路配件_xls]表9-1_租赁合/Þ3"/>
      <sheetName val="流动资亥-%货币_(2)3"/>
      <sheetName val="_13_铁路配件_xlsῘ长期投资--其他投헾3"/>
      <sheetName val="P4_跨期间工程坰/䟣⿓3"/>
      <sheetName val="ENTRY_PENDING_TO_MATCH_WH_13"/>
      <sheetName val="销售出库1-4_(2)3"/>
      <sheetName val="技改_(2)3"/>
      <sheetName val="利息_(10月)3"/>
      <sheetName val="Rent_Roll3"/>
      <sheetName val="Repayment_Summary3"/>
      <sheetName val="P4_跨期间工程硌'碔_3"/>
      <sheetName val="G6-1A_(2005)3"/>
      <sheetName val="值列表"/>
      <sheetName val="5-6#线预付款账"/>
      <sheetName val="5#6#费用账"/>
      <sheetName val="一般预算收入"/>
      <sheetName val="成品入库05"/>
      <sheetName val="Configure"/>
      <sheetName val="Exchange Rate Link Sheet"/>
      <sheetName val="G2 Lead"/>
      <sheetName val="平衡"/>
      <sheetName val="x504明细"/>
      <sheetName val="Depreciation Policy"/>
      <sheetName val="基本信息输入"/>
      <sheetName val="成品"/>
      <sheetName val="2016"/>
      <sheetName val="PL1"/>
      <sheetName val="对手列表"/>
      <sheetName val="表六 "/>
      <sheetName val="Option"/>
      <sheetName val="项目定义"/>
      <sheetName val="条件输入"/>
      <sheetName val="其他应收款明细及帐龄分析(表5)"/>
      <sheetName val="国内競合"/>
      <sheetName val="[13 铁路配件.xls][13 铁路配件.xls]_9__2"/>
      <sheetName val="[13 铁路配件.xls][13 铁路配件.xls]_9__3"/>
      <sheetName val="[13 铁路配件.xls][13 铁路配件.xls]_9__4"/>
      <sheetName val="[13 铁路配件.xls][13 铁路配件.xls]_9__5"/>
      <sheetName val="[13 铁路配件.xls][13 铁路配件.xls]P4__2"/>
      <sheetName val="测算表"/>
      <sheetName val="TBLｼｰﾄ"/>
      <sheetName val="国内配置"/>
      <sheetName val="数据录入表"/>
      <sheetName val="Issue list monthly"/>
      <sheetName val="G2-OK"/>
      <sheetName val="S'pore Cost Detail"/>
      <sheetName val="3 - Balance Sheet"/>
      <sheetName val="产成品等存货参数计算"/>
      <sheetName val="成本明细表"/>
      <sheetName val="收入预测明细表"/>
      <sheetName val="E1640 产成品报废(stw)"/>
      <sheetName val="_13 铁路配件.xlsῘ长期鐀魺屶ᎍ?∴԰_x0"/>
      <sheetName val="三家其他应付公司"/>
      <sheetName val="应付账款明细表"/>
      <sheetName val="重要供应商检查"/>
      <sheetName val="应付股利Dy"/>
      <sheetName val="以前年度损益调整Dy"/>
      <sheetName val="销售6.13"/>
      <sheetName val="应付职工薪酬Dy"/>
      <sheetName val="HEAD"/>
      <sheetName val="Assmp"/>
      <sheetName val="格式"/>
      <sheetName val="未审利润及利润分配表"/>
      <sheetName val="未审资产负债表"/>
      <sheetName val="引用数据"/>
      <sheetName val="会计政策"/>
      <sheetName val="产品入库单列表"/>
      <sheetName val="CD FMA"/>
      <sheetName val="FMC"/>
      <sheetName val="ｺﾝY条件BD"/>
      <sheetName val="05.03"/>
      <sheetName val="产成品"/>
      <sheetName val="少数股东损益测算表"/>
      <sheetName val="函证明细表"/>
      <sheetName val="营业费用截止"/>
      <sheetName val="#511BkRec"/>
      <sheetName val="#511-SEPT97"/>
      <sheetName val="#511-OCT97"/>
      <sheetName val="#511-NOV97"/>
      <sheetName val="#511-DEC97"/>
      <sheetName val="附表28"/>
      <sheetName val="附表5-1"/>
      <sheetName val="附表8-1"/>
      <sheetName val="附表27"/>
      <sheetName val="附表17"/>
      <sheetName val="附表16"/>
      <sheetName val="附表4"/>
      <sheetName val="附表21"/>
      <sheetName val="附表24"/>
      <sheetName val="附表32"/>
      <sheetName val="附表33"/>
      <sheetName val="附表13"/>
      <sheetName val="附表15-1"/>
      <sheetName val="附表3"/>
      <sheetName val="Communication Eco dev"/>
      <sheetName val="Communication Eco frf"/>
      <sheetName val="MEGHK16V"/>
      <sheetName val="BJ"/>
      <sheetName val="科目余额表0803"/>
      <sheetName val="库存材料汇总表"/>
      <sheetName val=" _x0017_"/>
      <sheetName val="梁家5-1-1房建"/>
      <sheetName val="现金流量"/>
      <sheetName val="成本分析"/>
      <sheetName val="设计指标"/>
      <sheetName val="收入预测"/>
      <sheetName val="_2659"/>
      <sheetName val="合"/>
      <sheetName val="数据源"/>
      <sheetName val="代理公司资料表"/>
      <sheetName val="3-1-2银存"/>
      <sheetName val="3-1-3其他货币"/>
      <sheetName val="10-1长借"/>
      <sheetName val="10-2应付债券"/>
      <sheetName val="10-3长期应付款"/>
      <sheetName val="10-4住房周转金"/>
      <sheetName val="10-5其他长期负债"/>
      <sheetName val="10-6递延税款贷项"/>
      <sheetName val="3-10存货汇总"/>
      <sheetName val="3-11待摊"/>
      <sheetName val="3-12待处理流损"/>
      <sheetName val="3-13一年长债"/>
      <sheetName val="3-14其他流资"/>
      <sheetName val="3-3应收票据"/>
      <sheetName val="3-4应收帐"/>
      <sheetName val="3-5应收股利"/>
      <sheetName val="3-6应收利息"/>
      <sheetName val="3-7预付帐款"/>
      <sheetName val="3-9其他应收"/>
      <sheetName val="长投汇总"/>
      <sheetName val="5-1-2构筑"/>
      <sheetName val="5-1-3管沟"/>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9-1短期借款"/>
      <sheetName val="9-10应付利润"/>
      <sheetName val="9-12预提"/>
      <sheetName val="9-13一年内长债"/>
      <sheetName val="9-14其他流负"/>
      <sheetName val="9-2应付票据"/>
      <sheetName val="9-3应付帐款"/>
      <sheetName val="9-4预收帐款"/>
      <sheetName val="9-5代销商品款"/>
      <sheetName val="9-6其他应付款"/>
      <sheetName val="9-7应付工资"/>
      <sheetName val="9-8应付福利费"/>
      <sheetName val="9-9应交税金"/>
      <sheetName val="其他长期2莸"/>
      <sheetName val="nada"/>
      <sheetName val="Cash Flow Annual"/>
      <sheetName val="Indirect expenses"/>
      <sheetName val="lookup"/>
      <sheetName val="明细数据表"/>
      <sheetName val="截至2010.4.30收楼"/>
      <sheetName val="住宅"/>
      <sheetName val="表9-1 租舓⽤_x0005_"/>
      <sheetName val="序列表"/>
      <sheetName val="表9-1 租,,舓⼶"/>
      <sheetName val="市场比较法"/>
      <sheetName val="假设开发法（传统-组成）"/>
      <sheetName val="1月 "/>
      <sheetName val="多套房税表 "/>
      <sheetName val="UFPrn20060113152646"/>
      <sheetName val="UFPrn20060113153757"/>
      <sheetName val="UFPrn20060113154140"/>
      <sheetName val="业绩表"/>
      <sheetName val="表5_1_1固定资产—房屋建筑物"/>
      <sheetName val="76767"/>
      <sheetName val="其他应收款－单位凭证"/>
      <sheetName val="预付帐款明细表"/>
      <sheetName val="1月领料"/>
      <sheetName val="备用金2"/>
      <sheetName val="借款利息全年"/>
      <sheetName val="服务费基础数据-7"/>
      <sheetName val="a07 TJCIMC"/>
      <sheetName val="d03 CIMCSV"/>
      <sheetName val="营业税针对性测试"/>
      <sheetName val="品种酒生产月报10月"/>
      <sheetName val="编码表"/>
      <sheetName val="唯一合同编号"/>
      <sheetName val="负债表"/>
      <sheetName val="调整表"/>
      <sheetName val="HOME"/>
      <sheetName val="XXXXXX_x005f_x0005_"/>
      <sheetName val="固定_x005f_x0005_"/>
      <sheetName val="XXXX_x005f_xdc00_⹚␀"/>
      <sheetName val="XX虘_x005f_x0013_蚜_x005f_x0013_"/>
      <sheetName val="XX虘_x005f_x0013_"/>
      <sheetName val="XX_x005f_x0005_"/>
      <sheetName val="XXXXXX蚘_x005f_x0013_"/>
      <sheetName val="固定⪋〚_x005f_x0005_"/>
      <sheetName val="固定헾】_x005f_x0005_"/>
      <sheetName val="固定秠_x005f_x001d_๿"/>
      <sheetName val="资产对帐清_x005f_xdc5e_"/>
      <sheetName val="固定瘌_x005f_x001e_癔"/>
      <sheetName val="P4 跨期间工程瑌_x005f_x001e_璔_x005f_x001e_"/>
      <sheetName val="固定_x005f_x0005_氀⁚"/>
      <sheetName val="XXXXX_x005f_x0005_"/>
      <sheetName val="资产简_x005f_x0015_๿"/>
      <sheetName val="P4 跨期间工程敨工收_x005f_xdc00_"/>
      <sheetName val="资产穰_x005f_x001a_ᰖ"/>
      <sheetName val="固定๿⽐_x005f_x0005_"/>
      <sheetName val="固定赠_x005f_x0012_๿"/>
      <sheetName val="固定๿⽥_x005f_x0005_"/>
      <sheetName val="固定๿⼹_x005f_x0005_"/>
      <sheetName val="固定鋰_x005f_x001e_⪋"/>
      <sheetName val="固定๿⾓_x005f_x0005_"/>
      <sheetName val="固定๿⿂_x005f_x0005_"/>
      <sheetName val="资产䟣⿓_x005f_x0005_"/>
      <sheetName val="固定䟣⾙_x005f_x0005_"/>
      <sheetName val="固定珌_x005f_x0014_琔"/>
      <sheetName val="P4 跨期间工程๿⽌_x005f_x0005_"/>
      <sheetName val="P4 跨期间工程啠_x005f_x0015_䌢⿍"/>
      <sheetName val="XXXXXX_x005f_x0005__"/>
      <sheetName val="资产郐_x005f_x0013_๿"/>
      <sheetName val="资产疬_x005f_x0014_痴"/>
      <sheetName val="资产๿⼠_x005f_x0005_"/>
      <sheetName val="资产๿⼳_x005f_x0005_"/>
      <sheetName val="资产竜_x005f_x0018_笤"/>
      <sheetName val="资产酐_x005f_x0012_๿"/>
      <sheetName val="资产埐_x005f_x001e_䌢"/>
      <sheetName val="资产䌢⽛_x005f_x0005_"/>
      <sheetName val="XX虘_x005f_x0013_픀腟"/>
      <sheetName val="固定_x005f_x0005_가⡴"/>
      <sheetName val="固定_x005f_x0005_G"/>
      <sheetName val="固定_x005f_x0005_　⑯"/>
      <sheetName val="固定_x005f_x0005_䰀⩱"/>
      <sheetName val="XX虘_x005f_x0013_ὖ"/>
      <sheetName val="资产๿⿙_x005f_x0005_"/>
      <sheetName val="资产鎼_x005f_x001b_鐄"/>
      <sheetName val="资产๿⾒_x005f_x0005_"/>
      <sheetName val="XX虘_x005f_x0013_尀ᱵ"/>
      <sheetName val="XX虘_x005f_x0013_瀀ṹ"/>
      <sheetName val="XX虘_x005f_x0013_㰀⩴"/>
      <sheetName val="XX虘_x005f_x0013_ᰀⱴ"/>
      <sheetName val="XX虘_x005f_x0013_缀_x005f_xdf0e_"/>
      <sheetName val="XX虘_x005f_x0013_ꀀ᝙"/>
      <sheetName val="XX虘_x005f_x0013_耀⁴"/>
      <sheetName val="固定_x005f_x0005_退ㅰ"/>
      <sheetName val="固定_x005f_x0005_∀"/>
      <sheetName val="XX虘_x005f_x0013_簀ᙗ"/>
      <sheetName val="XX虘_x005f_x0013_䀀⥮"/>
      <sheetName val="固定_x005f_x0005_∀䥃"/>
      <sheetName val="固定_x005f_x0005_큶⛀"/>
      <sheetName val="固定_x005f_x0005_⁷េ"/>
      <sheetName val="固定_x005f_x0005_ぷើ"/>
      <sheetName val="固定_x005f_x0005_w⧅"/>
      <sheetName val="固定_x005f_x0005_ၷ⧂"/>
      <sheetName val="固定_x005f_x0005_끷⟂"/>
      <sheetName val="固定_x005f_x0005_ꁷⳆ"/>
      <sheetName val="固定_x005f_x0005_灷⃆"/>
      <sheetName val="XX虘_x005f_x0013__x005f_xdc00_ⱛ"/>
      <sheetName val="XX虘_x005f_x0013__x005f_xdd47_"/>
      <sheetName val="固定_x005f_x0005_가≖"/>
      <sheetName val="固定_x005f_x0005_끷ⳁ"/>
      <sheetName val="固定_x005f_x0005_遷⏆"/>
      <sheetName val="固定_x005f_x0005_끷ツ"/>
      <sheetName val="固定_x005f_x0005_⿅"/>
      <sheetName val="固定_x005f_x0005_ၶ⻆"/>
      <sheetName val="固定_x005f_x0005_缀爎"/>
      <sheetName val="资产对帐清뼀_x005f_x0005_"/>
      <sheetName val="固定_x005f_x0005__x005f_xdc00_⡹"/>
      <sheetName val="固定_x005f_x0005_怀⺒"/>
      <sheetName val="固定_x005f_x0005_ﰀ᎓"/>
      <sheetName val="固定_x005f_x0005_缀䜎"/>
      <sheetName val="固定_x005f_x0005_尀᪎"/>
      <sheetName val="固定_x005f_x0005_簀₏"/>
      <sheetName val="固定_x005f_x0005_ ₐ"/>
      <sheetName val="固定_x005f_x0005_缀㨎"/>
      <sheetName val="固定_x005f_x0005_瀀ᩙ"/>
      <sheetName val="固定_x005f_x0005_ ⹘"/>
      <sheetName val="固定_x005f_x0005_倀≷"/>
      <sheetName val="固定_x005f_x0005_謀ꀪ"/>
      <sheetName val="固定_x005f_x0005_찀᩶"/>
      <sheetName val="固定_x005f_x0005_瀀ᢔ"/>
      <sheetName val="固定_x005f_x0005_䴀뇗"/>
      <sheetName val="固定_x005f_x0005_⁴"/>
      <sheetName val="固定_x005f_x0005_ᰀ⑴"/>
      <sheetName val="固定_x005f_x0005_缀䌎"/>
      <sheetName val="固定_x005f_x0005_謀"/>
      <sheetName val="固定_x005f_x0005_鰀᭹"/>
      <sheetName val="固定_x005f_x0005_ ⍙"/>
      <sheetName val="固定_x005f_x0005_倀ⵖ"/>
      <sheetName val="固定_x005f_x0005_䀀⭕"/>
      <sheetName val="固定_x005f_x0005_䰀⥛"/>
      <sheetName val="固定_x005f_x0005_က᭛"/>
      <sheetName val="固定_x005f_x0005_倀❗"/>
      <sheetName val="固定_x005f_x0005_怀⑖"/>
      <sheetName val="固定_x005f_x0005_䀀⽗"/>
      <sheetName val="固定_x005f_x0005_᝗"/>
      <sheetName val="固定_x005f_x0005_ကᕛ"/>
      <sheetName val="固定_x005f_x0005_⍛"/>
      <sheetName val="固定_x005f_x0005_ఀᙘ"/>
      <sheetName val="固定_x005f_x0005_⁷ᙎ"/>
      <sheetName val="固定_x005f_x0005_밀ᙰ"/>
      <sheetName val="固定_x005f_x0005_∀᱃"/>
      <sheetName val="固定_x005f_x0005_ꁷᘟ"/>
      <sheetName val="固定_x005f_x0005_Ⰰ⥙"/>
      <sheetName val="固定_x005f_x0005_退╔"/>
      <sheetName val="固定_x005f_x0005_瀀ቖ"/>
      <sheetName val="固定_x005f_x0005_∀暑"/>
      <sheetName val="固定_x005f_x0005_ᰀᡖ"/>
      <sheetName val="XX虘_x005f_x0013_ぇ"/>
      <sheetName val="固定_x005f_x0005_⍇"/>
      <sheetName val="固定_x005f_x0005_∀晃"/>
      <sheetName val="固定_x005f_x0005_가ᵲ"/>
      <sheetName val="固定_x005f_x0005_"/>
      <sheetName val="固定_x005f_x0005_⁇"/>
      <sheetName val="固定_x005f_x0005_ᵗ"/>
      <sheetName val="固定_x005f_x0005_㥇"/>
      <sheetName val="固定_x005f_x0005_睇"/>
      <sheetName val="固定_x005f_x0005_뀀ᡘ"/>
      <sheetName val="固定_x005f_x0005_ⱇ"/>
      <sheetName val="固定_x005f_x0005__x005f_xdc00_ᝰ"/>
      <sheetName val="固定_x005f_x0005_　⍕"/>
      <sheetName val="固定_x005f_x0005_䙇"/>
      <sheetName val="固定_x005f_x0005_㰀ᑖ"/>
      <sheetName val="固定_x005f_x0005__x005f_xdc00_Ṵ"/>
      <sheetName val="固定_x005f_x0005_ကㅻ"/>
      <sheetName val="固定_x005f_x0005_耀⩚"/>
      <sheetName val="固定_x005f_x0005_Ⰰⱴ"/>
      <sheetName val="固定_x005f_x0005_밀ᑲ"/>
      <sheetName val="固定_x005f_x0005_퀀ṭ"/>
      <sheetName val="固定_x005f_x0005_簀╔"/>
      <sheetName val="固定_x005f_x0005_䰀ፙ"/>
      <sheetName val="固定_x005f_x0005_ﰀ❚"/>
      <sheetName val="固定_x005f_x0005_멇"/>
      <sheetName val="固定_x005f_x0005_ᕗ"/>
      <sheetName val="固定_x005f_x0005_ꀀㅰ"/>
      <sheetName val="固定_x005f_x0005_簀Ɑ"/>
      <sheetName val="固定_x005f_x0005_獇"/>
      <sheetName val="固定_x005f_x0005_㡇"/>
      <sheetName val="固定_x005f_x0005_晇"/>
      <sheetName val="固定_x005f_x0005_၇"/>
      <sheetName val="固定_x005f_x0005_ကㅳ"/>
      <sheetName val="固定_x005f_x0005_ꑇ"/>
      <sheetName val="固定_x005f_x0005_Ⰰⅲ"/>
      <sheetName val="固定_x005f_x0005_⽇"/>
      <sheetName val="固定_x005f_x0005_က⥲"/>
      <sheetName val="固定_x005f_x0005_Ὦ"/>
      <sheetName val="固定_x005f_x0005_ᰀ⥚"/>
      <sheetName val="固定_x005f_x0005_鰀⥗"/>
      <sheetName val="固定_x005f_x0005_쀀ᡚ"/>
      <sheetName val="固定_x005f_x0005_က⁬"/>
      <sheetName val="固定_x005f_x0005_䀀⍲"/>
      <sheetName val="固定_x005f_x0005_怀♘"/>
      <sheetName val="固定_x005f_x0005_뀀⩔"/>
      <sheetName val="固定_x005f_x0005_倀᭱"/>
      <sheetName val="固定_x005f_x0005_렀ꕟ"/>
      <sheetName val="固定_x005f_x0005_堀᙭"/>
      <sheetName val="固定_x005f_x0005_렀❟"/>
      <sheetName val="固定_x005f_x0005_렀赟"/>
      <sheetName val="固定_x005f_x0005_䀀ᑖ"/>
      <sheetName val="固定_x005f_x0005_ꀀቔ"/>
      <sheetName val="固定_x005f_x0005_렀᭟"/>
      <sheetName val="固定_x005f_x0005_⠀ᡘ"/>
      <sheetName val="固定_x005f_x0005_䀀᱓"/>
      <sheetName val="固定_x005f_x0005_䀀╙"/>
      <sheetName val="固定_x005f_x0005_ᵇ"/>
      <sheetName val="固定_x005f_x0005_ࠀ᭱"/>
      <sheetName val="固定_x005f_x0005_렀佟"/>
      <sheetName val="固定_x005f_x0005_⩳"/>
      <sheetName val="固定_x005f_x0005_瀀げ"/>
      <sheetName val="固定_x005f_x0005_렀癟"/>
      <sheetName val="固定_x005f_x0005_　⡲"/>
      <sheetName val="固定_x005f_x0005_렀葟"/>
      <sheetName val="固定_x005f_x0005_뀀⑬"/>
      <sheetName val="固定_x005f_x0005_렀衟"/>
      <sheetName val="固定_x005f_x0005_䠀Ṍ"/>
      <sheetName val="固定_x005f_x0005_栀⭘"/>
      <sheetName val="固定_x005f_x0005_ ፬"/>
      <sheetName val="固定_x005f_x0005_⠀ᩱ"/>
      <sheetName val="固定_x005f_x0005_蠀᭭"/>
      <sheetName val="固定_x005f_x0005_렀ᙱ"/>
      <sheetName val="固定_x005f_x0005__x005f_xd800_⹏"/>
      <sheetName val="固定_x005f_x0005_렀퉟"/>
      <sheetName val="固定_x005f_x0005_㔀Վ"/>
      <sheetName val="固定_x005f_x0005_栀Ⅿ"/>
      <sheetName val="固定_x005f_x0005_ꠀ⹰"/>
      <sheetName val="固定_x005f_x0005_㠀ㅈ"/>
      <sheetName val="固定_x005f_x0005_퀀ㅪ"/>
      <sheetName val="固定_x005f_x0005_⠀≔"/>
      <sheetName val="固定_x005f_x0005_頀ᝏ"/>
      <sheetName val="固定_x005f_x0005_㔀Ꙏ"/>
      <sheetName val="固定_x005f_x0005_ꠀ᱔"/>
      <sheetName val="固定_x005f_x0005_퀀ᱰ"/>
      <sheetName val="固定_x005f_x0005_ᑘ"/>
      <sheetName val="固定_x005f_x0005_　⽫"/>
      <sheetName val="固定_x005f_x0005_⅊"/>
      <sheetName val="固定_x005f_x0005_㔀ⅎ"/>
      <sheetName val="固定_x005f_x0005_退ᕱ"/>
      <sheetName val="产品销售收入成本明细表๿⿦_x005f_x0005_"/>
      <sheetName val="固定_x005f_x0005_ቬ"/>
      <sheetName val="固定_x005f_x0005_㔀艎"/>
      <sheetName val="资产对帐清_x005f_x0005_"/>
      <sheetName val="固定_x005f_x0005_怀ⵗ"/>
      <sheetName val="固定_x005f_x0005_頀⩗"/>
      <sheetName val="P4 跨期间工程๿⼷_x005f_x0005_"/>
      <sheetName val="资产对帐清_x005f_xdc00_╳"/>
      <sheetName val="_x005f_x0005_"/>
      <sheetName val="固定_x005f_x0005_㔀㑎"/>
      <sheetName val="固定_x005f_x0005_㔀啎"/>
      <sheetName val="固定_x005f_x0005_㔀ぎ"/>
      <sheetName val="固定_x005f_x0005_㔀㡎"/>
      <sheetName val="固定_x005f_x0005_저⽕"/>
      <sheetName val="固定_x005f_x0005_㔀㍎"/>
      <sheetName val="固定_x005f_x0005_⥘"/>
      <sheetName val="固定_x005f_x0005_瀀ተ"/>
      <sheetName val="固定_x005f_x0005_㠀ᵯ"/>
      <sheetName val="固定_x005f_x0005_㔀"/>
      <sheetName val="固定_x005f_x0005_퀀⭕"/>
      <sheetName val="固定_x005f_x0005_䈀쵪"/>
      <sheetName val="资产徸⿺_x005f_x0005_"/>
      <sheetName val="XX虘_x005f_x0013_㔀୎"/>
      <sheetName val="XX虘_x005f_x0013_谀♛"/>
      <sheetName val="X_x005f_x0010_"/>
      <sheetName val="X_x005f_x0005_"/>
      <sheetName val="P4 跨期间工程_x005f_x0005_"/>
      <sheetName val="KKKKKKK_x005f_x0005_"/>
      <sheetName val="P4 跨期间工程埐_x005f_x0017_䟣』"/>
      <sheetName val="P4 跨期间工程喰_x005f_x001f_䟣⽡"/>
      <sheetName val="P4 跨期间工程尀_x005f_x0019_䟣⽆"/>
      <sheetName val="P4 跨期间工程䟣⼕_x005f_x0005_"/>
      <sheetName val="P4 跨期间工程垐_x005f_x001d_䟣⿁"/>
      <sheetName val="P4 跨期间工程媰_x005f_x001c_䟣⽭"/>
      <sheetName val="P4 跨期间工程媠_x005f_x0014_䟣⼬"/>
      <sheetName val="P4 跨期间工程媬_x005f_x0014_嫴_x005f_x0014_"/>
      <sheetName val="P4 跨期间工程䟣⽯_x005f_x0005_"/>
      <sheetName val="P4 跨期间工程䟣⽩_x005f_x0005_"/>
      <sheetName val="P4 跨期间工程䟣⿃_x005f_x0005_"/>
      <sheetName val="P4 跨期间工程嘠_x005f_x0012_䟣⿸"/>
      <sheetName val="P4 跨期间工程禜_x005f_x001a_秤_x005f_x001a_"/>
      <sheetName val="P4 跨期间工程๿⽁_x005f_x0005_"/>
      <sheetName val="XX虘_x005f_x0013_⁫"/>
      <sheetName val="固定_x005f_x0005_⁫"/>
      <sheetName val="XX虘_x005f_x0013_⁬"/>
      <sheetName val="固定_x005f_x0005_⁬"/>
      <sheetName val="XX虘_x005f_x0013_䈀荪"/>
      <sheetName val="XX虘_x005f_x0013_ざ"/>
      <sheetName val="XX虘_x005f_x0013_퀀ᥗ"/>
      <sheetName val="固定_x005f_x0005_�⡹"/>
      <sheetName val="固定_x005f_x0005_�ᝰ"/>
      <sheetName val="固定_x005f_x0005_�Ṵ"/>
      <sheetName val="XX虘_x005f_x0013_�ⱛ"/>
      <sheetName val="XX虘_x005f_x0013_�"/>
      <sheetName val="XX虘_x005f_x0013_缀�"/>
      <sheetName val="资产_x005f_x0010_"/>
      <sheetName val="资产_x005f_x0005__x005f_x0005__x005f_x0005_"/>
      <sheetName val="分公司EB_x005f_x005f_x005f_x0000_DA率"/>
      <sheetName val="P4 跨期间工程匰_x005f_x0019_卼_x005f_x0019_"/>
      <sheetName val="P4 跨期间工程刨_x005f_x0019_徸⾲"/>
      <sheetName val="P4 跨期间工程丵⽛_x005f_x0005_"/>
      <sheetName val="P4 跨期间工程墰_x005f_x001c_壼_x005f_x001c_"/>
      <sheetName val="P4 跨期间工程匘_x005f_x0012_徸⿿"/>
      <sheetName val="P4 跨期间工程徸⽲_x005f_x0005_"/>
      <sheetName val="P4 跨期间工程地_x005f_x0019_坼_x005f_x0019_"/>
      <sheetName val="P4 跨期间工程๿⼯_x005f_x0005_"/>
      <sheetName val="P4 跨期间工程徸　_x005f_x0005_"/>
      <sheetName val="P4 跨期间工程徸⿤_x005f_x0005_"/>
      <sheetName val="P4 跨期间工程䟣⾝_x005f_x0005_"/>
      <sheetName val="P4 跨期间工程囘_x005f_x001f_丵⿵"/>
      <sheetName val="P4 跨期间工程呀_x005f_x0013_䟣⾈"/>
      <sheetName val="P4 跨期间工程䟣⿢_x005f_x0005_"/>
      <sheetName val="P4 跨期间工程䟣⽼_x005f_x0005_"/>
      <sheetName val="P4 跨期间工程徸⿔_x005f_x0005_"/>
      <sheetName val="P4 跨期间工程徸⿇_x005f_x0005_"/>
      <sheetName val="固定_x005f_x0005_㔀䡎"/>
      <sheetName val="固定_x005f_x0005_怀Ⅻ"/>
      <sheetName val="固定_x005f_x0005_蠀♬"/>
      <sheetName val="固定_x005f_x0005_㔀㹎"/>
      <sheetName val="TB_x005f_x0005_"/>
      <sheetName val="_x005f_x005f_x005f_x0000__x005f_x005f_x005f_x0000__x005"/>
      <sheetName val="固定_x005f_x0005_瀀᝴"/>
      <sheetName val="固定_x005f_x0005_ꠀ♙"/>
      <sheetName val="固定_x005f_x0005_ ⽕"/>
      <sheetName val="固定_x005f_x0005_㔀"/>
      <sheetName val="固定_x005f_x0005__x005f_xd800_⽙"/>
      <sheetName val="XXXX_x005f_xd800_⽙렀絟"/>
      <sheetName val="_13 铁路配件.xlsῘ长期投资--其_x005f_x0001__x00"/>
      <sheetName val="自定_x005f_x0005_"/>
      <sheetName val="_13 铁路配件.xlsῘ长期鐀魺屶ኍ_x005f_xd900_∴԰"/>
      <sheetName val="资产对헾】_x005f_x0005_"/>
      <sheetName val="资产对帐清_x005f_x0010_"/>
      <sheetName val="固定资产_x005f_x0005_"/>
      <sheetName val="资产对帐清쌀_x005f_x0005_"/>
      <sheetName val="资产对帐헾】_x005f_x0005_"/>
      <sheetName val="14预໘_x005f_x0005_"/>
      <sheetName val="附表3-下旬 壒〚_x005f_x0005_"/>
      <sheetName val="附表3-下旬 尜_x005f_x0013_層"/>
      <sheetName val="自_x005f_x0005_"/>
      <sheetName val="_13 铁路配件.xlsῘ长期鐀魺屶ᎍ_x005f_xd900_∴԰"/>
      <sheetName val="自尜_x005f_x0013_"/>
      <sheetName val="自挔_x005f_x0012_"/>
      <sheetName val="14预尜_x005f_x0013_"/>
      <sheetName val="14预_x005f_x0005_"/>
      <sheetName val="14预_x005f_x0010_"/>
      <sheetName val="14预聀_x005f_x0012_"/>
      <sheetName val="资产踜_x005f_x0016_蹤"/>
      <sheetName val="_13 铁路配件.xl奜_x005f_x0019_妤_x005f_x0019_䟣⽣_x"/>
      <sheetName val="_13 铁路配件.xl徸⽈_x005f_x0005_"/>
      <sheetName val="_13 铁路配件.xl_x005f_x0005_"/>
      <sheetName val="P4 跨期间工程奐_x005f_x0013_妜_x005f_x0013_"/>
      <sheetName val="P4 跨期间工程俈_x005f_x001d_丵⽡"/>
      <sheetName val="P4 跨期间工程丵⽡_x005f_x0005_"/>
      <sheetName val="P4 跨期间工程睞汔_x005f_x0012_"/>
      <sheetName val="P4 跨期间工程癀_x005f_x0012_๿⽼"/>
      <sheetName val="P4 跨期间工程址_x005f_x001f_䟣⾼"/>
      <sheetName val="P4 跨期间工程嬐_x005f_x001b_䟣⽘"/>
      <sheetName val="附表3-下旬헾】_x005f_x0005_"/>
      <sheetName val="附表3-下旬ᰖ〚_x005f_x0005_"/>
      <sheetName val="P4 跨期间工程灀_x005f_x0012_炌_x005f_x0012_"/>
      <sheetName val="P4 跨期间工程丵⿼_x005f_x0005_"/>
      <sheetName val="P4 跨期间工程丵⼼_x005f_x0005_"/>
      <sheetName val="其他长期_x005f_xdc00_ᎉ"/>
      <sheetName val="___x005f_x0005_"/>
      <sheetName val="资产对_x005f_x0010_"/>
      <sheetName val="14预煠_x005f_x0014_"/>
      <sheetName val="自歨_x005f_x0014_"/>
      <sheetName val="自畠_x005f_x0013_"/>
      <sheetName val="XXXXXX虘_x005f_x0013_"/>
      <sheetName val="23产_x005f_xd873_㲗䀀⛌"/>
      <sheetName val="23产_x005f_xd873_㲗㠀ਗ"/>
      <sheetName val="23产成_x005f_x0010_"/>
      <sheetName val="23产ᡳ⥭_x005f_xdf9c_"/>
      <sheetName val="_13 铁路配件.xlsῘ长期鐀魺屶ኍ_x005f_xd900_∴԰_x0"/>
      <sheetName val="_13 铁路配件.xlsῘ长期鐀魺屶ᎍ_x005f_xd900_∴԰_x0"/>
      <sheetName val="资产对帐清缀_x005f_xd90e_"/>
      <sheetName val="4货币_x005f_xdc00_ᎉ"/>
      <sheetName val="其他长期_x005f_xdc65_ᎉ"/>
      <sheetName val="XXXXXX_x005f_x005f_x005f_x0005__x005f_x005f_x0000"/>
      <sheetName val="单位名_x005f_x0005_"/>
      <sheetName val="固定_x005f_x0005_⽙"/>
      <sheetName val="产品销售收入成脈_x005f_x001b_腌_x005f_x001b_헾⾕_x0005"/>
      <sheetName val="产品销售收入成纘 络 헾⼸_x005f_x0005_"/>
      <sheetName val="固定_x005f_x0005__⡹"/>
      <sheetName val="固定_x005f_x0005__Ṵ"/>
      <sheetName val="固定_x005f_x0005__ᝰ"/>
      <sheetName val="XX虘_x005f_x0013_缀_"/>
      <sheetName val="XX虘_x005f_x0013__ⱛ"/>
      <sheetName val="XX虘_x005f_x0013__"/>
      <sheetName val="固定_x005f_x0005__"/>
      <sheetName val="6_x005f_x0005_"/>
      <sheetName val="资产对帐清԰_x005f_x005f_x005f_x0000_"/>
      <sheetName val="表9-1 租赁炍_x005f_xdc7e_ఈ_"/>
      <sheetName val="_13 铁路配件.xls_表9-1 租赁炍_x005f_xdc7e_ఈ_"/>
      <sheetName val="其他长_x005f_x0005_"/>
      <sheetName val="XX虘_x005f_x0013__"/>
      <sheetName val="_x005f_x000e__x005f_x0008_"/>
      <sheetName val="XXXXXX_x005f_x0005__x005f_x0016_"/>
      <sheetName val="附表1（合作厅） (4丵⼫_x005f_x0005_"/>
      <sheetName val="_13 铁路配件.xlsῘ长期投资--其他投_x005f_x0005_"/>
      <sheetName val="资产对帐清吀_x005f_x0019_"/>
      <sheetName val="资产对帐清厘_x005f_x0014_"/>
      <sheetName val="分公헾】_x005f_x0005_"/>
      <sheetName val="分公丵〒_x005f_x0005_"/>
      <sheetName val="分公葨_x005f_x0014_헾"/>
      <sheetName val="分公臨_x005f_x0012_般"/>
      <sheetName val="_13 铁路配件.xlsῘࠝ〚_x005f_x0005_"/>
      <sheetName val="表9-1 租赁헾】_x005f_x0005_"/>
      <sheetName val="表9-1 租赁_x005f_xd800_♗䈀ﵪԯ"/>
      <sheetName val="表9-1 租赁丵〒_x005f_x0005_"/>
      <sheetName val="资产负债_x005f_x0005_"/>
      <sheetName val="_13 铁路配件.xlsῘ长期缀_x005f_xd92a_ԯ"/>
      <sheetName val="_13 铁路配件.xl叼&gt;呄&gt;闰⿷_x005f_x0005_"/>
      <sheetName val="_13 铁路配件.xl闰⾝_x005f_x0005_"/>
      <sheetName val="_13 铁路配件.xl哰&quot;闰⾔_x005f_x0005_"/>
      <sheetName val="_13 铁路配件.xl咜_x005f_x0015_哤_x005f_x0015_闰⿺_x"/>
      <sheetName val="_13 铁路配件.xl埀_闰⿤_x005f_x0005_"/>
      <sheetName val="_13 铁路配件.xl墼A处A闰⼔_x005f_x0005_"/>
      <sheetName val="_13 铁路配件.xl⩿〚_x005f_x0005_"/>
      <sheetName val="营业外支出08"/>
      <sheetName val="S1-41 Lead"/>
      <sheetName val="科目段"/>
      <sheetName val="Precision Match Data"/>
      <sheetName val="产品Mapping"/>
      <sheetName val="TR-AL"/>
      <sheetName val="研发"/>
      <sheetName val="三月"/>
      <sheetName val="Half-year binominal"/>
      <sheetName val="固定资产清理Dy"/>
      <sheetName val="U100c"/>
      <sheetName val="TT"/>
      <sheetName val="Cost Elements"/>
      <sheetName val="清单"/>
      <sheetName val="Adj 车位"/>
      <sheetName val="04.04"/>
      <sheetName val="AVP"/>
      <sheetName val="2.7勿动勾稽基础信息"/>
      <sheetName val="Tailored procedures"/>
      <sheetName val="4.1-合同台帐"/>
      <sheetName val="_13 铁路配件.xlԀ_x000"/>
      <sheetName val="_13 铁路配件.xl㰀᎕萀᎕ᴀᨈ԰缀_x000"/>
      <sheetName val="_13 铁路配件.xlsῘ长期㔀቎԰缀_x000"/>
      <sheetName val="_13 铁路配件.xlsῘ长期㔀ԯ缀_x000"/>
      <sheetName val="_13 铁路配件.xlsῘ长期怀ᕷ缀പ԰缀_x0"/>
      <sheetName val="_13 铁路配件.xlsῘ长期⭶缀㬪ԯ缀_x0"/>
      <sheetName val="_13 铁路配件.xlsῘ长期缀☪ԯ缀_x000"/>
      <sheetName val="_13 铁路配件.xlsῘࠝ〚_x0005__"/>
      <sheetName val="12.1长԰缀_x0"/>
      <sheetName val="附表1（合作厅） (4丵⼫_x0005__x0"/>
      <sheetName val="XL4Poppya_"/>
      <sheetName val="附表3Ȍ_x0003_)"/>
      <sheetName val="_13 铁路配件.xlsῘ长期԰缀㴀"/>
      <sheetName val="23产s?9"/>
      <sheetName val="_13 铁路配件.xlԀ䀀?mĀ"/>
      <sheetName val="表9-1 租舓⽤_x0005_"/>
      <sheetName val="_13 铁路配件.xlsῘ长期ԯ缀฀蹃"/>
      <sheetName val="L1"/>
      <sheetName val="G5-6"/>
      <sheetName val="BS-9.06"/>
      <sheetName val="Ex Diff"/>
      <sheetName val="Worksheet"/>
      <sheetName val="Alternative test"/>
      <sheetName val="O1-2000"/>
      <sheetName val="_REF_"/>
      <sheetName val="trial_bal"/>
      <sheetName val="Cashflow 31_3_2005"/>
      <sheetName val="Cashflow 2002"/>
      <sheetName val="Rental expenses"/>
      <sheetName val="M1-1A-1"/>
      <sheetName val="M1_1A_1"/>
      <sheetName val="准则"/>
      <sheetName val="Coverage"/>
      <sheetName val="PT"/>
      <sheetName val="PT_x0018_"/>
      <sheetName val="tech service fee"/>
      <sheetName val="testing fee"/>
      <sheetName val="K701"/>
      <sheetName val="J5G-2h"/>
      <sheetName val="表9-1 租赁合︀ᇕ԰"/>
      <sheetName val="97合并BS"/>
      <sheetName val="5-附注"/>
      <sheetName val="调整分录-科目维护"/>
      <sheetName val="xj"/>
      <sheetName val="情况表"/>
      <sheetName val="_x0002__x0008_"/>
      <sheetName val="Status Value List"/>
      <sheetName val="首页"/>
      <sheetName val="比率"/>
      <sheetName val="数据库"/>
      <sheetName val="物资采购含税转出"/>
      <sheetName val="橡胶林资产收益现值法评估明细表(1984)"/>
      <sheetName val="冲焊车间"/>
      <sheetName val="科目说明"/>
      <sheetName val="冲焊附件"/>
      <sheetName val="邮电通讯费"/>
      <sheetName val="差旅费"/>
      <sheetName val="办公费"/>
      <sheetName val="劳动保护费"/>
      <sheetName val="机物料消耗"/>
      <sheetName val="废品损失"/>
      <sheetName val="其他费用"/>
      <sheetName val="まとめ"/>
      <sheetName val="厂家明细"/>
      <sheetName val="ｺｽﾄ企画"/>
      <sheetName val="見通し"/>
      <sheetName val="要素作業"/>
      <sheetName val="６中３版"/>
      <sheetName val="Maker"/>
      <sheetName val="VAR"/>
      <sheetName val="Other Calc"/>
      <sheetName val="库存商品明细审定表"/>
      <sheetName val="2008固定资产变动表"/>
      <sheetName val="税金变动表"/>
      <sheetName val="23产成品_12"/>
      <sheetName val="______12"/>
      <sheetName val="流动资产--货币_(2)12"/>
      <sheetName val="流动资产--货币_(3)12"/>
      <sheetName val="短投_(2)12"/>
      <sheetName val="表1_货币资金12"/>
      <sheetName val="表1-1_银行存款明细表12"/>
      <sheetName val="表2_短期投资12"/>
      <sheetName val="表3_应收帐款12"/>
      <sheetName val="表4_应收票据12"/>
      <sheetName val="表5_存货12"/>
      <sheetName val="表5-1_存货跌价损失准备计算表12"/>
      <sheetName val="表5-2_存货倒推表12"/>
      <sheetName val="表6_预付帐款12"/>
      <sheetName val="表6-1_其他应收款12"/>
      <sheetName val="表6-2_待摊费用12"/>
      <sheetName val="表6-3_预付及其他流动资产_12"/>
      <sheetName val="表7_固定资产变动表12"/>
      <sheetName val="表7-1_固定资产折旧表（上市）_12"/>
      <sheetName val="表7-1-1_固定资产折旧表__(非上市)12"/>
      <sheetName val="表7-2_待处理财产损溢12"/>
      <sheetName val="表7-3_固定资产有关资料12"/>
      <sheetName val="表8-1_移动12"/>
      <sheetName val="表8-2-1_数据12"/>
      <sheetName val="表8-2-2_互联网12"/>
      <sheetName val="表8-3_长途12"/>
      <sheetName val="表8-4_寻呼12"/>
      <sheetName val="表8-5_市话12"/>
      <sheetName val="表8-6_在建工程明细表12"/>
      <sheetName val="表8-7_工程合同汇总表(移动)_NEW12"/>
      <sheetName val="表8-7_工程合同汇总表(移动)_(2)12"/>
      <sheetName val="表8-8_在建工程有关资料12"/>
      <sheetName val="表9_长期待摊费用12"/>
      <sheetName val="表9-1_租赁合同汇总表12"/>
      <sheetName val="表10_无形资产变动表12"/>
      <sheetName val="表11_长期投资12"/>
      <sheetName val="表11-1_长期股票投资12"/>
      <sheetName val="表11-2_长期股权投资－未合并子公司12"/>
      <sheetName val="表11-3_长期股权投资_－_合营公司12"/>
      <sheetName val="表11-4_长期股权投资－联营公司12"/>
      <sheetName val="表11-5_长期股权投资－参股公司12"/>
      <sheetName val="表11-6_长期债权投资12"/>
      <sheetName val="表11-7_其他债权投资12"/>
      <sheetName val="表12_关联公司交易12"/>
      <sheetName val="表12-1_与总部对帐12"/>
      <sheetName val="表8-7_工程合同汇总表(移动)_(5)12"/>
      <sheetName val="公__12"/>
      <sheetName val="共同_(2)12"/>
      <sheetName val="BSC__BTS12"/>
      <sheetName val="西门子_12"/>
      <sheetName val="Sheet1_(2)12"/>
      <sheetName val="二次分配____12"/>
      <sheetName val="二次分配_____(2)12"/>
      <sheetName val="二次分配_____(3)12"/>
      <sheetName val="二次分配_____(4)12"/>
      <sheetName val="表8-7_工程合同汇总表(移动)_(3)12"/>
      <sheetName val="表8-7_工程合同汇总表_(上市)_(2)12"/>
      <sheetName val="Adj_No12"/>
      <sheetName val="8电源设备_12"/>
      <sheetName val="12设备安装_(暂估入账余额)12"/>
      <sheetName val="Journal_list12"/>
      <sheetName val="Journal_list_(2)12"/>
      <sheetName val="Journal_list_(3)12"/>
      <sheetName val="Journal_list_(4)12"/>
      <sheetName val="Journal_list_(5)12"/>
      <sheetName val="税金计提_(2)12"/>
      <sheetName val="税金计提_(3)12"/>
      <sheetName val="P1_损益表12"/>
      <sheetName val="P2_主营业务收入12"/>
      <sheetName val="P3_跨期间工程设计收入12"/>
      <sheetName val="P4_跨期间工程施工收入12"/>
      <sheetName val="P5_器材供应收入_12"/>
      <sheetName val="P12_投资收益汇总表12"/>
      <sheetName val="P12-1_投资收益明细表12"/>
      <sheetName val="P15_所得税-企业所得税纳税调节表12"/>
      <sheetName val="P16_所得税-递延税项12"/>
      <sheetName val="样品_12"/>
      <sheetName val="样品__(2)12"/>
      <sheetName val="_13_铁路配件_xlsῘ长期投资--其他投资12"/>
      <sheetName val="资产对帐清单_12"/>
      <sheetName val="附表1（营业厅）-下旬_(2)12"/>
      <sheetName val="附表1（营业厅）-下旬_(3)12"/>
      <sheetName val="附表1（营业厅）-下旬_(4)12"/>
      <sheetName val="附表1（营业厅）-下旬_(5)12"/>
      <sheetName val="附表1（营业厅）-下旬_(6)12"/>
      <sheetName val="附表1（营业厅）-下旬_(7)12"/>
      <sheetName val="附表1（营业厅）-下旬_(8)12"/>
      <sheetName val="附表1（营业厅）-下旬_(9)12"/>
      <sheetName val="附表1（营业厅）-下旬_(10)12"/>
      <sheetName val="附表1（营业厅）-下旬_(11)12"/>
      <sheetName val="附表1（大客户）_(2)-下旬12"/>
      <sheetName val="附表1（大客户）_(2)-下旬_(2)12"/>
      <sheetName val="附表1（大客户）_(2)-下旬_(3)12"/>
      <sheetName val="附表1（大客户）_(2)-下旬_(4)12"/>
      <sheetName val="附表1（大客户）_(2)-下旬_(5)12"/>
      <sheetName val="附表1（大客户）_(2)-下旬_(6)12"/>
      <sheetName val="附表1（大客户）_(2)-下旬_(7)12"/>
      <sheetName val="附表1（大客户）_(2)-下旬_(8)12"/>
      <sheetName val="附表1（大客户）_(2)-下旬_(9)12"/>
      <sheetName val="附表1（大客户）_(2)-下旬_(10)12"/>
      <sheetName val="附表1（大客户）_(2)-下旬_(11)12"/>
      <sheetName val="附表1（大客户）_(2)-月报12"/>
      <sheetName val="附表1（经销商）_(3)-下旬12"/>
      <sheetName val="附表1（经销商）_(3)-下旬_(2)12"/>
      <sheetName val="附表1（经销商）_(3)-下旬_(3)12"/>
      <sheetName val="附表1（经销商）_(3)-下旬_(4)12"/>
      <sheetName val="附表1（经销商）_(3)-下旬_(5)12"/>
      <sheetName val="附表1（经销商）_(3)-下旬_(6)12"/>
      <sheetName val="附表1（经销商）_(3)-下旬_(7)12"/>
      <sheetName val="附表1（经销商）_(3)-下旬_(8)12"/>
      <sheetName val="附表1（经销商）_(3)-下旬_(9)12"/>
      <sheetName val="附表1（经销商）_(3)-下旬_(10)12"/>
      <sheetName val="附表1（经销商）_(3)-下旬_(11)12"/>
      <sheetName val="附表1（经销商）_(3)-月报12"/>
      <sheetName val="附表1（合作厅）_(4)-下旬12"/>
      <sheetName val="附表1（合作厅）_(4)-下旬_(2)12"/>
      <sheetName val="附表1（合作厅）_(4)-下旬_(3)12"/>
      <sheetName val="附表1（合作厅）_(4)-下旬_(4)12"/>
      <sheetName val="附表1（合作厅）_(4)-下旬_(5)12"/>
      <sheetName val="附表1（合作厅）_(4)-下旬_(6)12"/>
      <sheetName val="附表1（合作厅）_(4)-下旬_(7)12"/>
      <sheetName val="附表1（合作厅）_(4)-下旬_(8)12"/>
      <sheetName val="附表1（合作厅）_(4)-下旬_(9)12"/>
      <sheetName val="附表1（合作厅）_(4)-下旬_(10)12"/>
      <sheetName val="附表1（合作厅）_(4)-下旬_(11)12"/>
      <sheetName val="附表1（合作厅）_(4)-月报_12"/>
      <sheetName val="附表2-下旬_(2)12"/>
      <sheetName val="附表2-下旬_(3)12"/>
      <sheetName val="附表2-下旬_(4)12"/>
      <sheetName val="附表2-下旬_(5)12"/>
      <sheetName val="附表2-下旬_(6)12"/>
      <sheetName val="附表2-下旬_(7)12"/>
      <sheetName val="附表2-下旬_(8)12"/>
      <sheetName val="附表2-下旬_(9)12"/>
      <sheetName val="附表2-下旬_(10)12"/>
      <sheetName val="附表2-下旬_(11)12"/>
      <sheetName val="附表3-下旬_(2)12"/>
      <sheetName val="附表3-下旬_(3)12"/>
      <sheetName val="附表3-下旬_(4)12"/>
      <sheetName val="附表3-下旬_(5)12"/>
      <sheetName val="附表3-下旬_(6)12"/>
      <sheetName val="附表3-下旬_(7)12"/>
      <sheetName val="附表3-下旬_(8)12"/>
      <sheetName val="附表3-下旬_(9)12"/>
      <sheetName val="附表3-下旬_(10)12"/>
      <sheetName val="附表3-下旬_(11)12"/>
      <sheetName val="2001年话费_12"/>
      <sheetName val="[13_铁路配件_xlsῘ长期投资--其他投资12"/>
      <sheetName val="P!6_所得税-递延税项12"/>
      <sheetName val="流动资产--其他应收_坏帐(2)12"/>
      <sheetName val="设备安装_(已)12"/>
      <sheetName val="附表1（大客户）_(2)-下旬_2耀)12"/>
      <sheetName val="表9-1_租赁合同汇总衬12"/>
      <sheetName val="from_sys_93012"/>
      <sheetName val="附表1（合作厄）_(4)-下旬_(10)12"/>
      <sheetName val="Validation_source13"/>
      <sheetName val="A-15_所有权受限制的资产12"/>
      <sheetName val="表21_净利润调节表12"/>
      <sheetName val="Sample_design12"/>
      <sheetName val="US_Codes12"/>
      <sheetName val="_13_铁路配件_xlsῘ长期投资--其他投劈1"/>
      <sheetName val="_13_铁路配件_xlsῘ长期投资--其他投剐1"/>
      <sheetName val="_13_铁路配件_xlsῘ长期投资--其他投๿1"/>
      <sheetName val="表9-1_租赁合同ᰀ፜搀1"/>
      <sheetName val="表9-1_租赁合同಍ᑕ吀1"/>
      <sheetName val="表9-1_租赁合同ԯ1"/>
      <sheetName val="_13_铁路配件_xlsῘ长期投资--其他投尜1"/>
      <sheetName val="_13_铁路配件_xl︀ᇕ԰1"/>
      <sheetName val="P4_跨期间工程敨工收入11"/>
      <sheetName val="P4_跨期间工程敨工收ԯ4"/>
      <sheetName val="Consol_worksheet-Final1"/>
      <sheetName val="[13_铁路配件_xls]自定/1"/>
      <sheetName val="Purchased_FG_stocklist1"/>
      <sheetName val="Self-produced_FG_stocklist1"/>
      <sheetName val="소상_&quot;1&quot;1"/>
      <sheetName val="CASH_APPLICATION_Service_21"/>
      <sheetName val="_13_铁路配件_xlsῘ长期投资--其他投圐1"/>
      <sheetName val="Nov_02_&amp;_Dec_02_sal1"/>
      <sheetName val="K210-2009_生产成本计算单1"/>
      <sheetName val="U805-Other_income_adj-04interi1"/>
      <sheetName val="U806-Other_income_adj-2004Q1&amp;Q1"/>
      <sheetName val="_13_铁路配件_xlsῘ长期︀ᇕ԰1"/>
      <sheetName val="_13_铁路配件_xlsῘ长期ﹶᇕ԰1"/>
      <sheetName val="_13_铁路配件_xl쌉ᄅ01"/>
      <sheetName val="_13_铁路配件_xl쌅ᄅ01"/>
      <sheetName val="_13_铁路配件_xlက1"/>
      <sheetName val="_13_铁路配件_xlsῘ长期01"/>
      <sheetName val="表9-1_租赁合同1"/>
      <sheetName val="_13_铁路配件_xlsῘ长期ԯ1"/>
      <sheetName val="_13_铁路配件_xlsῘ长期ꠀఅ讅01"/>
      <sheetName val="_13_铁路配件_xlsῘ长期⠀ิఊ讅01"/>
      <sheetName val="Company_Info1"/>
      <sheetName val="18_J1"/>
      <sheetName val="detail_IS1"/>
      <sheetName val="NRV_FG1"/>
      <sheetName val="Consolidated_TB1"/>
      <sheetName val="Sign_Off_Form1"/>
      <sheetName val="Customize_Your_Invoice1"/>
      <sheetName val="P4_跨期间工程坰_䟣⿓2"/>
      <sheetName val="___-_1___4"/>
      <sheetName val="OS_List1"/>
      <sheetName val="P4_跨期间工㰀᎕萀᎕缀1"/>
      <sheetName val="YTD_Sales_By_Customer1"/>
      <sheetName val="VENDOR_NAMES_3006071"/>
      <sheetName val="VENDOR_NAMES_30060&#10;1"/>
      <sheetName val="MACRO1_XLM1"/>
      <sheetName val="Revenue_Vs__Tax_Mapping1"/>
      <sheetName val="Non-Statistical_Sampling_Maste1"/>
      <sheetName val="08_011"/>
      <sheetName val="zhongshan_1"/>
      <sheetName val="F100_RM1"/>
      <sheetName val="Data_List1"/>
      <sheetName val="C_11"/>
      <sheetName val="F150-低值易耗品_1"/>
      <sheetName val="breakdown_1"/>
      <sheetName val="表9-1_租赁合同汇总噀1"/>
      <sheetName val="表9-1_租赁合同汇总奜1"/>
      <sheetName val="表9-1_租赁合同汇总焠1"/>
      <sheetName val="表9-1_租赁合同汇总徸1"/>
      <sheetName val="12月到货_1"/>
      <sheetName val="5201_20041"/>
      <sheetName val="_13_铁路配件_xlsῘ长期㔀቎԰1"/>
      <sheetName val="_13_铁路配件_xlsῘ长期㔀ԯ1"/>
      <sheetName val="_13_铁路配件_xlsῘ长期怀ᕷ缀പ԰1"/>
      <sheetName val="_13_铁路配件_xlsῘ长期⭶缀㬪ԯ1"/>
      <sheetName val="_13_铁路配件_xlsῘ长期缀☪ԯ1"/>
      <sheetName val="POWER_ASSUMPTIONS1"/>
      <sheetName val="HK_BS1"/>
      <sheetName val="2_AR1"/>
      <sheetName val="FAlist_transfer_to_RP_盖而富1"/>
      <sheetName val="FA_list_20051"/>
      <sheetName val="FAlist_tranfer_to_RP_常流水1"/>
      <sheetName val="FA_list_20041"/>
      <sheetName val="FAlist_transfer_to_RP_思迈特1"/>
      <sheetName val="Proj_Assum1"/>
      <sheetName val="P4_跨期间工程2"/>
      <sheetName val="_13_铁路配件_xlsῘ长期投资--/1"/>
      <sheetName val="表9-1_租赁合1"/>
      <sheetName val="表9-1_租01"/>
      <sheetName val="表9-1_租赁合/1"/>
      <sheetName val="表9-1_租赁合01"/>
      <sheetName val="表9-1_租픀ٟ԰1"/>
      <sheetName val="表9-1_租/1"/>
      <sheetName val="表9-1_租က1"/>
      <sheetName val="[13_铁路配件_xls]表9-1_租赁合/1"/>
      <sheetName val="Validation_source14"/>
      <sheetName val="Prepaid_expense_Final-IDSL11"/>
      <sheetName val="index_cc1"/>
      <sheetName val="_13_铁路配件_xlsῘ长期缀딪ԯ1"/>
      <sheetName val="_13_铁路配件_xlsῘ长期㔀ᵎԯ1"/>
      <sheetName val="8_0债券投资1"/>
      <sheetName val="P310-2011_9_301"/>
      <sheetName val="P500-SS_Cover1"/>
      <sheetName val="Library_Procedures1"/>
      <sheetName val="1_5_合同、非合同台帐1"/>
      <sheetName val="2002_1-6管理费用1"/>
      <sheetName val="P&amp;L_weekly1"/>
      <sheetName val="OR_TB_1"/>
      <sheetName val="Prepayment_-_all_cut_1"/>
      <sheetName val="270_0010差異分析(RJE#05)1"/>
      <sheetName val="在成品_1"/>
      <sheetName val="2__现金流量表主要信息1"/>
      <sheetName val="R__Pkg_Summary_1"/>
      <sheetName val="P4_跨期间工程墀(䟣⿝1"/>
      <sheetName val="P4_跨期间工程灸$徸⾲1"/>
      <sheetName val="P4_跨期间工程濈0徸⽜1"/>
      <sheetName val="P4_跨期间工程殨&quot;徸　1"/>
      <sheetName val="P4_跨期间工程牰*犼*1"/>
      <sheetName val="P4_跨期间工程嚀0囌01"/>
      <sheetName val="P4_跨期间工程滐$漜$1"/>
      <sheetName val="Mkt_Info1"/>
      <sheetName val="Dropdown_list1"/>
      <sheetName val="_13_铁路配件_xl1"/>
      <sheetName val="_13_铁路配件_xl㰀᎕萀᎕ᴀᨈ԰1"/>
      <sheetName val="表9-1_租赁合_1"/>
      <sheetName val="12_1长期投资-债权1"/>
      <sheetName val="[13_铁路配件_xls][13_铁路配件_xls]自定/1"/>
      <sheetName val="_13_铁路配件_xlsῘ长期投资--其他投纸1"/>
      <sheetName val="_13_铁路配件_xlsῘ长期投资--其他投壒1"/>
      <sheetName val="_13_铁路配件_xlsῘ长期投资--其他投罨1"/>
      <sheetName val="表9-1_租赁合㔀቎԰1"/>
      <sheetName val="附表3-下旬_(԰1"/>
      <sheetName val="U113(1)-details_20051"/>
      <sheetName val="GRATUITY_CALCULATOR1"/>
      <sheetName val="[13_铁路配件_xls]表9-1_租/1"/>
      <sheetName val="Client_Data1"/>
      <sheetName val="TAX_COM1"/>
      <sheetName val="附表3-下旬_(Ԁ1"/>
      <sheetName val="附表3-下旬_(谀ⅺ퐀1"/>
      <sheetName val="tong_du_toan1"/>
      <sheetName val="附表3-下旬_(밀⽻Ѐ1"/>
      <sheetName val="附表3-下旬_(缀̎԰1"/>
      <sheetName val="表9-1_租_1"/>
      <sheetName val="_13_铁路配件_xlsῘ长期砬☺蠀㣟缛ⱪ01"/>
      <sheetName val="Balance_Sheet1"/>
      <sheetName val="_13_铁路配件_xlsῘ长期投资--_1"/>
      <sheetName val="P4_跨期间工程墸_徸⾕2"/>
      <sheetName val="VENDOR_NAMES_30060_1"/>
      <sheetName val="_13_铁路配件_xls_表9-1_租ꠀ첀ఁ춅_1"/>
      <sheetName val="_13_铁路配件_xls_表9-1_租砀ꒅఆ辅_1"/>
      <sheetName val="_13_铁路配件_xls_表9-1_租赁合_1"/>
      <sheetName val="_13_铁路配件_xls_P4_跨期间工程坰_䟣⿓1"/>
      <sheetName val="_13_铁路配件_xls_自定_1"/>
      <sheetName val="_1"/>
      <sheetName val="Disclosure_Summary1"/>
      <sheetName val="Main_Menu1"/>
      <sheetName val="Monthly_circular1"/>
      <sheetName val="Consol_Entries1"/>
      <sheetName val="QMR-BS_&amp;_PL1"/>
      <sheetName val="短期投资股票投资_dbf1"/>
      <sheetName val="短期投资国债投资_dbf1"/>
      <sheetName val="股票投资收益_dbf1"/>
      <sheetName val="其他货币海通_dbf1"/>
      <sheetName val="其他货币零领路_dbf1"/>
      <sheetName val="投资收益债券_dbf1"/>
      <sheetName val="Sch_PR-21"/>
      <sheetName val="Sch_PR-31"/>
      <sheetName val="PRC_PNL1"/>
      <sheetName val="P4_跨期间工程敨工收ᘀ1"/>
      <sheetName val="表9-1_租赁合同妕ԯ1"/>
      <sheetName val="表9-1_租赁合同쀀㵱1"/>
      <sheetName val="表9-1_租赁合同퀀⩭1"/>
      <sheetName val="表9-1_租赁合同퀀ὴ1"/>
      <sheetName val="附表3-下旬_(ꀀ⹚1"/>
      <sheetName val="by_companies1"/>
      <sheetName val="表9-1_租赁合同汇总铼1"/>
      <sheetName val="zsdr82_Tab_1"/>
      <sheetName val="CLSA_Layout1"/>
      <sheetName val="계조에_따른_특성1"/>
      <sheetName val="4-1_集团内往来1"/>
      <sheetName val="P4_跨期间工程牰_犼_1"/>
      <sheetName val="2-1_合同基本信息1"/>
      <sheetName val="执行购买与效果预期表by媒介经理_xls1"/>
      <sheetName val="loan_database1"/>
      <sheetName val="2_51"/>
      <sheetName val="Financ__Overview1"/>
      <sheetName val="P_-_导引表1"/>
      <sheetName val="Size_prem1"/>
      <sheetName val="Bj_1-111"/>
      <sheetName val="BJ_p1"/>
      <sheetName val="price_variance1"/>
      <sheetName val="값목록(Do_not_touch)1"/>
      <sheetName val="产品销售成本_dbf1"/>
      <sheetName val="2140_1"/>
      <sheetName val="Final_sample_listing1"/>
      <sheetName val="CTbe_tong1"/>
      <sheetName val="CTDZ_0_4+cto1"/>
      <sheetName val="_13_铁路配件_xls__13_铁路配件_xls_自定_1"/>
      <sheetName val="应收帐款抵消分录__集团内部公司_1"/>
      <sheetName val="表9-1_租赁堀ᦃ鰀ᦃ︀1"/>
      <sheetName val="表9-1_租赁︀ᇕ԰1"/>
      <sheetName val="表9-1_租赁♗䈀ﵪԯ1"/>
      <sheetName val="表9-1_租赁ԯ1"/>
      <sheetName val="0_21"/>
      <sheetName val="summary_1"/>
      <sheetName val="表9-1_租赁炍꿀ఄ薅01"/>
      <sheetName val="表9-1_租赁❘Ⰰ❙렀1"/>
      <sheetName val="表9-1_租赁　᭒簀᭒㔀1"/>
      <sheetName val="表9-1_租赁ろ᭒簀᭒㔀1"/>
      <sheetName val="P4_跨期间工程敨工收?1"/>
      <sheetName val="_13_铁路配件_xlsῘ长期鐀魺屶ኍ?԰1"/>
      <sheetName val="_13_铁路配件_xlsῘ长期鐀魺屶ᎍ?԰1"/>
      <sheetName val="_13_铁路配件_xlsῘ长期鐀魺屶ኍ?԰_x01"/>
      <sheetName val="_13_铁路配件_xlsῘ长期鐀魺屶ᎍ?԰_x01"/>
      <sheetName val="分配表1(原_辅_协）1"/>
      <sheetName val="其他货币资金_dbf1"/>
      <sheetName val="银行存款_dbf1"/>
      <sheetName val="表9-1_租赁合同Ⓚ⭾栀1"/>
      <sheetName val="资产评估结果分类汇总表_(2)1"/>
      <sheetName val="表9-1_租赁合同᐀ባ切1"/>
      <sheetName val="Two_Step_Revenue_Testing_Maste1"/>
      <sheetName val="Global_Data1"/>
      <sheetName val="값목록(Don't_touch)1"/>
      <sheetName val="시실누(모)_1"/>
      <sheetName val="2014_12_311"/>
      <sheetName val="2015_12_311"/>
      <sheetName val="2015_09_301"/>
      <sheetName val="2004_BS1"/>
      <sheetName val="Eliminate_adj1"/>
      <sheetName val="Consol_level_AJE1"/>
      <sheetName val="表9-1_租赁ﺍᇕ԰1"/>
      <sheetName val="表9-1_租赁㔀㝎ԯ1"/>
      <sheetName val="表9-1_租赁㖍䥎ԯ1"/>
      <sheetName val="12_1长԰1"/>
      <sheetName val="12_1长렀቟԰1"/>
      <sheetName val="within_1_month1"/>
      <sheetName val="总公司2002_12_311"/>
      <sheetName val="P4_跨期间ᘀ᨜԰1"/>
      <sheetName val="表9-1_租︀ﻕԯ1"/>
      <sheetName val="001Disclosure_Summary1"/>
      <sheetName val="Tfc&amp;toll_asmptns"/>
      <sheetName val="Office_Improve"/>
      <sheetName val="_13_铁路配件_xlԯ缀_x00"/>
      <sheetName val="_13_铁路配件_xl闰⾝_x0"/>
      <sheetName val="_13_铁路配件_xl哰&quot;闰⾔_"/>
      <sheetName val="_13_铁路配件_xl咜哤闰⿺_x"/>
      <sheetName val="_13_铁路配件_xl埀_闰⿤_"/>
      <sheetName val="_13_铁路配件_xl⩿〚_x0"/>
      <sheetName val="_13_铁路配件_xlԀ_x000"/>
      <sheetName val="_13_铁路配件_xl㰀᎕萀᎕ᴀᨈ԰缀_x000"/>
      <sheetName val="_13_铁路配件_xls_表9-1_租_䠀_x0"/>
      <sheetName val="_13_铁路配件_xls_表9-1_租_뀀õ_x"/>
      <sheetName val="产品销售收入成脈腌헾⾕_x0005"/>
      <sheetName val="_13_铁路配件_xls_表9-1_租_"/>
      <sheetName val="G1-1-1a_AR-85A"/>
      <sheetName val="Test_Baidu_prepayment"/>
      <sheetName val="Common_Assumptions"/>
      <sheetName val="99_12"/>
      <sheetName val="_13_铁路配件_xl埀_闰⿤"/>
      <sheetName val="_13_铁路配件_xlsῘ长期㔀቎԰缀_x000"/>
      <sheetName val="_13_铁路配件_xlsῘ长期㔀ԯ缀_x000"/>
      <sheetName val="_13_铁路配件_xlsῘ长期怀ᕷ缀പ԰缀_x0"/>
      <sheetName val="_13_铁路配件_xlsῘ长期⭶缀㬪ԯ缀_x0"/>
      <sheetName val="_13_铁路配件_xlsῘ长期缀☪ԯ缀_x000"/>
      <sheetName val="_13_铁路配件_xlsῘࠝ〚_"/>
      <sheetName val="NR_AP"/>
      <sheetName val="Total_cost"/>
      <sheetName val="Shanxi_Zhanpen"/>
      <sheetName val="4_产成品导引"/>
      <sheetName val="acc_list"/>
      <sheetName val="1_合同台账"/>
      <sheetName val="Ex_Rate"/>
      <sheetName val="200_BS_&amp;_EOE"/>
      <sheetName val="PER_SALES_ORG"/>
      <sheetName val="Bal_Sheet"/>
      <sheetName val="分公헾】"/>
      <sheetName val="分公丵〒"/>
      <sheetName val="分公葨헾"/>
      <sheetName val="分公臨般"/>
      <sheetName val="3_2_190"/>
      <sheetName val="190_0020_FA增減變動表"/>
      <sheetName val="L1-1_Ageing_analysis"/>
      <sheetName val="Raw_materials"/>
      <sheetName val="CON_CT_SINO_AGRO"/>
      <sheetName val="Rental_Commitment_06_01"/>
      <sheetName val="XXXXX__"/>
      <sheetName val="G_1R-Shou_COP_Gf"/>
      <sheetName val="Financial_Statement"/>
      <sheetName val="Sheet1_(11)"/>
      <sheetName val="附表2-下旬_(8"/>
      <sheetName val="12_1长԰缀_x0"/>
      <sheetName val="库存商品余额表_dbf"/>
      <sheetName val="Comp_equip"/>
      <sheetName val="Mach_&amp;_equip"/>
      <sheetName val="CL_Contract"/>
      <sheetName val="12_1"/>
      <sheetName val="_13_铁路配件_xls_表9-1_租赁合_堀f"/>
      <sheetName val="_13_铁路配件_xls_表9-1_租赁合__x"/>
      <sheetName val="_13_铁路配件_xls_固定姘_徸"/>
      <sheetName val="_13_铁路配件_xls_表9-1_租ꠀ첀ఁ춅_2"/>
      <sheetName val="_13_铁路配件_xls_表9-1_租砀ꒅఆ辅_2"/>
      <sheetName val="_13_铁路配件_xls_表9-1_租赁合_Þ"/>
      <sheetName val="_13_铁路配件_xls_23产牳_"/>
      <sheetName val="_13_铁路配件_xls_23产牳酈_"/>
      <sheetName val="表9-1_租赁炍ఈ/1"/>
      <sheetName val="[13_铁路配件_xls]表9-1_租赁炍ఈ/1"/>
      <sheetName val="Detail_Test-SH"/>
      <sheetName val="depreciation_PIT-SH"/>
      <sheetName val="Third_party"/>
      <sheetName val="自胨"/>
      <sheetName val="cK_Jeans_-_orginal"/>
      <sheetName val="cl_stk"/>
      <sheetName val="Data_Input"/>
      <sheetName val="01_RM_and_PM"/>
      <sheetName val="AR_2004_ageing_(client)"/>
      <sheetName val="Trial_Balance"/>
      <sheetName val="Cash_Flow_Annual"/>
      <sheetName val="Indirect_expenses"/>
      <sheetName val="CIP_Register_30_9_2007"/>
      <sheetName val="03_0912应收账款账龄"/>
      <sheetName val="04_0912其他应收款账龄"/>
      <sheetName val="05_0912预付帐款"/>
      <sheetName val="10_0912应付账款账龄"/>
      <sheetName val="XX虘_"/>
      <sheetName val="表9-1_租赁炍ఈ_"/>
      <sheetName val="_13_铁路配件_xls_表9-1_租赁炍ఈ_"/>
      <sheetName val="固定_⡹"/>
      <sheetName val="P4_跨期间工程敨工收_"/>
      <sheetName val="固定_Ṵ"/>
      <sheetName val="固定_ᝰ"/>
      <sheetName val="XX虘缀_"/>
      <sheetName val="XX虘_ⱛ"/>
      <sheetName val="XX虘_"/>
      <sheetName val="固定_"/>
      <sheetName val="_13_铁路配件_xlsῘ长期鐀魺屶ኍ_԰"/>
      <sheetName val="_13_铁路配件_xlsῘ长期鐀魺屶ᎍ_԰"/>
      <sheetName val="_13_铁路配件_xlsῘ长期鐀魺屶ኍ_԰_x0"/>
      <sheetName val="_13_铁路配件_xlsῘ长期鐀魺屶ᎍ_԰_x0"/>
      <sheetName val="K311_A_List02"/>
      <sheetName val="Note_5_2"/>
      <sheetName val="Investment_Property"/>
      <sheetName val="Adjusted_BS"/>
      <sheetName val="1_1牛奶--原奶和产品指标统计表"/>
      <sheetName val="Summary_of_生物资产变动表"/>
      <sheetName val="附表1（合作厅）_(4丵⼫_x0"/>
      <sheetName val="_13_铁路配件_xlsῘ长期鐀魺屶ᎍ?∴԰"/>
      <sheetName val="_13_铁路配件_xlsῘ长期鐀魺屶ኍ?∴԰"/>
      <sheetName val="其他应付款科目余额2005_12_31"/>
      <sheetName val="FA_Disposal"/>
      <sheetName val="Hyperion_Table"/>
      <sheetName val="AP,_AR"/>
      <sheetName val="制造哰"/>
      <sheetName val="Non-Statistical_Sampling"/>
      <sheetName val="AR_Drop_Downs"/>
      <sheetName val="综合成本分析01_01-0205"/>
      <sheetName val="Breakdown-SH"/>
      <sheetName val="SLB_PROD"/>
      <sheetName val="大修成品仓1"/>
      <sheetName val="大修成品仓2"/>
      <sheetName val="PROCESS"/>
      <sheetName val="V-List"/>
      <sheetName val="預算表 (3)"/>
      <sheetName val="内围地梁钢筋说明"/>
      <sheetName val="A子公司"/>
      <sheetName val="[13 铁路配件.xls]_13______xls_____2"/>
      <sheetName val="Lead"/>
      <sheetName val="目錄"/>
      <sheetName val="企业提供表"/>
      <sheetName val="Financial Statistics"/>
      <sheetName val="持有至到期投资Dy"/>
      <sheetName val="Data sheet"/>
      <sheetName val="已审CF"/>
      <sheetName val="资产对헾⿻_x0005_"/>
      <sheetName val="건재양식"/>
      <sheetName val="7M中信银行帐"/>
      <sheetName val="席位租金优惠明细表"/>
      <sheetName val="N1-4-1 20141231 关联方余额"/>
      <sheetName val="房屋及建筑物"/>
      <sheetName val="产"/>
      <sheetName val="销"/>
      <sheetName val="存"/>
      <sheetName val="ok老"/>
      <sheetName val="销售明细"/>
      <sheetName val="OK新"/>
      <sheetName val="ok (2)"/>
      <sheetName val="销售利润明细表"/>
      <sheetName val="4-现金流量表"/>
      <sheetName val="定义（勿删）"/>
      <sheetName val="4月设计基价"/>
      <sheetName val="4月入库基价"/>
      <sheetName val="计划费用收入"/>
      <sheetName val="2月份产品成本表"/>
      <sheetName val="00收"/>
      <sheetName val="_x005f_x005f_x005f_x005f_x005f_x005f_x005f_x0000__x005f"/>
      <sheetName val="备注1"/>
      <sheetName val="备注2"/>
      <sheetName val="Australia"/>
      <sheetName val="A-21 所有权受限制的资产"/>
      <sheetName val="期终汇率"/>
      <sheetName val="Group_Cash flow"/>
      <sheetName val="散热器"/>
      <sheetName val="UFPrn20090428101052"/>
      <sheetName val="公司清单"/>
      <sheetName val="Section"/>
      <sheetName val="KEY DATA"/>
      <sheetName val="含税损益表附表（"/>
      <sheetName val="Submission Form"/>
      <sheetName val="E005"/>
      <sheetName val="固定资产清单 (2)"/>
      <sheetName val="E120"/>
      <sheetName val="科"/>
      <sheetName val="本期报表"/>
      <sheetName val="上期报表"/>
      <sheetName val="賃料等一覧"/>
      <sheetName val="液氮调整"/>
      <sheetName val="调19"/>
      <sheetName val="Prepaid expenses-Wendy"/>
      <sheetName val="自定ꠘ"/>
      <sheetName val="固定资헾】_x0005_"/>
      <sheetName val="日出租率"/>
      <sheetName val="预收账款"/>
      <sheetName val="HQ-AP,Prep.NP"/>
      <sheetName val="wfrdw"/>
      <sheetName val="立项表"/>
      <sheetName val="_2640"/>
      <sheetName val="2005F3-1"/>
      <sheetName val="2005F4-1"/>
      <sheetName val="2004F3-1"/>
      <sheetName val="2004F4-1"/>
      <sheetName val="2003F4-1"/>
      <sheetName val="2003F3-1"/>
      <sheetName val="帐务资料"/>
      <sheetName val="财务费用Dy"/>
      <sheetName val="1-10余额表"/>
      <sheetName val="序时账"/>
      <sheetName val="Consolidation"/>
      <sheetName val="收入成本明细"/>
      <sheetName val="Mv-FVPL-FY15"/>
      <sheetName val="Umsatz04"/>
      <sheetName val="Zus NL 2003"/>
      <sheetName val="Zus NL 2004"/>
      <sheetName val="内部购入存货明细表"/>
      <sheetName val="ARP-U301"/>
      <sheetName val="E221"/>
      <sheetName val="财务费쌁㨅/"/>
      <sheetName val="财务费쌣ꠅ/"/>
      <sheetName val="财务费用多栏明细账"/>
      <sheetName val="管理费用多栏明细账"/>
      <sheetName val="营业费用多栏明细账"/>
      <sheetName val="收入和成本对应表"/>
      <sheetName val="Sept BF"/>
      <sheetName val="成本倒扎"/>
      <sheetName val="BS conso-Jnl (App A)"/>
      <sheetName val="Input Sheet"/>
      <sheetName val="A-General"/>
      <sheetName val="香港附注-HKD"/>
      <sheetName val="调整分录汇总"/>
      <sheetName val="动态看板"/>
      <sheetName val="1. 测算基本假设"/>
      <sheetName val="7.公摊成本"/>
      <sheetName val="2.规划指标"/>
      <sheetName val="12.销售汇总"/>
      <sheetName val="6.建安成本"/>
      <sheetName val="输出表1.静态收益测算及评价指标"/>
      <sheetName val="14.全投资现金流量表"/>
      <sheetName val="5.销售计划"/>
      <sheetName val="利润"/>
      <sheetName val="収益価格"/>
      <sheetName val="原材料Mx1"/>
      <sheetName val="辅助表MT"/>
      <sheetName val="制造费用明细表"/>
      <sheetName val="生产成本分月明细表"/>
      <sheetName val="MSCi Configs"/>
      <sheetName val=" Smart NSS  SW"/>
      <sheetName val="HLRi Configs"/>
      <sheetName val="Classic HLR Configs"/>
      <sheetName val="M10 Core CAPU"/>
      <sheetName val="TMSCi Configs"/>
      <sheetName val="固定资产卡片"/>
      <sheetName val="worksheets(1)"/>
      <sheetName val="母公司TB"/>
      <sheetName val="利润及利润分配表"/>
      <sheetName val="社内試験対象自動車"/>
      <sheetName val="管理费用检查情况表"/>
      <sheetName val="管理费用审定表"/>
      <sheetName val="管理费用截止测试"/>
      <sheetName val="附注表"/>
      <sheetName val="Unity"/>
      <sheetName val="OR breakdown and aging"/>
      <sheetName val="เครื่องตกแต่ง"/>
      <sheetName val="เครื่องมือ"/>
      <sheetName val="อาคาร"/>
      <sheetName val="库存"/>
      <sheetName val="示范99tzfl"/>
      <sheetName val="Ref"/>
      <sheetName val="资产对帐清쌀莘"/>
      <sheetName val="资产对帐清쌀膨"/>
      <sheetName val="资产对帐清쌀薘"/>
      <sheetName val="资产对帐清쌀员"/>
      <sheetName val="资产对帐清쌀蓈"/>
      <sheetName val="资产对帐清쌀芘"/>
      <sheetName val="资产对帐清쌀䥘"/>
      <sheetName val="资产对帐清쌀䦈"/>
      <sheetName val="资产对帐清쌀丵"/>
      <sheetName val="资产对帐清쌀夰"/>
      <sheetName val="资产对帐清쌀仈"/>
      <sheetName val="资产对帐清쌀䵨"/>
      <sheetName val="资产对帐清쌀荨"/>
      <sheetName val="资产对帐清쌀壸"/>
      <sheetName val="04利息支出"/>
      <sheetName val="利息收入"/>
      <sheetName val="预提工行贷"/>
      <sheetName val="A.R 01"/>
      <sheetName val="14-1 存货明细"/>
      <sheetName val="12 待摊费用明细表 "/>
      <sheetName val="17 固定资产明细表"/>
      <sheetName val="20 其他无形资产明细表"/>
      <sheetName val="26-1 其他应付账款明细"/>
      <sheetName val="16-1 投资子公司明细表"/>
      <sheetName val="19 土地使用权明细表"/>
      <sheetName val=" 6-1 货币资金明细"/>
      <sheetName val="25 应付帐款明细"/>
      <sheetName val="8 应收帐款明细"/>
      <sheetName val="26-2 预收账款明细表"/>
      <sheetName val="18-1 在建工程明细"/>
      <sheetName val="23 借款明细表"/>
      <sheetName val="调12"/>
      <sheetName val="2000"/>
      <sheetName val="H1A-1"/>
      <sheetName val="H1A-2"/>
      <sheetName val="Staff Welfare"/>
      <sheetName val="Within"/>
      <sheetName val="accounting"/>
      <sheetName val="Premise"/>
      <sheetName val="BS-past"/>
      <sheetName val="DBCSL"/>
      <sheetName val="DBGC"/>
      <sheetName val="2月回款"/>
      <sheetName val="6月回款"/>
      <sheetName val="3月回款"/>
      <sheetName val="7月销售"/>
      <sheetName val="4月回款"/>
      <sheetName val="5月回款"/>
      <sheetName val="K100"/>
      <sheetName val="暂估"/>
      <sheetName val="现附"/>
      <sheetName val="现正"/>
      <sheetName val="K110"/>
      <sheetName val="G210"/>
      <sheetName val="O111"/>
      <sheetName val="平整场地面积工程量计算表"/>
      <sheetName val="存货审核表"/>
      <sheetName val="至10月末全成本汇总表（动态）"/>
      <sheetName val="Inter-co transaction"/>
      <sheetName val="成品編號進倉"/>
      <sheetName val="维多利实收明细(05.1-4)"/>
      <sheetName val="SysNavigation"/>
      <sheetName val="BlsPrvOpv"/>
      <sheetName val="PM"/>
      <sheetName val="所有凭证"/>
      <sheetName val="Navigation"/>
      <sheetName val="档案"/>
      <sheetName val="02_应酬"/>
      <sheetName val="07固定资产明细账"/>
      <sheetName val="3月"/>
      <sheetName val="UFPrn20040104084034"/>
      <sheetName val="_2687"/>
      <sheetName val="_2691"/>
      <sheetName val="_2702"/>
      <sheetName val="_2786"/>
      <sheetName val="_2800"/>
      <sheetName val="_3244"/>
      <sheetName val="_5131"/>
      <sheetName val="_8041"/>
      <sheetName val="PopCache"/>
      <sheetName val="rate_fx"/>
      <sheetName val="dupont"/>
      <sheetName val="income"/>
      <sheetName val="应收账款明细"/>
      <sheetName val="１Ｆ化物流課題"/>
      <sheetName val="楼款99年底"/>
      <sheetName val="其他99年底"/>
      <sheetName val="预收楼款99年底"/>
      <sheetName val="Financial statements"/>
      <sheetName val="登録データ"/>
      <sheetName val="本期调整分录"/>
      <sheetName val="土地基准地价法"/>
      <sheetName val="市价法2"/>
      <sheetName val="市价法1"/>
      <sheetName val="加压泵房"/>
      <sheetName val="2007年收入成本数量余额"/>
      <sheetName val="主营业务成本12"/>
      <sheetName val="6125应付职工薪酬"/>
      <sheetName val="6126-1-2固定资产折旧明细 "/>
      <sheetName val="UFPrn20031114182129"/>
      <sheetName val="2006年TB"/>
      <sheetName val="其他应收款明细表"/>
      <sheetName val="选择键"/>
      <sheetName val="应交税费审定表"/>
      <sheetName val="补充信息"/>
      <sheetName val="帐实核对-发出商品"/>
      <sheetName val="枚举字典"/>
      <sheetName val="batch"/>
      <sheetName val="投资性房地产收益法测算表"/>
      <sheetName val="估价方法"/>
      <sheetName val="27-7"/>
      <sheetName val="营业成本审定表"/>
      <sheetName val="大额未达"/>
      <sheetName val="11-8143（截止性收入）"/>
      <sheetName val="SP"/>
      <sheetName val="资金计划模版"/>
      <sheetName val="其他应收款－个人借款明细"/>
      <sheetName val="存货-五菱"/>
      <sheetName val="_x005f_x0000__x005f_x0000__x005f_x0000_-_x005f_x0000_1"/>
      <sheetName val="XX_x005f_x0005__x005f_x0000_"/>
      <sheetName val="XX_x005f_x0000__x005f_x0000__x005f_x0005__x005f_x0000_̘"/>
      <sheetName val="XX_x005f_x0000__x005f_x0000__x005f_x0005__x005f_x0000_麨"/>
      <sheetName val="XX_x005f_x0000__x005f_x0000__x005f_x0005__x005f_x0000_è"/>
      <sheetName val="XX_x005f_x0000__x005f_x0000__x005f_x0005__x005f_x0000_᫈"/>
      <sheetName val="固定_x005f_x0005__x005f_x0000__x005f_x0000_"/>
      <sheetName val="固定_x005f_x0005__x005f_x0000_"/>
      <sheetName val="XXXXX_x005f_x0005__x005f_x0000__x005f_x0000_"/>
      <sheetName val="P4 跨期间工程๿⽌_x005f_x0005__x005f_x0000_"/>
      <sheetName val="产品销售收入成本明细表๿⿦_x005f_x0005__x005f_x0000_"/>
      <sheetName val="XXXԯ_x005f_x0000_缀_x005f_x0000__x005f_x0000_"/>
      <sheetName val="资产ԯ_x005f_x0000_缀"/>
      <sheetName val="_x005f_x0000__x005f_x0000__x005f_x0005_"/>
      <sheetName val="其他长期԰_x005f_x0000_"/>
      <sheetName val="X_x005f_x0000_"/>
      <sheetName val="其他长期ե_x005f_x0000_"/>
      <sheetName val="产品销售收入成纘 络 헾⼸_x005f_x0005__x005f_x0000_"/>
      <sheetName val="P4 跨期间工程_x005f_x0005__x005f_x0000__x005f_x0000_"/>
      <sheetName val="固定_x005f_x0005__x005f_x0000_ᕲ"/>
      <sheetName val="资产렀ꕟԯ_x005f_x0000_"/>
      <sheetName val="XXXX∀ﱃԯ_x005f_x0000_"/>
      <sheetName val="XXXXԯ_x005f_x0000_缀_x005f_x0000_"/>
      <sheetName val="XXXXȀ腳԰_x005f_x0000_"/>
      <sheetName val="分公司EB_x005f_x0000__x005f_x0005__x005f_x0000__x00"/>
      <sheetName val="固定ԯ_x005f_x0000_缀"/>
      <sheetName val="XXXX㔀㑎ԯ_x005f_x0000_"/>
      <sheetName val="XXXX㔀啎ԯ_x005f_x0000_"/>
      <sheetName val="P4 跨期间工程䟣⼕_x005f_x0005__x005f_x0000_"/>
      <sheetName val="P4 跨期间工程䟣⽯_x005f_x0005__x005f_x0000_"/>
      <sheetName val="P4 跨期间工程䟣⽩_x005f_x0005__x005f_x0000_"/>
      <sheetName val="P4 跨期间工程䟣⿃_x005f_x0005__x005f_x0000_"/>
      <sheetName val="P4 跨期间工程๿⽁_x005f_x0005__x005f_x0000_"/>
      <sheetName val="P4 跨期间工程๿⼷_x005f_x0005__x005f_x0000_"/>
      <sheetName val="P4 跨期间工程䟣⾝_x005f_x0005__x005f_x0000_"/>
      <sheetName val="P4 跨期间工程徸⽲_x005f_x0005__x005f_x0000_"/>
      <sheetName val="P4 跨期间工程๿⼯_x005f_x0005__x005f_x0000_"/>
      <sheetName val="P4 跨期间工程徸　_x005f_x0005__x005f_x0000_"/>
      <sheetName val="P4 跨期间工程徸⿤_x005f_x0005__x005f_x0000_"/>
      <sheetName val="P4 跨期间工程徸⿔_x005f_x0005__x005f_x0000_"/>
      <sheetName val="P4 跨期间工程徸⿇_x005f_x0005__x005f_x0000_"/>
      <sheetName val="XXXX缀ꌎԯ_x005f_x0000_"/>
      <sheetName val="삅ོ䚋栠Ѫ_x005f_x0000_"/>
      <sheetName val="삅ོ䚋栠Ѫ_x005f_x0000_ࡪ㋨"/>
      <sheetName val="삅ོ䚋栠Ѫ_x005f_x0000_ࡪ㋨ﯾ"/>
      <sheetName val="삅ོ䚋栠Ѫ_x005f_x0000_ࡪ㋨ﯾ_x005f_xffff_ﱅ잃"/>
      <sheetName val="삅ོ䚋栠Ѫ_x005f_x0000_ࡪ㋨ﯾ_x005f_xffff_ﱅ"/>
      <sheetName val="삅ོ䚋栠Ѫ_x005f_x0000_ࡪ㋨ﯾ_x005f_xffff_ﱅ잃蔐緀薼糀"/>
      <sheetName val="삅ོ䚋栠Ѫ_x005f_x0000_ࡪ㋨ﯾ_x005f_xffff_ﱅ잃蔐緀薼"/>
      <sheetName val="삅ོ䚋栠Ѫ_x005f_x0000_ࡪ㋨ﯾ_x005f_xffff_ﱅ잃蔐緀薼糀謋"/>
      <sheetName val="삅ོ䚋栠Ѫ_x005f_x0000_ࡪ㋨ﯾ_x005f_xffff_ﱅ잃蔐緀薼糀謋⁎橓"/>
      <sheetName val="삅ོ䚋栠Ѫ_x005f_x0000_ࡪ㋨ﯾ_x005f_xffff_ﱅ잃蔐"/>
      <sheetName val="삅ོ䚋栠Ѫ_x005f_x0000_ࡪ㋨ﯾ_x005f_xffff_ﱅ잃蔐緀"/>
      <sheetName val="삅ོ䚋栠Ѫ_x005f_x0000_ࡪ㋨ﯾ_x005f_xffff_ﱅ잃蔐緀薼糀謋⁎"/>
      <sheetName val="资产对렀቟԰_x005f_x0000_"/>
      <sheetName val="12.1长԰_x005f_x0000_缀_x005f_x0000__x005f_x0000__x0"/>
      <sheetName val="12.1长_x005f_x0000_❗䰀❗렀ɟ"/>
      <sheetName val="资产对԰_x005f_x0000_缀_x005f_x0000_"/>
      <sheetName val="12.1长렀቟԰_x005f_x0000_缀_x005f_x0000_"/>
      <sheetName val="资产对㔀륎ԯ_x005f_x0000_"/>
      <sheetName val="P4 跨期间工程丵⿜_x005f_x0005__x005f_x0000_"/>
      <sheetName val="P4 跨期间工程_x005f_x0000__x005f_x0000_犼_x005f_x001d_"/>
      <sheetName val="P4 跨期间工程丵⽛_x005f_x0005__x005f_x0000_"/>
      <sheetName val="资产对䑲⽃_x005f_x0000__x005f_x0000_"/>
      <sheetName val="资产对䑲⽞_x005f_x0000__x005f_x0000_"/>
      <sheetName val="资产对_x005f_x0010__x005f_x0000_ௐത"/>
      <sheetName val="资产对_x005f_x0010__x005f_x0000_რܗ"/>
      <sheetName val="资产对_x005f_x0000__x005f_x0000_储_x005f_x0000_"/>
      <sheetName val="资产对_x005f_x0000__x005f_x0000_倸_x005f_x0000_"/>
      <sheetName val="资产对䑲⽔_x005f_x0000__x005f_x0000_"/>
      <sheetName val="表9-1 租ꠀ말ం莅0_x005f_x0000_"/>
      <sheetName val="表9-1 租赁合_x005f_x0000__x005f_x0000_耀s"/>
      <sheetName val="表9-1 租ꠀ첀ఁ춅__x005f_x0000_"/>
      <sheetName val="表9-1 租0_x005f_x0000_뀀_x005f_x0000__x005f_x0000_"/>
      <sheetName val="表9-1 租ࠀ뗕ఁ莅0_x005f_x0000_"/>
      <sheetName val="表9-1 租怀⏛ఀ莅0_x005f_x0000_"/>
      <sheetName val="表9-1 租砀⏕ఀ莅0_x005f_x0000_"/>
      <sheetName val="表9-1 租砀ꒅఆ辅__x005f_x0000_"/>
      <sheetName val="表9-1 租쀀ఁゅ0_x005f_x0000_"/>
      <sheetName val="表9-1 租赁合__x005f_x0000_堀f"/>
      <sheetName val="表9-1 租赁合__x005f_x0000__x005f_x0000_Þ"/>
      <sheetName val="表9-1 租赁合0_x005f_x0000_耀S"/>
      <sheetName val="表9-1 租赁合_x005f_x0000__x005f_x0000_ V"/>
      <sheetName val="资产_x005f_x0005__x005f_x0000_"/>
      <sheetName val="_13 铁路配件.xlsῘ长期投资--__x005f_x0000_㠀"/>
      <sheetName val="_13 铁路配件.xl徸⽈_x005f_x0005__x005f_x0000__x0"/>
      <sheetName val="_13 铁路配件.xl_x005f_x0005__x005f_x0000__x000"/>
      <sheetName val="_13 铁路配件.xlsῘ长期︀ᇕ԰_x005f_x0000_缀_x000"/>
      <sheetName val="_13 铁路配件.xlsῘ长期ﹶᇕ԰_x005f_x0000_缀_x000"/>
      <sheetName val="_13 铁路配件.xlsῘ长期ԯ_x005f_x0000_缀_x005f_x0000_"/>
      <sheetName val="_13 铁路配件.xlsῘ长期㔀቎԰_x005f_x0000_缀_x000"/>
      <sheetName val="_13 铁路配件.xlsῘ长期㔀ԯ_x005f_x0000_缀_x000"/>
      <sheetName val="_13 铁路配件.xlsῘ长期氀⡺됀⡺缀鴪ԯ_x005f_x0000_"/>
      <sheetName val="_13 铁路配件.xlsῘ长期怀ᕷ缀പ԰_x005f_x0000_缀_x0"/>
      <sheetName val="_13 铁路配件.xlsῘ长期⭶缀㬪ԯ_x005f_x0000_缀_x0"/>
      <sheetName val="_13 铁路配件.xlsῘ长期缀☪ԯ_x005f_x0000_缀_x000"/>
      <sheetName val="资产对헾】_x005f_x0005__x005f_x0000_"/>
      <sheetName val="固定资产_x005f_x0005__x005f_x0000_"/>
      <sheetName val="自_x005f_x0005__x005f_x0000_"/>
      <sheetName val="_13 铁路配件.xl︀ᇕ԰_x005f_x0000_缀_x005f_x0000__x"/>
      <sheetName val="_13 铁路配件.xlsῘ长期0_x005f_x0000_å_x0000"/>
      <sheetName val="_13 铁路配件.xlsῘ长期0_x005f_x0000_頀_x005f_x0014_"/>
      <sheetName val="表9-1 租赁合同_x005f_x0000_ᵜ"/>
      <sheetName val="表9-1 租赁合同ԯ_x005f_x0000_缀"/>
      <sheetName val="14预_x005f_x0005__x005f_x0000_"/>
      <sheetName val="_13 铁路配件.xlsῘ长期ꠀఅ讅0_x005f_x0000_退Æ"/>
      <sheetName val="_13 铁路配件.xlsῘ长期_x005f_x0000_㍠఍讅0_x000"/>
      <sheetName val="14预_x005f_x0010__x005f_x0000_"/>
      <sheetName val="_13 铁路配件.xlsῘ长期ᰀ፜搀፜ን԰_x005f_x0000_"/>
      <sheetName val="_13 铁路配件.xlsῘ长期⠀ิఊ讅0_x005f_x0000_저M"/>
      <sheetName val="_13 铁路配件.xl쌉ᄅ0_x005f_x0000_က³_x005f_x0000__"/>
      <sheetName val="_13 铁路配件.xl쌅ᄅ0_x005f_x0000_ç_x005f_x0000__"/>
      <sheetName val="_13 铁路配件.xlက_x005f_x0000_⠀뎔쌀ᄅ0_x005f_x0000_"/>
      <sheetName val="_13 铁路配件.xlက_x005f_x0000_쀀Ꚉ쌊ᄅ0_x005f_x0000_"/>
      <sheetName val="_13 铁路配件.xlက_x005f_x0000_က샃쌆ᄅ0_x005f_x0000_"/>
      <sheetName val="_13 铁路配件.xlက_x005f_x0000_耀돣쌀ᄅ0_x005f_x0000_"/>
      <sheetName val="_13 铁路配件.xlက_x005f_x0000_㠀⠎쌇ᄅ0_x005f_x0000_"/>
      <sheetName val="_13 铁路配件.xlက_x005f_x0000_蠀磸쌊ᄅ0_x005f_x0000_"/>
      <sheetName val="Std_scheme"/>
      <sheetName val="安装工程费计算表"/>
      <sheetName val="外销涤布"/>
      <sheetName val="G402."/>
      <sheetName val="UFPrn20040805154456"/>
      <sheetName val="_13 铁路配件.xlsῘ长期缀딪ԯ缀_x000"/>
      <sheetName val="_13 铁路配件.xlsῘ长期㔀ᵎԯ缀_x000"/>
      <sheetName val="XXXXXX_x0005__x0000"/>
      <sheetName val="分公司EBD쐇彣"/>
      <sheetName val="分公司EBD쐀彣"/>
      <sheetName val="分公司EBD/"/>
      <sheetName val="軽戦略YOSHIMA"/>
      <sheetName val="固定资产折旧费用每月分配表"/>
      <sheetName val="出口率"/>
      <sheetName val="[13 铁路配件.xls]分公司EBD/"/>
      <sheetName val="Guidance"/>
      <sheetName val="Size_Growth_Adj"/>
      <sheetName val="Guidance-English"/>
      <sheetName val="B-S"/>
      <sheetName val="SHEET"/>
      <sheetName val="资产负债表（1）"/>
      <sheetName val="利润表及利润分配表一"/>
      <sheetName val="资产负债表（2）"/>
      <sheetName val="营业外收支"/>
      <sheetName val="分录汇总表"/>
      <sheetName val="科目汇总表"/>
      <sheetName val="报表附注"/>
      <sheetName val="利润表验证表"/>
      <sheetName val="重分类分录表"/>
      <sheetName val="변수"/>
      <sheetName val="选择ꠉ㮔"/>
      <sheetName val="表五"/>
      <sheetName val="客户资料录入"/>
      <sheetName val="系统维护"/>
      <sheetName val="系统设置"/>
      <sheetName val="一级科目表"/>
      <sheetName val="期初试算平衡表"/>
      <sheetName val="其他货币资金"/>
      <sheetName val="现金流量表底稿"/>
      <sheetName val="应收利息"/>
      <sheetName val="累计折旧"/>
      <sheetName val="无形资产"/>
      <sheetName val="analyse"/>
      <sheetName val="Hotel"/>
      <sheetName val="折旧表"/>
      <sheetName val="參數(不可刪)"/>
      <sheetName val="土地ﾃﾞｰﾀ"/>
      <sheetName val="5-9应付股利（利润）"/>
      <sheetName val="5-7应交税费"/>
      <sheetName val="历年资产负债表"/>
      <sheetName val="1-收益法测算汇总表（元）"/>
      <sheetName val="历年损益表"/>
      <sheetName val="1-收益法测算汇总表（万元表）"/>
      <sheetName val="hidden0"/>
      <sheetName val="hidden1"/>
      <sheetName val="2550"/>
      <sheetName val="2552"/>
      <sheetName val="_2562"/>
      <sheetName val="_2565"/>
      <sheetName val="申报表封面"/>
      <sheetName val="电动车间"/>
      <sheetName val="房屋信息"/>
      <sheetName val="CQFMA"/>
      <sheetName val="17应付票据明细表"/>
      <sheetName val="P4 跨期间工程敨工收_x005f_x0000_"/>
      <sheetName val="XXXX㔀롎ԯ_x005f_x0000_"/>
      <sheetName val="XXXX㔀ԯ_x005f_x0000_"/>
      <sheetName val="表9-1 租픀ٟ԰_x005f_x0000_缀_x005f_x0000_"/>
      <sheetName val="表9-1 租__x005f_x0000_䠀_x005f_x001a__x005f_x0000__x"/>
      <sheetName val="表9-1 租က_x005f_x0000_ꠀ驮쌌嘅"/>
      <sheetName val="表9-1 租__x005f_x0000_뀀õ_x005f_x0000__x005f_x0000_"/>
      <sheetName val="表9-1 租က_x005f_x0000_쀀壟쌊ꐅ"/>
      <sheetName val="资产_x005f_x0000__x005f_x0000_윸"/>
      <sheetName val="资产_x005f_x0000__x005f_x0000_洠"/>
      <sheetName val="资产_x005f_x0000__x005f_x0000_짘"/>
      <sheetName val="资产_x005f_x0010__x005f_x0000_專"/>
      <sheetName val="资产_x005f_x0010__x005f_x0000_齐"/>
      <sheetName val="资产׃】_x005f_x0000_"/>
      <sheetName val="资产_x005f_x0000__x005f_x0000_潐"/>
      <sheetName val="资产_x005f_x0000__x005f_x0000_"/>
      <sheetName val="资产_x005f_x0000__x005f_x0000_ᮘ"/>
      <sheetName val="资产_x005f_x0000__x005f_x0000__x005f_xddc8_"/>
      <sheetName val="资产_x005f_x0000__x005f_x0000_䡐"/>
      <sheetName val="资产_x005f_x0010__x005f_x0000_숰"/>
      <sheetName val="资产׃⼹_x005f_x0000_"/>
      <sheetName val="资产_x005f_x0000__x005f_x0000_素"/>
      <sheetName val="资产_x005f_x0010__x005f_x0000_뮘"/>
      <sheetName val="ԀԀ_x005f_x0000__x005f_x0000__x005f_x0000_"/>
      <sheetName val="资产_x005f_x0010__x005f_x0000_㨐"/>
      <sheetName val="资产_x005f_x0010__x005f_x0000_뭠"/>
      <sheetName val="资产_x005f_x0010__x005f_x0000_鏰"/>
      <sheetName val="资产_x005f_x0000__x005f_x0000_⌐"/>
      <sheetName val="资产_x005f_x0010__x005f_x0000_䋘"/>
      <sheetName val="资产_x005f_x0010__x005f_x0000_鯐"/>
      <sheetName val="资产_x005f_x0000__x005f_x0000_რ"/>
      <sheetName val="资产_x005f_x0010__x005f_x0000_㴠"/>
      <sheetName val="资产_x005f_x0000__x005f_x0000_"/>
      <sheetName val="资产_x005f_x0000__x005f_x0000_ⓐ"/>
      <sheetName val="资产_x005f_x0000__x005f_x0000_ㅐ"/>
      <sheetName val="P4 跨期间工程䟣⿢_x005f_x0005__x005f_x0000_"/>
      <sheetName val="P4 跨期间工程䟣⽼_x005f_x0005__x005f_x0000_"/>
      <sheetName val="XXXX䈀Ꝫԯ_x005f_x0000_"/>
      <sheetName val="生产成本က_x005f_x0000_"/>
      <sheetName val="P4 跨期间工程丵⽡_x005f_x0005__x005f_x0000_"/>
      <sheetName val="附表2-က_x005f_x0000_㠀嫀쌒ᄅ"/>
      <sheetName val="附表2-က_x005f_x0000_ꠀ踷쌨ᄅ"/>
      <sheetName val="_13 铁路配件.xls_表9-1 租ꠀ첀ఁ춅__x005f_x0000_"/>
      <sheetName val="_13 铁路配件.xls_表9-1 租砀ꒅఆ辅__x005f_x0000_"/>
      <sheetName val="_13 铁路配件.xls_表9-1 租赁合__x005f_x0000_堀f"/>
      <sheetName val="_13 铁路配件.xls_表9-1 租赁合__x005f_x0000__x"/>
      <sheetName val="_13 铁路配件.xls_表9-1 租__x005f_x0000_䠀_x0"/>
      <sheetName val="_13 铁路配件.xls_表9-1 租__x005f_x0000_뀀õ_x"/>
      <sheetName val="附表3-下旬헾】_x005f_x0005__x005f_x0000_"/>
      <sheetName val="附表3-下旬ᰖ〚_x005f_x0005__x005f_x0000_"/>
      <sheetName val="附表3-下紀ዱ԰_x005f_x0000_缀"/>
      <sheetName val="P4 跨期间工程丵⼼_x005f_x0005__x005f_x0000_"/>
      <sheetName val="23产s_x005f_x0000_᠀q"/>
      <sheetName val="23产ၳ_x005f_x0000_렀ᨳ"/>
      <sheetName val="23产s_x005f_x0000_　R"/>
      <sheetName val="23产ၳ_x005f_x0000_怀ｻ"/>
      <sheetName val="23产ၳ_x005f_x0000_砀둵"/>
      <sheetName val="23产s_x005f_x0000_ࠀÜ"/>
      <sheetName val="23产s_x005f_x0000_　2"/>
      <sheetName val="23产s_x005f_x0000_䠀ã"/>
      <sheetName val="23产s_x005f_x0000_쀀Á"/>
      <sheetName val="23产s_x005f_x0000_耀_x005f_x0013_"/>
      <sheetName val="23产s_x005f_x0000__x005f_x0000_"/>
      <sheetName val="23产成_x005f_x0010__x005f_x0000_"/>
      <sheetName val="23产s_x005f_x0000_栀"/>
      <sheetName val="23产s_x005f_x0000_᠀!"/>
      <sheetName val="23产s_x005f_x0000_ꀀ "/>
      <sheetName val="23产s_x005f_x0000_퀀4"/>
      <sheetName val="23产s_x005f_x0000_쀀_"/>
      <sheetName val="23产s_x005f_x0000_"/>
      <sheetName val="23产s_x005f_x0000_㠀7"/>
      <sheetName val="23产s_x005f_x0000_㠀_x005f_x0007_"/>
      <sheetName val="23产牳__x005f_x0000_"/>
      <sheetName val="23产s_x005f_x0000_렀Ó"/>
      <sheetName val="23产s_x005f_x0000_᠀è"/>
      <sheetName val="23产s_x005f_x0000_䠀"/>
      <sheetName val="23产s_x005f_x0000_ࠀì"/>
      <sheetName val="23产s_x005f_x0000_퀀K"/>
      <sheetName val="23产s_x005f_x0000_䠀_x005f_x001a_"/>
      <sheetName val="23产ᡳ⢗_x005f_x0000_"/>
      <sheetName val="23产s_x005f_x0000_�9"/>
      <sheetName val="23产s_x005f_x0000_㠀°"/>
      <sheetName val="23产s_x005f_x0000__x005f_x0000__"/>
      <sheetName val="23产s_x005f_x0000_倀¸"/>
      <sheetName val="23产牳⑈0_x005f_x0000_"/>
      <sheetName val="23产s_x005f_x0000_뀀¥"/>
      <sheetName val="23产牳灈0_x005f_x0000_"/>
      <sheetName val="23产s_x005f_x0000_õ"/>
      <sheetName val="23产s_x005f_x0000_®"/>
      <sheetName val="23产s_x005f_x0000__x005f_x0000_ç"/>
      <sheetName val="23产s_x005f_x0000_倀ï"/>
      <sheetName val="23产牳酈__x005f_x0000_"/>
      <sheetName val="23产s_x005f_x0000_䀀_x005f_x000c_"/>
      <sheetName val="VENDOR NAMES 30060_x005f_x000a_"/>
      <sheetName val="资产对_x005f_x0000__x005f_x0000_捈_x005f_x0000_"/>
      <sheetName val="TB_x005f_x0005__x005f_x0000__x005f_x0005_"/>
      <sheetName val="_13 铁路配件.xl_x005f_x0000__x005f_x0000_Ԁ_x000"/>
      <sheetName val="_13 铁路配件.xl㰀᎕萀᎕ᴀᨈ԰_x005f_x0000_缀_x000"/>
      <sheetName val="XXXXXԯ_x005f_x0000_缀"/>
      <sheetName val="表9-1 租赁合㔀቎԰_x005f_x0000_"/>
      <sheetName val="附表3-下旬 (԰_x005f_x0000_缀"/>
      <sheetName val="盈利表(_x005f_x0000__x005f_x0000_獘"/>
      <sheetName val="附表3-下旬 (Ԁ_x005f_x0000_缀"/>
      <sheetName val="资产对_x005f_x0005__x005f_x0000__x005f_x0000_"/>
      <sheetName val="财务费က_x005f_x0000_怀쮄"/>
      <sheetName val="财务费က_x005f_x0000_⠀霻"/>
      <sheetName val="财务费က_x005f_x0000_᠀쌑"/>
      <sheetName val="财务费爅衈0_x005f_x0000_"/>
      <sheetName val="23产s_x005f_x0000_ꀀ_x005f_x0009_"/>
      <sheetName val="23产s_x005f_x0000__x005f_xd800_9"/>
      <sheetName val="资产对_x005f_x0005_"/>
      <sheetName val="_x005f_x0002__x005f_x0017_"/>
      <sheetName val="_13 铁路配件.xlsῘ长期缀딪ԯ_x005f_x0000_缀_x000"/>
      <sheetName val="表9-1 租赁ﺍᇕ԰_x005f_x0000_缀"/>
      <sheetName val="表9-1 租赁֍_x005f_x0000_缀_x005f_x0000__x005f_x0000_"/>
      <sheetName val="表9-1 租赁_x005f_x0000_ః薅0"/>
      <sheetName val="表9-1 租赁㔀㝎ԯ_x005f_x0000_缀"/>
      <sheetName val="表9-1 租赁㖍䥎ԯ_x005f_x0000_缀"/>
      <sheetName val="_13 铁路配件.xls_23产牳__x005f_x0000_"/>
      <sheetName val="_13 铁路配件.xls_23产牳酈__x005f_x0000_"/>
      <sheetName val="XL4Poppya_x005f_x0000__x005f_x0000__x005f_x0000__"/>
      <sheetName val="资产_x005f_x0000__x005f_x0000_寐"/>
      <sheetName val="XXXXXX_x005f_x005f_x005f_x0005__x0000"/>
      <sheetName val="_13 铁路配件.xlsῘ长期鐀魺屶ኍ�∴԰_x005f_x0000_"/>
      <sheetName val="_13 铁路配件.xlsῘ长期鐀魺屶ᎍ�∴԰_x005f_x0000_"/>
      <sheetName val="包增减变动"/>
      <sheetName val="附表"/>
      <sheetName val="F34-1"/>
      <sheetName val="B11-1"/>
      <sheetName val="B01-1"/>
      <sheetName val="F-1 BS "/>
      <sheetName val="M2"/>
      <sheetName val="收入与成本"/>
      <sheetName val="销售比率"/>
      <sheetName val="[13 铁路配件.xls]_13______xls_____3"/>
      <sheetName val="[13 铁路配件.xls][13 铁路配件.xls]_9__6"/>
      <sheetName val="[13 铁路配件.xls][13 铁路配件.xls]_9__7"/>
      <sheetName val="[13 铁路配件.xls][13 铁路配件.xls]_9__8"/>
      <sheetName val="[13 铁路配件.xls][13 铁路配件.xls]_9__9"/>
      <sheetName val="[13 铁路配件.xls][13 铁路配件.xls]_9_10"/>
      <sheetName val="[13 铁路配件.xls][13 铁路配件.xls]_9_11"/>
      <sheetName val="[13 铁路配件.xls][13 铁路配件.xls]23__2"/>
      <sheetName val="[13 铁路配件.xls][13 铁路配件.xls]23__3"/>
      <sheetName val="[13 铁路配件.xls]_13______xls_____4"/>
      <sheetName val="[13 铁路配件.xls][13 铁路配件.xls]_9_12"/>
      <sheetName val="[13 铁路配件.xls][13 铁路配件.xls]_13_2"/>
      <sheetName val="科目清单"/>
      <sheetName val="总分公司三部门新旧预付账龄"/>
      <sheetName val="UFPrn20031203195053"/>
      <sheetName val="ZH_COA"/>
      <sheetName val="应付账款_(2)"/>
      <sheetName val="Sales_taxes"/>
      <sheetName val="Base_Data"/>
      <sheetName val="Annual_Price"/>
      <sheetName val="BLLP-GL_Link"/>
      <sheetName val="Balance_sheet_for_August"/>
      <sheetName val="Income_statement_for_August"/>
      <sheetName val="Ending_Stock"/>
      <sheetName val="RM_Cost"/>
      <sheetName val="Penyusutan_Kendaraan"/>
      <sheetName val="외주현황_wq1"/>
      <sheetName val="2005_AR"/>
      <sheetName val="2005advance_to_suppliers"/>
      <sheetName val="AP_2005"/>
      <sheetName val="p_&amp;_lx"/>
      <sheetName val="DTT_adj"/>
      <sheetName val="XXXXXX_x005f_x005f_x005f_x0005_"/>
      <sheetName val="固定_x005f_x005f_x005f_x0005_"/>
      <sheetName val="XX虘_x005f_x005f_x005f_x0013_蚜_x005f_x005f_x005f_x0013_"/>
      <sheetName val="XX虘_x005f_x005f_x005f_x0013_"/>
      <sheetName val="XX_x005f_x005f_x005f_x0005_"/>
      <sheetName val="XX虘_x005f_x005f_x005f_x0013_픀腟"/>
      <sheetName val="固定_x005f_x005f_x005f_x0005_缀爎"/>
      <sheetName val="资产对帐清뼀_x005f_x005f_x005f_x0005_"/>
      <sheetName val="固定_x005f_x005f_x005f_x0005__x005f_x005f_x005f_xdc00_⡹"/>
      <sheetName val="固定_x005f_x005f_x005f_x0005_怀⺒"/>
      <sheetName val="固定_x005f_x005f_x005f_x0005_ﰀ᎓"/>
      <sheetName val="固定_x005f_x005f_x005f_x0005_缀䜎"/>
      <sheetName val="固定_x005f_x005f_x005f_x0005_尀᪎"/>
      <sheetName val="固定_x005f_x005f_x005f_x0005_簀₏"/>
      <sheetName val="固定_x005f_x005f_x005f_x0005_ ₐ"/>
      <sheetName val="固定_x005f_x005f_x005f_x0005_缀㨎"/>
      <sheetName val="固定_x005f_x005f_x005f_x0005_瀀ᩙ"/>
      <sheetName val="固定_x005f_x005f_x005f_x0005_ ⹘"/>
      <sheetName val="固定_x005f_x005f_x005f_x0005_倀≷"/>
      <sheetName val="固定_x005f_x005f_x005f_x0005_謀ꀪ"/>
      <sheetName val="固定_x005f_x005f_x005f_x0005_찀᩶"/>
      <sheetName val="固定_x005f_x005f_x005f_x0005_瀀ᢔ"/>
      <sheetName val="固定_x005f_x005f_x005f_x0005_䴀뇗"/>
      <sheetName val="固定_x005f_x005f_x005f_x0005_⁴"/>
      <sheetName val="固定_x005f_x005f_x005f_x0005_ᰀ⑴"/>
      <sheetName val="固定_x005f_x005f_x005f_x0005_缀䌎"/>
      <sheetName val="固定_x005f_x005f_x005f_x0005_謀"/>
      <sheetName val="固定_x005f_x005f_x005f_x0005_鰀᭹"/>
      <sheetName val="固定_x005f_x005f_x005f_x0005_ ⍙"/>
      <sheetName val="固定_x005f_x005f_x005f_x0005_倀ⵖ"/>
      <sheetName val="固定_x005f_x005f_x005f_x0005_䀀⭕"/>
      <sheetName val="固定_x005f_x005f_x005f_x0005_䰀⥛"/>
      <sheetName val="固定_x005f_x005f_x005f_x0005_က᭛"/>
      <sheetName val="固定_x005f_x005f_x005f_x0005_倀❗"/>
      <sheetName val="固定_x005f_x005f_x005f_x0005_怀⑖"/>
      <sheetName val="固定_x005f_x005f_x005f_x0005_䀀⽗"/>
      <sheetName val="固定_x005f_x005f_x005f_x0005_᝗"/>
      <sheetName val="固定_x005f_x005f_x005f_x0005_ကᕛ"/>
      <sheetName val="固定_x005f_x005f_x005f_x0005_⍛"/>
      <sheetName val="固定_x005f_x005f_x005f_x0005_ఀᙘ"/>
      <sheetName val="固定_x005f_x005f_x005f_x0005_⁷ᙎ"/>
      <sheetName val="固定_x005f_x005f_x005f_x0005_밀ᙰ"/>
      <sheetName val="固定_x005f_x005f_x005f_x0005_∀᱃"/>
      <sheetName val="固定_x005f_x005f_x005f_x0005_ꁷᘟ"/>
      <sheetName val="固定_x005f_x005f_x005f_x0005_Ⰰ⥙"/>
      <sheetName val="固定_x005f_x005f_x005f_x0005_退╔"/>
      <sheetName val="固定_x005f_x005f_x005f_x0005_瀀ቖ"/>
      <sheetName val="固定_x005f_x005f_x005f_x0005_∀暑"/>
      <sheetName val="固定_x005f_x005f_x005f_x0005_ᰀᡖ"/>
      <sheetName val="XX虘_x005f_x005f_x005f_x0013_ぇ"/>
      <sheetName val="固定_x005f_x005f_x005f_x0005_⍇"/>
      <sheetName val="固定_x005f_x005f_x005f_x0005_∀晃"/>
      <sheetName val="固定_x005f_x005f_x005f_x0005_가ᵲ"/>
      <sheetName val="固定_x005f_x005f_x005f_x0005_"/>
      <sheetName val="固定_x005f_x005f_x005f_x0005_ᵗ"/>
      <sheetName val="固定_x005f_x005f_x005f_x0005_㥇"/>
      <sheetName val="固定_x005f_x005f_x005f_x0005_睇"/>
      <sheetName val="固定_x005f_x005f_x005f_x0005_뀀ᡘ"/>
      <sheetName val="固定_x005f_x005f_x005f_x0005_ⱇ"/>
      <sheetName val="固定_x005f_x005f_x005f_x0005__x005f_x005f_x005f_xdc00_ᝰ"/>
      <sheetName val="固定_x005f_x005f_x005f_x0005_　⍕"/>
      <sheetName val="固定_x005f_x005f_x005f_x0005_䙇"/>
      <sheetName val="固定_x005f_x005f_x005f_x0005_㰀ᑖ"/>
      <sheetName val="固定_x005f_x005f_x005f_x0005__x005f_x005f_x005f_xdc00_Ṵ"/>
      <sheetName val="固定_x005f_x005f_x005f_x0005_ကㅻ"/>
      <sheetName val="固定_x005f_x005f_x005f_x0005_耀⩚"/>
      <sheetName val="固定_x005f_x005f_x005f_x0005_Ⰰⱴ"/>
      <sheetName val="固定_x005f_x005f_x005f_x0005_밀ᑲ"/>
      <sheetName val="固定_x005f_x005f_x005f_x0005_퀀ṭ"/>
      <sheetName val="XXXXX_x005f_x005f_x005f_x0005_"/>
      <sheetName val="固定_x005f_x005f_x005f_x0005_簀╔"/>
      <sheetName val="固定_x005f_x005f_x005f_x0005_䰀ፙ"/>
      <sheetName val="固定_x005f_x005f_x005f_x0005_ﰀ❚"/>
      <sheetName val="固定_x005f_x005f_x005f_x0005_멇"/>
      <sheetName val="固定_x005f_x005f_x005f_x0005_ᕗ"/>
      <sheetName val="XXXXXX蚘_x005f_x005f_x005f_x0013_"/>
      <sheetName val="固定⪋〚_x005f_x005f_x005f_x0005_"/>
      <sheetName val="固定헾】_x005f_x005f_x005f_x0005_"/>
      <sheetName val="资产简_x005f_x005f_x005f_x0015_๿"/>
      <sheetName val="P4 跨期间工程敨工收_x005f_x005f_x005f_xdc00_"/>
      <sheetName val="固定秠_x005f_x005f_x005f_x001d_๿"/>
      <sheetName val="资产对帐清_x005f_x005f_x005f_xdc5e_"/>
      <sheetName val="固定瘌_x005f_x005f_x005f_x001e_癔"/>
      <sheetName val="P4 跨期间工程瑌_x005f_x005f_x005f_x001e_璔_x005f_x005f_x"/>
      <sheetName val="固定_x005f_x005f_x005f_x0005_氀⁚"/>
      <sheetName val="XX虘_x005f_x005f_x005f_x0013_簀ᙗ"/>
      <sheetName val="XX虘_x005f_x005f_x005f_x0013_䀀⥮"/>
      <sheetName val="固定_x005f_x005f_x005f_x0005_∀"/>
      <sheetName val="固定_x005f_x005f_x005f_x0005_가⡴"/>
      <sheetName val="固定_x005f_x005f_x005f_x0005_G"/>
      <sheetName val="固定_x005f_x005f_x005f_x0005_　⑯"/>
      <sheetName val="固定_x005f_x005f_x005f_x0005_䰀⩱"/>
      <sheetName val="固定_x005f_x005f_x005f_x0005_큶⛀"/>
      <sheetName val="固定_x005f_x005f_x005f_x0005_⁷េ"/>
      <sheetName val="固定_x005f_x005f_x005f_x0005_ぷើ"/>
      <sheetName val="固定_x005f_x005f_x005f_x0005_w⧅"/>
      <sheetName val="固定_x005f_x005f_x005f_x0005_ၷ⧂"/>
      <sheetName val="固定_x005f_x005f_x005f_x0005_끷⟂"/>
      <sheetName val="固定_x005f_x005f_x005f_x0005_ꁷⳆ"/>
      <sheetName val="固定_x005f_x005f_x005f_x0005_∀䥃"/>
      <sheetName val="固定_x005f_x005f_x005f_x0005_灷⃆"/>
      <sheetName val="XX虘_x005f_x005f_x005f_x0013__x005f_x005f_x005f_xdc00_ⱛ"/>
      <sheetName val="XX虘_x005f_x005f_x005f_x0013__x005f_x005f_x005f_xdd47_"/>
      <sheetName val="固定_x005f_x005f_x005f_x0005_가≖"/>
      <sheetName val="固定_x005f_x005f_x005f_x0005_끷ⳁ"/>
      <sheetName val="固定_x005f_x005f_x005f_x0005_遷⏆"/>
      <sheetName val="固定_x005f_x005f_x005f_x0005_끷ツ"/>
      <sheetName val="固定_x005f_x005f_x005f_x0005_⿅"/>
      <sheetName val="固定_x005f_x005f_x005f_x0005_⁇"/>
      <sheetName val="固定๿⽐_x005f_x005f_x005f_x0005_"/>
      <sheetName val="固定赠_x005f_x005f_x005f_x0012_๿"/>
      <sheetName val="固定๿⽥_x005f_x005f_x005f_x0005_"/>
      <sheetName val="固定๿⼹_x005f_x005f_x005f_x0005_"/>
      <sheetName val="固定鋰_x005f_x005f_x005f_x001e_⪋"/>
      <sheetName val="固定๿⾓_x005f_x005f_x005f_x0005_"/>
      <sheetName val="固定๿⿂_x005f_x005f_x005f_x0005_"/>
      <sheetName val="资产䟣⿓_x005f_x005f_x005f_x0005_"/>
      <sheetName val="固定䟣⾙_x005f_x005f_x005f_x0005_"/>
      <sheetName val="固定珌_x005f_x005f_x005f_x0014_琔"/>
      <sheetName val="P4 跨期间工程๿⽌_x005f_x005f_x005f_x0005_"/>
      <sheetName val="P4 跨期间工程啠_x005f_x005f_x005f_x0015_䌢⿍"/>
      <sheetName val="XXXXXX_x005f_x005f_x005f_x0005__"/>
      <sheetName val="固定_x005f_x005f_x005f_x0005_退ㅰ"/>
      <sheetName val="资产穰_x005f_x005f_x005f_x001a_ᰖ"/>
      <sheetName val="固定_x005f_x005f_x005f_x0005_ၶ⻆"/>
      <sheetName val="XX虘_x005f_x005f_x005f_x0013_尀ᱵ"/>
      <sheetName val="XX虘_x005f_x005f_x005f_x0013_瀀ṹ"/>
      <sheetName val="XX虘_x005f_x005f_x005f_x0013_㰀⩴"/>
      <sheetName val="XX虘_x005f_x005f_x005f_x0013_ᰀⱴ"/>
      <sheetName val="XX虘_x005f_x005f_x005f_x0013_缀_x005f_x005f_x005f_xdf0e_"/>
      <sheetName val="XX虘_x005f_x005f_x005f_x0013_ꀀ᝙"/>
      <sheetName val="XX虘_x005f_x005f_x005f_x0013_耀⁴"/>
      <sheetName val="产品销售收入成本明细表๿⿦_x005f_x005f_x005f_x0005_"/>
      <sheetName val="资产๿⿙_x005f_x005f_x005f_x0005_"/>
      <sheetName val="资产郐_x005f_x005f_x005f_x0013_๿"/>
      <sheetName val="资产疬_x005f_x005f_x005f_x0014_痴"/>
      <sheetName val="资产๿⼠_x005f_x005f_x005f_x0005_"/>
      <sheetName val="资产๿⼳_x005f_x005f_x005f_x0005_"/>
      <sheetName val="资产竜_x005f_x005f_x005f_x0018_笤"/>
      <sheetName val="资产酐_x005f_x005f_x005f_x0012_๿"/>
      <sheetName val="资产鎼_x005f_x005f_x005f_x001b_鐄"/>
      <sheetName val="资产埐_x005f_x005f_x005f_x001e_䌢"/>
      <sheetName val="资产䌢⽛_x005f_x005f_x005f_x0005_"/>
      <sheetName val="资产๿⾒_x005f_x005f_x005f_x0005_"/>
      <sheetName val="XX虘_x005f_x005f_x005f_x0013_ὖ"/>
      <sheetName val="XXXX_x005f_x005f_x005f_xdc00_⹚␀"/>
      <sheetName val="资产对帐清_x005f_x005f_x005f_x0005_"/>
      <sheetName val="资产对帐清_x005f_x005f_x005f_xdc00_╳"/>
      <sheetName val="固定_x005f_x005f_x005f_x0005_ꀀㅰ"/>
      <sheetName val="固定_x005f_x005f_x005f_x0005_簀Ɑ"/>
      <sheetName val="固定_x005f_x005f_x005f_x0005_獇"/>
      <sheetName val="固定_x005f_x005f_x005f_x0005_㡇"/>
      <sheetName val="固定_x005f_x005f_x005f_x0005_晇"/>
      <sheetName val="固定_x005f_x005f_x005f_x0005_၇"/>
      <sheetName val="固定_x005f_x005f_x005f_x0005_ကㅳ"/>
      <sheetName val="固定_x005f_x005f_x005f_x0005_ꑇ"/>
      <sheetName val="固定_x005f_x005f_x005f_x0005_Ⰰⅲ"/>
      <sheetName val="固定_x005f_x005f_x005f_x0005_⽇"/>
      <sheetName val="固定_x005f_x005f_x005f_x0005_က⥲"/>
      <sheetName val="固定_x005f_x005f_x005f_x0005_Ὦ"/>
      <sheetName val="固定_x005f_x005f_x005f_x0005_ᰀ⥚"/>
      <sheetName val="固定_x005f_x005f_x005f_x0005_鰀⥗"/>
      <sheetName val="固定_x005f_x005f_x005f_x0005_쀀ᡚ"/>
      <sheetName val="固定_x005f_x005f_x005f_x0005_က⁬"/>
      <sheetName val="固定_x005f_x005f_x005f_x0005_䀀⍲"/>
      <sheetName val="固定_x005f_x005f_x005f_x0005_怀♘"/>
      <sheetName val="固定_x005f_x005f_x005f_x0005_뀀⩔"/>
      <sheetName val="固定_x005f_x005f_x005f_x0005_倀᭱"/>
      <sheetName val="固定_x005f_x005f_x005f_x0005_렀ꕟ"/>
      <sheetName val="固定_x005f_x005f_x005f_x0005_堀᙭"/>
      <sheetName val="固定_x005f_x005f_x005f_x0005_렀❟"/>
      <sheetName val="固定_x005f_x005f_x005f_x0005_렀赟"/>
      <sheetName val="固定_x005f_x005f_x005f_x0005_䀀ᑖ"/>
      <sheetName val="固定_x005f_x005f_x005f_x0005_ꀀቔ"/>
      <sheetName val="固定_x005f_x005f_x005f_x0005_렀᭟"/>
      <sheetName val="固定_x005f_x005f_x005f_x0005_⠀ᡘ"/>
      <sheetName val="固定_x005f_x005f_x005f_x0005_䀀᱓"/>
      <sheetName val="固定_x005f_x005f_x005f_x0005_䀀╙"/>
      <sheetName val="固定_x005f_x005f_x005f_x0005_ᵇ"/>
      <sheetName val="固定_x005f_x005f_x005f_x0005_ࠀ᭱"/>
      <sheetName val="固定_x005f_x005f_x005f_x0005_렀佟"/>
      <sheetName val="固定_x005f_x005f_x005f_x0005_⩳"/>
      <sheetName val="固定_x005f_x005f_x005f_x0005_瀀げ"/>
      <sheetName val="固定_x005f_x005f_x005f_x0005_렀癟"/>
      <sheetName val="固定_x005f_x005f_x005f_x0005_　⡲"/>
      <sheetName val="固定_x005f_x005f_x005f_x0005_렀葟"/>
      <sheetName val="固定_x005f_x005f_x005f_x0005_뀀⑬"/>
      <sheetName val="固定_x005f_x005f_x005f_x0005_렀衟"/>
      <sheetName val="固定_x005f_x005f_x005f_x0005_䠀Ṍ"/>
      <sheetName val="固定_x005f_x005f_x005f_x0005_栀⭘"/>
      <sheetName val="固定_x005f_x005f_x005f_x0005_ ፬"/>
      <sheetName val="固定_x005f_x005f_x005f_x0005_⠀ᩱ"/>
      <sheetName val="固定_x005f_x005f_x005f_x0005_蠀᭭"/>
      <sheetName val="固定_x005f_x005f_x005f_x0005_렀ᙱ"/>
      <sheetName val="固定_x005f_x005f_x005f_x0005__x005f_x005f_x005f_xd800_⹏"/>
      <sheetName val="固定_x005f_x005f_x005f_x0005_렀퉟"/>
      <sheetName val="固定_x005f_x005f_x005f_x0005_㔀Վ"/>
      <sheetName val="固定_x005f_x005f_x005f_x0005_栀Ⅿ"/>
      <sheetName val="固定_x005f_x005f_x005f_x0005_ꠀ⹰"/>
      <sheetName val="固定_x005f_x005f_x005f_x0005_㠀ㅈ"/>
      <sheetName val="固定_x005f_x005f_x005f_x0005_퀀ㅪ"/>
      <sheetName val="固定_x005f_x005f_x005f_x0005_⠀≔"/>
      <sheetName val="固定_x005f_x005f_x005f_x0005_頀ᝏ"/>
      <sheetName val="固定_x005f_x005f_x005f_x0005_㔀Ꙏ"/>
      <sheetName val="固定_x005f_x005f_x005f_x0005_ꠀ᱔"/>
      <sheetName val="固定_x005f_x005f_x005f_x0005_퀀ᱰ"/>
      <sheetName val="固定_x005f_x005f_x005f_x0005_ᑘ"/>
      <sheetName val="固定_x005f_x005f_x005f_x0005_　⽫"/>
      <sheetName val="固定_x005f_x005f_x005f_x0005_⅊"/>
      <sheetName val="固定_x005f_x005f_x005f_x0005_㔀ⅎ"/>
      <sheetName val="固定_x005f_x005f_x005f_x0005_退ᕱ"/>
      <sheetName val="固定_x005f_x005f_x005f_x0005_怀ⵗ"/>
      <sheetName val="固定_x005f_x005f_x005f_x0005_頀⩗"/>
      <sheetName val="XX虘_x005f_x005f_x005f_x0013_㔀୎"/>
      <sheetName val="_x005f_x005f_x005f_x0005_"/>
      <sheetName val="固定_x005f_x005f_x005f_x0005_저⽕"/>
      <sheetName val="固定_x005f_x005f_x005f_x0005_ቬ"/>
      <sheetName val="固定_x005f_x005f_x005f_x0005_㔀艎"/>
      <sheetName val="固定_x005f_x005f_x005f_x0005_㔀㍎"/>
      <sheetName val="固定_x005f_x005f_x005f_x0005_⥘"/>
      <sheetName val="固定_x005f_x005f_x005f_x0005_瀀ተ"/>
      <sheetName val="固定_x005f_x005f_x005f_x0005_㠀ᵯ"/>
      <sheetName val="固定_x005f_x005f_x005f_x0005_㔀"/>
      <sheetName val="固定_x005f_x005f_x005f_x0005_퀀⭕"/>
      <sheetName val="固定_x005f_x005f_x005f_x0005_䈀쵪"/>
      <sheetName val="资产徸⿺_x005f_x005f_x005f_x0005_"/>
      <sheetName val="P4 跨期间工程๿⼷_x005f_x005f_x005f_x0005_"/>
      <sheetName val="固定_x005f_x005f_x005f_x0005_㔀㑎"/>
      <sheetName val="固定_x005f_x005f_x005f_x0005_㔀啎"/>
      <sheetName val="固定_x005f_x005f_x005f_x0005_㔀ぎ"/>
      <sheetName val="固定_x005f_x005f_x005f_x0005_㔀㡎"/>
      <sheetName val="XX虘_x005f_x005f_x005f_x0013_谀♛"/>
      <sheetName val="X_x005f_x005f_x005f_x0010_"/>
      <sheetName val="X_x005f_x005f_x005f_x0005_"/>
      <sheetName val="P4 跨期间工程_x005f_x005f_x005f_x0005_"/>
      <sheetName val="KKKKKKK_x005f_x005f_x005f_x0005_"/>
      <sheetName val="P4 跨期间工程埐_x005f_x005f_x005f_x0017_䟣』"/>
      <sheetName val="P4 跨期间工程喰_x005f_x005f_x005f_x001f_䟣⽡"/>
      <sheetName val="P4 跨期间工程尀_x005f_x005f_x005f_x0019_䟣⽆"/>
      <sheetName val="P4 跨期间工程䟣⼕_x005f_x005f_x005f_x0005_"/>
      <sheetName val="P4 跨期间工程垐_x005f_x005f_x005f_x001d_䟣⿁"/>
      <sheetName val="P4 跨期间工程媰_x005f_x005f_x005f_x001c_䟣⽭"/>
      <sheetName val="P4 跨期间工程媠_x005f_x005f_x005f_x0014_䟣⼬"/>
      <sheetName val="P4 跨期间工程媬_x005f_x005f_x005f_x0014_嫴_x005f_x005f_x"/>
      <sheetName val="P4 跨期间工程䟣⽯_x005f_x005f_x005f_x0005_"/>
      <sheetName val="P4 跨期间工程䟣⽩_x005f_x005f_x005f_x0005_"/>
      <sheetName val="P4 跨期间工程䟣⿃_x005f_x005f_x005f_x0005_"/>
      <sheetName val="P4 跨期间工程嘠_x005f_x005f_x005f_x0012_䟣⿸"/>
      <sheetName val="P4 跨期间工程禜_x005f_x005f_x005f_x001a_秤_x005f_x005f_x"/>
      <sheetName val="P4 跨期间工程๿⽁_x005f_x005f_x005f_x0005_"/>
      <sheetName val="XX虘_x005f_x005f_x005f_x0013_⁫"/>
      <sheetName val="固定_x005f_x005f_x005f_x0005_⁫"/>
      <sheetName val="XX虘_x005f_x005f_x005f_x0013_⁬"/>
      <sheetName val="固定_x005f_x005f_x005f_x0005_⁬"/>
      <sheetName val="XX虘_x005f_x005f_x005f_x0013_䈀荪"/>
      <sheetName val="XX虘_x005f_x005f_x005f_x0013_ざ"/>
      <sheetName val="固定_x005f_x005f_x005f_x0005_㔀䡎"/>
      <sheetName val="固定_x005f_x005f_x005f_x0005_怀Ⅻ"/>
      <sheetName val="固定_x005f_x005f_x005f_x0005_蠀♬"/>
      <sheetName val="固定_x005f_x005f_x005f_x0005_㔀㹎"/>
      <sheetName val="固定_x005f_x005f_x005f_x0005_ꠀ♙"/>
      <sheetName val="固定_x005f_x005f_x005f_x0005_ ⽕"/>
      <sheetName val="固定_x005f_x005f_x005f_x0005_㔀"/>
      <sheetName val="固定_x005f_x005f_x005f_x0005__x005f_x005f_x005f_xd800_⽙"/>
      <sheetName val="XXXX_x005f_x005f_x005f_xd800_⽙렀絟"/>
      <sheetName val="P4 跨期间工程匰_x005f_x005f_x005f_x0019_卼_x005f_x005f_x"/>
      <sheetName val="P4 跨期间工程刨_x005f_x005f_x005f_x0019_徸⾲"/>
      <sheetName val="P4 跨期间工程丵⽛_x005f_x005f_x005f_x0005_"/>
      <sheetName val="P4 跨期间工程墰_x005f_x005f_x005f_x001c_壼_x005f_x005f_x"/>
      <sheetName val="P4 跨期间工程匘_x005f_x005f_x005f_x0012_徸⿿"/>
      <sheetName val="___x005f_x005f_x005f_x0005_"/>
      <sheetName val="资产_x005f_x005f_x005f_x0010_"/>
      <sheetName val="资产_x005f_x005f_x005f_x0005__x005f_x005f_x005f_x0005__x0"/>
      <sheetName val="P4 跨期间工程徸⽲_x005f_x005f_x005f_x0005_"/>
      <sheetName val="P4 跨期间工程地_x005f_x005f_x005f_x0019_坼_x005f_x005f_x"/>
      <sheetName val="P4 跨期间工程๿⼯_x005f_x005f_x005f_x0005_"/>
      <sheetName val="P4 跨期间工程徸　_x005f_x005f_x005f_x0005_"/>
      <sheetName val="P4 跨期间工程徸⿤_x005f_x005f_x005f_x0005_"/>
      <sheetName val="P4 跨期间工程䟣⾝_x005f_x005f_x005f_x0005_"/>
      <sheetName val="P4 跨期间工程囘_x005f_x005f_x005f_x001f_丵⿵"/>
      <sheetName val="P4 跨期间工程呀_x005f_x005f_x005f_x0013_䟣⾈"/>
      <sheetName val="P4 跨期间工程䟣⿢_x005f_x005f_x005f_x0005_"/>
      <sheetName val="P4 跨期间工程䟣⽼_x005f_x005f_x005f_x0005_"/>
      <sheetName val="P4 跨期间工程徸⿔_x005f_x005f_x005f_x0005_"/>
      <sheetName val="P4 跨期间工程徸⿇_x005f_x005f_x005f_x0005_"/>
      <sheetName val="P4 跨期间工程奐_x005f_x005f_x005f_x0013_妜_x005f_x005f_x"/>
      <sheetName val="P4 跨期间工程俈_x005f_x005f_x005f_x001d_丵⽡"/>
      <sheetName val="P4 跨期间工程丵⽡_x005f_x005f_x005f_x0005_"/>
      <sheetName val="P4 跨期间工程睞汔_x005f_x005f_x005f_x0012_"/>
      <sheetName val="P4 跨期间工程癀_x005f_x005f_x005f_x0012_๿⽼"/>
      <sheetName val="分公司EB_x005f_x005f_x005f_x005f_x005f_x005f_x005f_x0000_"/>
      <sheetName val="P4 跨期间工程丵⼼_x005f_x005f_x005f_x0005_"/>
      <sheetName val="P4 跨期间工程址_x005f_x005f_x005f_x001f_䟣⾼"/>
      <sheetName val="P4 跨期间工程嬐_x005f_x005f_x005f_x001b_䟣⽘"/>
      <sheetName val="附表3-下旬헾】_x005f_x005f_x005f_x0005_"/>
      <sheetName val="附表3-下旬ᰖ〚_x005f_x005f_x005f_x0005_"/>
      <sheetName val="P4 跨期间工程灀_x005f_x005f_x005f_x0012_炌_x005f_x005f_x"/>
      <sheetName val="P4 跨期间工程丵⿼_x005f_x005f_x005f_x0005_"/>
      <sheetName val="其他长期_x005f_x005f_x005f_xdc00_ᎉ"/>
      <sheetName val="_13 铁路配件.xlsῘ长期投资--其_x005f_x005f_x000"/>
      <sheetName val="资产对_x005f_x005f_x005f_x0010_"/>
      <sheetName val="XX虘_x005f_x005f_x005f_x0013_퀀ᥗ"/>
      <sheetName val="固定_x005f_x005f_x005f_x0005_�⡹"/>
      <sheetName val="固定_x005f_x005f_x005f_x0005_�ᝰ"/>
      <sheetName val="固定_x005f_x005f_x005f_x0005_�Ṵ"/>
      <sheetName val="XX虘_x005f_x005f_x005f_x0013_�ⱛ"/>
      <sheetName val="XX虘_x005f_x005f_x005f_x0013_�"/>
      <sheetName val="XX虘_x005f_x005f_x005f_x0013_缀�"/>
      <sheetName val="4货币_x005f_x005f_x005f_xdc00_ᎉ"/>
      <sheetName val="XXXXXX虘_x005f_x005f_x005f_x0013_"/>
      <sheetName val="资产踜_x005f_x005f_x005f_x0016_蹤"/>
      <sheetName val="_13 铁路配件.xl奜_x005f_x005f_x005f_x0019_妤_x005"/>
      <sheetName val="_13 铁路配件.xl徸⽈_x005f_x005f_x005f_x0005_"/>
      <sheetName val="_13 铁路配件.xl_x005f_x005f_x005f_x0005_"/>
      <sheetName val="23产_x005f_x005f_x005f_xd873_㲗䀀⛌"/>
      <sheetName val="23产_x005f_x005f_x005f_xd873_㲗㠀ਗ"/>
      <sheetName val="23产成_x005f_x005f_x005f_x0010_"/>
      <sheetName val="23产ᡳ⥭_x005f_x005f_x005f_xdf9c_"/>
      <sheetName val="资产对帐清쌀_x005f_x005f_x005f_x0005_"/>
      <sheetName val="_13 铁路配件.xlsῘ长期鐀魺屶ኍ_x005f_x005f_xd900"/>
      <sheetName val="其他长期_x005f_x005f_x005f_xdc65_ᎉ"/>
      <sheetName val="自定_x005f_x005f_x005f_x0005_"/>
      <sheetName val="资产对헾】_x005f_x005f_x005f_x0005_"/>
      <sheetName val="资产对帐清_x005f_x005f_x005f_x0010_"/>
      <sheetName val="固定资产_x005f_x005f_x005f_x0005_"/>
      <sheetName val="资产对帐헾】_x005f_x005f_x005f_x0005_"/>
      <sheetName val="14预໘_x005f_x005f_x005f_x0005_"/>
      <sheetName val="附表3-下旬 壒〚_x005f_x005f_x005f_x0005_"/>
      <sheetName val="附表3-下旬 尜_x005f_x005f_x005f_x0013_層"/>
      <sheetName val="自_x005f_x005f_x005f_x0005_"/>
      <sheetName val="_13 铁路配件.xlsῘ长期鐀魺屶ᎍ_x005f_x005f_xd900"/>
      <sheetName val="自尜_x005f_x005f_x005f_x0013_"/>
      <sheetName val="自挔_x005f_x005f_x005f_x0012_"/>
      <sheetName val="14预尜_x005f_x005f_x005f_x0013_"/>
      <sheetName val="14预_x005f_x005f_x005f_x0005_"/>
      <sheetName val="14预_x005f_x005f_x005f_x0010_"/>
      <sheetName val="14预聀_x005f_x005f_x005f_x0012_"/>
      <sheetName val="XXXXXX_x005f_x005f_x005f_x005f_x005f_x005f_x005f_x0005_"/>
      <sheetName val="6_x005f_x005f_x005f_x0005_"/>
      <sheetName val="固定_x005f_x005f_x005f_x0005_⽙"/>
      <sheetName val="产品销售收入成脈_x005f_x005f_x005f_x001b_腌_x005f_x005f_x0"/>
      <sheetName val="产品销售收入成纘 络 헾⼸_x005f_x005f_x005f_x0005_"/>
      <sheetName val="TB_x005f_x005f_x005f_x0005_"/>
      <sheetName val="14预煠_x005f_x005f_x005f_x0014_"/>
      <sheetName val="自歨_x005f_x005f_x005f_x0014_"/>
      <sheetName val="自畠_x005f_x005f_x005f_x0013_"/>
      <sheetName val="单位名_x005f_x005f_x005f_x0005_"/>
      <sheetName val="其他长_x005f_x005f_x005f_x0005_"/>
      <sheetName val="XXXXXX_x005f_x005f_x005f_x0005__x005f_x005f_x0016"/>
      <sheetName val="附表1（合作厅） (4丵⼫_x005f_x005f_x005f_x0005_"/>
      <sheetName val="XX虘_x005f_x005f_x005f_x0013__"/>
      <sheetName val="固定_x005f_x005f_x005f_x0005__⡹"/>
      <sheetName val="固定_x005f_x005f_x005f_x0005__Ṵ"/>
      <sheetName val="固定_x005f_x005f_x005f_x0005__ᝰ"/>
      <sheetName val="XX虘_x005f_x005f_x005f_x0013_缀_"/>
      <sheetName val="XX虘_x005f_x005f_x005f_x0013__ⱛ"/>
      <sheetName val="XX虘_x005f_x005f_x005f_x0013__"/>
      <sheetName val="固定_x005f_x005f_x005f_x0005__"/>
      <sheetName val="_13 铁路配件.xlsῘ长期投资--其他投_x005f_x005f_x0"/>
      <sheetName val="_x005f_x005f_x005f_x000e__x005f_x005f_x005f_x0008_"/>
      <sheetName val="_13 铁路配件.xlsῘࠝ〚_x005f_x005f_x005f_x0005_"/>
      <sheetName val="资产负债_x005f_x005f_x005f_x0005_"/>
      <sheetName val="表9-1 租赁헾】_x005f_x005f_x005f_x0005_"/>
      <sheetName val="表9-1 租赁_x005f_x005f_x005f_xd800_♗䈀ﵪԯ"/>
      <sheetName val="表9-1 租赁丵〒_x005f_x005f_x005f_x0005_"/>
      <sheetName val="资产对帐清԰_x005f_x005f_x005f_x005f_x005f_x005f_x005f_x0000_"/>
      <sheetName val="表9-1 租赁炍_x005f_x005f_x005f_xdc7e_ఈ_"/>
      <sheetName val="_13 铁路配件.xls_表9-1 租赁炍_x005f_x005f_xdc"/>
      <sheetName val="资产对帐清吀_x005f_x005f_x005f_x0019_"/>
      <sheetName val="资产对帐清厘_x005f_x005f_x005f_x0014_"/>
      <sheetName val="_13 铁路配件.xls_表9-1_租_䠀"/>
      <sheetName val="_13 铁路配件.xls_表9-1_租_뀀õ"/>
      <sheetName val="_13 铁路配件.xls_P4_跨期间工程坰_䟣⿓"/>
      <sheetName val="分公헾】_x005f_x005f_x005f_x0005_"/>
      <sheetName val="分公丵〒_x005f_x005f_x005f_x0005_"/>
      <sheetName val="分公葨_x005f_x005f_x005f_x0014_헾"/>
      <sheetName val="分公臨_x005f_x005f_x005f_x0012_般"/>
      <sheetName val="_13 铁路配件.xlsῘ长期缀_x005f_x005f_x005f_xd92a_ԯ"/>
      <sheetName val="_13 铁路配件.xl叼&gt;呄&gt;闰⿷_x005f_x005f_x005f_x0005_"/>
      <sheetName val="_13 铁路配件.xl闰⾝_x005f_x005f_x005f_x0005_"/>
      <sheetName val="_13 铁路配件.xl哰&quot;闰⾔_x005f_x005f_x005f_x0005_"/>
      <sheetName val="_13 铁路配件.xl咜_x005f_x005f_x005f_x0015_哤_x005"/>
      <sheetName val="_13 铁路配件.xl埀_闰⿤_x005f_x005f_x005f_x0005_"/>
      <sheetName val="_13 铁路配件.xl墼A处A闰⼔_x005f_x005f_x005f_x0005_"/>
      <sheetName val="_13 铁路配件.xl⩿〚_x005f_x005f_x005f_x0005_"/>
      <sheetName val="_13 铁路配件.xlsῘ长期投资鍸_x005f_x005f_x005f_x001e_"/>
      <sheetName val="资产对_x005f_x005f_x005f_x0005_"/>
      <sheetName val="XXXXX_x005f_x005f_x005f_x0005___"/>
      <sheetName val="_x005f_x005f_x005f_x0002__x005f_x005f_x005f_x0017_"/>
      <sheetName val="资产负债_x005f_x005f_x005f_x0010_"/>
      <sheetName val="MTM2 Mag and HV"/>
      <sheetName val="MTM2 setting"/>
      <sheetName val="MTM2 US "/>
      <sheetName val="MTM2 wedge "/>
      <sheetName val="2.Sales Fcst"/>
      <sheetName val="Country Codes - Annex 1"/>
      <sheetName val="Tabelle2"/>
      <sheetName val="Drowdown data"/>
      <sheetName val="火车机械"/>
      <sheetName val="火车工艺"/>
      <sheetName val="火车电气"/>
      <sheetName val="火车自控"/>
      <sheetName val="火车拆除"/>
      <sheetName val="火车外管"/>
      <sheetName val="苯乙烯综合表"/>
      <sheetName val="苯乙烯总图"/>
      <sheetName val="苯乙烯土建"/>
      <sheetName val="苯乙烯静止设备"/>
      <sheetName val="苯乙烯机械设备"/>
      <sheetName val="苯乙烯储罐"/>
      <sheetName val="苯乙烯工艺"/>
      <sheetName val="苯乙烯电气"/>
      <sheetName val="苯乙烯自控"/>
      <sheetName val="苯乙烯给排水"/>
      <sheetName val="苯乙烯给排水土建"/>
      <sheetName val="苯乙烯暖通"/>
      <sheetName val="汽车设施"/>
      <sheetName val="汽车装车土建"/>
      <sheetName val="汽车机械"/>
      <sheetName val="汽车工艺"/>
      <sheetName val="汽车电气"/>
      <sheetName val="汽车自控"/>
      <sheetName val="汽车给排水"/>
      <sheetName val="汽车装车设施给排水"/>
      <sheetName val="汽车拆除"/>
      <sheetName val="汽车外管"/>
      <sheetName val="裂解原料输送系统"/>
      <sheetName val="裂解原料土建"/>
      <sheetName val="裂解机械设备"/>
      <sheetName val="裂解工艺"/>
      <sheetName val="裂解电气"/>
      <sheetName val="裂解自控"/>
      <sheetName val="裂解外管"/>
      <sheetName val="离子膜及氯乙烯"/>
      <sheetName val="离子膜总图"/>
      <sheetName val="离子膜土建"/>
      <sheetName val="离子膜静止设备"/>
      <sheetName val="离子膜机械设备"/>
      <sheetName val="离子膜储罐"/>
      <sheetName val="离子膜工艺"/>
      <sheetName val="离子膜电气"/>
      <sheetName val="离子膜自控"/>
      <sheetName val="离子膜给排水"/>
      <sheetName val="离子膜氯乙烯水土建"/>
      <sheetName val="3337"/>
      <sheetName val="4137"/>
      <sheetName val="4151"/>
      <sheetName val="4154"/>
      <sheetName val="4156"/>
      <sheetName val="PCCP管型号"/>
      <sheetName val="排水管收入"/>
      <sheetName val="平口悬辊管收入"/>
      <sheetName val="企口悬辊管收入"/>
      <sheetName val="收入分月"/>
      <sheetName val="预应力管收入"/>
      <sheetName val="自应力管收入"/>
      <sheetName val="底稿目录"/>
      <sheetName val="FD"/>
      <sheetName val="GI"/>
      <sheetName val="EE (3)"/>
      <sheetName val="PAVEMENT"/>
      <sheetName val="TRAFFIC"/>
      <sheetName val="2002-2004产销率"/>
      <sheetName val="Stammdaten"/>
      <sheetName val="03 Transportation Quoting"/>
      <sheetName val="账面外销"/>
      <sheetName val="财务费쌁㨅_"/>
      <sheetName val="财务费쌣ꠅ_"/>
      <sheetName val="Absol"/>
      <sheetName val="财务费"/>
      <sheetName val="原料"/>
      <sheetName val="分离后总调室"/>
      <sheetName val="气保"/>
      <sheetName val="联合"/>
      <sheetName val="accudepr1"/>
      <sheetName val="上海"/>
      <sheetName val="DropDowns"/>
      <sheetName val="G1-1"/>
      <sheetName val="Pricing Mode (200906版)Ver.1.0"/>
      <sheetName val="AR Ageing - 1130"/>
      <sheetName val="M2.2.1 Lead - Non-current loans"/>
      <sheetName val="M2 Lead sheet"/>
      <sheetName val="所有者权益(股东权益)变动表(未审)"/>
      <sheetName val="应收账款明细表"/>
      <sheetName val="期初帐龄辅助表MT"/>
      <sheetName val="坏账准备辅助表MT"/>
      <sheetName val="Xð"/>
      <sheetName val="DoradoReport"/>
      <sheetName val="银行存款明细G2001"/>
      <sheetName val="Reserves"/>
      <sheetName val="财务成本"/>
      <sheetName val="Sch_1"/>
      <sheetName val="选择"/>
      <sheetName val="福州PQ位整理"/>
      <sheetName val="泉州PQ位整理"/>
      <sheetName val="福州P位整理"/>
      <sheetName val="泉州P位整理"/>
      <sheetName val="WACC Summary (US$)"/>
      <sheetName val="配线电缆线路清查登记表"/>
      <sheetName val="9906"/>
      <sheetName val="Growth 1.2.1 H L Summary "/>
      <sheetName val="1-网运序列"/>
      <sheetName val="话务量"/>
      <sheetName val="[13 铁路配件.xls]分公司EB"/>
      <sheetName val="MTX-AR"/>
      <sheetName val="出庫类别"/>
      <sheetName val="财务费ကࠀ顜"/>
      <sheetName val="财务费က쀀祡"/>
      <sheetName val="priv"/>
      <sheetName val="产品段mapping"/>
      <sheetName val="成本中心"/>
      <sheetName val="Active"/>
      <sheetName val="表9-1 租赁炍?ఈ/"/>
      <sheetName val="[13 铁路配件.xls]表9-1 租赁炍?ఈ/"/>
      <sheetName val="_13 铁路配件.xlsῘ长期缀?"/>
      <sheetName val="表9-1 租赁?䈀ﵪԯ"/>
      <sheetName val="表9-1 租赁炍?ఈ_"/>
      <sheetName val="_13 铁路配件.xls_表9-1 租赁炍?ఈ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refreshError="1"/>
      <sheetData sheetId="2734" refreshError="1"/>
      <sheetData sheetId="2735" refreshError="1"/>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refreshError="1"/>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refreshError="1"/>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refreshError="1"/>
      <sheetData sheetId="3704" refreshError="1"/>
      <sheetData sheetId="3705" refreshError="1"/>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refreshError="1"/>
      <sheetData sheetId="3780" refreshError="1"/>
      <sheetData sheetId="3781" refreshError="1"/>
      <sheetData sheetId="3782" refreshError="1"/>
      <sheetData sheetId="3783" refreshError="1"/>
      <sheetData sheetId="3784" refreshError="1"/>
      <sheetData sheetId="3785" refreshError="1"/>
      <sheetData sheetId="3786" refreshError="1"/>
      <sheetData sheetId="3787" refreshError="1"/>
      <sheetData sheetId="3788" refreshError="1"/>
      <sheetData sheetId="3789" refreshError="1"/>
      <sheetData sheetId="3790" refreshError="1"/>
      <sheetData sheetId="3791" refreshError="1"/>
      <sheetData sheetId="3792" refreshError="1"/>
      <sheetData sheetId="3793" refreshError="1"/>
      <sheetData sheetId="3794" refreshError="1"/>
      <sheetData sheetId="3795" refreshError="1"/>
      <sheetData sheetId="3796" refreshError="1"/>
      <sheetData sheetId="3797" refreshError="1"/>
      <sheetData sheetId="3798" refreshError="1"/>
      <sheetData sheetId="3799" refreshError="1"/>
      <sheetData sheetId="3800" refreshError="1"/>
      <sheetData sheetId="3801" refreshError="1"/>
      <sheetData sheetId="3802" refreshError="1"/>
      <sheetData sheetId="3803" refreshError="1"/>
      <sheetData sheetId="3804" refreshError="1"/>
      <sheetData sheetId="3805" refreshError="1"/>
      <sheetData sheetId="3806" refreshError="1"/>
      <sheetData sheetId="3807" refreshError="1"/>
      <sheetData sheetId="3808" refreshError="1"/>
      <sheetData sheetId="3809" refreshError="1"/>
      <sheetData sheetId="3810" refreshError="1"/>
      <sheetData sheetId="3811" refreshError="1"/>
      <sheetData sheetId="3812" refreshError="1"/>
      <sheetData sheetId="3813" refreshError="1"/>
      <sheetData sheetId="3814" refreshError="1"/>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refreshError="1"/>
      <sheetData sheetId="3824" refreshError="1"/>
      <sheetData sheetId="3825" refreshError="1"/>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refreshError="1"/>
      <sheetData sheetId="4089" refreshError="1"/>
      <sheetData sheetId="4090" refreshError="1"/>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efreshError="1"/>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efreshError="1"/>
      <sheetData sheetId="4209" refreshError="1"/>
      <sheetData sheetId="4210" refreshError="1"/>
      <sheetData sheetId="4211" refreshError="1"/>
      <sheetData sheetId="4212" refreshError="1"/>
      <sheetData sheetId="4213" refreshError="1"/>
      <sheetData sheetId="4214" refreshError="1"/>
      <sheetData sheetId="4215" refreshError="1"/>
      <sheetData sheetId="4216" refreshError="1"/>
      <sheetData sheetId="4217" refreshError="1"/>
      <sheetData sheetId="4218" refreshError="1"/>
      <sheetData sheetId="4219" refreshError="1"/>
      <sheetData sheetId="4220" refreshError="1"/>
      <sheetData sheetId="4221" refreshError="1"/>
      <sheetData sheetId="4222" refreshError="1"/>
      <sheetData sheetId="4223" refreshError="1"/>
      <sheetData sheetId="4224" refreshError="1"/>
      <sheetData sheetId="4225" refreshError="1"/>
      <sheetData sheetId="4226" refreshError="1"/>
      <sheetData sheetId="4227" refreshError="1"/>
      <sheetData sheetId="4228" refreshError="1"/>
      <sheetData sheetId="4229" refreshError="1"/>
      <sheetData sheetId="4230" refreshError="1"/>
      <sheetData sheetId="4231" refreshError="1"/>
      <sheetData sheetId="4232" refreshError="1"/>
      <sheetData sheetId="4233" refreshError="1"/>
      <sheetData sheetId="4234" refreshError="1"/>
      <sheetData sheetId="4235" refreshError="1"/>
      <sheetData sheetId="4236" refreshError="1"/>
      <sheetData sheetId="4237" refreshError="1"/>
      <sheetData sheetId="4238" refreshError="1"/>
      <sheetData sheetId="4239" refreshError="1"/>
      <sheetData sheetId="4240" refreshError="1"/>
      <sheetData sheetId="4241" refreshError="1"/>
      <sheetData sheetId="4242" refreshError="1"/>
      <sheetData sheetId="4243" refreshError="1"/>
      <sheetData sheetId="4244" refreshError="1"/>
      <sheetData sheetId="4245" refreshError="1"/>
      <sheetData sheetId="4246" refreshError="1"/>
      <sheetData sheetId="4247" refreshError="1"/>
      <sheetData sheetId="4248" refreshError="1"/>
      <sheetData sheetId="4249" refreshError="1"/>
      <sheetData sheetId="4250" refreshError="1"/>
      <sheetData sheetId="4251" refreshError="1"/>
      <sheetData sheetId="4252" refreshError="1"/>
      <sheetData sheetId="4253" refreshError="1"/>
      <sheetData sheetId="4254" refreshError="1"/>
      <sheetData sheetId="4255" refreshError="1"/>
      <sheetData sheetId="4256" refreshError="1"/>
      <sheetData sheetId="4257" refreshError="1"/>
      <sheetData sheetId="4258" refreshError="1"/>
      <sheetData sheetId="4259" refreshError="1"/>
      <sheetData sheetId="4260" refreshError="1"/>
      <sheetData sheetId="4261" refreshError="1"/>
      <sheetData sheetId="4262" refreshError="1"/>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efreshError="1"/>
      <sheetData sheetId="4313" refreshError="1"/>
      <sheetData sheetId="4314" refreshError="1"/>
      <sheetData sheetId="4315" refreshError="1"/>
      <sheetData sheetId="4316" refreshError="1"/>
      <sheetData sheetId="4317" refreshError="1"/>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refreshError="1"/>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refreshError="1"/>
      <sheetData sheetId="4464" refreshError="1"/>
      <sheetData sheetId="4465" refreshError="1"/>
      <sheetData sheetId="4466" refreshError="1"/>
      <sheetData sheetId="4467" refreshError="1"/>
      <sheetData sheetId="4468" refreshError="1"/>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refreshError="1"/>
      <sheetData sheetId="4852" refreshError="1"/>
      <sheetData sheetId="4853" refreshError="1"/>
      <sheetData sheetId="4854" refreshError="1"/>
      <sheetData sheetId="4855" refreshError="1"/>
      <sheetData sheetId="4856" refreshError="1"/>
      <sheetData sheetId="4857" refreshError="1"/>
      <sheetData sheetId="4858" refreshError="1"/>
      <sheetData sheetId="4859" refreshError="1"/>
      <sheetData sheetId="4860" refreshError="1"/>
      <sheetData sheetId="4861" refreshError="1"/>
      <sheetData sheetId="4862" refreshError="1"/>
      <sheetData sheetId="4863" refreshError="1"/>
      <sheetData sheetId="4864" refreshError="1"/>
      <sheetData sheetId="4865" refreshError="1"/>
      <sheetData sheetId="4866" refreshError="1"/>
      <sheetData sheetId="4867" refreshError="1"/>
      <sheetData sheetId="4868" refreshError="1"/>
      <sheetData sheetId="4869" refreshError="1"/>
      <sheetData sheetId="4870" refreshError="1"/>
      <sheetData sheetId="4871" refreshError="1"/>
      <sheetData sheetId="4872" refreshError="1"/>
      <sheetData sheetId="4873" refreshError="1"/>
      <sheetData sheetId="4874" refreshError="1"/>
      <sheetData sheetId="4875" refreshError="1"/>
      <sheetData sheetId="4876" refreshError="1"/>
      <sheetData sheetId="4877" refreshError="1"/>
      <sheetData sheetId="4878" refreshError="1"/>
      <sheetData sheetId="4879" refreshError="1"/>
      <sheetData sheetId="4880" refreshError="1"/>
      <sheetData sheetId="4881" refreshError="1"/>
      <sheetData sheetId="4882" refreshError="1"/>
      <sheetData sheetId="4883" refreshError="1"/>
      <sheetData sheetId="4884" refreshError="1"/>
      <sheetData sheetId="4885" refreshError="1"/>
      <sheetData sheetId="4886" refreshError="1"/>
      <sheetData sheetId="4887" refreshError="1"/>
      <sheetData sheetId="4888" refreshError="1"/>
      <sheetData sheetId="4889" refreshError="1"/>
      <sheetData sheetId="4890" refreshError="1"/>
      <sheetData sheetId="4891" refreshError="1"/>
      <sheetData sheetId="4892" refreshError="1"/>
      <sheetData sheetId="4893" refreshError="1"/>
      <sheetData sheetId="4894" refreshError="1"/>
      <sheetData sheetId="4895" refreshError="1"/>
      <sheetData sheetId="4896" refreshError="1"/>
      <sheetData sheetId="4897" refreshError="1"/>
      <sheetData sheetId="4898" refreshError="1"/>
      <sheetData sheetId="4899" refreshError="1"/>
      <sheetData sheetId="4900" refreshError="1"/>
      <sheetData sheetId="4901" refreshError="1"/>
      <sheetData sheetId="4902" refreshError="1"/>
      <sheetData sheetId="4903" refreshError="1"/>
      <sheetData sheetId="4904" refreshError="1"/>
      <sheetData sheetId="4905" refreshError="1"/>
      <sheetData sheetId="4906" refreshError="1"/>
      <sheetData sheetId="4907" refreshError="1"/>
      <sheetData sheetId="4908" refreshError="1"/>
      <sheetData sheetId="4909" refreshError="1"/>
      <sheetData sheetId="4910" refreshError="1"/>
      <sheetData sheetId="4911" refreshError="1"/>
      <sheetData sheetId="4912" refreshError="1"/>
      <sheetData sheetId="4913" refreshError="1"/>
      <sheetData sheetId="4914" refreshError="1"/>
      <sheetData sheetId="4915" refreshError="1"/>
      <sheetData sheetId="4916" refreshError="1"/>
      <sheetData sheetId="4917" refreshError="1"/>
      <sheetData sheetId="4918" refreshError="1"/>
      <sheetData sheetId="4919" refreshError="1"/>
      <sheetData sheetId="4920" refreshError="1"/>
      <sheetData sheetId="4921" refreshError="1"/>
      <sheetData sheetId="4922" refreshError="1"/>
      <sheetData sheetId="4923" refreshError="1"/>
      <sheetData sheetId="4924" refreshError="1"/>
      <sheetData sheetId="4925" refreshError="1"/>
      <sheetData sheetId="4926" refreshError="1"/>
      <sheetData sheetId="4927" refreshError="1"/>
      <sheetData sheetId="4928" refreshError="1"/>
      <sheetData sheetId="4929" refreshError="1"/>
      <sheetData sheetId="4930" refreshError="1"/>
      <sheetData sheetId="4931" refreshError="1"/>
      <sheetData sheetId="4932" refreshError="1"/>
      <sheetData sheetId="4933" refreshError="1"/>
      <sheetData sheetId="4934" refreshError="1"/>
      <sheetData sheetId="4935" refreshError="1"/>
      <sheetData sheetId="4936" refreshError="1"/>
      <sheetData sheetId="4937" refreshError="1"/>
      <sheetData sheetId="4938" refreshError="1"/>
      <sheetData sheetId="4939" refreshError="1"/>
      <sheetData sheetId="4940" refreshError="1"/>
      <sheetData sheetId="4941" refreshError="1"/>
      <sheetData sheetId="4942" refreshError="1"/>
      <sheetData sheetId="4943" refreshError="1"/>
      <sheetData sheetId="4944" refreshError="1"/>
      <sheetData sheetId="4945" refreshError="1"/>
      <sheetData sheetId="4946" refreshError="1"/>
      <sheetData sheetId="4947" refreshError="1"/>
      <sheetData sheetId="4948" refreshError="1"/>
      <sheetData sheetId="4949" refreshError="1"/>
      <sheetData sheetId="4950" refreshError="1"/>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efreshError="1"/>
      <sheetData sheetId="4960" refreshError="1"/>
      <sheetData sheetId="4961" refreshError="1"/>
      <sheetData sheetId="4962" refreshError="1"/>
      <sheetData sheetId="4963" refreshError="1"/>
      <sheetData sheetId="4964" refreshError="1"/>
      <sheetData sheetId="4965" refreshError="1"/>
      <sheetData sheetId="4966" refreshError="1"/>
      <sheetData sheetId="4967" refreshError="1"/>
      <sheetData sheetId="4968" refreshError="1"/>
      <sheetData sheetId="4969" refreshError="1"/>
      <sheetData sheetId="4970" refreshError="1"/>
      <sheetData sheetId="4971" refreshError="1"/>
      <sheetData sheetId="4972" refreshError="1"/>
      <sheetData sheetId="4973" refreshError="1"/>
      <sheetData sheetId="4974" refreshError="1"/>
      <sheetData sheetId="4975" refreshError="1"/>
      <sheetData sheetId="4976" refreshError="1"/>
      <sheetData sheetId="4977" refreshError="1"/>
      <sheetData sheetId="4978" refreshError="1"/>
      <sheetData sheetId="4979" refreshError="1"/>
      <sheetData sheetId="4980" refreshError="1"/>
      <sheetData sheetId="4981" refreshError="1"/>
      <sheetData sheetId="4982" refreshError="1"/>
      <sheetData sheetId="4983" refreshError="1"/>
      <sheetData sheetId="4984" refreshError="1"/>
      <sheetData sheetId="4985" refreshError="1"/>
      <sheetData sheetId="4986" refreshError="1"/>
      <sheetData sheetId="4987" refreshError="1"/>
      <sheetData sheetId="4988" refreshError="1"/>
      <sheetData sheetId="4989" refreshError="1"/>
      <sheetData sheetId="4990" refreshError="1"/>
      <sheetData sheetId="4991" refreshError="1"/>
      <sheetData sheetId="4992" refreshError="1"/>
      <sheetData sheetId="4993" refreshError="1"/>
      <sheetData sheetId="4994" refreshError="1"/>
      <sheetData sheetId="4995" refreshError="1"/>
      <sheetData sheetId="4996" refreshError="1"/>
      <sheetData sheetId="4997" refreshError="1"/>
      <sheetData sheetId="4998" refreshError="1"/>
      <sheetData sheetId="4999" refreshError="1"/>
      <sheetData sheetId="5000" refreshError="1"/>
      <sheetData sheetId="5001" refreshError="1"/>
      <sheetData sheetId="5002" refreshError="1"/>
      <sheetData sheetId="5003" refreshError="1"/>
      <sheetData sheetId="5004" refreshError="1"/>
      <sheetData sheetId="5005" refreshError="1"/>
      <sheetData sheetId="5006" refreshError="1"/>
      <sheetData sheetId="5007" refreshError="1"/>
      <sheetData sheetId="5008" refreshError="1"/>
      <sheetData sheetId="5009" refreshError="1"/>
      <sheetData sheetId="5010" refreshError="1"/>
      <sheetData sheetId="5011" refreshError="1"/>
      <sheetData sheetId="5012" refreshError="1"/>
      <sheetData sheetId="5013" refreshError="1"/>
      <sheetData sheetId="5014" refreshError="1"/>
      <sheetData sheetId="5015" refreshError="1"/>
      <sheetData sheetId="5016" refreshError="1"/>
      <sheetData sheetId="5017" refreshError="1"/>
      <sheetData sheetId="5018" refreshError="1"/>
      <sheetData sheetId="5019" refreshError="1"/>
      <sheetData sheetId="5020" refreshError="1"/>
      <sheetData sheetId="5021" refreshError="1"/>
      <sheetData sheetId="5022" refreshError="1"/>
      <sheetData sheetId="5023" refreshError="1"/>
      <sheetData sheetId="5024" refreshError="1"/>
      <sheetData sheetId="5025" refreshError="1"/>
      <sheetData sheetId="5026" refreshError="1"/>
      <sheetData sheetId="5027" refreshError="1"/>
      <sheetData sheetId="5028" refreshError="1"/>
      <sheetData sheetId="5029" refreshError="1"/>
      <sheetData sheetId="5030" refreshError="1"/>
      <sheetData sheetId="5031" refreshError="1"/>
      <sheetData sheetId="5032" refreshError="1"/>
      <sheetData sheetId="5033" refreshError="1"/>
      <sheetData sheetId="5034" refreshError="1"/>
      <sheetData sheetId="5035" refreshError="1"/>
      <sheetData sheetId="5036" refreshError="1"/>
      <sheetData sheetId="5037" refreshError="1"/>
      <sheetData sheetId="5038" refreshError="1"/>
      <sheetData sheetId="5039" refreshError="1"/>
      <sheetData sheetId="5040" refreshError="1"/>
      <sheetData sheetId="5041" refreshError="1"/>
      <sheetData sheetId="5042" refreshError="1"/>
      <sheetData sheetId="5043" refreshError="1"/>
      <sheetData sheetId="5044" refreshError="1"/>
      <sheetData sheetId="5045" refreshError="1"/>
      <sheetData sheetId="5046" refreshError="1"/>
      <sheetData sheetId="5047" refreshError="1"/>
      <sheetData sheetId="5048" refreshError="1"/>
      <sheetData sheetId="5049" refreshError="1"/>
      <sheetData sheetId="5050" refreshError="1"/>
      <sheetData sheetId="5051" refreshError="1"/>
      <sheetData sheetId="5052" refreshError="1"/>
      <sheetData sheetId="5053" refreshError="1"/>
      <sheetData sheetId="5054" refreshError="1"/>
      <sheetData sheetId="5055" refreshError="1"/>
      <sheetData sheetId="5056" refreshError="1"/>
      <sheetData sheetId="5057" refreshError="1"/>
      <sheetData sheetId="5058" refreshError="1"/>
      <sheetData sheetId="5059" refreshError="1"/>
      <sheetData sheetId="5060" refreshError="1"/>
      <sheetData sheetId="5061" refreshError="1"/>
      <sheetData sheetId="5062" refreshError="1"/>
      <sheetData sheetId="5063" refreshError="1"/>
      <sheetData sheetId="5064" refreshError="1"/>
      <sheetData sheetId="5065" refreshError="1"/>
      <sheetData sheetId="5066" refreshError="1"/>
      <sheetData sheetId="5067" refreshError="1"/>
      <sheetData sheetId="5068" refreshError="1"/>
      <sheetData sheetId="5069" refreshError="1"/>
      <sheetData sheetId="5070" refreshError="1"/>
      <sheetData sheetId="5071" refreshError="1"/>
      <sheetData sheetId="5072" refreshError="1"/>
      <sheetData sheetId="5073" refreshError="1"/>
      <sheetData sheetId="5074" refreshError="1"/>
      <sheetData sheetId="5075" refreshError="1"/>
      <sheetData sheetId="5076" refreshError="1"/>
      <sheetData sheetId="5077" refreshError="1"/>
      <sheetData sheetId="5078" refreshError="1"/>
      <sheetData sheetId="5079" refreshError="1"/>
      <sheetData sheetId="5080" refreshError="1"/>
      <sheetData sheetId="5081" refreshError="1"/>
      <sheetData sheetId="5082" refreshError="1"/>
      <sheetData sheetId="5083" refreshError="1"/>
      <sheetData sheetId="5084" refreshError="1"/>
      <sheetData sheetId="5085" refreshError="1"/>
      <sheetData sheetId="5086" refreshError="1"/>
      <sheetData sheetId="5087" refreshError="1"/>
      <sheetData sheetId="5088" refreshError="1"/>
      <sheetData sheetId="5089" refreshError="1"/>
      <sheetData sheetId="5090" refreshError="1"/>
      <sheetData sheetId="5091" refreshError="1"/>
      <sheetData sheetId="5092" refreshError="1"/>
      <sheetData sheetId="5093" refreshError="1"/>
      <sheetData sheetId="5094" refreshError="1"/>
      <sheetData sheetId="5095" refreshError="1"/>
      <sheetData sheetId="5096" refreshError="1"/>
      <sheetData sheetId="5097" refreshError="1"/>
      <sheetData sheetId="5098" refreshError="1"/>
      <sheetData sheetId="5099" refreshError="1"/>
      <sheetData sheetId="5100" refreshError="1"/>
      <sheetData sheetId="5101" refreshError="1"/>
      <sheetData sheetId="5102" refreshError="1"/>
      <sheetData sheetId="5103" refreshError="1"/>
      <sheetData sheetId="5104" refreshError="1"/>
      <sheetData sheetId="5105" refreshError="1"/>
      <sheetData sheetId="5106" refreshError="1"/>
      <sheetData sheetId="5107" refreshError="1"/>
      <sheetData sheetId="5108" refreshError="1"/>
      <sheetData sheetId="5109" refreshError="1"/>
      <sheetData sheetId="5110" refreshError="1"/>
      <sheetData sheetId="5111" refreshError="1"/>
      <sheetData sheetId="5112" refreshError="1"/>
      <sheetData sheetId="5113" refreshError="1"/>
      <sheetData sheetId="5114" refreshError="1"/>
      <sheetData sheetId="5115" refreshError="1"/>
      <sheetData sheetId="5116" refreshError="1"/>
      <sheetData sheetId="5117" refreshError="1"/>
      <sheetData sheetId="5118" refreshError="1"/>
      <sheetData sheetId="5119" refreshError="1"/>
      <sheetData sheetId="5120" refreshError="1"/>
      <sheetData sheetId="5121" refreshError="1"/>
      <sheetData sheetId="5122" refreshError="1"/>
      <sheetData sheetId="5123" refreshError="1"/>
      <sheetData sheetId="5124" refreshError="1"/>
      <sheetData sheetId="5125" refreshError="1"/>
      <sheetData sheetId="5126" refreshError="1"/>
      <sheetData sheetId="5127" refreshError="1"/>
      <sheetData sheetId="5128" refreshError="1"/>
      <sheetData sheetId="5129" refreshError="1"/>
      <sheetData sheetId="5130" refreshError="1"/>
      <sheetData sheetId="5131" refreshError="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refreshError="1"/>
      <sheetData sheetId="5166" refreshError="1"/>
      <sheetData sheetId="5167" refreshError="1"/>
      <sheetData sheetId="5168" refreshError="1"/>
      <sheetData sheetId="5169" refreshError="1"/>
      <sheetData sheetId="5170" refreshError="1"/>
      <sheetData sheetId="5171" refreshError="1"/>
      <sheetData sheetId="5172" refreshError="1"/>
      <sheetData sheetId="5173" refreshError="1"/>
      <sheetData sheetId="5174" refreshError="1"/>
      <sheetData sheetId="5175" refreshError="1"/>
      <sheetData sheetId="5176" refreshError="1"/>
      <sheetData sheetId="5177" refreshError="1"/>
      <sheetData sheetId="5178" refreshError="1"/>
      <sheetData sheetId="5179" refreshError="1"/>
      <sheetData sheetId="5180" refreshError="1"/>
      <sheetData sheetId="5181" refreshError="1"/>
      <sheetData sheetId="5182" refreshError="1"/>
      <sheetData sheetId="5183" refreshError="1"/>
      <sheetData sheetId="5184" refreshError="1"/>
      <sheetData sheetId="5185" refreshError="1"/>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refreshError="1"/>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refreshError="1"/>
      <sheetData sheetId="5836" refreshError="1"/>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refreshError="1"/>
      <sheetData sheetId="5879" refreshError="1"/>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refreshError="1"/>
      <sheetData sheetId="5955" refreshError="1"/>
      <sheetData sheetId="5956" refreshError="1"/>
      <sheetData sheetId="5957" refreshError="1"/>
      <sheetData sheetId="5958" refreshError="1"/>
      <sheetData sheetId="5959" refreshError="1"/>
      <sheetData sheetId="5960" refreshError="1"/>
      <sheetData sheetId="5961" refreshError="1"/>
      <sheetData sheetId="5962" refreshError="1"/>
      <sheetData sheetId="5963" refreshError="1"/>
      <sheetData sheetId="5964" refreshError="1"/>
      <sheetData sheetId="5965" refreshError="1"/>
      <sheetData sheetId="5966" refreshError="1"/>
      <sheetData sheetId="5967" refreshError="1"/>
      <sheetData sheetId="5968" refreshError="1"/>
      <sheetData sheetId="5969" refreshError="1"/>
      <sheetData sheetId="5970" refreshError="1"/>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refreshError="1"/>
      <sheetData sheetId="6465" refreshError="1"/>
      <sheetData sheetId="6466" refreshError="1"/>
      <sheetData sheetId="6467" refreshError="1"/>
      <sheetData sheetId="6468" refreshError="1"/>
      <sheetData sheetId="6469" refreshError="1"/>
      <sheetData sheetId="6470" refreshError="1"/>
      <sheetData sheetId="6471" refreshError="1"/>
      <sheetData sheetId="6472" refreshError="1"/>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refreshError="1"/>
      <sheetData sheetId="6494" refreshError="1"/>
      <sheetData sheetId="6495" refreshError="1"/>
      <sheetData sheetId="6496" refreshError="1"/>
      <sheetData sheetId="6497" refreshError="1"/>
      <sheetData sheetId="6498" refreshError="1"/>
      <sheetData sheetId="6499" refreshError="1"/>
      <sheetData sheetId="6500" refreshError="1"/>
      <sheetData sheetId="6501" refreshError="1"/>
      <sheetData sheetId="6502" refreshError="1"/>
      <sheetData sheetId="6503" refreshError="1"/>
      <sheetData sheetId="6504" refreshError="1"/>
      <sheetData sheetId="6505" refreshError="1"/>
      <sheetData sheetId="6506" refreshError="1"/>
      <sheetData sheetId="6507" refreshError="1"/>
      <sheetData sheetId="6508" refreshError="1"/>
      <sheetData sheetId="6509" refreshError="1"/>
      <sheetData sheetId="6510" refreshError="1"/>
      <sheetData sheetId="6511" refreshError="1"/>
      <sheetData sheetId="6512" refreshError="1"/>
      <sheetData sheetId="6513" refreshError="1"/>
      <sheetData sheetId="6514" refreshError="1"/>
      <sheetData sheetId="6515" refreshError="1"/>
      <sheetData sheetId="6516" refreshError="1"/>
      <sheetData sheetId="6517" refreshError="1"/>
      <sheetData sheetId="6518" refreshError="1"/>
      <sheetData sheetId="6519" refreshError="1"/>
      <sheetData sheetId="6520" refreshError="1"/>
      <sheetData sheetId="6521" refreshError="1"/>
      <sheetData sheetId="6522" refreshError="1"/>
      <sheetData sheetId="6523" refreshError="1"/>
      <sheetData sheetId="6524" refreshError="1"/>
      <sheetData sheetId="6525" refreshError="1"/>
      <sheetData sheetId="6526" refreshError="1"/>
      <sheetData sheetId="6527" refreshError="1"/>
      <sheetData sheetId="6528" refreshError="1"/>
      <sheetData sheetId="6529" refreshError="1"/>
      <sheetData sheetId="6530" refreshError="1"/>
      <sheetData sheetId="6531" refreshError="1"/>
      <sheetData sheetId="6532" refreshError="1"/>
      <sheetData sheetId="6533" refreshError="1"/>
      <sheetData sheetId="6534" refreshError="1"/>
      <sheetData sheetId="6535" refreshError="1"/>
      <sheetData sheetId="6536" refreshError="1"/>
      <sheetData sheetId="6537" refreshError="1"/>
      <sheetData sheetId="6538" refreshError="1"/>
      <sheetData sheetId="6539" refreshError="1"/>
      <sheetData sheetId="6540" refreshError="1"/>
      <sheetData sheetId="6541" refreshError="1"/>
      <sheetData sheetId="6542" refreshError="1"/>
      <sheetData sheetId="6543" refreshError="1"/>
      <sheetData sheetId="6544" refreshError="1"/>
      <sheetData sheetId="6545" refreshError="1"/>
      <sheetData sheetId="6546" refreshError="1"/>
      <sheetData sheetId="6547" refreshError="1"/>
      <sheetData sheetId="6548" refreshError="1"/>
      <sheetData sheetId="6549" refreshError="1"/>
      <sheetData sheetId="6550" refreshError="1"/>
      <sheetData sheetId="6551" refreshError="1"/>
      <sheetData sheetId="6552" refreshError="1"/>
      <sheetData sheetId="6553" refreshError="1"/>
      <sheetData sheetId="6554" refreshError="1"/>
      <sheetData sheetId="6555" refreshError="1"/>
      <sheetData sheetId="6556" refreshError="1"/>
      <sheetData sheetId="6557" refreshError="1"/>
      <sheetData sheetId="6558" refreshError="1"/>
      <sheetData sheetId="6559" refreshError="1"/>
      <sheetData sheetId="6560" refreshError="1"/>
      <sheetData sheetId="6561" refreshError="1"/>
      <sheetData sheetId="6562" refreshError="1"/>
      <sheetData sheetId="6563" refreshError="1"/>
      <sheetData sheetId="6564" refreshError="1"/>
      <sheetData sheetId="6565" refreshError="1"/>
      <sheetData sheetId="6566" refreshError="1"/>
      <sheetData sheetId="6567" refreshError="1"/>
      <sheetData sheetId="6568" refreshError="1"/>
      <sheetData sheetId="6569" refreshError="1"/>
      <sheetData sheetId="6570" refreshError="1"/>
      <sheetData sheetId="6571" refreshError="1"/>
      <sheetData sheetId="6572" refreshError="1"/>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efreshError="1"/>
      <sheetData sheetId="6595" refreshError="1"/>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efreshError="1"/>
      <sheetData sheetId="6697" refreshError="1"/>
      <sheetData sheetId="6698" refreshError="1"/>
      <sheetData sheetId="6699" refreshError="1"/>
      <sheetData sheetId="6700" refreshError="1"/>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efreshError="1"/>
      <sheetData sheetId="6741" refreshError="1"/>
      <sheetData sheetId="6742" refreshError="1"/>
      <sheetData sheetId="6743" refreshError="1"/>
      <sheetData sheetId="6744" refreshError="1"/>
      <sheetData sheetId="6745" refreshError="1"/>
      <sheetData sheetId="6746" refreshError="1"/>
      <sheetData sheetId="6747" refreshError="1"/>
      <sheetData sheetId="6748" refreshError="1"/>
      <sheetData sheetId="6749" refreshError="1"/>
      <sheetData sheetId="6750" refreshError="1"/>
      <sheetData sheetId="6751" refreshError="1"/>
      <sheetData sheetId="6752" refreshError="1"/>
      <sheetData sheetId="6753" refreshError="1"/>
      <sheetData sheetId="6754" refreshError="1"/>
      <sheetData sheetId="6755" refreshError="1"/>
      <sheetData sheetId="6756" refreshError="1"/>
      <sheetData sheetId="6757" refreshError="1"/>
      <sheetData sheetId="6758" refreshError="1"/>
      <sheetData sheetId="6759" refreshError="1"/>
      <sheetData sheetId="6760" refreshError="1"/>
      <sheetData sheetId="6761" refreshError="1"/>
      <sheetData sheetId="6762" refreshError="1"/>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refreshError="1"/>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refreshError="1"/>
      <sheetData sheetId="6932" refreshError="1"/>
      <sheetData sheetId="6933" refreshError="1"/>
      <sheetData sheetId="6934" refreshError="1"/>
      <sheetData sheetId="6935" refreshError="1"/>
      <sheetData sheetId="6936" refreshError="1"/>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refreshError="1"/>
      <sheetData sheetId="6970" refreshError="1"/>
      <sheetData sheetId="6971" refreshError="1"/>
      <sheetData sheetId="6972" refreshError="1"/>
      <sheetData sheetId="6973" refreshError="1"/>
      <sheetData sheetId="6974" refreshError="1"/>
      <sheetData sheetId="6975" refreshError="1"/>
      <sheetData sheetId="6976" refreshError="1"/>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refreshError="1"/>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refreshError="1"/>
      <sheetData sheetId="7057" refreshError="1"/>
      <sheetData sheetId="7058" refreshError="1"/>
      <sheetData sheetId="7059" refreshError="1"/>
      <sheetData sheetId="7060" refreshError="1"/>
      <sheetData sheetId="7061" refreshError="1"/>
      <sheetData sheetId="7062" refreshError="1"/>
      <sheetData sheetId="7063" refreshError="1"/>
      <sheetData sheetId="7064" refreshError="1"/>
      <sheetData sheetId="7065" refreshError="1"/>
      <sheetData sheetId="7066" refreshError="1"/>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efreshError="1"/>
      <sheetData sheetId="7116" refreshError="1"/>
      <sheetData sheetId="7117" refreshError="1"/>
      <sheetData sheetId="7118" refreshError="1"/>
      <sheetData sheetId="7119" refreshError="1"/>
      <sheetData sheetId="7120" refreshError="1"/>
      <sheetData sheetId="7121" refreshError="1"/>
      <sheetData sheetId="7122" refreshError="1"/>
      <sheetData sheetId="7123" refreshError="1"/>
      <sheetData sheetId="7124" refreshError="1"/>
      <sheetData sheetId="7125" refreshError="1"/>
      <sheetData sheetId="7126" refreshError="1"/>
      <sheetData sheetId="7127" refreshError="1"/>
      <sheetData sheetId="7128" refreshError="1"/>
      <sheetData sheetId="7129" refreshError="1"/>
      <sheetData sheetId="7130" refreshError="1"/>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refreshError="1"/>
      <sheetData sheetId="7259" refreshError="1"/>
      <sheetData sheetId="7260" refreshError="1"/>
      <sheetData sheetId="7261" refreshError="1"/>
      <sheetData sheetId="7262" refreshError="1"/>
      <sheetData sheetId="7263" refreshError="1"/>
      <sheetData sheetId="7264" refreshError="1"/>
      <sheetData sheetId="7265" refreshError="1"/>
      <sheetData sheetId="7266" refreshError="1"/>
      <sheetData sheetId="7267" refreshError="1"/>
      <sheetData sheetId="7268" refreshError="1"/>
      <sheetData sheetId="7269" refreshError="1"/>
      <sheetData sheetId="7270" refreshError="1"/>
      <sheetData sheetId="7271" refreshError="1"/>
      <sheetData sheetId="7272" refreshError="1"/>
      <sheetData sheetId="7273" refreshError="1"/>
      <sheetData sheetId="7274" refreshError="1"/>
      <sheetData sheetId="7275" refreshError="1"/>
      <sheetData sheetId="7276" refreshError="1"/>
      <sheetData sheetId="7277" refreshError="1"/>
      <sheetData sheetId="7278" refreshError="1"/>
      <sheetData sheetId="7279" refreshError="1"/>
      <sheetData sheetId="7280" refreshError="1"/>
      <sheetData sheetId="7281" refreshError="1"/>
      <sheetData sheetId="7282" refreshError="1"/>
      <sheetData sheetId="7283" refreshError="1"/>
      <sheetData sheetId="7284" refreshError="1"/>
      <sheetData sheetId="7285" refreshError="1"/>
      <sheetData sheetId="7286" refreshError="1"/>
      <sheetData sheetId="7287" refreshError="1"/>
      <sheetData sheetId="7288" refreshError="1"/>
      <sheetData sheetId="7289" refreshError="1"/>
      <sheetData sheetId="7290" refreshError="1"/>
      <sheetData sheetId="7291" refreshError="1"/>
      <sheetData sheetId="7292" refreshError="1"/>
      <sheetData sheetId="7293" refreshError="1"/>
      <sheetData sheetId="7294" refreshError="1"/>
      <sheetData sheetId="7295" refreshError="1"/>
      <sheetData sheetId="7296" refreshError="1"/>
      <sheetData sheetId="7297" refreshError="1"/>
      <sheetData sheetId="7298" refreshError="1"/>
      <sheetData sheetId="7299" refreshError="1"/>
      <sheetData sheetId="7300" refreshError="1"/>
      <sheetData sheetId="7301" refreshError="1"/>
      <sheetData sheetId="7302" refreshError="1"/>
      <sheetData sheetId="7303" refreshError="1"/>
      <sheetData sheetId="7304" refreshError="1"/>
      <sheetData sheetId="7305" refreshError="1"/>
      <sheetData sheetId="7306" refreshError="1"/>
      <sheetData sheetId="7307" refreshError="1"/>
      <sheetData sheetId="7308" refreshError="1"/>
      <sheetData sheetId="7309" refreshError="1"/>
      <sheetData sheetId="7310" refreshError="1"/>
      <sheetData sheetId="7311" refreshError="1"/>
      <sheetData sheetId="7312" refreshError="1"/>
      <sheetData sheetId="7313" refreshError="1"/>
      <sheetData sheetId="7314" refreshError="1"/>
      <sheetData sheetId="7315" refreshError="1"/>
      <sheetData sheetId="7316" refreshError="1"/>
      <sheetData sheetId="7317" refreshError="1"/>
      <sheetData sheetId="7318" refreshError="1"/>
      <sheetData sheetId="7319" refreshError="1"/>
      <sheetData sheetId="7320" refreshError="1"/>
      <sheetData sheetId="7321" refreshError="1"/>
      <sheetData sheetId="7322" refreshError="1"/>
      <sheetData sheetId="7323" refreshError="1"/>
      <sheetData sheetId="7324" refreshError="1"/>
      <sheetData sheetId="7325" refreshError="1"/>
      <sheetData sheetId="7326" refreshError="1"/>
      <sheetData sheetId="7327" refreshError="1"/>
      <sheetData sheetId="7328" refreshError="1"/>
      <sheetData sheetId="7329" refreshError="1"/>
      <sheetData sheetId="7330" refreshError="1"/>
      <sheetData sheetId="7331" refreshError="1"/>
      <sheetData sheetId="7332" refreshError="1"/>
      <sheetData sheetId="7333" refreshError="1"/>
      <sheetData sheetId="7334" refreshError="1"/>
      <sheetData sheetId="7335" refreshError="1"/>
      <sheetData sheetId="7336" refreshError="1"/>
      <sheetData sheetId="7337" refreshError="1"/>
      <sheetData sheetId="7338" refreshError="1"/>
      <sheetData sheetId="7339" refreshError="1"/>
      <sheetData sheetId="7340" refreshError="1"/>
      <sheetData sheetId="7341" refreshError="1"/>
      <sheetData sheetId="7342" refreshError="1"/>
      <sheetData sheetId="7343" refreshError="1"/>
      <sheetData sheetId="7344" refreshError="1"/>
      <sheetData sheetId="7345" refreshError="1"/>
      <sheetData sheetId="7346" refreshError="1"/>
      <sheetData sheetId="7347" refreshError="1"/>
      <sheetData sheetId="7348" refreshError="1"/>
      <sheetData sheetId="7349" refreshError="1"/>
      <sheetData sheetId="7350" refreshError="1"/>
      <sheetData sheetId="7351" refreshError="1"/>
      <sheetData sheetId="7352" refreshError="1"/>
      <sheetData sheetId="7353" refreshError="1"/>
      <sheetData sheetId="7354" refreshError="1"/>
      <sheetData sheetId="7355" refreshError="1"/>
      <sheetData sheetId="7356" refreshError="1"/>
      <sheetData sheetId="7357" refreshError="1"/>
      <sheetData sheetId="7358" refreshError="1"/>
      <sheetData sheetId="7359" refreshError="1"/>
      <sheetData sheetId="7360" refreshError="1"/>
      <sheetData sheetId="7361" refreshError="1"/>
      <sheetData sheetId="7362" refreshError="1"/>
      <sheetData sheetId="7363" refreshError="1"/>
      <sheetData sheetId="7364" refreshError="1"/>
      <sheetData sheetId="7365" refreshError="1"/>
      <sheetData sheetId="7366" refreshError="1"/>
      <sheetData sheetId="7367" refreshError="1"/>
      <sheetData sheetId="7368" refreshError="1"/>
      <sheetData sheetId="7369" refreshError="1"/>
      <sheetData sheetId="7370" refreshError="1"/>
      <sheetData sheetId="7371" refreshError="1"/>
      <sheetData sheetId="7372" refreshError="1"/>
      <sheetData sheetId="7373" refreshError="1"/>
      <sheetData sheetId="7374" refreshError="1"/>
      <sheetData sheetId="7375" refreshError="1"/>
      <sheetData sheetId="7376" refreshError="1"/>
      <sheetData sheetId="7377" refreshError="1"/>
      <sheetData sheetId="7378" refreshError="1"/>
      <sheetData sheetId="7379" refreshError="1"/>
      <sheetData sheetId="7380" refreshError="1"/>
      <sheetData sheetId="7381" refreshError="1"/>
      <sheetData sheetId="7382" refreshError="1"/>
      <sheetData sheetId="7383" refreshError="1"/>
      <sheetData sheetId="7384" refreshError="1"/>
      <sheetData sheetId="7385" refreshError="1"/>
      <sheetData sheetId="7386" refreshError="1"/>
      <sheetData sheetId="7387" refreshError="1"/>
      <sheetData sheetId="7388" refreshError="1"/>
      <sheetData sheetId="7389" refreshError="1"/>
      <sheetData sheetId="7390" refreshError="1"/>
      <sheetData sheetId="7391" refreshError="1"/>
      <sheetData sheetId="7392" refreshError="1"/>
      <sheetData sheetId="7393" refreshError="1"/>
      <sheetData sheetId="7394" refreshError="1"/>
      <sheetData sheetId="7395" refreshError="1"/>
      <sheetData sheetId="7396" refreshError="1"/>
      <sheetData sheetId="7397" refreshError="1"/>
      <sheetData sheetId="7398" refreshError="1"/>
      <sheetData sheetId="7399" refreshError="1"/>
      <sheetData sheetId="7400" refreshError="1"/>
      <sheetData sheetId="7401" refreshError="1"/>
      <sheetData sheetId="7402" refreshError="1"/>
      <sheetData sheetId="7403" refreshError="1"/>
      <sheetData sheetId="7404" refreshError="1"/>
      <sheetData sheetId="7405" refreshError="1"/>
      <sheetData sheetId="7406" refreshError="1"/>
      <sheetData sheetId="7407" refreshError="1"/>
      <sheetData sheetId="7408" refreshError="1"/>
      <sheetData sheetId="7409" refreshError="1"/>
      <sheetData sheetId="7410" refreshError="1"/>
      <sheetData sheetId="7411" refreshError="1"/>
      <sheetData sheetId="7412" refreshError="1"/>
      <sheetData sheetId="7413" refreshError="1"/>
      <sheetData sheetId="7414" refreshError="1"/>
      <sheetData sheetId="7415" refreshError="1"/>
      <sheetData sheetId="7416" refreshError="1"/>
      <sheetData sheetId="7417" refreshError="1"/>
      <sheetData sheetId="7418" refreshError="1"/>
      <sheetData sheetId="7419" refreshError="1"/>
      <sheetData sheetId="7420" refreshError="1"/>
      <sheetData sheetId="7421" refreshError="1"/>
      <sheetData sheetId="7422" refreshError="1"/>
      <sheetData sheetId="7423" refreshError="1"/>
      <sheetData sheetId="7424" refreshError="1"/>
      <sheetData sheetId="7425" refreshError="1"/>
      <sheetData sheetId="7426" refreshError="1"/>
      <sheetData sheetId="7427" refreshError="1"/>
      <sheetData sheetId="7428" refreshError="1"/>
      <sheetData sheetId="7429" refreshError="1"/>
      <sheetData sheetId="7430" refreshError="1"/>
      <sheetData sheetId="7431" refreshError="1"/>
      <sheetData sheetId="7432" refreshError="1"/>
      <sheetData sheetId="7433" refreshError="1"/>
      <sheetData sheetId="7434" refreshError="1"/>
      <sheetData sheetId="7435" refreshError="1"/>
      <sheetData sheetId="7436" refreshError="1"/>
      <sheetData sheetId="7437" refreshError="1"/>
      <sheetData sheetId="7438" refreshError="1"/>
      <sheetData sheetId="7439" refreshError="1"/>
      <sheetData sheetId="7440" refreshError="1"/>
      <sheetData sheetId="7441" refreshError="1"/>
      <sheetData sheetId="7442" refreshError="1"/>
      <sheetData sheetId="7443" refreshError="1"/>
      <sheetData sheetId="7444" refreshError="1"/>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refreshError="1"/>
      <sheetData sheetId="7474" refreshError="1"/>
      <sheetData sheetId="7475" refreshError="1"/>
      <sheetData sheetId="7476" refreshError="1"/>
      <sheetData sheetId="7477" refreshError="1"/>
      <sheetData sheetId="7478" refreshError="1"/>
      <sheetData sheetId="7479" refreshError="1"/>
      <sheetData sheetId="7480" refreshError="1"/>
      <sheetData sheetId="7481" refreshError="1"/>
      <sheetData sheetId="7482" refreshError="1"/>
      <sheetData sheetId="7483" refreshError="1"/>
      <sheetData sheetId="7484" refreshError="1"/>
      <sheetData sheetId="7485" refreshError="1"/>
      <sheetData sheetId="7486" refreshError="1"/>
      <sheetData sheetId="7487" refreshError="1"/>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refreshError="1"/>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efreshError="1"/>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refreshError="1"/>
      <sheetData sheetId="7587" refreshError="1"/>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efreshError="1"/>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refreshError="1"/>
      <sheetData sheetId="7737" refreshError="1"/>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refreshError="1"/>
      <sheetData sheetId="7798" refreshError="1"/>
      <sheetData sheetId="7799" refreshError="1"/>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refreshError="1"/>
      <sheetData sheetId="8005" refreshError="1"/>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refreshError="1"/>
      <sheetData sheetId="8058" refreshError="1"/>
      <sheetData sheetId="8059" refreshError="1"/>
      <sheetData sheetId="8060" refreshError="1"/>
      <sheetData sheetId="8061" refreshError="1"/>
      <sheetData sheetId="8062" refreshError="1"/>
      <sheetData sheetId="8063" refreshError="1"/>
      <sheetData sheetId="8064" refreshError="1"/>
      <sheetData sheetId="8065" refreshError="1"/>
      <sheetData sheetId="8066" refreshError="1"/>
      <sheetData sheetId="8067" refreshError="1"/>
      <sheetData sheetId="8068" refreshError="1"/>
      <sheetData sheetId="8069" refreshError="1"/>
      <sheetData sheetId="8070" refreshError="1"/>
      <sheetData sheetId="8071" refreshError="1"/>
      <sheetData sheetId="8072" refreshError="1"/>
      <sheetData sheetId="8073" refreshError="1"/>
      <sheetData sheetId="8074" refreshError="1"/>
      <sheetData sheetId="8075" refreshError="1"/>
      <sheetData sheetId="8076" refreshError="1"/>
      <sheetData sheetId="8077" refreshError="1"/>
      <sheetData sheetId="8078" refreshError="1"/>
      <sheetData sheetId="8079" refreshError="1"/>
      <sheetData sheetId="8080" refreshError="1"/>
      <sheetData sheetId="8081" refreshError="1"/>
      <sheetData sheetId="8082" refreshError="1"/>
      <sheetData sheetId="8083" refreshError="1"/>
      <sheetData sheetId="8084" refreshError="1"/>
      <sheetData sheetId="8085" refreshError="1"/>
      <sheetData sheetId="8086" refreshError="1"/>
      <sheetData sheetId="8087" refreshError="1"/>
      <sheetData sheetId="8088" refreshError="1"/>
      <sheetData sheetId="8089" refreshError="1"/>
      <sheetData sheetId="8090" refreshError="1"/>
      <sheetData sheetId="8091" refreshError="1"/>
      <sheetData sheetId="8092" refreshError="1"/>
      <sheetData sheetId="8093" refreshError="1"/>
      <sheetData sheetId="8094" refreshError="1"/>
      <sheetData sheetId="8095" refreshError="1"/>
      <sheetData sheetId="8096" refreshError="1"/>
      <sheetData sheetId="8097" refreshError="1"/>
      <sheetData sheetId="8098" refreshError="1"/>
      <sheetData sheetId="8099" refreshError="1"/>
      <sheetData sheetId="8100" refreshError="1"/>
      <sheetData sheetId="8101" refreshError="1"/>
      <sheetData sheetId="8102" refreshError="1"/>
      <sheetData sheetId="8103" refreshError="1"/>
      <sheetData sheetId="8104" refreshError="1"/>
      <sheetData sheetId="8105" refreshError="1"/>
      <sheetData sheetId="8106" refreshError="1"/>
      <sheetData sheetId="8107" refreshError="1"/>
      <sheetData sheetId="8108" refreshError="1"/>
      <sheetData sheetId="8109" refreshError="1"/>
      <sheetData sheetId="8110" refreshError="1"/>
      <sheetData sheetId="8111" refreshError="1"/>
      <sheetData sheetId="8112" refreshError="1"/>
      <sheetData sheetId="8113" refreshError="1"/>
      <sheetData sheetId="8114" refreshError="1"/>
      <sheetData sheetId="8115" refreshError="1"/>
      <sheetData sheetId="8116" refreshError="1"/>
      <sheetData sheetId="8117" refreshError="1"/>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refreshError="1"/>
      <sheetData sheetId="8148" refreshError="1"/>
      <sheetData sheetId="8149" refreshError="1"/>
      <sheetData sheetId="8150" refreshError="1"/>
      <sheetData sheetId="8151" refreshError="1"/>
      <sheetData sheetId="8152" refreshError="1"/>
      <sheetData sheetId="8153" refreshError="1"/>
      <sheetData sheetId="8154" refreshError="1"/>
      <sheetData sheetId="8155" refreshError="1"/>
      <sheetData sheetId="8156" refreshError="1"/>
      <sheetData sheetId="8157" refreshError="1"/>
      <sheetData sheetId="8158" refreshError="1"/>
      <sheetData sheetId="8159" refreshError="1"/>
      <sheetData sheetId="8160" refreshError="1"/>
      <sheetData sheetId="8161" refreshError="1"/>
      <sheetData sheetId="8162" refreshError="1"/>
      <sheetData sheetId="8163" refreshError="1"/>
      <sheetData sheetId="8164" refreshError="1"/>
      <sheetData sheetId="8165" refreshError="1"/>
      <sheetData sheetId="8166" refreshError="1"/>
      <sheetData sheetId="8167" refreshError="1"/>
      <sheetData sheetId="8168" refreshError="1"/>
      <sheetData sheetId="8169" refreshError="1"/>
      <sheetData sheetId="8170" refreshError="1"/>
      <sheetData sheetId="8171" refreshError="1"/>
      <sheetData sheetId="8172" refreshError="1"/>
      <sheetData sheetId="8173" refreshError="1"/>
      <sheetData sheetId="8174" refreshError="1"/>
      <sheetData sheetId="8175" refreshError="1"/>
      <sheetData sheetId="8176" refreshError="1"/>
      <sheetData sheetId="8177" refreshError="1"/>
      <sheetData sheetId="8178" refreshError="1"/>
      <sheetData sheetId="8179" refreshError="1"/>
      <sheetData sheetId="8180" refreshError="1"/>
      <sheetData sheetId="8181" refreshError="1"/>
      <sheetData sheetId="8182" refreshError="1"/>
      <sheetData sheetId="8183" refreshError="1"/>
      <sheetData sheetId="8184" refreshError="1"/>
      <sheetData sheetId="8185" refreshError="1"/>
      <sheetData sheetId="8186" refreshError="1"/>
      <sheetData sheetId="8187" refreshError="1"/>
      <sheetData sheetId="8188" refreshError="1"/>
      <sheetData sheetId="8189" refreshError="1"/>
      <sheetData sheetId="8190" refreshError="1"/>
      <sheetData sheetId="8191" refreshError="1"/>
      <sheetData sheetId="8192" refreshError="1"/>
      <sheetData sheetId="8193" refreshError="1"/>
      <sheetData sheetId="8194" refreshError="1"/>
      <sheetData sheetId="8195" refreshError="1"/>
      <sheetData sheetId="8196" refreshError="1"/>
      <sheetData sheetId="8197" refreshError="1"/>
      <sheetData sheetId="8198" refreshError="1"/>
      <sheetData sheetId="8199" refreshError="1"/>
      <sheetData sheetId="8200" refreshError="1"/>
      <sheetData sheetId="8201" refreshError="1"/>
      <sheetData sheetId="8202" refreshError="1"/>
      <sheetData sheetId="8203" refreshError="1"/>
      <sheetData sheetId="8204" refreshError="1"/>
      <sheetData sheetId="8205" refreshError="1"/>
      <sheetData sheetId="8206" refreshError="1"/>
      <sheetData sheetId="8207" refreshError="1"/>
      <sheetData sheetId="8208" refreshError="1"/>
      <sheetData sheetId="8209" refreshError="1"/>
      <sheetData sheetId="8210" refreshError="1"/>
      <sheetData sheetId="8211" refreshError="1"/>
      <sheetData sheetId="8212" refreshError="1"/>
      <sheetData sheetId="8213" refreshError="1"/>
      <sheetData sheetId="8214" refreshError="1"/>
      <sheetData sheetId="8215" refreshError="1"/>
      <sheetData sheetId="8216" refreshError="1"/>
      <sheetData sheetId="8217" refreshError="1"/>
      <sheetData sheetId="8218" refreshError="1"/>
      <sheetData sheetId="8219" refreshError="1"/>
      <sheetData sheetId="8220" refreshError="1"/>
      <sheetData sheetId="8221" refreshError="1"/>
      <sheetData sheetId="8222" refreshError="1"/>
      <sheetData sheetId="8223" refreshError="1"/>
      <sheetData sheetId="8224" refreshError="1"/>
      <sheetData sheetId="8225" refreshError="1"/>
      <sheetData sheetId="8226" refreshError="1"/>
      <sheetData sheetId="8227" refreshError="1"/>
      <sheetData sheetId="8228" refreshError="1"/>
      <sheetData sheetId="8229" refreshError="1"/>
      <sheetData sheetId="8230" refreshError="1"/>
      <sheetData sheetId="8231" refreshError="1"/>
      <sheetData sheetId="8232" refreshError="1"/>
      <sheetData sheetId="8233" refreshError="1"/>
      <sheetData sheetId="8234" refreshError="1"/>
      <sheetData sheetId="8235" refreshError="1"/>
      <sheetData sheetId="8236" refreshError="1"/>
      <sheetData sheetId="8237" refreshError="1"/>
      <sheetData sheetId="8238" refreshError="1"/>
      <sheetData sheetId="8239" refreshError="1"/>
      <sheetData sheetId="8240" refreshError="1"/>
      <sheetData sheetId="8241" refreshError="1"/>
      <sheetData sheetId="8242" refreshError="1"/>
      <sheetData sheetId="8243" refreshError="1"/>
      <sheetData sheetId="8244" refreshError="1"/>
      <sheetData sheetId="8245" refreshError="1"/>
      <sheetData sheetId="8246" refreshError="1"/>
      <sheetData sheetId="8247" refreshError="1"/>
      <sheetData sheetId="8248" refreshError="1"/>
      <sheetData sheetId="8249" refreshError="1"/>
      <sheetData sheetId="8250" refreshError="1"/>
      <sheetData sheetId="8251" refreshError="1"/>
      <sheetData sheetId="8252" refreshError="1"/>
      <sheetData sheetId="8253" refreshError="1"/>
      <sheetData sheetId="8254" refreshError="1"/>
      <sheetData sheetId="8255" refreshError="1"/>
      <sheetData sheetId="8256" refreshError="1"/>
      <sheetData sheetId="8257" refreshError="1"/>
      <sheetData sheetId="8258" refreshError="1"/>
      <sheetData sheetId="8259" refreshError="1"/>
      <sheetData sheetId="8260" refreshError="1"/>
      <sheetData sheetId="8261" refreshError="1"/>
      <sheetData sheetId="8262" refreshError="1"/>
      <sheetData sheetId="8263" refreshError="1"/>
      <sheetData sheetId="8264" refreshError="1"/>
      <sheetData sheetId="8265" refreshError="1"/>
      <sheetData sheetId="8266" refreshError="1"/>
      <sheetData sheetId="8267" refreshError="1"/>
      <sheetData sheetId="8268" refreshError="1"/>
      <sheetData sheetId="8269" refreshError="1"/>
      <sheetData sheetId="8270" refreshError="1"/>
      <sheetData sheetId="8271" refreshError="1"/>
      <sheetData sheetId="8272" refreshError="1"/>
      <sheetData sheetId="8273" refreshError="1"/>
      <sheetData sheetId="8274" refreshError="1"/>
      <sheetData sheetId="8275" refreshError="1"/>
      <sheetData sheetId="8276" refreshError="1"/>
      <sheetData sheetId="8277" refreshError="1"/>
      <sheetData sheetId="8278" refreshError="1"/>
      <sheetData sheetId="8279" refreshError="1"/>
      <sheetData sheetId="8280" refreshError="1"/>
      <sheetData sheetId="8281" refreshError="1"/>
      <sheetData sheetId="8282" refreshError="1"/>
      <sheetData sheetId="8283" refreshError="1"/>
      <sheetData sheetId="8284" refreshError="1"/>
      <sheetData sheetId="8285" refreshError="1"/>
      <sheetData sheetId="8286" refreshError="1"/>
      <sheetData sheetId="8287" refreshError="1"/>
      <sheetData sheetId="8288" refreshError="1"/>
      <sheetData sheetId="8289" refreshError="1"/>
      <sheetData sheetId="8290" refreshError="1"/>
      <sheetData sheetId="8291" refreshError="1"/>
      <sheetData sheetId="8292" refreshError="1"/>
      <sheetData sheetId="8293" refreshError="1"/>
      <sheetData sheetId="8294" refreshError="1"/>
      <sheetData sheetId="8295" refreshError="1"/>
      <sheetData sheetId="8296" refreshError="1"/>
      <sheetData sheetId="8297" refreshError="1"/>
      <sheetData sheetId="8298" refreshError="1"/>
      <sheetData sheetId="8299" refreshError="1"/>
      <sheetData sheetId="8300" refreshError="1"/>
      <sheetData sheetId="8301" refreshError="1"/>
      <sheetData sheetId="8302" refreshError="1"/>
      <sheetData sheetId="8303" refreshError="1"/>
      <sheetData sheetId="8304" refreshError="1"/>
      <sheetData sheetId="8305" refreshError="1"/>
      <sheetData sheetId="8306" refreshError="1"/>
      <sheetData sheetId="8307" refreshError="1"/>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refreshError="1"/>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refreshError="1"/>
      <sheetData sheetId="8357" refreshError="1"/>
      <sheetData sheetId="8358" refreshError="1"/>
      <sheetData sheetId="8359" refreshError="1"/>
      <sheetData sheetId="8360" refreshError="1"/>
      <sheetData sheetId="8361" refreshError="1"/>
      <sheetData sheetId="8362" refreshError="1"/>
      <sheetData sheetId="8363" refreshError="1"/>
      <sheetData sheetId="8364" refreshError="1"/>
      <sheetData sheetId="8365" refreshError="1"/>
      <sheetData sheetId="8366" refreshError="1"/>
      <sheetData sheetId="8367" refreshError="1"/>
      <sheetData sheetId="8368" refreshError="1"/>
      <sheetData sheetId="8369" refreshError="1"/>
      <sheetData sheetId="8370" refreshError="1"/>
      <sheetData sheetId="8371" refreshError="1"/>
      <sheetData sheetId="8372" refreshError="1"/>
      <sheetData sheetId="8373" refreshError="1"/>
      <sheetData sheetId="8374" refreshError="1"/>
      <sheetData sheetId="8375" refreshError="1"/>
      <sheetData sheetId="8376" refreshError="1"/>
      <sheetData sheetId="8377" refreshError="1"/>
      <sheetData sheetId="8378" refreshError="1"/>
      <sheetData sheetId="8379" refreshError="1"/>
      <sheetData sheetId="8380" refreshError="1"/>
      <sheetData sheetId="8381" refreshError="1"/>
      <sheetData sheetId="8382" refreshError="1"/>
      <sheetData sheetId="8383" refreshError="1"/>
      <sheetData sheetId="8384" refreshError="1"/>
      <sheetData sheetId="8385" refreshError="1"/>
      <sheetData sheetId="8386" refreshError="1"/>
      <sheetData sheetId="8387" refreshError="1"/>
      <sheetData sheetId="8388" refreshError="1"/>
      <sheetData sheetId="8389" refreshError="1"/>
      <sheetData sheetId="8390" refreshError="1"/>
      <sheetData sheetId="8391" refreshError="1"/>
      <sheetData sheetId="8392" refreshError="1"/>
      <sheetData sheetId="8393" refreshError="1"/>
      <sheetData sheetId="8394" refreshError="1"/>
      <sheetData sheetId="8395" refreshError="1"/>
      <sheetData sheetId="8396" refreshError="1"/>
      <sheetData sheetId="8397" refreshError="1"/>
      <sheetData sheetId="8398" refreshError="1"/>
      <sheetData sheetId="8399" refreshError="1"/>
      <sheetData sheetId="8400" refreshError="1"/>
      <sheetData sheetId="8401" refreshError="1"/>
      <sheetData sheetId="8402" refreshError="1"/>
      <sheetData sheetId="8403" refreshError="1"/>
      <sheetData sheetId="8404" refreshError="1"/>
      <sheetData sheetId="8405" refreshError="1"/>
      <sheetData sheetId="8406" refreshError="1"/>
      <sheetData sheetId="8407" refreshError="1"/>
      <sheetData sheetId="8408" refreshError="1"/>
      <sheetData sheetId="8409" refreshError="1"/>
      <sheetData sheetId="8410" refreshError="1"/>
      <sheetData sheetId="8411" refreshError="1"/>
      <sheetData sheetId="8412" refreshError="1"/>
      <sheetData sheetId="8413" refreshError="1"/>
      <sheetData sheetId="8414" refreshError="1"/>
      <sheetData sheetId="8415" refreshError="1"/>
      <sheetData sheetId="8416" refreshError="1"/>
      <sheetData sheetId="8417" refreshError="1"/>
      <sheetData sheetId="8418" refreshError="1"/>
      <sheetData sheetId="8419" refreshError="1"/>
      <sheetData sheetId="8420" refreshError="1"/>
      <sheetData sheetId="8421" refreshError="1"/>
      <sheetData sheetId="8422" refreshError="1"/>
      <sheetData sheetId="8423" refreshError="1"/>
      <sheetData sheetId="8424" refreshError="1"/>
      <sheetData sheetId="8425" refreshError="1"/>
      <sheetData sheetId="8426" refreshError="1"/>
      <sheetData sheetId="8427" refreshError="1"/>
      <sheetData sheetId="8428" refreshError="1"/>
      <sheetData sheetId="8429" refreshError="1"/>
      <sheetData sheetId="8430" refreshError="1"/>
      <sheetData sheetId="8431" refreshError="1"/>
      <sheetData sheetId="8432" refreshError="1"/>
      <sheetData sheetId="8433" refreshError="1"/>
      <sheetData sheetId="8434" refreshError="1"/>
      <sheetData sheetId="8435" refreshError="1"/>
      <sheetData sheetId="8436" refreshError="1"/>
      <sheetData sheetId="8437" refreshError="1"/>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refreshError="1"/>
      <sheetData sheetId="8448" refreshError="1"/>
      <sheetData sheetId="8449" refreshError="1"/>
      <sheetData sheetId="8450" refreshError="1"/>
      <sheetData sheetId="8451" refreshError="1"/>
      <sheetData sheetId="8452" refreshError="1"/>
      <sheetData sheetId="8453" refreshError="1"/>
      <sheetData sheetId="8454" refreshError="1"/>
      <sheetData sheetId="8455" refreshError="1"/>
      <sheetData sheetId="8456" refreshError="1"/>
      <sheetData sheetId="8457" refreshError="1"/>
      <sheetData sheetId="8458" refreshError="1"/>
      <sheetData sheetId="8459" refreshError="1"/>
      <sheetData sheetId="8460" refreshError="1"/>
      <sheetData sheetId="8461" refreshError="1"/>
      <sheetData sheetId="8462" refreshError="1"/>
      <sheetData sheetId="8463" refreshError="1"/>
      <sheetData sheetId="8464" refreshError="1"/>
      <sheetData sheetId="8465" refreshError="1"/>
      <sheetData sheetId="8466" refreshError="1"/>
      <sheetData sheetId="8467" refreshError="1"/>
      <sheetData sheetId="8468" refreshError="1"/>
      <sheetData sheetId="8469" refreshError="1"/>
      <sheetData sheetId="8470" refreshError="1"/>
      <sheetData sheetId="8471" refreshError="1"/>
      <sheetData sheetId="8472" refreshError="1"/>
      <sheetData sheetId="8473" refreshError="1"/>
      <sheetData sheetId="8474" refreshError="1"/>
      <sheetData sheetId="8475" refreshError="1"/>
      <sheetData sheetId="8476" refreshError="1"/>
      <sheetData sheetId="8477" refreshError="1"/>
      <sheetData sheetId="8478" refreshError="1"/>
      <sheetData sheetId="8479" refreshError="1"/>
      <sheetData sheetId="8480" refreshError="1"/>
      <sheetData sheetId="8481" refreshError="1"/>
      <sheetData sheetId="8482" refreshError="1"/>
      <sheetData sheetId="8483" refreshError="1"/>
      <sheetData sheetId="8484" refreshError="1"/>
      <sheetData sheetId="8485" refreshError="1"/>
      <sheetData sheetId="8486" refreshError="1"/>
      <sheetData sheetId="8487" refreshError="1"/>
      <sheetData sheetId="8488" refreshError="1"/>
      <sheetData sheetId="8489" refreshError="1"/>
      <sheetData sheetId="8490" refreshError="1"/>
      <sheetData sheetId="8491" refreshError="1"/>
      <sheetData sheetId="8492" refreshError="1"/>
      <sheetData sheetId="8493" refreshError="1"/>
      <sheetData sheetId="8494" refreshError="1"/>
      <sheetData sheetId="8495" refreshError="1"/>
      <sheetData sheetId="8496" refreshError="1"/>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refreshError="1"/>
      <sheetData sheetId="8508" refreshError="1"/>
      <sheetData sheetId="8509" refreshError="1"/>
      <sheetData sheetId="8510" refreshError="1"/>
      <sheetData sheetId="8511" refreshError="1"/>
      <sheetData sheetId="8512" refreshError="1"/>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refreshError="1"/>
      <sheetData sheetId="8546" refreshError="1"/>
      <sheetData sheetId="8547" refreshError="1"/>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refreshError="1"/>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refreshError="1"/>
      <sheetData sheetId="8705" refreshError="1"/>
      <sheetData sheetId="8706" refreshError="1"/>
      <sheetData sheetId="8707" refreshError="1"/>
      <sheetData sheetId="8708" refreshError="1"/>
      <sheetData sheetId="8709" refreshError="1"/>
      <sheetData sheetId="8710" refreshError="1"/>
      <sheetData sheetId="8711" refreshError="1"/>
      <sheetData sheetId="8712" refreshError="1"/>
      <sheetData sheetId="8713" refreshError="1"/>
      <sheetData sheetId="8714" refreshError="1"/>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refreshError="1"/>
      <sheetData sheetId="8743" refreshError="1"/>
      <sheetData sheetId="8744" refreshError="1"/>
      <sheetData sheetId="8745" refreshError="1"/>
      <sheetData sheetId="8746" refreshError="1"/>
      <sheetData sheetId="8747" refreshError="1"/>
      <sheetData sheetId="8748" refreshError="1"/>
      <sheetData sheetId="8749" refreshError="1"/>
      <sheetData sheetId="8750" refreshError="1"/>
      <sheetData sheetId="8751" refreshError="1"/>
      <sheetData sheetId="8752" refreshError="1"/>
      <sheetData sheetId="8753" refreshError="1"/>
      <sheetData sheetId="8754" refreshError="1"/>
      <sheetData sheetId="8755" refreshError="1"/>
      <sheetData sheetId="8756" refreshError="1"/>
      <sheetData sheetId="8757" refreshError="1"/>
      <sheetData sheetId="8758" refreshError="1"/>
      <sheetData sheetId="8759" refreshError="1"/>
      <sheetData sheetId="8760" refreshError="1"/>
      <sheetData sheetId="8761" refreshError="1"/>
      <sheetData sheetId="8762" refreshError="1"/>
      <sheetData sheetId="8763" refreshError="1"/>
      <sheetData sheetId="8764" refreshError="1"/>
      <sheetData sheetId="8765" refreshError="1"/>
      <sheetData sheetId="8766" refreshError="1"/>
      <sheetData sheetId="8767" refreshError="1"/>
      <sheetData sheetId="8768" refreshError="1"/>
      <sheetData sheetId="8769" refreshError="1"/>
      <sheetData sheetId="8770" refreshError="1"/>
      <sheetData sheetId="8771" refreshError="1"/>
      <sheetData sheetId="8772" refreshError="1"/>
      <sheetData sheetId="8773" refreshError="1"/>
      <sheetData sheetId="8774" refreshError="1"/>
      <sheetData sheetId="8775" refreshError="1"/>
      <sheetData sheetId="8776" refreshError="1"/>
      <sheetData sheetId="8777" refreshError="1"/>
      <sheetData sheetId="8778" refreshError="1"/>
      <sheetData sheetId="8779" refreshError="1"/>
      <sheetData sheetId="8780" refreshError="1"/>
      <sheetData sheetId="8781" refreshError="1"/>
      <sheetData sheetId="8782" refreshError="1"/>
      <sheetData sheetId="8783" refreshError="1"/>
      <sheetData sheetId="8784" refreshError="1"/>
      <sheetData sheetId="8785" refreshError="1"/>
      <sheetData sheetId="8786" refreshError="1"/>
      <sheetData sheetId="8787" refreshError="1"/>
      <sheetData sheetId="8788" refreshError="1"/>
      <sheetData sheetId="8789" refreshError="1"/>
      <sheetData sheetId="8790" refreshError="1"/>
      <sheetData sheetId="8791" refreshError="1"/>
      <sheetData sheetId="8792" refreshError="1"/>
      <sheetData sheetId="8793" refreshError="1"/>
      <sheetData sheetId="8794" refreshError="1"/>
      <sheetData sheetId="8795" refreshError="1"/>
      <sheetData sheetId="8796" refreshError="1"/>
      <sheetData sheetId="8797" refreshError="1"/>
      <sheetData sheetId="8798" refreshError="1"/>
      <sheetData sheetId="8799" refreshError="1"/>
      <sheetData sheetId="8800" refreshError="1"/>
      <sheetData sheetId="8801" refreshError="1"/>
      <sheetData sheetId="8802" refreshError="1"/>
      <sheetData sheetId="8803" refreshError="1"/>
      <sheetData sheetId="8804" refreshError="1"/>
      <sheetData sheetId="8805" refreshError="1"/>
      <sheetData sheetId="8806" refreshError="1"/>
      <sheetData sheetId="8807" refreshError="1"/>
      <sheetData sheetId="8808" refreshError="1"/>
      <sheetData sheetId="8809" refreshError="1"/>
      <sheetData sheetId="8810" refreshError="1"/>
      <sheetData sheetId="8811" refreshError="1"/>
      <sheetData sheetId="8812" refreshError="1"/>
      <sheetData sheetId="8813" refreshError="1"/>
      <sheetData sheetId="8814" refreshError="1"/>
      <sheetData sheetId="8815" refreshError="1"/>
      <sheetData sheetId="8816" refreshError="1"/>
      <sheetData sheetId="8817" refreshError="1"/>
      <sheetData sheetId="8818" refreshError="1"/>
      <sheetData sheetId="8819" refreshError="1"/>
      <sheetData sheetId="8820" refreshError="1"/>
      <sheetData sheetId="8821" refreshError="1"/>
      <sheetData sheetId="8822" refreshError="1"/>
      <sheetData sheetId="8823" refreshError="1"/>
      <sheetData sheetId="8824" refreshError="1"/>
      <sheetData sheetId="8825" refreshError="1"/>
      <sheetData sheetId="8826" refreshError="1"/>
      <sheetData sheetId="8827" refreshError="1"/>
      <sheetData sheetId="8828" refreshError="1"/>
      <sheetData sheetId="8829" refreshError="1"/>
      <sheetData sheetId="8830" refreshError="1"/>
      <sheetData sheetId="8831" refreshError="1"/>
      <sheetData sheetId="8832" refreshError="1"/>
      <sheetData sheetId="8833" refreshError="1"/>
      <sheetData sheetId="8834" refreshError="1"/>
      <sheetData sheetId="8835" refreshError="1"/>
      <sheetData sheetId="8836" refreshError="1"/>
      <sheetData sheetId="8837" refreshError="1"/>
      <sheetData sheetId="8838" refreshError="1"/>
      <sheetData sheetId="8839" refreshError="1"/>
      <sheetData sheetId="8840" refreshError="1"/>
      <sheetData sheetId="8841" refreshError="1"/>
      <sheetData sheetId="8842" refreshError="1"/>
      <sheetData sheetId="8843" refreshError="1"/>
      <sheetData sheetId="8844" refreshError="1"/>
      <sheetData sheetId="8845" refreshError="1"/>
      <sheetData sheetId="8846" refreshError="1"/>
      <sheetData sheetId="8847" refreshError="1"/>
      <sheetData sheetId="8848" refreshError="1"/>
      <sheetData sheetId="8849" refreshError="1"/>
      <sheetData sheetId="8850" refreshError="1"/>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refreshError="1"/>
      <sheetData sheetId="8868" refreshError="1"/>
      <sheetData sheetId="8869" refreshError="1"/>
      <sheetData sheetId="8870" refreshError="1"/>
      <sheetData sheetId="8871" refreshError="1"/>
      <sheetData sheetId="8872" refreshError="1"/>
      <sheetData sheetId="8873" refreshError="1"/>
      <sheetData sheetId="8874" refreshError="1"/>
      <sheetData sheetId="8875" refreshError="1"/>
      <sheetData sheetId="8876" refreshError="1"/>
      <sheetData sheetId="8877" refreshError="1"/>
      <sheetData sheetId="8878" refreshError="1"/>
      <sheetData sheetId="8879" refreshError="1"/>
      <sheetData sheetId="8880" refreshError="1"/>
      <sheetData sheetId="8881" refreshError="1"/>
      <sheetData sheetId="8882" refreshError="1"/>
      <sheetData sheetId="8883" refreshError="1"/>
    </sheetDataSet>
  </externalBook>
</externalLink>
</file>

<file path=xl/externalLinks/externalLink63.xml><?xml version="1.0" encoding="utf-8"?>
<externalLink xmlns="http://schemas.openxmlformats.org/spreadsheetml/2006/main">
  <externalBook xmlns:r="http://schemas.openxmlformats.org/officeDocument/2006/relationships" r:id="rId1">
    <sheetNames>
      <sheetName val="Sheet1 (2)"/>
      <sheetName val="费用抽凭"/>
      <sheetName val="修缮费"/>
      <sheetName val="奖学金"/>
      <sheetName val="设备购置"/>
      <sheetName val="业务招待费"/>
      <sheetName val="其他货币资金.dbf"/>
      <sheetName val="银行存款.dbf"/>
      <sheetName val="OPEN ITEN KEY"/>
      <sheetName val="เครื่องตกแต่ง"/>
      <sheetName val="เครื่องมือ"/>
      <sheetName val="อาคาร"/>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64.xml><?xml version="1.0" encoding="utf-8"?>
<externalLink xmlns="http://schemas.openxmlformats.org/spreadsheetml/2006/main">
  <externalBook xmlns:r="http://schemas.openxmlformats.org/officeDocument/2006/relationships" r:id="rId1">
    <sheetNames>
      <sheetName val="OPEN ITEN KEY"/>
      <sheetName val="科目对照表"/>
      <sheetName val="BU code"/>
      <sheetName val="DEPT MATCH"/>
      <sheetName val="OLD"/>
      <sheetName val="Dec_2000 text"/>
      <sheetName val="试算平衡表"/>
      <sheetName val="Sheet1"/>
      <sheetName val="Sheet1 (2)"/>
      <sheetName val="B28(old version)"/>
      <sheetName val="XL4Poppy"/>
      <sheetName val="master"/>
      <sheetName val="M-5C"/>
      <sheetName val="企业表一"/>
      <sheetName val="M-5A"/>
      <sheetName val="17. Non consolidated stock"/>
      <sheetName val="General Data"/>
      <sheetName val="Assets"/>
      <sheetName val="Liabilities"/>
      <sheetName val="P-L"/>
      <sheetName val="14. Fixed assets"/>
      <sheetName val="13. Intangible assets"/>
      <sheetName val="其他应付款"/>
      <sheetName val="其它应收款"/>
      <sheetName val="应付账款"/>
      <sheetName val="预付货款"/>
      <sheetName val="Input"/>
      <sheetName val="April-beer"/>
      <sheetName val="April_beer"/>
      <sheetName val="06.IV"/>
      <sheetName val="03.Tax.科目余额表"/>
      <sheetName val="其他应收款"/>
      <sheetName val="彙總2月"/>
      <sheetName val="M_5A"/>
      <sheetName val="M_5C"/>
      <sheetName val=""/>
      <sheetName val="Pile径1m_27"/>
      <sheetName val="????????"/>
      <sheetName val="表21 净利润调节表"/>
      <sheetName val="________"/>
      <sheetName val="数据定义1"/>
      <sheetName val="协力基金"/>
      <sheetName val="外汇付款计划"/>
      <sheetName val="三家其他应付公司"/>
      <sheetName val="Sheet3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65.xml><?xml version="1.0" encoding="utf-8"?>
<externalLink xmlns="http://schemas.openxmlformats.org/spreadsheetml/2006/main">
  <externalBook xmlns:r="http://schemas.openxmlformats.org/officeDocument/2006/relationships" r:id="rId1">
    <sheetNames>
      <sheetName val="อาคาร"/>
      <sheetName val="เครื่องจักร"/>
      <sheetName val="เครื่องมือ"/>
      <sheetName val="เครื่องตกแต่ง"/>
      <sheetName val="ยานพาหนะ"/>
      <sheetName val="depre ยาน"/>
      <sheetName val="Sheet2"/>
      <sheetName val="predict"/>
      <sheetName val="รวม"/>
      <sheetName val="目录"/>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externalBook xmlns:r="http://schemas.openxmlformats.org/officeDocument/2006/relationships" r:id="rId1">
    <sheetNames>
      <sheetName val="Sheet1"/>
      <sheetName val="อาคาร"/>
      <sheetName val="เครื่องจักร"/>
      <sheetName val="เครื่องตกแต่ง"/>
      <sheetName val="เครื่องมือ"/>
      <sheetName val="Sheet2"/>
      <sheetName val="predict"/>
      <sheetName val="รวมสินทรัพย์"/>
      <sheetName val="Sheet1 (2)"/>
      <sheetName val="XL4Poppy"/>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6.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84"/>
  <sheetViews>
    <sheetView zoomScale="85" zoomScaleNormal="85" topLeftCell="A3" workbookViewId="0">
      <pane xSplit="1" ySplit="5" topLeftCell="B52" activePane="bottomRight" state="frozen"/>
      <selection/>
      <selection pane="topRight"/>
      <selection pane="bottomLeft"/>
      <selection pane="bottomRight" activeCell="CF133" sqref="CF133"/>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11"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66666666666667" style="159" hidden="1" customWidth="1" outlineLevel="1" collapsed="1"/>
    <col min="33" max="33" width="9.66666666666667"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10.1666666666667" style="159" customWidth="1"/>
    <col min="49" max="49" width="11.9166666666667" style="159" customWidth="1"/>
    <col min="50" max="50" width="9.75" style="159" customWidth="1"/>
    <col min="51" max="51" width="9.91666666666667"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-3</v>
      </c>
      <c r="BG2" s="167"/>
      <c r="BH2" s="167"/>
      <c r="BI2" s="167"/>
      <c r="BJ2" s="167"/>
      <c r="BK2" s="167"/>
      <c r="BL2" s="167"/>
      <c r="BS2" s="167"/>
      <c r="BT2" s="167"/>
      <c r="BU2" s="167"/>
      <c r="BX2" s="167"/>
      <c r="BY2" s="167"/>
      <c r="BZ2" s="167"/>
      <c r="CC2" s="301"/>
    </row>
    <row r="3" s="159" customFormat="1" ht="16.2" spans="1:81">
      <c r="A3" s="174" t="s">
        <v>1</v>
      </c>
      <c r="B3" s="174" t="s">
        <v>2</v>
      </c>
      <c r="C3" s="174" t="s">
        <v>3</v>
      </c>
      <c r="E3" s="175"/>
      <c r="F3" s="173"/>
      <c r="Q3" s="159">
        <v>23814.38377909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438"/>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538"/>
      <c r="AX4" s="366"/>
      <c r="AY4" s="337"/>
      <c r="AZ4" s="334"/>
      <c r="BA4" s="334"/>
      <c r="BB4" s="334"/>
      <c r="BC4" s="368"/>
      <c r="BD4" s="334"/>
      <c r="BE4" s="334"/>
      <c r="BF4" s="334">
        <v>9</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hidden="1" outlineLevel="1" spans="1:80">
      <c r="A8" s="840" t="s">
        <v>28</v>
      </c>
      <c r="B8" s="841">
        <v>1324.671732</v>
      </c>
      <c r="C8" s="709">
        <v>1313.8091</v>
      </c>
      <c r="D8" s="727">
        <v>1.00826804442137</v>
      </c>
      <c r="E8" s="842">
        <v>10.8626319999996</v>
      </c>
      <c r="F8" s="843">
        <v>1305.04461</v>
      </c>
      <c r="G8" s="841">
        <v>573.928317</v>
      </c>
      <c r="H8" s="709">
        <v>506.00958</v>
      </c>
      <c r="I8" s="727">
        <v>1.13422421172342</v>
      </c>
      <c r="J8" s="842">
        <v>67.9187370000005</v>
      </c>
      <c r="K8" s="843">
        <v>498.981519999999</v>
      </c>
      <c r="L8" s="841">
        <v>0</v>
      </c>
      <c r="M8" s="709">
        <v>0</v>
      </c>
      <c r="N8" s="727" t="s">
        <v>29</v>
      </c>
      <c r="O8" s="842">
        <v>0</v>
      </c>
      <c r="P8" s="843">
        <v>0.625399999999999</v>
      </c>
      <c r="Q8" s="841">
        <v>750.743414999999</v>
      </c>
      <c r="R8" s="709">
        <v>807.79952</v>
      </c>
      <c r="S8" s="727">
        <v>0.929368483655448</v>
      </c>
      <c r="T8" s="842">
        <v>-57.0561050000009</v>
      </c>
      <c r="U8" s="843">
        <v>805.43769</v>
      </c>
      <c r="V8" s="853">
        <v>0.566739213092832</v>
      </c>
      <c r="W8" s="708">
        <v>0.61485304067387</v>
      </c>
      <c r="X8" s="708">
        <v>0.921747434918261</v>
      </c>
      <c r="Y8" s="858">
        <v>-0.0481138275810372</v>
      </c>
      <c r="Z8" s="859">
        <v>0.61717253481473</v>
      </c>
      <c r="AA8" s="841">
        <v>309.131632</v>
      </c>
      <c r="AB8" s="709">
        <v>294.60098199</v>
      </c>
      <c r="AC8" s="727">
        <v>1.0493231553807</v>
      </c>
      <c r="AD8" s="842">
        <v>14.5306500099999</v>
      </c>
      <c r="AE8" s="843">
        <v>280.653375</v>
      </c>
      <c r="AF8" s="841">
        <v>159.588136000001</v>
      </c>
      <c r="AG8" s="709">
        <v>172.719526</v>
      </c>
      <c r="AH8" s="727">
        <v>0.923972753375904</v>
      </c>
      <c r="AI8" s="842">
        <v>-13.1313899999989</v>
      </c>
      <c r="AJ8" s="843">
        <v>195.17958</v>
      </c>
      <c r="AK8" s="841">
        <v>0.413999999999999</v>
      </c>
      <c r="AL8" s="709">
        <v>0</v>
      </c>
      <c r="AM8" s="708" t="s">
        <v>29</v>
      </c>
      <c r="AN8" s="842">
        <v>0.413999999999999</v>
      </c>
      <c r="AO8" s="843">
        <v>0</v>
      </c>
      <c r="AP8" s="841">
        <v>1.44108</v>
      </c>
      <c r="AQ8" s="709">
        <v>0</v>
      </c>
      <c r="AR8" s="708" t="s">
        <v>29</v>
      </c>
      <c r="AS8" s="842">
        <v>1.44108</v>
      </c>
      <c r="AT8" s="843">
        <v>0.296107</v>
      </c>
      <c r="AU8" s="841">
        <v>280.996566999998</v>
      </c>
      <c r="AV8" s="709">
        <v>340.47901201</v>
      </c>
      <c r="AW8" s="727">
        <v>0.825297763116586</v>
      </c>
      <c r="AX8" s="842">
        <v>-59.4824450100019</v>
      </c>
      <c r="AY8" s="843">
        <v>329.308628000001</v>
      </c>
      <c r="AZ8" s="853">
        <v>0.212125434711094</v>
      </c>
      <c r="BA8" s="708">
        <v>0.259154097813754</v>
      </c>
      <c r="BB8" s="708">
        <v>0.818530119726459</v>
      </c>
      <c r="BC8" s="858">
        <v>-0.0470286631026596</v>
      </c>
      <c r="BD8" s="859">
        <v>0.252335150443632</v>
      </c>
      <c r="BE8" s="841">
        <v>54.8888888888889</v>
      </c>
      <c r="BF8" s="709">
        <v>50</v>
      </c>
      <c r="BG8" s="708">
        <v>1.09777777777778</v>
      </c>
      <c r="BH8" s="709">
        <v>4.88888888888889</v>
      </c>
      <c r="BI8" s="866">
        <v>44.66666667</v>
      </c>
      <c r="BJ8" s="841">
        <v>24.1336955222672</v>
      </c>
      <c r="BK8" s="709">
        <v>26.276182</v>
      </c>
      <c r="BL8" s="708">
        <v>0.918462793501248</v>
      </c>
      <c r="BM8" s="866">
        <v>-2.1424864777328</v>
      </c>
      <c r="BN8" s="853">
        <v>0.233364708049798</v>
      </c>
      <c r="BO8" s="708">
        <v>0.224234237675778</v>
      </c>
      <c r="BP8" s="708">
        <v>1.04071844901411</v>
      </c>
      <c r="BQ8" s="708">
        <v>0.00913047037401982</v>
      </c>
      <c r="BR8" s="859">
        <v>0.215052706129333</v>
      </c>
      <c r="BS8" s="870">
        <v>4.28513809288854</v>
      </c>
      <c r="BT8" s="871">
        <v>4.45962226984225</v>
      </c>
      <c r="BU8" s="708">
        <v>0.960874673594298</v>
      </c>
      <c r="BV8" s="875">
        <v>-0.174484176953718</v>
      </c>
      <c r="BW8" s="866">
        <v>4.6500228618309</v>
      </c>
      <c r="BX8" s="870">
        <v>0.908986780751051</v>
      </c>
      <c r="BY8" s="871">
        <v>1.1557293859311</v>
      </c>
      <c r="BZ8" s="708">
        <v>0.786504861619262</v>
      </c>
      <c r="CA8" s="875">
        <v>-0.246742605180045</v>
      </c>
      <c r="CB8" s="866">
        <v>1.17336421840643</v>
      </c>
    </row>
    <row r="9" s="839" customFormat="1" hidden="1" outlineLevel="1" spans="1:81">
      <c r="A9" s="840" t="s">
        <v>30</v>
      </c>
      <c r="B9" s="841">
        <v>382.783568</v>
      </c>
      <c r="C9" s="709">
        <v>473.54109</v>
      </c>
      <c r="D9" s="727">
        <v>0.808342878967482</v>
      </c>
      <c r="E9" s="842">
        <v>-90.7575220000006</v>
      </c>
      <c r="F9" s="843">
        <v>468.663304</v>
      </c>
      <c r="G9" s="841">
        <v>147.132699</v>
      </c>
      <c r="H9" s="709">
        <v>163.00701</v>
      </c>
      <c r="I9" s="727">
        <v>0.90261577707609</v>
      </c>
      <c r="J9" s="842">
        <v>-15.8743110000001</v>
      </c>
      <c r="K9" s="843">
        <v>160.694365</v>
      </c>
      <c r="L9" s="841">
        <v>0</v>
      </c>
      <c r="M9" s="709">
        <v>0</v>
      </c>
      <c r="N9" s="727" t="s">
        <v>29</v>
      </c>
      <c r="O9" s="842">
        <v>0</v>
      </c>
      <c r="P9" s="843">
        <v>0</v>
      </c>
      <c r="Q9" s="841">
        <v>235.650869</v>
      </c>
      <c r="R9" s="709">
        <v>310.53408</v>
      </c>
      <c r="S9" s="727">
        <v>0.758856705840465</v>
      </c>
      <c r="T9" s="842">
        <v>-74.8832110000005</v>
      </c>
      <c r="U9" s="843">
        <v>307.968939</v>
      </c>
      <c r="V9" s="853">
        <v>0.615624307572158</v>
      </c>
      <c r="W9" s="708">
        <v>0.655770083225513</v>
      </c>
      <c r="X9" s="708">
        <v>0.938780714948307</v>
      </c>
      <c r="Y9" s="858">
        <v>-0.0401457756533552</v>
      </c>
      <c r="Z9" s="859">
        <v>0.657121938866372</v>
      </c>
      <c r="AA9" s="841">
        <v>136.415784</v>
      </c>
      <c r="AB9" s="709">
        <v>152.55121145</v>
      </c>
      <c r="AC9" s="727">
        <v>0.894229437468028</v>
      </c>
      <c r="AD9" s="842">
        <v>-16.1354274500003</v>
      </c>
      <c r="AE9" s="843">
        <v>133.925493</v>
      </c>
      <c r="AF9" s="841">
        <v>35.2653359999999</v>
      </c>
      <c r="AG9" s="709">
        <v>36.654839</v>
      </c>
      <c r="AH9" s="727">
        <v>0.962092235625424</v>
      </c>
      <c r="AI9" s="842">
        <v>-1.38950300000003</v>
      </c>
      <c r="AJ9" s="843">
        <v>36.7810669999999</v>
      </c>
      <c r="AK9" s="841">
        <v>0</v>
      </c>
      <c r="AL9" s="709">
        <v>0</v>
      </c>
      <c r="AM9" s="708" t="s">
        <v>29</v>
      </c>
      <c r="AN9" s="842">
        <v>0</v>
      </c>
      <c r="AO9" s="843">
        <v>0.02268</v>
      </c>
      <c r="AP9" s="841">
        <v>0.315217</v>
      </c>
      <c r="AQ9" s="709">
        <v>0</v>
      </c>
      <c r="AR9" s="708" t="s">
        <v>29</v>
      </c>
      <c r="AS9" s="842">
        <v>0.315217</v>
      </c>
      <c r="AT9" s="843">
        <v>0</v>
      </c>
      <c r="AU9" s="841">
        <v>63.6545319999999</v>
      </c>
      <c r="AV9" s="709">
        <v>121.32802955</v>
      </c>
      <c r="AW9" s="727">
        <v>0.524648197420592</v>
      </c>
      <c r="AX9" s="842">
        <v>-57.6734975500001</v>
      </c>
      <c r="AY9" s="843">
        <v>137.285059</v>
      </c>
      <c r="AZ9" s="853">
        <v>0.166293794513144</v>
      </c>
      <c r="BA9" s="708">
        <v>0.256214364734431</v>
      </c>
      <c r="BB9" s="708">
        <v>0.649041651843014</v>
      </c>
      <c r="BC9" s="858">
        <v>-0.0899205702212873</v>
      </c>
      <c r="BD9" s="859">
        <v>0.292928970175997</v>
      </c>
      <c r="BE9" s="841">
        <v>24.3333333333333</v>
      </c>
      <c r="BF9" s="709">
        <v>27.6666666666667</v>
      </c>
      <c r="BG9" s="708">
        <v>0.879518072289157</v>
      </c>
      <c r="BH9" s="709">
        <v>-3.33333333333334</v>
      </c>
      <c r="BI9" s="866">
        <v>28.3333333366667</v>
      </c>
      <c r="BJ9" s="841">
        <v>15.7308315616438</v>
      </c>
      <c r="BK9" s="709">
        <v>17.1159430120482</v>
      </c>
      <c r="BL9" s="708">
        <v>0.919074780195904</v>
      </c>
      <c r="BM9" s="866">
        <v>-1.38511145040438</v>
      </c>
      <c r="BN9" s="853">
        <v>0.356378369930446</v>
      </c>
      <c r="BO9" s="708">
        <v>0.322149892948044</v>
      </c>
      <c r="BP9" s="708">
        <v>1.10625015786649</v>
      </c>
      <c r="BQ9" s="708">
        <v>0.0342284769824018</v>
      </c>
      <c r="BR9" s="859">
        <v>0.285760570236581</v>
      </c>
      <c r="BS9" s="870">
        <v>2.80600643690909</v>
      </c>
      <c r="BT9" s="871">
        <v>3.10414506380506</v>
      </c>
      <c r="BU9" s="708">
        <v>0.903954673261786</v>
      </c>
      <c r="BV9" s="875">
        <v>-0.298138626895972</v>
      </c>
      <c r="BW9" s="866">
        <v>3.49943310643628</v>
      </c>
      <c r="BX9" s="870">
        <v>0.466621457821918</v>
      </c>
      <c r="BY9" s="871">
        <v>0.795326555566333</v>
      </c>
      <c r="BZ9" s="708">
        <v>0.586704234325042</v>
      </c>
      <c r="CA9" s="875">
        <v>-0.328705097744415</v>
      </c>
      <c r="CB9" s="866">
        <v>1.02508533606817</v>
      </c>
      <c r="CC9" s="159"/>
    </row>
    <row r="10" s="163" customFormat="1" collapsed="1" spans="1:81">
      <c r="A10" s="844" t="s">
        <v>31</v>
      </c>
      <c r="B10" s="845">
        <v>1707.4553</v>
      </c>
      <c r="C10" s="846">
        <v>1787.35019</v>
      </c>
      <c r="D10" s="847">
        <v>0.955299811728556</v>
      </c>
      <c r="E10" s="846">
        <v>-79.8948900000009</v>
      </c>
      <c r="F10" s="848">
        <v>1773.707914</v>
      </c>
      <c r="G10" s="845">
        <v>721.061016</v>
      </c>
      <c r="H10" s="846">
        <v>669.01659</v>
      </c>
      <c r="I10" s="847">
        <v>1.07779242963168</v>
      </c>
      <c r="J10" s="846">
        <v>52.0444260000004</v>
      </c>
      <c r="K10" s="848">
        <v>659.675884999999</v>
      </c>
      <c r="L10" s="845">
        <v>0</v>
      </c>
      <c r="M10" s="846">
        <v>0</v>
      </c>
      <c r="N10" s="847" t="s">
        <v>29</v>
      </c>
      <c r="O10" s="846">
        <v>0</v>
      </c>
      <c r="P10" s="848">
        <v>0.625399999999999</v>
      </c>
      <c r="Q10" s="845">
        <v>986.394283999999</v>
      </c>
      <c r="R10" s="846">
        <v>1118.3336</v>
      </c>
      <c r="S10" s="847">
        <v>0.882021504137941</v>
      </c>
      <c r="T10" s="846">
        <v>-131.939316000001</v>
      </c>
      <c r="U10" s="848">
        <v>1113.406629</v>
      </c>
      <c r="V10" s="854">
        <v>0.577698452193741</v>
      </c>
      <c r="W10" s="855">
        <v>0.625693614075706</v>
      </c>
      <c r="X10" s="855">
        <v>0.923292869221839</v>
      </c>
      <c r="Y10" s="847">
        <v>-0.0479951618819653</v>
      </c>
      <c r="Z10" s="860">
        <v>0.627728286157943</v>
      </c>
      <c r="AA10" s="845">
        <v>445.547416</v>
      </c>
      <c r="AB10" s="846">
        <v>447.15219344</v>
      </c>
      <c r="AC10" s="847">
        <v>0.996411115804544</v>
      </c>
      <c r="AD10" s="846">
        <v>-1.60477744000036</v>
      </c>
      <c r="AE10" s="848">
        <v>414.578868</v>
      </c>
      <c r="AF10" s="845">
        <v>194.853472000001</v>
      </c>
      <c r="AG10" s="846">
        <v>209.374365</v>
      </c>
      <c r="AH10" s="847">
        <v>0.930646270855561</v>
      </c>
      <c r="AI10" s="846">
        <v>-14.5208929999989</v>
      </c>
      <c r="AJ10" s="848">
        <v>231.960647</v>
      </c>
      <c r="AK10" s="845">
        <v>0.413999999999999</v>
      </c>
      <c r="AL10" s="846">
        <v>0</v>
      </c>
      <c r="AM10" s="855" t="s">
        <v>29</v>
      </c>
      <c r="AN10" s="846">
        <v>0.413999999999999</v>
      </c>
      <c r="AO10" s="848">
        <v>0.02268</v>
      </c>
      <c r="AP10" s="845">
        <v>1.756297</v>
      </c>
      <c r="AQ10" s="846">
        <v>0</v>
      </c>
      <c r="AR10" s="855" t="s">
        <v>29</v>
      </c>
      <c r="AS10" s="846">
        <v>1.756297</v>
      </c>
      <c r="AT10" s="848">
        <v>0.296107</v>
      </c>
      <c r="AU10" s="845">
        <v>344.651098999998</v>
      </c>
      <c r="AV10" s="846">
        <v>461.80704156</v>
      </c>
      <c r="AW10" s="847">
        <v>0.746309752739488</v>
      </c>
      <c r="AX10" s="846">
        <v>-117.155942560002</v>
      </c>
      <c r="AY10" s="848">
        <v>466.593687000001</v>
      </c>
      <c r="AZ10" s="854">
        <v>0.201850730147957</v>
      </c>
      <c r="BA10" s="855">
        <v>0.258375244058916</v>
      </c>
      <c r="BB10" s="855">
        <v>0.781230922038063</v>
      </c>
      <c r="BC10" s="847">
        <v>-0.0565245139109596</v>
      </c>
      <c r="BD10" s="860">
        <v>0.26306117445671</v>
      </c>
      <c r="BE10" s="845">
        <v>79.2222222222222</v>
      </c>
      <c r="BF10" s="846">
        <v>77.6666666666667</v>
      </c>
      <c r="BG10" s="855">
        <v>1.02002861230329</v>
      </c>
      <c r="BH10" s="846">
        <v>1.55555555555554</v>
      </c>
      <c r="BI10" s="867">
        <v>73.0000000066667</v>
      </c>
      <c r="BJ10" s="845">
        <v>21.5527316970547</v>
      </c>
      <c r="BK10" s="846">
        <v>23.0130925751073</v>
      </c>
      <c r="BL10" s="855">
        <v>0.936542171666565</v>
      </c>
      <c r="BM10" s="867">
        <v>-1.46036087805261</v>
      </c>
      <c r="BN10" s="854">
        <v>0.260942360248025</v>
      </c>
      <c r="BO10" s="855">
        <v>0.250176040454613</v>
      </c>
      <c r="BP10" s="855">
        <v>1.04303497558698</v>
      </c>
      <c r="BQ10" s="855">
        <v>0.0107663197934123</v>
      </c>
      <c r="BR10" s="860">
        <v>0.233735704017386</v>
      </c>
      <c r="BS10" s="872">
        <v>3.83226394920895</v>
      </c>
      <c r="BT10" s="873">
        <v>3.99718533470603</v>
      </c>
      <c r="BU10" s="855">
        <v>0.958740620790051</v>
      </c>
      <c r="BV10" s="855">
        <v>-0.164921385497081</v>
      </c>
      <c r="BW10" s="867">
        <v>4.27833652630843</v>
      </c>
      <c r="BX10" s="872">
        <v>0.773545276267518</v>
      </c>
      <c r="BY10" s="873">
        <v>1.03277373640339</v>
      </c>
      <c r="BZ10" s="855">
        <v>0.748997819175157</v>
      </c>
      <c r="CA10" s="855">
        <v>-0.259228460135873</v>
      </c>
      <c r="CB10" s="867">
        <v>1.12546423133174</v>
      </c>
      <c r="CC10" s="159"/>
    </row>
    <row r="11" s="164" customFormat="1" hidden="1" outlineLevel="1" spans="1:81">
      <c r="A11" s="840" t="s">
        <v>32</v>
      </c>
      <c r="B11" s="841">
        <v>434.415552</v>
      </c>
      <c r="C11" s="709">
        <v>467.34</v>
      </c>
      <c r="D11" s="727">
        <v>0.929549261779432</v>
      </c>
      <c r="E11" s="842">
        <v>-32.9244480000003</v>
      </c>
      <c r="F11" s="843">
        <v>461.001738</v>
      </c>
      <c r="G11" s="841">
        <v>0.718231000000001</v>
      </c>
      <c r="H11" s="709">
        <v>0</v>
      </c>
      <c r="I11" s="727" t="s">
        <v>29</v>
      </c>
      <c r="J11" s="842">
        <v>0.718231000000001</v>
      </c>
      <c r="K11" s="843">
        <v>0.936315</v>
      </c>
      <c r="L11" s="841">
        <v>7.49400541621981e-16</v>
      </c>
      <c r="M11" s="709">
        <v>0</v>
      </c>
      <c r="N11" s="727" t="s">
        <v>29</v>
      </c>
      <c r="O11" s="842">
        <v>7.49400541621981e-16</v>
      </c>
      <c r="P11" s="843">
        <v>1.404057</v>
      </c>
      <c r="Q11" s="841">
        <v>433.697321</v>
      </c>
      <c r="R11" s="709">
        <v>467.34</v>
      </c>
      <c r="S11" s="727">
        <v>0.928012412804382</v>
      </c>
      <c r="T11" s="842">
        <v>-33.6426790000003</v>
      </c>
      <c r="U11" s="843">
        <v>458.661366</v>
      </c>
      <c r="V11" s="853">
        <v>0.99834667291101</v>
      </c>
      <c r="W11" s="708">
        <v>1</v>
      </c>
      <c r="X11" s="708">
        <v>0.99834667291101</v>
      </c>
      <c r="Y11" s="858">
        <v>-0.00165332708898969</v>
      </c>
      <c r="Z11" s="859">
        <v>0.994923290289201</v>
      </c>
      <c r="AA11" s="841">
        <v>114.490812</v>
      </c>
      <c r="AB11" s="709">
        <v>111.95936151</v>
      </c>
      <c r="AC11" s="727">
        <v>1.02261044057288</v>
      </c>
      <c r="AD11" s="842">
        <v>2.53145048999994</v>
      </c>
      <c r="AE11" s="843">
        <v>118.560647</v>
      </c>
      <c r="AF11" s="841">
        <v>556.105224</v>
      </c>
      <c r="AG11" s="709">
        <v>570.743326</v>
      </c>
      <c r="AH11" s="727">
        <v>0.974352565622466</v>
      </c>
      <c r="AI11" s="842">
        <v>-14.6381020000003</v>
      </c>
      <c r="AJ11" s="843">
        <v>569.833608</v>
      </c>
      <c r="AK11" s="841">
        <v>0.05</v>
      </c>
      <c r="AL11" s="709">
        <v>0</v>
      </c>
      <c r="AM11" s="708" t="s">
        <v>29</v>
      </c>
      <c r="AN11" s="842">
        <v>0.05</v>
      </c>
      <c r="AO11" s="843">
        <v>3.26792</v>
      </c>
      <c r="AP11" s="841">
        <v>0.718612</v>
      </c>
      <c r="AQ11" s="709">
        <v>0</v>
      </c>
      <c r="AR11" s="708" t="s">
        <v>29</v>
      </c>
      <c r="AS11" s="842">
        <v>0.718612</v>
      </c>
      <c r="AT11" s="843">
        <v>0.0904679999999999</v>
      </c>
      <c r="AU11" s="841">
        <v>-237.567327</v>
      </c>
      <c r="AV11" s="709">
        <v>-215.36268751</v>
      </c>
      <c r="AW11" s="727">
        <v>0.896896534182743</v>
      </c>
      <c r="AX11" s="842">
        <v>-22.2046394899999</v>
      </c>
      <c r="AY11" s="843">
        <v>-226.555437</v>
      </c>
      <c r="AZ11" s="853">
        <v>-0.546866533452284</v>
      </c>
      <c r="BA11" s="708">
        <v>-0.460826566332864</v>
      </c>
      <c r="BB11" s="708">
        <v>0.813292085558122</v>
      </c>
      <c r="BC11" s="858">
        <v>-0.0860399671194206</v>
      </c>
      <c r="BD11" s="859">
        <v>-0.491441611441387</v>
      </c>
      <c r="BE11" s="841">
        <v>14.7777777777778</v>
      </c>
      <c r="BF11" s="709">
        <v>15</v>
      </c>
      <c r="BG11" s="708">
        <v>0.985185185185185</v>
      </c>
      <c r="BH11" s="709">
        <v>-0.222222222222221</v>
      </c>
      <c r="BI11" s="866">
        <v>15.58333333</v>
      </c>
      <c r="BJ11" s="841">
        <v>29.3965411127819</v>
      </c>
      <c r="BK11" s="709">
        <v>31.156</v>
      </c>
      <c r="BL11" s="708">
        <v>0.943527446167092</v>
      </c>
      <c r="BM11" s="866">
        <v>-1.75945888721807</v>
      </c>
      <c r="BN11" s="853">
        <v>0.263551365674864</v>
      </c>
      <c r="BO11" s="708">
        <v>0.239567256194633</v>
      </c>
      <c r="BP11" s="708">
        <v>1.10011430552406</v>
      </c>
      <c r="BQ11" s="708">
        <v>0.0239841094802308</v>
      </c>
      <c r="BR11" s="859">
        <v>0.257180477267528</v>
      </c>
      <c r="BS11" s="870">
        <v>3.79432676222088</v>
      </c>
      <c r="BT11" s="871">
        <v>4.17419315095199</v>
      </c>
      <c r="BU11" s="708">
        <v>0.908996451531125</v>
      </c>
      <c r="BV11" s="875">
        <v>-0.379866388731107</v>
      </c>
      <c r="BW11" s="866">
        <v>3.88832002578393</v>
      </c>
      <c r="BX11" s="870">
        <v>-2.07499032324096</v>
      </c>
      <c r="BY11" s="871">
        <v>-1.92357909696336</v>
      </c>
      <c r="BZ11" s="708">
        <v>0.921286716768432</v>
      </c>
      <c r="CA11" s="875">
        <v>-0.151411226277601</v>
      </c>
      <c r="CB11" s="866">
        <v>-1.91088225927107</v>
      </c>
      <c r="CC11" s="159"/>
    </row>
    <row r="12" s="159" customFormat="1" hidden="1" outlineLevel="1" spans="1:80">
      <c r="A12" s="840" t="s">
        <v>33</v>
      </c>
      <c r="B12" s="841">
        <v>195.861442</v>
      </c>
      <c r="C12" s="709">
        <v>228.3</v>
      </c>
      <c r="D12" s="727">
        <v>0.857912579938676</v>
      </c>
      <c r="E12" s="842">
        <v>-32.4385580000004</v>
      </c>
      <c r="F12" s="843">
        <v>231.822066</v>
      </c>
      <c r="G12" s="841">
        <v>90.658957</v>
      </c>
      <c r="H12" s="709">
        <v>100.5</v>
      </c>
      <c r="I12" s="727">
        <v>0.902079174129353</v>
      </c>
      <c r="J12" s="842">
        <v>-9.84104300000003</v>
      </c>
      <c r="K12" s="843">
        <v>107.914848</v>
      </c>
      <c r="L12" s="841">
        <v>0</v>
      </c>
      <c r="M12" s="709">
        <v>0</v>
      </c>
      <c r="N12" s="727" t="s">
        <v>29</v>
      </c>
      <c r="O12" s="842">
        <v>0</v>
      </c>
      <c r="P12" s="843">
        <v>0</v>
      </c>
      <c r="Q12" s="841">
        <v>105.202485</v>
      </c>
      <c r="R12" s="709">
        <v>127.8</v>
      </c>
      <c r="S12" s="727">
        <v>0.823180633802814</v>
      </c>
      <c r="T12" s="842">
        <v>-22.5975150000003</v>
      </c>
      <c r="U12" s="843">
        <v>123.907218</v>
      </c>
      <c r="V12" s="853">
        <v>0.537127082930391</v>
      </c>
      <c r="W12" s="708">
        <v>0.559789750328515</v>
      </c>
      <c r="X12" s="708">
        <v>0.959515751431989</v>
      </c>
      <c r="Y12" s="858">
        <v>-0.0226626673981246</v>
      </c>
      <c r="Z12" s="859">
        <v>0.534492769122331</v>
      </c>
      <c r="AA12" s="841">
        <v>61.1302659999999</v>
      </c>
      <c r="AB12" s="709">
        <v>59.96971227</v>
      </c>
      <c r="AC12" s="727">
        <v>1.01935233113634</v>
      </c>
      <c r="AD12" s="842">
        <v>1.16055372999988</v>
      </c>
      <c r="AE12" s="843">
        <v>61.8972189999999</v>
      </c>
      <c r="AF12" s="841">
        <v>28.596083</v>
      </c>
      <c r="AG12" s="709">
        <v>26.875958</v>
      </c>
      <c r="AH12" s="727">
        <v>1.06400236970157</v>
      </c>
      <c r="AI12" s="842">
        <v>1.72012499999994</v>
      </c>
      <c r="AJ12" s="843">
        <v>26.431378</v>
      </c>
      <c r="AK12" s="841">
        <v>0.299999999999999</v>
      </c>
      <c r="AL12" s="709">
        <v>0</v>
      </c>
      <c r="AM12" s="708" t="s">
        <v>29</v>
      </c>
      <c r="AN12" s="842">
        <v>0.299999999999999</v>
      </c>
      <c r="AO12" s="843">
        <v>0</v>
      </c>
      <c r="AP12" s="841">
        <v>0.252576</v>
      </c>
      <c r="AQ12" s="709">
        <v>0</v>
      </c>
      <c r="AR12" s="708" t="s">
        <v>29</v>
      </c>
      <c r="AS12" s="842">
        <v>0.252576</v>
      </c>
      <c r="AT12" s="843">
        <v>0.22028</v>
      </c>
      <c r="AU12" s="841">
        <v>15.5235599999998</v>
      </c>
      <c r="AV12" s="709">
        <v>40.95432973</v>
      </c>
      <c r="AW12" s="727">
        <v>0.379045636989841</v>
      </c>
      <c r="AX12" s="842">
        <v>-25.4307697300002</v>
      </c>
      <c r="AY12" s="843">
        <v>35.3583409999998</v>
      </c>
      <c r="AZ12" s="853">
        <v>0.079257866384951</v>
      </c>
      <c r="BA12" s="708">
        <v>0.179388216075339</v>
      </c>
      <c r="BB12" s="708">
        <v>0.441823148247733</v>
      </c>
      <c r="BC12" s="858">
        <v>-0.100130349690388</v>
      </c>
      <c r="BD12" s="859">
        <v>0.15252362128461</v>
      </c>
      <c r="BE12" s="841">
        <v>10</v>
      </c>
      <c r="BF12" s="709">
        <v>10</v>
      </c>
      <c r="BG12" s="708">
        <v>1</v>
      </c>
      <c r="BH12" s="709">
        <v>0</v>
      </c>
      <c r="BI12" s="866">
        <v>10.0000000033333</v>
      </c>
      <c r="BJ12" s="841">
        <v>19.5861442</v>
      </c>
      <c r="BK12" s="709">
        <v>22.83</v>
      </c>
      <c r="BL12" s="708">
        <v>0.857912579938676</v>
      </c>
      <c r="BM12" s="866">
        <v>-3.24385580000004</v>
      </c>
      <c r="BN12" s="853">
        <v>0.312109751545687</v>
      </c>
      <c r="BO12" s="708">
        <v>0.262679422996058</v>
      </c>
      <c r="BP12" s="708">
        <v>1.18817739123163</v>
      </c>
      <c r="BQ12" s="708">
        <v>0.0494303285496293</v>
      </c>
      <c r="BR12" s="859">
        <v>0.267003137656447</v>
      </c>
      <c r="BS12" s="870">
        <v>3.20400114077697</v>
      </c>
      <c r="BT12" s="871">
        <v>3.80692171695157</v>
      </c>
      <c r="BU12" s="708">
        <v>0.841625170938007</v>
      </c>
      <c r="BV12" s="875">
        <v>-0.602920576174592</v>
      </c>
      <c r="BW12" s="866">
        <v>3.7452743393851</v>
      </c>
      <c r="BX12" s="870">
        <v>0.253942294312932</v>
      </c>
      <c r="BY12" s="871">
        <v>0.68291689554241</v>
      </c>
      <c r="BZ12" s="708">
        <v>0.371849482668367</v>
      </c>
      <c r="CA12" s="875">
        <v>-0.428974601229478</v>
      </c>
      <c r="CB12" s="866">
        <v>0.571242804947341</v>
      </c>
    </row>
    <row r="13" s="164" customFormat="1" hidden="1" outlineLevel="1" spans="1:81">
      <c r="A13" s="840" t="s">
        <v>34</v>
      </c>
      <c r="B13" s="841">
        <v>173.479904</v>
      </c>
      <c r="C13" s="709">
        <v>186</v>
      </c>
      <c r="D13" s="727">
        <v>0.932687655913978</v>
      </c>
      <c r="E13" s="842">
        <v>-12.5200960000001</v>
      </c>
      <c r="F13" s="843">
        <v>210.774067</v>
      </c>
      <c r="G13" s="841">
        <v>119.012152</v>
      </c>
      <c r="H13" s="709">
        <v>111.38</v>
      </c>
      <c r="I13" s="727">
        <v>1.06852354103071</v>
      </c>
      <c r="J13" s="842">
        <v>7.63215199999996</v>
      </c>
      <c r="K13" s="843">
        <v>118.255072</v>
      </c>
      <c r="L13" s="841">
        <v>0</v>
      </c>
      <c r="M13" s="709">
        <v>0</v>
      </c>
      <c r="N13" s="727" t="s">
        <v>29</v>
      </c>
      <c r="O13" s="842">
        <v>0</v>
      </c>
      <c r="P13" s="843">
        <v>0</v>
      </c>
      <c r="Q13" s="841">
        <v>54.4677519999999</v>
      </c>
      <c r="R13" s="709">
        <v>74.62</v>
      </c>
      <c r="S13" s="727">
        <v>0.729935030822835</v>
      </c>
      <c r="T13" s="842">
        <v>-20.1522480000001</v>
      </c>
      <c r="U13" s="843">
        <v>92.5189949999998</v>
      </c>
      <c r="V13" s="853">
        <v>0.313971536438018</v>
      </c>
      <c r="W13" s="708">
        <v>0.401182795698925</v>
      </c>
      <c r="X13" s="708">
        <v>0.78261465796665</v>
      </c>
      <c r="Y13" s="858">
        <v>-0.0872112592609062</v>
      </c>
      <c r="Z13" s="859">
        <v>0.438948663452037</v>
      </c>
      <c r="AA13" s="841">
        <v>163.970508</v>
      </c>
      <c r="AB13" s="709">
        <v>170.04096242</v>
      </c>
      <c r="AC13" s="727">
        <v>0.964300046685186</v>
      </c>
      <c r="AD13" s="842">
        <v>-6.07045442000009</v>
      </c>
      <c r="AE13" s="843">
        <v>176.709288</v>
      </c>
      <c r="AF13" s="841">
        <v>48.652943</v>
      </c>
      <c r="AG13" s="709">
        <v>45.635526</v>
      </c>
      <c r="AH13" s="727">
        <v>1.06611991280653</v>
      </c>
      <c r="AI13" s="842">
        <v>3.01741699999997</v>
      </c>
      <c r="AJ13" s="843">
        <v>43.7812349999999</v>
      </c>
      <c r="AK13" s="841">
        <v>0</v>
      </c>
      <c r="AL13" s="709">
        <v>0</v>
      </c>
      <c r="AM13" s="708" t="s">
        <v>29</v>
      </c>
      <c r="AN13" s="842">
        <v>0</v>
      </c>
      <c r="AO13" s="843">
        <v>0</v>
      </c>
      <c r="AP13" s="841">
        <v>0.043208</v>
      </c>
      <c r="AQ13" s="709">
        <v>0</v>
      </c>
      <c r="AR13" s="708" t="s">
        <v>29</v>
      </c>
      <c r="AS13" s="842">
        <v>0.043208</v>
      </c>
      <c r="AT13" s="843">
        <v>0</v>
      </c>
      <c r="AU13" s="841">
        <v>-158.198907</v>
      </c>
      <c r="AV13" s="709">
        <v>-141.05648842</v>
      </c>
      <c r="AW13" s="727">
        <v>0.878471250971754</v>
      </c>
      <c r="AX13" s="842">
        <v>-17.1424185799999</v>
      </c>
      <c r="AY13" s="843">
        <v>-127.971528</v>
      </c>
      <c r="AZ13" s="853">
        <v>-0.911914886694889</v>
      </c>
      <c r="BA13" s="708">
        <v>-0.758368217311829</v>
      </c>
      <c r="BB13" s="708">
        <v>0.797530189322367</v>
      </c>
      <c r="BC13" s="858">
        <v>-0.15354666938306</v>
      </c>
      <c r="BD13" s="859">
        <v>-0.607150252502365</v>
      </c>
      <c r="BE13" s="868">
        <v>21.6666666666667</v>
      </c>
      <c r="BF13" s="709">
        <v>24</v>
      </c>
      <c r="BG13" s="708">
        <v>0.902777777777778</v>
      </c>
      <c r="BH13" s="709">
        <v>-2.33333333333333</v>
      </c>
      <c r="BI13" s="866">
        <v>23.75</v>
      </c>
      <c r="BJ13" s="868">
        <v>8.00676479999999</v>
      </c>
      <c r="BK13" s="709">
        <v>7.75</v>
      </c>
      <c r="BL13" s="708">
        <v>1.03313094193548</v>
      </c>
      <c r="BM13" s="866">
        <v>0.256764799999994</v>
      </c>
      <c r="BN13" s="853">
        <v>0.945184452027366</v>
      </c>
      <c r="BO13" s="708">
        <v>0.914198722688173</v>
      </c>
      <c r="BP13" s="708">
        <v>1.03389386636647</v>
      </c>
      <c r="BQ13" s="708">
        <v>0.0309857293391936</v>
      </c>
      <c r="BR13" s="859">
        <v>0.83838249418037</v>
      </c>
      <c r="BS13" s="874">
        <v>1.0579945510689</v>
      </c>
      <c r="BT13" s="871">
        <v>1.09385407699929</v>
      </c>
      <c r="BU13" s="708">
        <v>0.967217267198237</v>
      </c>
      <c r="BV13" s="875">
        <v>-0.0358595259303864</v>
      </c>
      <c r="BW13" s="866">
        <v>1.19277299674253</v>
      </c>
      <c r="BX13" s="874">
        <v>-0.964800981161808</v>
      </c>
      <c r="BY13" s="871">
        <v>-0.829544166373227</v>
      </c>
      <c r="BZ13" s="708">
        <v>0.836950435827998</v>
      </c>
      <c r="CA13" s="875">
        <v>-0.135256814788581</v>
      </c>
      <c r="CB13" s="866">
        <v>-0.724192426150232</v>
      </c>
      <c r="CC13" s="159"/>
    </row>
    <row r="14" s="163" customFormat="1" collapsed="1" spans="1:81">
      <c r="A14" s="844" t="s">
        <v>35</v>
      </c>
      <c r="B14" s="845">
        <v>803.756897999999</v>
      </c>
      <c r="C14" s="846">
        <v>881.64</v>
      </c>
      <c r="D14" s="847">
        <v>0.911661106574111</v>
      </c>
      <c r="E14" s="846">
        <v>-77.8831020000007</v>
      </c>
      <c r="F14" s="848">
        <v>903.597870999999</v>
      </c>
      <c r="G14" s="845">
        <v>210.38934</v>
      </c>
      <c r="H14" s="846">
        <v>211.88</v>
      </c>
      <c r="I14" s="847">
        <v>0.992964602605248</v>
      </c>
      <c r="J14" s="846">
        <v>-1.49066000000008</v>
      </c>
      <c r="K14" s="848">
        <v>227.106235</v>
      </c>
      <c r="L14" s="845">
        <v>7.49400541621981e-16</v>
      </c>
      <c r="M14" s="846">
        <v>0</v>
      </c>
      <c r="N14" s="847" t="s">
        <v>29</v>
      </c>
      <c r="O14" s="846">
        <v>7.49400541621981e-16</v>
      </c>
      <c r="P14" s="848">
        <v>1.404057</v>
      </c>
      <c r="Q14" s="845">
        <v>593.367557999999</v>
      </c>
      <c r="R14" s="846">
        <v>669.76</v>
      </c>
      <c r="S14" s="847">
        <v>0.885940572742474</v>
      </c>
      <c r="T14" s="846">
        <v>-76.3924420000006</v>
      </c>
      <c r="U14" s="848">
        <v>675.087578999999</v>
      </c>
      <c r="V14" s="854">
        <v>0.738242569956768</v>
      </c>
      <c r="W14" s="855">
        <v>0.759675150855224</v>
      </c>
      <c r="X14" s="855">
        <v>0.971787176565762</v>
      </c>
      <c r="Y14" s="847">
        <v>-0.0214325808984563</v>
      </c>
      <c r="Z14" s="860">
        <v>0.747110634792543</v>
      </c>
      <c r="AA14" s="845">
        <v>339.591586</v>
      </c>
      <c r="AB14" s="846">
        <v>341.9700362</v>
      </c>
      <c r="AC14" s="847">
        <v>0.993044857887464</v>
      </c>
      <c r="AD14" s="846">
        <v>-2.3784502000002</v>
      </c>
      <c r="AE14" s="848">
        <v>357.167154</v>
      </c>
      <c r="AF14" s="845">
        <v>633.35425</v>
      </c>
      <c r="AG14" s="846">
        <v>643.25481</v>
      </c>
      <c r="AH14" s="847">
        <v>0.984608649875466</v>
      </c>
      <c r="AI14" s="846">
        <v>-9.9005600000005</v>
      </c>
      <c r="AJ14" s="848">
        <v>640.046221</v>
      </c>
      <c r="AK14" s="845">
        <v>0.349999999999999</v>
      </c>
      <c r="AL14" s="846">
        <v>0</v>
      </c>
      <c r="AM14" s="855" t="s">
        <v>29</v>
      </c>
      <c r="AN14" s="846">
        <v>0.349999999999999</v>
      </c>
      <c r="AO14" s="848">
        <v>3.26792</v>
      </c>
      <c r="AP14" s="845">
        <v>1.014396</v>
      </c>
      <c r="AQ14" s="846">
        <v>0</v>
      </c>
      <c r="AR14" s="855" t="s">
        <v>29</v>
      </c>
      <c r="AS14" s="846">
        <v>1.014396</v>
      </c>
      <c r="AT14" s="848">
        <v>0.310748</v>
      </c>
      <c r="AU14" s="845">
        <v>-380.242674000001</v>
      </c>
      <c r="AV14" s="846">
        <v>-315.464846200001</v>
      </c>
      <c r="AW14" s="847">
        <v>0.794659124208941</v>
      </c>
      <c r="AX14" s="846">
        <v>-64.7778278</v>
      </c>
      <c r="AY14" s="848">
        <v>-319.168624</v>
      </c>
      <c r="AZ14" s="854">
        <v>-0.473081692917553</v>
      </c>
      <c r="BA14" s="855">
        <v>-0.357815940973641</v>
      </c>
      <c r="BB14" s="855">
        <v>0.677863005124181</v>
      </c>
      <c r="BC14" s="847">
        <v>-0.115265751943912</v>
      </c>
      <c r="BD14" s="860">
        <v>-0.353219760961567</v>
      </c>
      <c r="BE14" s="845">
        <v>46.4444444444444</v>
      </c>
      <c r="BF14" s="846">
        <v>49</v>
      </c>
      <c r="BG14" s="855">
        <v>0.947845804988662</v>
      </c>
      <c r="BH14" s="846">
        <v>-2.55555555555556</v>
      </c>
      <c r="BI14" s="867">
        <v>49.3333333333333</v>
      </c>
      <c r="BJ14" s="845">
        <v>17.3057705311005</v>
      </c>
      <c r="BK14" s="846">
        <v>17.9926530612245</v>
      </c>
      <c r="BL14" s="855">
        <v>0.961824277510007</v>
      </c>
      <c r="BM14" s="867">
        <v>-0.686882530124027</v>
      </c>
      <c r="BN14" s="854">
        <v>0.42250534563997</v>
      </c>
      <c r="BO14" s="855">
        <v>0.387879447620344</v>
      </c>
      <c r="BP14" s="855">
        <v>1.08926974149328</v>
      </c>
      <c r="BQ14" s="855">
        <v>0.0346258980196261</v>
      </c>
      <c r="BR14" s="860">
        <v>0.395272239414119</v>
      </c>
      <c r="BS14" s="872">
        <v>2.36683395919002</v>
      </c>
      <c r="BT14" s="873">
        <v>2.57812061488444</v>
      </c>
      <c r="BU14" s="855">
        <v>0.918046248699698</v>
      </c>
      <c r="BV14" s="855">
        <v>-0.21128665569442</v>
      </c>
      <c r="BW14" s="867">
        <v>2.52990192653605</v>
      </c>
      <c r="BX14" s="872">
        <v>-1.11970581626837</v>
      </c>
      <c r="BY14" s="873">
        <v>-0.922492653758419</v>
      </c>
      <c r="BZ14" s="855">
        <v>0.786217091587162</v>
      </c>
      <c r="CA14" s="855">
        <v>-0.197213162509952</v>
      </c>
      <c r="CB14" s="867">
        <v>-0.893611353747272</v>
      </c>
      <c r="CC14" s="159"/>
    </row>
    <row r="15" s="163" customFormat="1" spans="1:81">
      <c r="A15" s="844" t="s">
        <v>36</v>
      </c>
      <c r="B15" s="845">
        <v>2748.24717599999</v>
      </c>
      <c r="C15" s="849">
        <v>3027.08124274</v>
      </c>
      <c r="D15" s="847">
        <v>0.907886824177995</v>
      </c>
      <c r="E15" s="849">
        <v>-278.834066740004</v>
      </c>
      <c r="F15" s="848">
        <v>3362.442164</v>
      </c>
      <c r="G15" s="845">
        <v>0</v>
      </c>
      <c r="H15" s="849">
        <v>0</v>
      </c>
      <c r="I15" s="847" t="s">
        <v>29</v>
      </c>
      <c r="J15" s="849">
        <v>0</v>
      </c>
      <c r="K15" s="848">
        <v>0</v>
      </c>
      <c r="L15" s="845">
        <v>-1.05879118406788e-21</v>
      </c>
      <c r="M15" s="849">
        <v>0</v>
      </c>
      <c r="N15" s="847" t="s">
        <v>29</v>
      </c>
      <c r="O15" s="849">
        <v>-1.05879118406788e-21</v>
      </c>
      <c r="P15" s="848">
        <v>0.234023999998897</v>
      </c>
      <c r="Q15" s="845">
        <v>1436.252795</v>
      </c>
      <c r="R15" s="849">
        <v>1975.00646724</v>
      </c>
      <c r="S15" s="847">
        <v>0.727214223762573</v>
      </c>
      <c r="T15" s="849">
        <v>-538.753672240002</v>
      </c>
      <c r="U15" s="848">
        <v>3362.442164</v>
      </c>
      <c r="V15" s="854">
        <v>0.52260684830046</v>
      </c>
      <c r="W15" s="855">
        <v>0.652445807979801</v>
      </c>
      <c r="X15" s="855">
        <v>0.800996560800402</v>
      </c>
      <c r="Y15" s="847">
        <v>-0.129838959679341</v>
      </c>
      <c r="Z15" s="860">
        <v>1</v>
      </c>
      <c r="AA15" s="845">
        <v>858.505115999998</v>
      </c>
      <c r="AB15" s="849">
        <v>801.142803100001</v>
      </c>
      <c r="AC15" s="847">
        <v>1.07160060937705</v>
      </c>
      <c r="AD15" s="849">
        <v>57.3623128999971</v>
      </c>
      <c r="AE15" s="848">
        <v>851.86304</v>
      </c>
      <c r="AF15" s="845">
        <v>1475.369252</v>
      </c>
      <c r="AG15" s="849">
        <v>1491.08949553</v>
      </c>
      <c r="AH15" s="847">
        <v>0.989457209927959</v>
      </c>
      <c r="AI15" s="849">
        <v>-15.7202435299985</v>
      </c>
      <c r="AJ15" s="848">
        <v>1751.259595</v>
      </c>
      <c r="AK15" s="845">
        <v>42.155343</v>
      </c>
      <c r="AL15" s="709">
        <v>10.59</v>
      </c>
      <c r="AM15" s="708">
        <v>3.98067450424929</v>
      </c>
      <c r="AN15" s="842">
        <v>31.565343</v>
      </c>
      <c r="AO15" s="843">
        <v>9.1388399999999</v>
      </c>
      <c r="AP15" s="845">
        <v>11.08916</v>
      </c>
      <c r="AQ15" s="709">
        <v>0</v>
      </c>
      <c r="AR15" s="708" t="s">
        <v>29</v>
      </c>
      <c r="AS15" s="842">
        <v>11.08916</v>
      </c>
      <c r="AT15" s="843">
        <v>0.5775</v>
      </c>
      <c r="AU15" s="845">
        <v>445.438990999995</v>
      </c>
      <c r="AV15" s="849">
        <v>745.438944109997</v>
      </c>
      <c r="AW15" s="847">
        <v>0.597552615837395</v>
      </c>
      <c r="AX15" s="849">
        <v>-299.999953110002</v>
      </c>
      <c r="AY15" s="848">
        <v>767.646844999994</v>
      </c>
      <c r="AZ15" s="854">
        <v>0.16208112388505</v>
      </c>
      <c r="BA15" s="855">
        <v>0.246256669158722</v>
      </c>
      <c r="BB15" s="855">
        <v>0.658179632002505</v>
      </c>
      <c r="BC15" s="847">
        <v>-0.0841755452736718</v>
      </c>
      <c r="BD15" s="860">
        <v>0.228300386314093</v>
      </c>
      <c r="BE15" s="845">
        <v>63.1111111111111</v>
      </c>
      <c r="BF15" s="846">
        <v>63</v>
      </c>
      <c r="BG15" s="855">
        <v>1.00176366843034</v>
      </c>
      <c r="BH15" s="846">
        <v>0.111111111111114</v>
      </c>
      <c r="BI15" s="867">
        <v>62.75</v>
      </c>
      <c r="BJ15" s="845">
        <v>43.5461700422534</v>
      </c>
      <c r="BK15" s="846">
        <v>48.0489086149206</v>
      </c>
      <c r="BL15" s="855">
        <v>0.906288431881907</v>
      </c>
      <c r="BM15" s="867">
        <v>-4.50273857266718</v>
      </c>
      <c r="BN15" s="854">
        <v>0.312382788381331</v>
      </c>
      <c r="BO15" s="855">
        <v>0.264658507273771</v>
      </c>
      <c r="BP15" s="855">
        <v>1.18032400166979</v>
      </c>
      <c r="BQ15" s="855">
        <v>0.04772428110756</v>
      </c>
      <c r="BR15" s="860">
        <v>0.253346525665326</v>
      </c>
      <c r="BS15" s="872">
        <v>3.20120069732933</v>
      </c>
      <c r="BT15" s="873">
        <v>3.77845401721989</v>
      </c>
      <c r="BU15" s="855">
        <v>0.847224998038938</v>
      </c>
      <c r="BV15" s="855">
        <v>-0.577253319890551</v>
      </c>
      <c r="BW15" s="867">
        <v>3.94716287256693</v>
      </c>
      <c r="BX15" s="872">
        <v>0.518854206804745</v>
      </c>
      <c r="BY15" s="873">
        <v>0.930469500849962</v>
      </c>
      <c r="BZ15" s="855">
        <v>0.557626237432591</v>
      </c>
      <c r="CA15" s="855">
        <v>-0.411615294045217</v>
      </c>
      <c r="CB15" s="867">
        <v>0.901138808651675</v>
      </c>
      <c r="CC15" s="159"/>
    </row>
    <row r="16" s="163" customFormat="1" spans="1:81">
      <c r="A16" s="844" t="s">
        <v>37</v>
      </c>
      <c r="B16" s="845">
        <v>2639.80487</v>
      </c>
      <c r="C16" s="849">
        <v>2573.558</v>
      </c>
      <c r="D16" s="847">
        <v>1.0257413549646</v>
      </c>
      <c r="E16" s="849">
        <v>66.2468699999981</v>
      </c>
      <c r="F16" s="848">
        <v>2673.587539</v>
      </c>
      <c r="G16" s="845">
        <v>0</v>
      </c>
      <c r="H16" s="849">
        <v>0</v>
      </c>
      <c r="I16" s="847" t="s">
        <v>29</v>
      </c>
      <c r="J16" s="849">
        <v>0</v>
      </c>
      <c r="K16" s="848">
        <v>0</v>
      </c>
      <c r="L16" s="845">
        <v>0.01958</v>
      </c>
      <c r="M16" s="849">
        <v>0</v>
      </c>
      <c r="N16" s="847" t="s">
        <v>29</v>
      </c>
      <c r="O16" s="849">
        <v>0.01958</v>
      </c>
      <c r="P16" s="848">
        <v>1.06581410364015e-13</v>
      </c>
      <c r="Q16" s="845">
        <v>1988.108091</v>
      </c>
      <c r="R16" s="849">
        <v>1944.298</v>
      </c>
      <c r="S16" s="847">
        <v>1.0225326009696</v>
      </c>
      <c r="T16" s="849">
        <v>43.810090999998</v>
      </c>
      <c r="U16" s="848">
        <v>2671.005966</v>
      </c>
      <c r="V16" s="854">
        <v>0.753126912369095</v>
      </c>
      <c r="W16" s="855">
        <v>0.755490259011066</v>
      </c>
      <c r="X16" s="855">
        <v>0.996871770861659</v>
      </c>
      <c r="Y16" s="847">
        <v>-0.00236334664197091</v>
      </c>
      <c r="Z16" s="860">
        <v>0.999034416131007</v>
      </c>
      <c r="AA16" s="845">
        <v>759.722330999997</v>
      </c>
      <c r="AB16" s="849">
        <v>784.41901653</v>
      </c>
      <c r="AC16" s="847">
        <v>0.968515952559063</v>
      </c>
      <c r="AD16" s="849">
        <v>-24.6966855300035</v>
      </c>
      <c r="AE16" s="848">
        <v>823.539956999997</v>
      </c>
      <c r="AF16" s="845">
        <v>857.928589999997</v>
      </c>
      <c r="AG16" s="849">
        <v>911.039497</v>
      </c>
      <c r="AH16" s="847">
        <v>0.941702958900361</v>
      </c>
      <c r="AI16" s="849">
        <v>-53.1109070000033</v>
      </c>
      <c r="AJ16" s="848">
        <v>911.752453999998</v>
      </c>
      <c r="AK16" s="845">
        <v>0.2</v>
      </c>
      <c r="AL16" s="709">
        <v>0</v>
      </c>
      <c r="AM16" s="708" t="s">
        <v>29</v>
      </c>
      <c r="AN16" s="842">
        <v>0.2</v>
      </c>
      <c r="AO16" s="843">
        <v>0.01</v>
      </c>
      <c r="AP16" s="845">
        <v>0.058207</v>
      </c>
      <c r="AQ16" s="709">
        <v>0</v>
      </c>
      <c r="AR16" s="708" t="s">
        <v>29</v>
      </c>
      <c r="AS16" s="842">
        <v>0.058207</v>
      </c>
      <c r="AT16" s="843">
        <v>-1.343783</v>
      </c>
      <c r="AU16" s="845">
        <v>1022.276162</v>
      </c>
      <c r="AV16" s="849">
        <v>878.099486469999</v>
      </c>
      <c r="AW16" s="847">
        <v>1.16419173197516</v>
      </c>
      <c r="AX16" s="849">
        <v>144.176675530005</v>
      </c>
      <c r="AY16" s="848">
        <v>939.648911000003</v>
      </c>
      <c r="AZ16" s="854">
        <v>0.38725444203003</v>
      </c>
      <c r="BA16" s="855">
        <v>0.341200581634453</v>
      </c>
      <c r="BB16" s="855">
        <v>1.13497591409418</v>
      </c>
      <c r="BC16" s="847">
        <v>0.0460538603955769</v>
      </c>
      <c r="BD16" s="860">
        <v>0.351456197821546</v>
      </c>
      <c r="BE16" s="845">
        <v>68</v>
      </c>
      <c r="BF16" s="846">
        <v>69.4444444444444</v>
      </c>
      <c r="BG16" s="855">
        <v>0.9792</v>
      </c>
      <c r="BH16" s="846">
        <v>-1.44444444444444</v>
      </c>
      <c r="BI16" s="867">
        <v>67.83333333</v>
      </c>
      <c r="BJ16" s="845">
        <v>38.8206598529411</v>
      </c>
      <c r="BK16" s="846">
        <v>37.0592352</v>
      </c>
      <c r="BL16" s="855">
        <v>1.04752997851777</v>
      </c>
      <c r="BM16" s="867">
        <v>1.76142465294114</v>
      </c>
      <c r="BN16" s="854">
        <v>0.287794881975499</v>
      </c>
      <c r="BO16" s="855">
        <v>0.304799431965396</v>
      </c>
      <c r="BP16" s="855">
        <v>0.944210690025736</v>
      </c>
      <c r="BQ16" s="855">
        <v>-0.0170045499898969</v>
      </c>
      <c r="BR16" s="860">
        <v>0.308028050320741</v>
      </c>
      <c r="BS16" s="872">
        <v>3.47469695477466</v>
      </c>
      <c r="BT16" s="873">
        <v>3.28084600929811</v>
      </c>
      <c r="BU16" s="855">
        <v>1.05908565806721</v>
      </c>
      <c r="BV16" s="855">
        <v>0.193850945476553</v>
      </c>
      <c r="BW16" s="867">
        <v>3.24645758384254</v>
      </c>
      <c r="BX16" s="872">
        <v>1.34559183044471</v>
      </c>
      <c r="BY16" s="873">
        <v>1.11942656662559</v>
      </c>
      <c r="BZ16" s="855">
        <v>1.20203671286887</v>
      </c>
      <c r="CA16" s="855">
        <v>0.226165263819117</v>
      </c>
      <c r="CB16" s="867">
        <v>1.14098763880622</v>
      </c>
      <c r="CC16" s="159"/>
    </row>
    <row r="17" s="164" customFormat="1" hidden="1" outlineLevel="1" spans="1:81">
      <c r="A17" s="850" t="s">
        <v>38</v>
      </c>
      <c r="B17" s="841">
        <v>0</v>
      </c>
      <c r="C17" s="709">
        <v>0</v>
      </c>
      <c r="D17" s="727" t="s">
        <v>29</v>
      </c>
      <c r="E17" s="842">
        <v>0</v>
      </c>
      <c r="F17" s="843">
        <v>0</v>
      </c>
      <c r="G17" s="841">
        <v>1.54223299999989</v>
      </c>
      <c r="H17" s="709">
        <v>2.3</v>
      </c>
      <c r="I17" s="727">
        <v>0.670536086956475</v>
      </c>
      <c r="J17" s="842">
        <v>-0.757767000000107</v>
      </c>
      <c r="K17" s="843">
        <v>3.625611</v>
      </c>
      <c r="L17" s="841">
        <v>0.47973</v>
      </c>
      <c r="M17" s="709">
        <v>0</v>
      </c>
      <c r="N17" s="727" t="s">
        <v>29</v>
      </c>
      <c r="O17" s="842">
        <v>0.47973</v>
      </c>
      <c r="P17" s="843">
        <v>-0.297456</v>
      </c>
      <c r="Q17" s="841">
        <v>-2.02196299999989</v>
      </c>
      <c r="R17" s="709">
        <v>-2.3</v>
      </c>
      <c r="S17" s="727">
        <v>1.12088565217396</v>
      </c>
      <c r="T17" s="842">
        <v>0.278037000000107</v>
      </c>
      <c r="U17" s="843">
        <v>-3.328155</v>
      </c>
      <c r="V17" s="853" t="s">
        <v>29</v>
      </c>
      <c r="W17" s="708" t="s">
        <v>29</v>
      </c>
      <c r="X17" s="708" t="s">
        <v>29</v>
      </c>
      <c r="Y17" s="858" t="s">
        <v>29</v>
      </c>
      <c r="Z17" s="859" t="s">
        <v>29</v>
      </c>
      <c r="AA17" s="841">
        <v>102.864281</v>
      </c>
      <c r="AB17" s="709">
        <v>130.9896083</v>
      </c>
      <c r="AC17" s="727">
        <v>0.785285812630373</v>
      </c>
      <c r="AD17" s="842">
        <v>-28.1253273000003</v>
      </c>
      <c r="AE17" s="843">
        <v>124.372033</v>
      </c>
      <c r="AF17" s="841">
        <v>139.230437</v>
      </c>
      <c r="AG17" s="709">
        <v>129.67758149</v>
      </c>
      <c r="AH17" s="727">
        <v>1.07366620660439</v>
      </c>
      <c r="AI17" s="842">
        <v>9.55285550999989</v>
      </c>
      <c r="AJ17" s="843">
        <v>115.957407</v>
      </c>
      <c r="AK17" s="841">
        <v>0</v>
      </c>
      <c r="AL17" s="709">
        <v>0</v>
      </c>
      <c r="AM17" s="708" t="s">
        <v>29</v>
      </c>
      <c r="AN17" s="842">
        <v>0</v>
      </c>
      <c r="AO17" s="843">
        <v>0</v>
      </c>
      <c r="AP17" s="841">
        <v>0.494727</v>
      </c>
      <c r="AQ17" s="709">
        <v>0</v>
      </c>
      <c r="AR17" s="708" t="s">
        <v>29</v>
      </c>
      <c r="AS17" s="842">
        <v>0.494727</v>
      </c>
      <c r="AT17" s="843">
        <v>0.000123</v>
      </c>
      <c r="AU17" s="841">
        <v>-244.611408</v>
      </c>
      <c r="AV17" s="709">
        <v>-262.96718979</v>
      </c>
      <c r="AW17" s="727">
        <v>1.06980255523383</v>
      </c>
      <c r="AX17" s="842">
        <v>18.3557817900005</v>
      </c>
      <c r="AY17" s="843">
        <v>-243.657717999999</v>
      </c>
      <c r="AZ17" s="853" t="s">
        <v>29</v>
      </c>
      <c r="BA17" s="708" t="s">
        <v>29</v>
      </c>
      <c r="BB17" s="708" t="s">
        <v>29</v>
      </c>
      <c r="BC17" s="858" t="s">
        <v>29</v>
      </c>
      <c r="BD17" s="859" t="s">
        <v>29</v>
      </c>
      <c r="BE17" s="868">
        <v>26.3333333333333</v>
      </c>
      <c r="BF17" s="709">
        <v>26</v>
      </c>
      <c r="BG17" s="708">
        <v>1.01282051282051</v>
      </c>
      <c r="BH17" s="709">
        <v>0.333333333333332</v>
      </c>
      <c r="BI17" s="866">
        <v>26.4166666666667</v>
      </c>
      <c r="BJ17" s="868">
        <v>0</v>
      </c>
      <c r="BK17" s="709">
        <v>0</v>
      </c>
      <c r="BL17" s="708" t="s">
        <v>29</v>
      </c>
      <c r="BM17" s="866">
        <v>0</v>
      </c>
      <c r="BN17" s="853" t="s">
        <v>29</v>
      </c>
      <c r="BO17" s="708" t="s">
        <v>29</v>
      </c>
      <c r="BP17" s="708" t="s">
        <v>29</v>
      </c>
      <c r="BQ17" s="708" t="s">
        <v>29</v>
      </c>
      <c r="BR17" s="859" t="s">
        <v>29</v>
      </c>
      <c r="BS17" s="874">
        <v>0</v>
      </c>
      <c r="BT17" s="871">
        <v>0</v>
      </c>
      <c r="BU17" s="708" t="s">
        <v>29</v>
      </c>
      <c r="BV17" s="875">
        <v>0</v>
      </c>
      <c r="BW17" s="866">
        <v>0</v>
      </c>
      <c r="BX17" s="874">
        <v>-2.37800143666974</v>
      </c>
      <c r="BY17" s="871">
        <v>-2.0075423783827</v>
      </c>
      <c r="BZ17" s="708">
        <v>0.815466382041961</v>
      </c>
      <c r="CA17" s="875">
        <v>-0.370459058287045</v>
      </c>
      <c r="CB17" s="866">
        <v>-1.95910376410748</v>
      </c>
      <c r="CC17" s="159"/>
    </row>
    <row r="18" s="164" customFormat="1" hidden="1" outlineLevel="1" spans="1:81">
      <c r="A18" s="850" t="s">
        <v>39</v>
      </c>
      <c r="B18" s="841">
        <v>310.670835</v>
      </c>
      <c r="C18" s="709">
        <v>304.1</v>
      </c>
      <c r="D18" s="727">
        <v>1.02160748109175</v>
      </c>
      <c r="E18" s="842">
        <v>6.57083499999987</v>
      </c>
      <c r="F18" s="843">
        <v>331.729668</v>
      </c>
      <c r="G18" s="841">
        <v>219.859135</v>
      </c>
      <c r="H18" s="709">
        <v>257.3625</v>
      </c>
      <c r="I18" s="727">
        <v>0.854278051386661</v>
      </c>
      <c r="J18" s="842">
        <v>-37.5033650000005</v>
      </c>
      <c r="K18" s="843">
        <v>304.009497999999</v>
      </c>
      <c r="L18" s="841">
        <v>0</v>
      </c>
      <c r="M18" s="709">
        <v>0</v>
      </c>
      <c r="N18" s="727" t="s">
        <v>29</v>
      </c>
      <c r="O18" s="842">
        <v>0</v>
      </c>
      <c r="P18" s="843">
        <v>0</v>
      </c>
      <c r="Q18" s="841">
        <v>90.8117000000003</v>
      </c>
      <c r="R18" s="709">
        <v>46.7374999999999</v>
      </c>
      <c r="S18" s="727">
        <v>1.94301577962023</v>
      </c>
      <c r="T18" s="842">
        <v>44.0742000000004</v>
      </c>
      <c r="U18" s="843">
        <v>27.7201700000009</v>
      </c>
      <c r="V18" s="853">
        <v>0.292308417042109</v>
      </c>
      <c r="W18" s="708">
        <v>0.153691219993423</v>
      </c>
      <c r="X18" s="708">
        <v>1.90192007750748</v>
      </c>
      <c r="Y18" s="858">
        <v>0.138617197048686</v>
      </c>
      <c r="Z18" s="859">
        <v>0.0835625289927367</v>
      </c>
      <c r="AA18" s="841">
        <v>230.040503</v>
      </c>
      <c r="AB18" s="709">
        <v>240.87098227</v>
      </c>
      <c r="AC18" s="727">
        <v>0.955036180913398</v>
      </c>
      <c r="AD18" s="842">
        <v>-10.8304792700004</v>
      </c>
      <c r="AE18" s="843">
        <v>242.841088</v>
      </c>
      <c r="AF18" s="841">
        <v>39.981603</v>
      </c>
      <c r="AG18" s="709">
        <v>64.961578</v>
      </c>
      <c r="AH18" s="727">
        <v>0.61546539094232</v>
      </c>
      <c r="AI18" s="842">
        <v>-24.979975</v>
      </c>
      <c r="AJ18" s="843">
        <v>52.8204949999999</v>
      </c>
      <c r="AK18" s="841">
        <v>0.5</v>
      </c>
      <c r="AL18" s="709">
        <v>0</v>
      </c>
      <c r="AM18" s="708" t="s">
        <v>29</v>
      </c>
      <c r="AN18" s="842">
        <v>0.5</v>
      </c>
      <c r="AO18" s="843">
        <v>0</v>
      </c>
      <c r="AP18" s="841">
        <v>0</v>
      </c>
      <c r="AQ18" s="709">
        <v>0</v>
      </c>
      <c r="AR18" s="708" t="s">
        <v>29</v>
      </c>
      <c r="AS18" s="842">
        <v>0</v>
      </c>
      <c r="AT18" s="843">
        <v>0</v>
      </c>
      <c r="AU18" s="841">
        <v>-178.710405999999</v>
      </c>
      <c r="AV18" s="709">
        <v>-259.09506027</v>
      </c>
      <c r="AW18" s="727">
        <v>1.31025158946</v>
      </c>
      <c r="AX18" s="842">
        <v>80.3846542700008</v>
      </c>
      <c r="AY18" s="843">
        <v>-267.941412999999</v>
      </c>
      <c r="AZ18" s="853">
        <v>-0.575240369763062</v>
      </c>
      <c r="BA18" s="708">
        <v>-0.852006117296942</v>
      </c>
      <c r="BB18" s="708">
        <v>1.32484009435512</v>
      </c>
      <c r="BC18" s="858">
        <v>0.27676574753388</v>
      </c>
      <c r="BD18" s="859">
        <v>-0.807710129200742</v>
      </c>
      <c r="BE18" s="868">
        <v>36.5555555555556</v>
      </c>
      <c r="BF18" s="709">
        <v>37</v>
      </c>
      <c r="BG18" s="708">
        <v>0.987987987987988</v>
      </c>
      <c r="BH18" s="709">
        <v>-0.444444444444443</v>
      </c>
      <c r="BI18" s="866">
        <v>38.8333333366667</v>
      </c>
      <c r="BJ18" s="868">
        <v>8.49859427051671</v>
      </c>
      <c r="BK18" s="709">
        <v>8.21891891891892</v>
      </c>
      <c r="BL18" s="708">
        <v>1.03402824074028</v>
      </c>
      <c r="BM18" s="866">
        <v>0.279675351597794</v>
      </c>
      <c r="BN18" s="853">
        <v>0.740463787017535</v>
      </c>
      <c r="BO18" s="708">
        <v>0.792078205425847</v>
      </c>
      <c r="BP18" s="708">
        <v>0.934836714285602</v>
      </c>
      <c r="BQ18" s="708">
        <v>-0.0516144184083117</v>
      </c>
      <c r="BR18" s="859">
        <v>0.732045130193179</v>
      </c>
      <c r="BS18" s="874">
        <v>1.35050493695017</v>
      </c>
      <c r="BT18" s="871">
        <v>1.26250159788498</v>
      </c>
      <c r="BU18" s="708">
        <v>1.06970552687824</v>
      </c>
      <c r="BV18" s="875">
        <v>0.0880033390651886</v>
      </c>
      <c r="BW18" s="866">
        <v>1.36603599799388</v>
      </c>
      <c r="BX18" s="874">
        <v>-0.776864959298057</v>
      </c>
      <c r="BY18" s="871">
        <v>-1.07565908449517</v>
      </c>
      <c r="BZ18" s="708">
        <v>1.27777771740508</v>
      </c>
      <c r="CA18" s="875">
        <v>0.298794125197111</v>
      </c>
      <c r="CB18" s="866">
        <v>-1.1033611124325</v>
      </c>
      <c r="CC18" s="159"/>
    </row>
    <row r="19" s="164" customFormat="1" hidden="1" outlineLevel="1" spans="1:81">
      <c r="A19" s="850" t="s">
        <v>40</v>
      </c>
      <c r="B19" s="841">
        <v>57.835849</v>
      </c>
      <c r="C19" s="709">
        <v>64</v>
      </c>
      <c r="D19" s="727">
        <v>0.903685140625</v>
      </c>
      <c r="E19" s="842">
        <v>-6.16415100000003</v>
      </c>
      <c r="F19" s="843">
        <v>62.678619</v>
      </c>
      <c r="G19" s="841">
        <v>0</v>
      </c>
      <c r="H19" s="709">
        <v>0</v>
      </c>
      <c r="I19" s="727" t="s">
        <v>29</v>
      </c>
      <c r="J19" s="842">
        <v>0</v>
      </c>
      <c r="K19" s="843">
        <v>0</v>
      </c>
      <c r="L19" s="841">
        <v>-9.99999999999999e-7</v>
      </c>
      <c r="M19" s="709">
        <v>0</v>
      </c>
      <c r="N19" s="727" t="s">
        <v>29</v>
      </c>
      <c r="O19" s="842">
        <v>-9.99999999999999e-7</v>
      </c>
      <c r="P19" s="843">
        <v>30.106195</v>
      </c>
      <c r="Q19" s="841">
        <v>57.83585</v>
      </c>
      <c r="R19" s="709">
        <v>64</v>
      </c>
      <c r="S19" s="727">
        <v>0.90368515625</v>
      </c>
      <c r="T19" s="842">
        <v>-6.16415000000003</v>
      </c>
      <c r="U19" s="843">
        <v>32.572424</v>
      </c>
      <c r="V19" s="853">
        <v>1.00000001729031</v>
      </c>
      <c r="W19" s="708">
        <v>1</v>
      </c>
      <c r="X19" s="708">
        <v>1.00000001729031</v>
      </c>
      <c r="Y19" s="858">
        <v>1.72903140693847e-8</v>
      </c>
      <c r="Z19" s="859">
        <v>0.519673606720659</v>
      </c>
      <c r="AA19" s="841">
        <v>0</v>
      </c>
      <c r="AB19" s="709">
        <v>0</v>
      </c>
      <c r="AC19" s="727" t="s">
        <v>29</v>
      </c>
      <c r="AD19" s="842">
        <v>0</v>
      </c>
      <c r="AE19" s="843">
        <v>0</v>
      </c>
      <c r="AF19" s="841">
        <v>86.9311419999997</v>
      </c>
      <c r="AG19" s="709">
        <v>71.6928</v>
      </c>
      <c r="AH19" s="727">
        <v>1.2125505211123</v>
      </c>
      <c r="AI19" s="842">
        <v>15.2383419999997</v>
      </c>
      <c r="AJ19" s="843">
        <v>15.524809</v>
      </c>
      <c r="AK19" s="841">
        <v>0</v>
      </c>
      <c r="AL19" s="709">
        <v>0</v>
      </c>
      <c r="AM19" s="708" t="s">
        <v>29</v>
      </c>
      <c r="AN19" s="842">
        <v>0</v>
      </c>
      <c r="AO19" s="843">
        <v>0</v>
      </c>
      <c r="AP19" s="841">
        <v>0</v>
      </c>
      <c r="AQ19" s="709">
        <v>0</v>
      </c>
      <c r="AR19" s="708" t="s">
        <v>29</v>
      </c>
      <c r="AS19" s="842">
        <v>0</v>
      </c>
      <c r="AT19" s="843">
        <v>0</v>
      </c>
      <c r="AU19" s="841">
        <v>-29.0952919999997</v>
      </c>
      <c r="AV19" s="709">
        <v>-7.69280000000001</v>
      </c>
      <c r="AW19" s="727">
        <v>-1.78214590266219</v>
      </c>
      <c r="AX19" s="842">
        <v>-21.4024919999997</v>
      </c>
      <c r="AY19" s="843">
        <v>17.047615</v>
      </c>
      <c r="AZ19" s="853">
        <v>-0.50306673980008</v>
      </c>
      <c r="BA19" s="708">
        <v>-0.1202</v>
      </c>
      <c r="BB19" s="708">
        <v>-2.18524741930183</v>
      </c>
      <c r="BC19" s="858">
        <v>-0.38286673980008</v>
      </c>
      <c r="BD19" s="859">
        <v>0.271984534311453</v>
      </c>
      <c r="BE19" s="868">
        <v>0</v>
      </c>
      <c r="BF19" s="709">
        <v>0</v>
      </c>
      <c r="BG19" s="708" t="s">
        <v>29</v>
      </c>
      <c r="BH19" s="709">
        <v>0</v>
      </c>
      <c r="BI19" s="866">
        <v>0</v>
      </c>
      <c r="BJ19" s="868" t="s">
        <v>29</v>
      </c>
      <c r="BK19" s="709" t="s">
        <v>29</v>
      </c>
      <c r="BL19" s="708" t="s">
        <v>29</v>
      </c>
      <c r="BM19" s="866" t="s">
        <v>29</v>
      </c>
      <c r="BN19" s="853">
        <v>0</v>
      </c>
      <c r="BO19" s="708">
        <v>0</v>
      </c>
      <c r="BP19" s="708" t="s">
        <v>29</v>
      </c>
      <c r="BQ19" s="708">
        <v>0</v>
      </c>
      <c r="BR19" s="859">
        <v>0</v>
      </c>
      <c r="BS19" s="874" t="s">
        <v>29</v>
      </c>
      <c r="BT19" s="871" t="s">
        <v>29</v>
      </c>
      <c r="BU19" s="708" t="s">
        <v>29</v>
      </c>
      <c r="BV19" s="875" t="s">
        <v>29</v>
      </c>
      <c r="BW19" s="866" t="s">
        <v>29</v>
      </c>
      <c r="BX19" s="874" t="s">
        <v>29</v>
      </c>
      <c r="BY19" s="871" t="s">
        <v>29</v>
      </c>
      <c r="BZ19" s="708" t="s">
        <v>29</v>
      </c>
      <c r="CA19" s="875" t="s">
        <v>29</v>
      </c>
      <c r="CB19" s="866" t="s">
        <v>29</v>
      </c>
      <c r="CC19" s="159"/>
    </row>
    <row r="20" s="164" customFormat="1" hidden="1" outlineLevel="1" spans="1:81">
      <c r="A20" s="850" t="s">
        <v>41</v>
      </c>
      <c r="B20" s="841">
        <v>396.757097999999</v>
      </c>
      <c r="C20" s="709">
        <v>400.74</v>
      </c>
      <c r="D20" s="727">
        <v>0.99006113190597</v>
      </c>
      <c r="E20" s="842">
        <v>-3.98290200000156</v>
      </c>
      <c r="F20" s="843">
        <v>412.958765999998</v>
      </c>
      <c r="G20" s="841">
        <v>0</v>
      </c>
      <c r="H20" s="709">
        <v>0</v>
      </c>
      <c r="I20" s="727" t="s">
        <v>29</v>
      </c>
      <c r="J20" s="842">
        <v>0</v>
      </c>
      <c r="K20" s="843">
        <v>0</v>
      </c>
      <c r="L20" s="841">
        <v>0</v>
      </c>
      <c r="M20" s="709">
        <v>0</v>
      </c>
      <c r="N20" s="727" t="s">
        <v>29</v>
      </c>
      <c r="O20" s="842">
        <v>0</v>
      </c>
      <c r="P20" s="843">
        <v>0.0684</v>
      </c>
      <c r="Q20" s="841">
        <v>158.781331999999</v>
      </c>
      <c r="R20" s="709">
        <v>153.69210752</v>
      </c>
      <c r="S20" s="727">
        <v>1.03311311531945</v>
      </c>
      <c r="T20" s="842">
        <v>5.08922447999853</v>
      </c>
      <c r="U20" s="843">
        <v>412.890365999998</v>
      </c>
      <c r="V20" s="853">
        <v>0.400197835906137</v>
      </c>
      <c r="W20" s="708">
        <v>0.383520755402505</v>
      </c>
      <c r="X20" s="708">
        <v>1.0434841668116</v>
      </c>
      <c r="Y20" s="858">
        <v>0.0166770805036318</v>
      </c>
      <c r="Z20" s="859">
        <v>0.999834366029658</v>
      </c>
      <c r="AA20" s="841">
        <v>237.975766</v>
      </c>
      <c r="AB20" s="709">
        <v>247.04789248</v>
      </c>
      <c r="AC20" s="727">
        <v>0.963277863296346</v>
      </c>
      <c r="AD20" s="842">
        <v>-9.07212648000009</v>
      </c>
      <c r="AE20" s="843">
        <v>241.460201</v>
      </c>
      <c r="AF20" s="841">
        <v>2.86392799999999</v>
      </c>
      <c r="AG20" s="709">
        <v>4.86</v>
      </c>
      <c r="AH20" s="727">
        <v>0.589285596707817</v>
      </c>
      <c r="AI20" s="842">
        <v>-1.99607200000001</v>
      </c>
      <c r="AJ20" s="843">
        <v>3.09023899999999</v>
      </c>
      <c r="AK20" s="841">
        <v>0.446999999999999</v>
      </c>
      <c r="AL20" s="709">
        <v>0</v>
      </c>
      <c r="AM20" s="708" t="s">
        <v>29</v>
      </c>
      <c r="AN20" s="842">
        <v>0.446999999999999</v>
      </c>
      <c r="AO20" s="843">
        <v>0.4707</v>
      </c>
      <c r="AP20" s="841">
        <v>0</v>
      </c>
      <c r="AQ20" s="709">
        <v>0</v>
      </c>
      <c r="AR20" s="708" t="s">
        <v>29</v>
      </c>
      <c r="AS20" s="842">
        <v>0</v>
      </c>
      <c r="AT20" s="843">
        <v>0</v>
      </c>
      <c r="AU20" s="841">
        <v>156.364403999999</v>
      </c>
      <c r="AV20" s="709">
        <v>148.83210752</v>
      </c>
      <c r="AW20" s="727">
        <v>1.05060935174211</v>
      </c>
      <c r="AX20" s="842">
        <v>7.53229647999856</v>
      </c>
      <c r="AY20" s="843">
        <v>168.810625999998</v>
      </c>
      <c r="AZ20" s="853">
        <v>0.394106128883923</v>
      </c>
      <c r="BA20" s="708">
        <v>0.371393191395918</v>
      </c>
      <c r="BB20" s="708">
        <v>1.06115604166742</v>
      </c>
      <c r="BC20" s="858">
        <v>0.0227129374880052</v>
      </c>
      <c r="BD20" s="859">
        <v>0.408783248834096</v>
      </c>
      <c r="BE20" s="868">
        <v>49.1111111111111</v>
      </c>
      <c r="BF20" s="709">
        <v>48</v>
      </c>
      <c r="BG20" s="708">
        <v>1.02314814814815</v>
      </c>
      <c r="BH20" s="709">
        <v>1.11111111111111</v>
      </c>
      <c r="BI20" s="866">
        <v>48.5</v>
      </c>
      <c r="BJ20" s="868">
        <v>8.078764438914</v>
      </c>
      <c r="BK20" s="709">
        <v>8.34875</v>
      </c>
      <c r="BL20" s="708">
        <v>0.967661558785926</v>
      </c>
      <c r="BM20" s="866">
        <v>-0.269985561086004</v>
      </c>
      <c r="BN20" s="853">
        <v>0.599802164093863</v>
      </c>
      <c r="BO20" s="708">
        <v>0.616479244597495</v>
      </c>
      <c r="BP20" s="708">
        <v>0.972947863776792</v>
      </c>
      <c r="BQ20" s="708">
        <v>-0.0166770805036318</v>
      </c>
      <c r="BR20" s="859">
        <v>0.584707774431893</v>
      </c>
      <c r="BS20" s="874">
        <v>1.66721639210943</v>
      </c>
      <c r="BT20" s="871">
        <v>1.62211462715652</v>
      </c>
      <c r="BU20" s="708">
        <v>1.02780430198818</v>
      </c>
      <c r="BV20" s="875">
        <v>0.0451017649529095</v>
      </c>
      <c r="BW20" s="866">
        <v>1.71025603511362</v>
      </c>
      <c r="BX20" s="874">
        <v>0.657060198306069</v>
      </c>
      <c r="BY20" s="871">
        <v>0.60244232818966</v>
      </c>
      <c r="BZ20" s="708">
        <v>1.09066074470653</v>
      </c>
      <c r="CA20" s="875">
        <v>0.0546178701164087</v>
      </c>
      <c r="CB20" s="866">
        <v>0.699124018371866</v>
      </c>
      <c r="CC20" s="159"/>
    </row>
    <row r="21" s="163" customFormat="1" collapsed="1" spans="1:81">
      <c r="A21" s="844" t="s">
        <v>42</v>
      </c>
      <c r="B21" s="845">
        <v>765.263781999998</v>
      </c>
      <c r="C21" s="846">
        <v>768.84</v>
      </c>
      <c r="D21" s="847">
        <v>0.99534855366526</v>
      </c>
      <c r="E21" s="846">
        <v>-3.57621800000174</v>
      </c>
      <c r="F21" s="848">
        <v>807.367052999998</v>
      </c>
      <c r="G21" s="845">
        <v>221.401367999999</v>
      </c>
      <c r="H21" s="846">
        <v>259.6625</v>
      </c>
      <c r="I21" s="847">
        <v>0.852650529052133</v>
      </c>
      <c r="J21" s="846">
        <v>-38.2611320000007</v>
      </c>
      <c r="K21" s="848">
        <v>307.635108999999</v>
      </c>
      <c r="L21" s="845">
        <v>0.479729</v>
      </c>
      <c r="M21" s="846">
        <v>0</v>
      </c>
      <c r="N21" s="847" t="s">
        <v>29</v>
      </c>
      <c r="O21" s="846">
        <v>0.479729</v>
      </c>
      <c r="P21" s="848">
        <v>29.877139</v>
      </c>
      <c r="Q21" s="845">
        <v>305.406918999999</v>
      </c>
      <c r="R21" s="846">
        <v>262.12960752</v>
      </c>
      <c r="S21" s="847">
        <v>1.16509890618402</v>
      </c>
      <c r="T21" s="846">
        <v>43.277311479999</v>
      </c>
      <c r="U21" s="848">
        <v>469.854804999999</v>
      </c>
      <c r="V21" s="854">
        <v>0.399087120263062</v>
      </c>
      <c r="W21" s="855">
        <v>0.340941688153582</v>
      </c>
      <c r="X21" s="855">
        <v>1.17054362704771</v>
      </c>
      <c r="Y21" s="847">
        <v>0.05814543210948</v>
      </c>
      <c r="Z21" s="860">
        <v>0.581959349535161</v>
      </c>
      <c r="AA21" s="845">
        <v>570.880549999999</v>
      </c>
      <c r="AB21" s="846">
        <v>618.90848305</v>
      </c>
      <c r="AC21" s="847">
        <v>0.92239897437935</v>
      </c>
      <c r="AD21" s="846">
        <v>-48.0279330500007</v>
      </c>
      <c r="AE21" s="848">
        <v>608.673321999999</v>
      </c>
      <c r="AF21" s="845">
        <v>269.00711</v>
      </c>
      <c r="AG21" s="846">
        <v>271.19195949</v>
      </c>
      <c r="AH21" s="847">
        <v>0.991943531459748</v>
      </c>
      <c r="AI21" s="846">
        <v>-2.18484949000049</v>
      </c>
      <c r="AJ21" s="848">
        <v>187.39295</v>
      </c>
      <c r="AK21" s="845">
        <v>0.946999999999999</v>
      </c>
      <c r="AL21" s="846">
        <v>0</v>
      </c>
      <c r="AM21" s="855" t="s">
        <v>29</v>
      </c>
      <c r="AN21" s="846">
        <v>0.946999999999999</v>
      </c>
      <c r="AO21" s="848">
        <v>0.4707</v>
      </c>
      <c r="AP21" s="845">
        <v>0.494727</v>
      </c>
      <c r="AQ21" s="846">
        <v>0</v>
      </c>
      <c r="AR21" s="855" t="s">
        <v>29</v>
      </c>
      <c r="AS21" s="846">
        <v>0.494727</v>
      </c>
      <c r="AT21" s="848">
        <v>0.000123</v>
      </c>
      <c r="AU21" s="845">
        <v>-296.052702</v>
      </c>
      <c r="AV21" s="846">
        <v>-380.92294254</v>
      </c>
      <c r="AW21" s="847">
        <v>1.22280159859651</v>
      </c>
      <c r="AX21" s="846">
        <v>84.8702405400002</v>
      </c>
      <c r="AY21" s="848">
        <v>-325.74089</v>
      </c>
      <c r="AZ21" s="854">
        <v>-0.386863600451956</v>
      </c>
      <c r="BA21" s="855">
        <v>-0.495451514671453</v>
      </c>
      <c r="BB21" s="855">
        <v>1.21916960793127</v>
      </c>
      <c r="BC21" s="847">
        <v>0.108587914219497</v>
      </c>
      <c r="BD21" s="860">
        <v>-0.403460716894031</v>
      </c>
      <c r="BE21" s="845">
        <v>112</v>
      </c>
      <c r="BF21" s="846">
        <v>111</v>
      </c>
      <c r="BG21" s="855">
        <v>1.00900900900901</v>
      </c>
      <c r="BH21" s="846">
        <v>1</v>
      </c>
      <c r="BI21" s="867">
        <v>113.750000003333</v>
      </c>
      <c r="BJ21" s="845">
        <v>6.8327123392857</v>
      </c>
      <c r="BK21" s="846">
        <v>6.92648648648649</v>
      </c>
      <c r="BL21" s="855">
        <v>0.986461513007534</v>
      </c>
      <c r="BM21" s="867">
        <v>-0.0937741472007882</v>
      </c>
      <c r="BN21" s="854">
        <v>0.745991857223423</v>
      </c>
      <c r="BO21" s="855">
        <v>0.804989962866136</v>
      </c>
      <c r="BP21" s="855">
        <v>0.926709513951388</v>
      </c>
      <c r="BQ21" s="855">
        <v>-0.058998105642713</v>
      </c>
      <c r="BR21" s="860">
        <v>0.753899133904837</v>
      </c>
      <c r="BS21" s="872">
        <v>1.3404972055888</v>
      </c>
      <c r="BT21" s="873">
        <v>1.24225151384439</v>
      </c>
      <c r="BU21" s="855">
        <v>1.07908679574909</v>
      </c>
      <c r="BV21" s="855">
        <v>0.0982456917444094</v>
      </c>
      <c r="BW21" s="867">
        <v>1.32643739066323</v>
      </c>
      <c r="BX21" s="872">
        <v>-0.51858957534987</v>
      </c>
      <c r="BY21" s="873">
        <v>-0.615475394137111</v>
      </c>
      <c r="BZ21" s="855">
        <v>1.15741623419905</v>
      </c>
      <c r="CA21" s="855">
        <v>0.0968858187872408</v>
      </c>
      <c r="CB21" s="867">
        <v>-0.535165380552034</v>
      </c>
      <c r="CC21" s="159"/>
    </row>
    <row r="22" s="164" customFormat="1" hidden="1" outlineLevel="1" spans="1:81">
      <c r="A22" s="850" t="s">
        <v>43</v>
      </c>
      <c r="B22" s="841">
        <v>21.765097</v>
      </c>
      <c r="C22" s="709">
        <v>24.84</v>
      </c>
      <c r="D22" s="727">
        <v>0.876211634460548</v>
      </c>
      <c r="E22" s="842">
        <v>-3.074903</v>
      </c>
      <c r="F22" s="843">
        <v>20.350003</v>
      </c>
      <c r="G22" s="841">
        <v>0</v>
      </c>
      <c r="H22" s="709">
        <v>0</v>
      </c>
      <c r="I22" s="727" t="s">
        <v>29</v>
      </c>
      <c r="J22" s="842">
        <v>0</v>
      </c>
      <c r="K22" s="843">
        <v>0</v>
      </c>
      <c r="L22" s="841">
        <v>0</v>
      </c>
      <c r="M22" s="709">
        <v>0</v>
      </c>
      <c r="N22" s="727" t="s">
        <v>29</v>
      </c>
      <c r="O22" s="842">
        <v>0</v>
      </c>
      <c r="P22" s="843">
        <v>0</v>
      </c>
      <c r="Q22" s="841">
        <v>0</v>
      </c>
      <c r="R22" s="709">
        <v>0</v>
      </c>
      <c r="S22" s="727" t="s">
        <v>29</v>
      </c>
      <c r="T22" s="842">
        <v>0</v>
      </c>
      <c r="U22" s="843">
        <v>20.350003</v>
      </c>
      <c r="V22" s="853">
        <v>0</v>
      </c>
      <c r="W22" s="708">
        <v>0</v>
      </c>
      <c r="X22" s="708" t="s">
        <v>29</v>
      </c>
      <c r="Y22" s="858">
        <v>0</v>
      </c>
      <c r="Z22" s="859">
        <v>1</v>
      </c>
      <c r="AA22" s="841">
        <v>549.559112999999</v>
      </c>
      <c r="AB22" s="709">
        <v>530.70337871</v>
      </c>
      <c r="AC22" s="727">
        <v>1.03552970462678</v>
      </c>
      <c r="AD22" s="842">
        <v>18.8557342899984</v>
      </c>
      <c r="AE22" s="843">
        <v>531.004739999998</v>
      </c>
      <c r="AF22" s="841">
        <v>109.937589</v>
      </c>
      <c r="AG22" s="709">
        <v>120.66753269</v>
      </c>
      <c r="AH22" s="727">
        <v>0.911078452912717</v>
      </c>
      <c r="AI22" s="842">
        <v>-10.7299436900001</v>
      </c>
      <c r="AJ22" s="843">
        <v>106.817622999999</v>
      </c>
      <c r="AK22" s="841">
        <v>0.56</v>
      </c>
      <c r="AL22" s="709">
        <v>0</v>
      </c>
      <c r="AM22" s="708" t="s">
        <v>29</v>
      </c>
      <c r="AN22" s="842">
        <v>0.56</v>
      </c>
      <c r="AO22" s="843">
        <v>2.88599999999999</v>
      </c>
      <c r="AP22" s="841">
        <v>4.226338</v>
      </c>
      <c r="AQ22" s="709">
        <v>0</v>
      </c>
      <c r="AR22" s="708" t="s">
        <v>29</v>
      </c>
      <c r="AS22" s="842">
        <v>4.226338</v>
      </c>
      <c r="AT22" s="843">
        <v>0</v>
      </c>
      <c r="AU22" s="841">
        <v>-641.397942999999</v>
      </c>
      <c r="AV22" s="709">
        <v>-626.5309114</v>
      </c>
      <c r="AW22" s="727">
        <v>0.976270872945794</v>
      </c>
      <c r="AX22" s="842">
        <v>-14.8670315999983</v>
      </c>
      <c r="AY22" s="843">
        <v>-614.586359999997</v>
      </c>
      <c r="AZ22" s="853">
        <v>-29.4691056511257</v>
      </c>
      <c r="BA22" s="708">
        <v>-25.222661489533</v>
      </c>
      <c r="BB22" s="708">
        <v>0.831641709842759</v>
      </c>
      <c r="BC22" s="858">
        <v>-4.24644416159266</v>
      </c>
      <c r="BD22" s="859">
        <v>-30.2007994789975</v>
      </c>
      <c r="BE22" s="868">
        <v>76.3333333333333</v>
      </c>
      <c r="BF22" s="709">
        <v>78.2222222222222</v>
      </c>
      <c r="BG22" s="708">
        <v>0.975852272727273</v>
      </c>
      <c r="BH22" s="709">
        <v>-1.8888888888889</v>
      </c>
      <c r="BI22" s="866">
        <v>77.5</v>
      </c>
      <c r="BJ22" s="868">
        <v>0.28513227510917</v>
      </c>
      <c r="BK22" s="709">
        <v>0.317556818181818</v>
      </c>
      <c r="BL22" s="708">
        <v>0.897893727307461</v>
      </c>
      <c r="BM22" s="866">
        <v>-0.0324245430726479</v>
      </c>
      <c r="BN22" s="853">
        <v>25.2495595585905</v>
      </c>
      <c r="BO22" s="708">
        <v>21.364870318438</v>
      </c>
      <c r="BP22" s="708">
        <v>1.1818260154287</v>
      </c>
      <c r="BQ22" s="708">
        <v>3.88468924015245</v>
      </c>
      <c r="BR22" s="859">
        <v>26.0935951704773</v>
      </c>
      <c r="BS22" s="874">
        <v>0.039604651228848</v>
      </c>
      <c r="BT22" s="871">
        <v>0.0468058071542327</v>
      </c>
      <c r="BU22" s="708">
        <v>0.846148237511304</v>
      </c>
      <c r="BV22" s="875">
        <v>-0.00720115592538473</v>
      </c>
      <c r="BW22" s="866">
        <v>0.0383235806896942</v>
      </c>
      <c r="BX22" s="874">
        <v>-1.16711365133891</v>
      </c>
      <c r="BY22" s="871">
        <v>-1.18056702959557</v>
      </c>
      <c r="BZ22" s="708">
        <v>1.01139569200173</v>
      </c>
      <c r="CA22" s="875">
        <v>0.013453378256669</v>
      </c>
      <c r="CB22" s="866">
        <v>-1.15740277572663</v>
      </c>
      <c r="CC22" s="159"/>
    </row>
    <row r="23" s="164" customFormat="1" hidden="1" outlineLevel="1" spans="1:81">
      <c r="A23" s="850" t="s">
        <v>44</v>
      </c>
      <c r="B23" s="841">
        <v>37.463485999998</v>
      </c>
      <c r="C23" s="709">
        <v>32.58</v>
      </c>
      <c r="D23" s="727">
        <v>1.1498921424186</v>
      </c>
      <c r="E23" s="842">
        <v>4.88348599999803</v>
      </c>
      <c r="F23" s="843">
        <v>37.4809860002526</v>
      </c>
      <c r="G23" s="841">
        <v>0.0682499999999998</v>
      </c>
      <c r="H23" s="709">
        <v>0</v>
      </c>
      <c r="I23" s="727" t="s">
        <v>29</v>
      </c>
      <c r="J23" s="842">
        <v>0.0682499999999998</v>
      </c>
      <c r="K23" s="843">
        <v>-19.086511</v>
      </c>
      <c r="L23" s="841">
        <v>-3.10862446895044e-13</v>
      </c>
      <c r="M23" s="709">
        <v>0</v>
      </c>
      <c r="N23" s="727" t="s">
        <v>29</v>
      </c>
      <c r="O23" s="842">
        <v>-3.10862446895044e-13</v>
      </c>
      <c r="P23" s="843">
        <v>-3.72385455804647e-12</v>
      </c>
      <c r="Q23" s="841">
        <v>0</v>
      </c>
      <c r="R23" s="709">
        <v>0</v>
      </c>
      <c r="S23" s="727" t="s">
        <v>29</v>
      </c>
      <c r="T23" s="842">
        <v>0</v>
      </c>
      <c r="U23" s="843">
        <v>56.5674970002563</v>
      </c>
      <c r="V23" s="853">
        <v>0</v>
      </c>
      <c r="W23" s="708">
        <v>0</v>
      </c>
      <c r="X23" s="708" t="s">
        <v>29</v>
      </c>
      <c r="Y23" s="858">
        <v>0</v>
      </c>
      <c r="Z23" s="859">
        <v>1.50923182756919</v>
      </c>
      <c r="AA23" s="841">
        <v>207.696897</v>
      </c>
      <c r="AB23" s="709">
        <v>200.86108708</v>
      </c>
      <c r="AC23" s="727">
        <v>1.03403252476313</v>
      </c>
      <c r="AD23" s="842">
        <v>6.83580992000003</v>
      </c>
      <c r="AE23" s="843">
        <v>193.077725</v>
      </c>
      <c r="AF23" s="841">
        <v>14.212432</v>
      </c>
      <c r="AG23" s="709">
        <v>45.318432</v>
      </c>
      <c r="AH23" s="727">
        <v>0.313612615723332</v>
      </c>
      <c r="AI23" s="842">
        <v>-31.106</v>
      </c>
      <c r="AJ23" s="843">
        <v>42.529052</v>
      </c>
      <c r="AK23" s="841">
        <v>-0.38</v>
      </c>
      <c r="AL23" s="709">
        <v>0</v>
      </c>
      <c r="AM23" s="708" t="s">
        <v>29</v>
      </c>
      <c r="AN23" s="842">
        <v>-0.38</v>
      </c>
      <c r="AO23" s="843">
        <v>9.66</v>
      </c>
      <c r="AP23" s="841">
        <v>1.595312</v>
      </c>
      <c r="AQ23" s="709">
        <v>0</v>
      </c>
      <c r="AR23" s="708" t="s">
        <v>29</v>
      </c>
      <c r="AS23" s="842">
        <v>1.595312</v>
      </c>
      <c r="AT23" s="843">
        <v>1.12606699999999</v>
      </c>
      <c r="AU23" s="841">
        <v>-186.489405000002</v>
      </c>
      <c r="AV23" s="709">
        <v>-213.59951908</v>
      </c>
      <c r="AW23" s="727">
        <v>1.12692029549863</v>
      </c>
      <c r="AX23" s="842">
        <v>27.1101140799983</v>
      </c>
      <c r="AY23" s="843">
        <v>-170.505346999744</v>
      </c>
      <c r="AZ23" s="853">
        <v>-4.97789781228611</v>
      </c>
      <c r="BA23" s="708">
        <v>-6.55615466789441</v>
      </c>
      <c r="BB23" s="708">
        <v>1.240729045539</v>
      </c>
      <c r="BC23" s="858">
        <v>1.5782568556083</v>
      </c>
      <c r="BD23" s="859">
        <v>-4.54911583698984</v>
      </c>
      <c r="BE23" s="868">
        <v>20</v>
      </c>
      <c r="BF23" s="709">
        <v>23</v>
      </c>
      <c r="BG23" s="708">
        <v>0.869565217391304</v>
      </c>
      <c r="BH23" s="709">
        <v>-3</v>
      </c>
      <c r="BI23" s="866">
        <v>24.5</v>
      </c>
      <c r="BJ23" s="868">
        <v>1.8731742999999</v>
      </c>
      <c r="BK23" s="709">
        <v>1.41652173913043</v>
      </c>
      <c r="BL23" s="708">
        <v>1.32237596378139</v>
      </c>
      <c r="BM23" s="866">
        <v>0.456652560869467</v>
      </c>
      <c r="BN23" s="853">
        <v>5.54398213236245</v>
      </c>
      <c r="BO23" s="708">
        <v>6.16516534929404</v>
      </c>
      <c r="BP23" s="708">
        <v>0.899243056473299</v>
      </c>
      <c r="BQ23" s="708">
        <v>-0.62118321693159</v>
      </c>
      <c r="BR23" s="859">
        <v>5.15135127444883</v>
      </c>
      <c r="BS23" s="874">
        <v>0.180375761704317</v>
      </c>
      <c r="BT23" s="871">
        <v>0.162201651268689</v>
      </c>
      <c r="BU23" s="708">
        <v>1.11204639591197</v>
      </c>
      <c r="BV23" s="875">
        <v>0.0181741104356274</v>
      </c>
      <c r="BW23" s="866">
        <v>0.194123822415313</v>
      </c>
      <c r="BX23" s="874">
        <v>-0.89789210957736</v>
      </c>
      <c r="BY23" s="871">
        <v>-1.0634191131054</v>
      </c>
      <c r="BZ23" s="708">
        <v>1.155655471571</v>
      </c>
      <c r="CA23" s="875">
        <v>0.16552700352804</v>
      </c>
      <c r="CB23" s="866">
        <v>-0.883091754886503</v>
      </c>
      <c r="CC23" s="159"/>
    </row>
    <row r="24" s="164" customFormat="1" hidden="1" outlineLevel="1" spans="1:81">
      <c r="A24" s="850" t="s">
        <v>45</v>
      </c>
      <c r="B24" s="841">
        <v>0</v>
      </c>
      <c r="C24" s="709">
        <v>0</v>
      </c>
      <c r="D24" s="727" t="s">
        <v>29</v>
      </c>
      <c r="E24" s="842">
        <v>0</v>
      </c>
      <c r="F24" s="843">
        <v>0</v>
      </c>
      <c r="G24" s="841">
        <v>0</v>
      </c>
      <c r="H24" s="709">
        <v>0</v>
      </c>
      <c r="I24" s="727" t="s">
        <v>29</v>
      </c>
      <c r="J24" s="842">
        <v>0</v>
      </c>
      <c r="K24" s="843">
        <v>0</v>
      </c>
      <c r="L24" s="841">
        <v>0</v>
      </c>
      <c r="M24" s="709">
        <v>0</v>
      </c>
      <c r="N24" s="727" t="s">
        <v>29</v>
      </c>
      <c r="O24" s="842">
        <v>0</v>
      </c>
      <c r="P24" s="843">
        <v>0</v>
      </c>
      <c r="Q24" s="841">
        <v>0</v>
      </c>
      <c r="R24" s="709">
        <v>0</v>
      </c>
      <c r="S24" s="727" t="s">
        <v>29</v>
      </c>
      <c r="T24" s="842">
        <v>0</v>
      </c>
      <c r="U24" s="843">
        <v>0</v>
      </c>
      <c r="V24" s="853" t="s">
        <v>29</v>
      </c>
      <c r="W24" s="708" t="s">
        <v>29</v>
      </c>
      <c r="X24" s="708" t="s">
        <v>29</v>
      </c>
      <c r="Y24" s="858" t="s">
        <v>29</v>
      </c>
      <c r="Z24" s="859" t="s">
        <v>29</v>
      </c>
      <c r="AA24" s="841">
        <v>35.158665</v>
      </c>
      <c r="AB24" s="709">
        <v>45.0865740300001</v>
      </c>
      <c r="AC24" s="727">
        <v>0.779803428324491</v>
      </c>
      <c r="AD24" s="842">
        <v>-9.92790903000007</v>
      </c>
      <c r="AE24" s="843">
        <v>55.9687100000001</v>
      </c>
      <c r="AF24" s="841">
        <v>624.679548999998</v>
      </c>
      <c r="AG24" s="709">
        <v>640.766284</v>
      </c>
      <c r="AH24" s="727">
        <v>0.974894535805505</v>
      </c>
      <c r="AI24" s="842">
        <v>-16.0867350000018</v>
      </c>
      <c r="AJ24" s="843">
        <v>633.903765</v>
      </c>
      <c r="AK24" s="841">
        <v>0.850655</v>
      </c>
      <c r="AL24" s="709">
        <v>0</v>
      </c>
      <c r="AM24" s="708" t="s">
        <v>29</v>
      </c>
      <c r="AN24" s="842">
        <v>0.850655</v>
      </c>
      <c r="AO24" s="843">
        <v>0</v>
      </c>
      <c r="AP24" s="841">
        <v>0</v>
      </c>
      <c r="AQ24" s="709">
        <v>0</v>
      </c>
      <c r="AR24" s="708" t="s">
        <v>29</v>
      </c>
      <c r="AS24" s="842">
        <v>0</v>
      </c>
      <c r="AT24" s="843">
        <v>0</v>
      </c>
      <c r="AU24" s="841">
        <v>-658.987558999999</v>
      </c>
      <c r="AV24" s="709">
        <v>-685.85285803</v>
      </c>
      <c r="AW24" s="727">
        <v>1.03917064530017</v>
      </c>
      <c r="AX24" s="842">
        <v>26.8652990300018</v>
      </c>
      <c r="AY24" s="843">
        <v>-689.872475</v>
      </c>
      <c r="AZ24" s="853" t="s">
        <v>29</v>
      </c>
      <c r="BA24" s="708" t="s">
        <v>29</v>
      </c>
      <c r="BB24" s="708" t="s">
        <v>29</v>
      </c>
      <c r="BC24" s="858" t="s">
        <v>29</v>
      </c>
      <c r="BD24" s="859" t="s">
        <v>29</v>
      </c>
      <c r="BE24" s="868">
        <v>1</v>
      </c>
      <c r="BF24" s="709">
        <v>1</v>
      </c>
      <c r="BG24" s="708">
        <v>1</v>
      </c>
      <c r="BH24" s="709">
        <v>0</v>
      </c>
      <c r="BI24" s="866">
        <v>2</v>
      </c>
      <c r="BJ24" s="868">
        <v>0</v>
      </c>
      <c r="BK24" s="709">
        <v>0</v>
      </c>
      <c r="BL24" s="708" t="s">
        <v>29</v>
      </c>
      <c r="BM24" s="866">
        <v>0</v>
      </c>
      <c r="BN24" s="853" t="s">
        <v>29</v>
      </c>
      <c r="BO24" s="708" t="s">
        <v>29</v>
      </c>
      <c r="BP24" s="708" t="s">
        <v>29</v>
      </c>
      <c r="BQ24" s="708" t="s">
        <v>29</v>
      </c>
      <c r="BR24" s="859" t="s">
        <v>29</v>
      </c>
      <c r="BS24" s="874">
        <v>0</v>
      </c>
      <c r="BT24" s="871">
        <v>0</v>
      </c>
      <c r="BU24" s="708" t="s">
        <v>29</v>
      </c>
      <c r="BV24" s="875">
        <v>0</v>
      </c>
      <c r="BW24" s="866">
        <v>0</v>
      </c>
      <c r="BX24" s="874">
        <v>-18.7432474754089</v>
      </c>
      <c r="BY24" s="871">
        <v>-15.2119089282242</v>
      </c>
      <c r="BZ24" s="708">
        <v>0.767856975488943</v>
      </c>
      <c r="CA24" s="875">
        <v>-3.53133854718472</v>
      </c>
      <c r="CB24" s="866">
        <v>-12.326038513305</v>
      </c>
      <c r="CC24" s="159"/>
    </row>
    <row r="25" s="164" customFormat="1" hidden="1" outlineLevel="1" spans="1:81">
      <c r="A25" s="850" t="s">
        <v>46</v>
      </c>
      <c r="B25" s="841">
        <v>2121.769573</v>
      </c>
      <c r="C25" s="709">
        <v>2086.86230125</v>
      </c>
      <c r="D25" s="727">
        <v>1.01672715623311</v>
      </c>
      <c r="E25" s="842">
        <v>34.9072717499998</v>
      </c>
      <c r="F25" s="843">
        <v>1871.768578</v>
      </c>
      <c r="G25" s="841">
        <v>0</v>
      </c>
      <c r="H25" s="709">
        <v>0</v>
      </c>
      <c r="I25" s="727" t="s">
        <v>29</v>
      </c>
      <c r="J25" s="842">
        <v>0</v>
      </c>
      <c r="K25" s="843">
        <v>0</v>
      </c>
      <c r="L25" s="841">
        <v>0</v>
      </c>
      <c r="M25" s="709">
        <v>0</v>
      </c>
      <c r="N25" s="727" t="s">
        <v>29</v>
      </c>
      <c r="O25" s="842">
        <v>0</v>
      </c>
      <c r="P25" s="843">
        <v>-0.000327</v>
      </c>
      <c r="Q25" s="841">
        <v>1488.444016</v>
      </c>
      <c r="R25" s="709">
        <v>1418.34140895</v>
      </c>
      <c r="S25" s="727">
        <v>1.04942576350633</v>
      </c>
      <c r="T25" s="842">
        <v>70.1026070500004</v>
      </c>
      <c r="U25" s="843">
        <v>1211.086399</v>
      </c>
      <c r="V25" s="853">
        <v>0.701510680019541</v>
      </c>
      <c r="W25" s="708">
        <v>0.679652609614173</v>
      </c>
      <c r="X25" s="708">
        <v>1.03216065103874</v>
      </c>
      <c r="Y25" s="858">
        <v>0.0218580704053681</v>
      </c>
      <c r="Z25" s="859">
        <v>0.647027850149112</v>
      </c>
      <c r="AA25" s="841">
        <v>633.325556999999</v>
      </c>
      <c r="AB25" s="709">
        <v>668.520892299999</v>
      </c>
      <c r="AC25" s="727">
        <v>0.947353424993326</v>
      </c>
      <c r="AD25" s="842">
        <v>-35.1953353000005</v>
      </c>
      <c r="AE25" s="843">
        <v>660.682179</v>
      </c>
      <c r="AF25" s="841">
        <v>1618.982387</v>
      </c>
      <c r="AG25" s="709">
        <v>1636.09794892</v>
      </c>
      <c r="AH25" s="727">
        <v>0.989538791408363</v>
      </c>
      <c r="AI25" s="842">
        <v>-17.1155619200015</v>
      </c>
      <c r="AJ25" s="843">
        <v>1846.940618</v>
      </c>
      <c r="AK25" s="841">
        <v>0.0839719999999999</v>
      </c>
      <c r="AL25" s="709">
        <v>0</v>
      </c>
      <c r="AM25" s="708" t="s">
        <v>29</v>
      </c>
      <c r="AN25" s="842">
        <v>0.0839719999999999</v>
      </c>
      <c r="AO25" s="843">
        <v>2.13835999999999</v>
      </c>
      <c r="AP25" s="841">
        <v>0.744855</v>
      </c>
      <c r="AQ25" s="709">
        <v>0</v>
      </c>
      <c r="AR25" s="708" t="s">
        <v>29</v>
      </c>
      <c r="AS25" s="842">
        <v>0.744855</v>
      </c>
      <c r="AT25" s="843">
        <v>1.429219</v>
      </c>
      <c r="AU25" s="841">
        <v>-131.199253999997</v>
      </c>
      <c r="AV25" s="709">
        <v>-217.756539969999</v>
      </c>
      <c r="AW25" s="727">
        <v>1.39749568936909</v>
      </c>
      <c r="AX25" s="842">
        <v>86.5572859700019</v>
      </c>
      <c r="AY25" s="843">
        <v>-635.144750999994</v>
      </c>
      <c r="AZ25" s="853">
        <v>-0.0618348267736219</v>
      </c>
      <c r="BA25" s="708">
        <v>-0.104346386361748</v>
      </c>
      <c r="BB25" s="708">
        <v>1.40740806721133</v>
      </c>
      <c r="BC25" s="858">
        <v>0.0425115595881259</v>
      </c>
      <c r="BD25" s="859">
        <v>-0.339328674743889</v>
      </c>
      <c r="BE25" s="868">
        <v>91.5555555555556</v>
      </c>
      <c r="BF25" s="709">
        <v>96</v>
      </c>
      <c r="BG25" s="708">
        <v>0.953703703703704</v>
      </c>
      <c r="BH25" s="709">
        <v>-4.44444444444444</v>
      </c>
      <c r="BI25" s="866">
        <v>91</v>
      </c>
      <c r="BJ25" s="868">
        <v>23.1746676662621</v>
      </c>
      <c r="BK25" s="709">
        <v>21.7381489713542</v>
      </c>
      <c r="BL25" s="708">
        <v>1.06608284342889</v>
      </c>
      <c r="BM25" s="866">
        <v>1.43651869490797</v>
      </c>
      <c r="BN25" s="853">
        <v>0.298489319980459</v>
      </c>
      <c r="BO25" s="708">
        <v>0.320347390385827</v>
      </c>
      <c r="BP25" s="708">
        <v>0.931767602729518</v>
      </c>
      <c r="BQ25" s="708">
        <v>-0.0218580704053681</v>
      </c>
      <c r="BR25" s="859">
        <v>0.352972149850888</v>
      </c>
      <c r="BS25" s="874">
        <v>3.35020361889486</v>
      </c>
      <c r="BT25" s="871">
        <v>3.12161119463342</v>
      </c>
      <c r="BU25" s="708">
        <v>1.07322898657412</v>
      </c>
      <c r="BV25" s="875">
        <v>0.228592424261442</v>
      </c>
      <c r="BW25" s="866">
        <v>2.83308470773813</v>
      </c>
      <c r="BX25" s="874">
        <v>-0.207159260430725</v>
      </c>
      <c r="BY25" s="871">
        <v>-0.325728847786376</v>
      </c>
      <c r="BZ25" s="708">
        <v>1.36401316052121</v>
      </c>
      <c r="CA25" s="875">
        <v>0.118569587355651</v>
      </c>
      <c r="CB25" s="866">
        <v>-0.961346879313956</v>
      </c>
      <c r="CC25" s="159"/>
    </row>
    <row r="26" s="164" customFormat="1" hidden="1" outlineLevel="1" spans="1:81">
      <c r="A26" s="850" t="s">
        <v>47</v>
      </c>
      <c r="B26" s="841">
        <v>0</v>
      </c>
      <c r="C26" s="709">
        <v>0</v>
      </c>
      <c r="D26" s="727" t="s">
        <v>29</v>
      </c>
      <c r="E26" s="842">
        <v>0</v>
      </c>
      <c r="F26" s="843">
        <v>0</v>
      </c>
      <c r="G26" s="841">
        <v>0</v>
      </c>
      <c r="H26" s="709">
        <v>0</v>
      </c>
      <c r="I26" s="727" t="s">
        <v>29</v>
      </c>
      <c r="J26" s="842">
        <v>0</v>
      </c>
      <c r="K26" s="843">
        <v>0</v>
      </c>
      <c r="L26" s="841">
        <v>0</v>
      </c>
      <c r="M26" s="709">
        <v>0</v>
      </c>
      <c r="N26" s="727" t="s">
        <v>29</v>
      </c>
      <c r="O26" s="842">
        <v>0</v>
      </c>
      <c r="P26" s="843">
        <v>0</v>
      </c>
      <c r="Q26" s="841">
        <v>0</v>
      </c>
      <c r="R26" s="709">
        <v>0</v>
      </c>
      <c r="S26" s="727" t="s">
        <v>29</v>
      </c>
      <c r="T26" s="842">
        <v>0</v>
      </c>
      <c r="U26" s="843">
        <v>0</v>
      </c>
      <c r="V26" s="853" t="s">
        <v>29</v>
      </c>
      <c r="W26" s="708" t="s">
        <v>29</v>
      </c>
      <c r="X26" s="708" t="s">
        <v>29</v>
      </c>
      <c r="Y26" s="858" t="s">
        <v>29</v>
      </c>
      <c r="Z26" s="859" t="s">
        <v>29</v>
      </c>
      <c r="AA26" s="841">
        <v>0</v>
      </c>
      <c r="AB26" s="709">
        <v>0</v>
      </c>
      <c r="AC26" s="727" t="s">
        <v>29</v>
      </c>
      <c r="AD26" s="842">
        <v>0</v>
      </c>
      <c r="AE26" s="843">
        <v>-3.29736238313671e-14</v>
      </c>
      <c r="AF26" s="841">
        <v>0.000645999999999997</v>
      </c>
      <c r="AG26" s="709">
        <v>0</v>
      </c>
      <c r="AH26" s="727" t="s">
        <v>29</v>
      </c>
      <c r="AI26" s="842">
        <v>0.000645999999999997</v>
      </c>
      <c r="AJ26" s="843">
        <v>-3.54769924375276e-15</v>
      </c>
      <c r="AK26" s="841">
        <v>0</v>
      </c>
      <c r="AL26" s="709">
        <v>0</v>
      </c>
      <c r="AM26" s="708" t="s">
        <v>29</v>
      </c>
      <c r="AN26" s="842">
        <v>0</v>
      </c>
      <c r="AO26" s="843">
        <v>0</v>
      </c>
      <c r="AP26" s="841">
        <v>0</v>
      </c>
      <c r="AQ26" s="709">
        <v>0</v>
      </c>
      <c r="AR26" s="708" t="s">
        <v>29</v>
      </c>
      <c r="AS26" s="842">
        <v>0</v>
      </c>
      <c r="AT26" s="843">
        <v>0</v>
      </c>
      <c r="AU26" s="841">
        <v>-0.000645999999999997</v>
      </c>
      <c r="AV26" s="709">
        <v>0</v>
      </c>
      <c r="AW26" s="727" t="s">
        <v>29</v>
      </c>
      <c r="AX26" s="842">
        <v>-0.000645999999999997</v>
      </c>
      <c r="AY26" s="843">
        <v>3.65213230751199e-14</v>
      </c>
      <c r="AZ26" s="853" t="s">
        <v>29</v>
      </c>
      <c r="BA26" s="708" t="s">
        <v>29</v>
      </c>
      <c r="BB26" s="708" t="s">
        <v>29</v>
      </c>
      <c r="BC26" s="858" t="s">
        <v>29</v>
      </c>
      <c r="BD26" s="859" t="s">
        <v>29</v>
      </c>
      <c r="BE26" s="868">
        <v>0</v>
      </c>
      <c r="BF26" s="709">
        <v>0</v>
      </c>
      <c r="BG26" s="708" t="s">
        <v>29</v>
      </c>
      <c r="BH26" s="709">
        <v>0</v>
      </c>
      <c r="BI26" s="866">
        <v>1.5</v>
      </c>
      <c r="BJ26" s="868" t="s">
        <v>29</v>
      </c>
      <c r="BK26" s="709" t="s">
        <v>29</v>
      </c>
      <c r="BL26" s="708" t="s">
        <v>29</v>
      </c>
      <c r="BM26" s="866" t="s">
        <v>29</v>
      </c>
      <c r="BN26" s="853" t="s">
        <v>29</v>
      </c>
      <c r="BO26" s="708" t="s">
        <v>29</v>
      </c>
      <c r="BP26" s="708" t="s">
        <v>29</v>
      </c>
      <c r="BQ26" s="708" t="s">
        <v>29</v>
      </c>
      <c r="BR26" s="859" t="s">
        <v>29</v>
      </c>
      <c r="BS26" s="874" t="s">
        <v>29</v>
      </c>
      <c r="BT26" s="871" t="s">
        <v>29</v>
      </c>
      <c r="BU26" s="708" t="s">
        <v>29</v>
      </c>
      <c r="BV26" s="875" t="s">
        <v>29</v>
      </c>
      <c r="BW26" s="866">
        <v>0</v>
      </c>
      <c r="BX26" s="874" t="s">
        <v>29</v>
      </c>
      <c r="BY26" s="871" t="s">
        <v>29</v>
      </c>
      <c r="BZ26" s="708" t="s">
        <v>29</v>
      </c>
      <c r="CA26" s="875" t="s">
        <v>29</v>
      </c>
      <c r="CB26" s="866">
        <v>-1.10759203361742</v>
      </c>
      <c r="CC26" s="159"/>
    </row>
    <row r="27" s="163" customFormat="1" collapsed="1" spans="1:81">
      <c r="A27" s="844" t="s">
        <v>48</v>
      </c>
      <c r="B27" s="845">
        <v>2180.998156</v>
      </c>
      <c r="C27" s="846">
        <v>2144.28230125</v>
      </c>
      <c r="D27" s="847">
        <v>1.01712267770367</v>
      </c>
      <c r="E27" s="846">
        <v>36.715854749998</v>
      </c>
      <c r="F27" s="848">
        <v>1929.59956700026</v>
      </c>
      <c r="G27" s="845">
        <v>0.0682499999999998</v>
      </c>
      <c r="H27" s="846">
        <v>0</v>
      </c>
      <c r="I27" s="847" t="s">
        <v>29</v>
      </c>
      <c r="J27" s="846">
        <v>0.0682499999999998</v>
      </c>
      <c r="K27" s="848">
        <v>-19.086511</v>
      </c>
      <c r="L27" s="845">
        <v>-3.10862446895044e-13</v>
      </c>
      <c r="M27" s="846">
        <v>0</v>
      </c>
      <c r="N27" s="847" t="s">
        <v>29</v>
      </c>
      <c r="O27" s="846">
        <v>-3.10862446895044e-13</v>
      </c>
      <c r="P27" s="848">
        <v>-0.000327000003723855</v>
      </c>
      <c r="Q27" s="560">
        <v>1488.444016</v>
      </c>
      <c r="R27" s="561">
        <v>1418.34140895</v>
      </c>
      <c r="S27" s="562">
        <v>1.04942576350633</v>
      </c>
      <c r="T27" s="561">
        <v>70.1026070500004</v>
      </c>
      <c r="U27" s="563">
        <v>1288.00389900026</v>
      </c>
      <c r="V27" s="854">
        <v>0.682460006628269</v>
      </c>
      <c r="W27" s="855">
        <v>0.661452742543827</v>
      </c>
      <c r="X27" s="855">
        <v>1.03175928185535</v>
      </c>
      <c r="Y27" s="847">
        <v>0.0210072640844422</v>
      </c>
      <c r="Z27" s="860">
        <v>0.667498024474882</v>
      </c>
      <c r="AA27" s="845">
        <v>1425.740232</v>
      </c>
      <c r="AB27" s="846">
        <v>1445.17193212</v>
      </c>
      <c r="AC27" s="847">
        <v>0.986554056518731</v>
      </c>
      <c r="AD27" s="846">
        <v>-19.431700120002</v>
      </c>
      <c r="AE27" s="848">
        <v>1440.733354</v>
      </c>
      <c r="AF27" s="845">
        <v>2367.812603</v>
      </c>
      <c r="AG27" s="846">
        <v>2442.85019761</v>
      </c>
      <c r="AH27" s="847">
        <v>0.969282768675944</v>
      </c>
      <c r="AI27" s="846">
        <v>-75.0375946100035</v>
      </c>
      <c r="AJ27" s="848">
        <v>2630.191058</v>
      </c>
      <c r="AK27" s="845">
        <v>1.114627</v>
      </c>
      <c r="AL27" s="846">
        <v>0</v>
      </c>
      <c r="AM27" s="855" t="s">
        <v>29</v>
      </c>
      <c r="AN27" s="846">
        <v>1.114627</v>
      </c>
      <c r="AO27" s="848">
        <v>14.68436</v>
      </c>
      <c r="AP27" s="845">
        <v>6.566505</v>
      </c>
      <c r="AQ27" s="846">
        <v>0</v>
      </c>
      <c r="AR27" s="855" t="s">
        <v>29</v>
      </c>
      <c r="AS27" s="846">
        <v>6.566505</v>
      </c>
      <c r="AT27" s="848">
        <v>2.55528599999999</v>
      </c>
      <c r="AU27" s="845">
        <v>-1618.074807</v>
      </c>
      <c r="AV27" s="846">
        <v>-1743.73982848</v>
      </c>
      <c r="AW27" s="847">
        <v>1.07206638251163</v>
      </c>
      <c r="AX27" s="846">
        <v>125.665021480004</v>
      </c>
      <c r="AY27" s="848">
        <v>-2110.10893299974</v>
      </c>
      <c r="AZ27" s="854">
        <v>-0.741896458072933</v>
      </c>
      <c r="BA27" s="855">
        <v>-0.813204412247163</v>
      </c>
      <c r="BB27" s="855">
        <v>1.08768761347123</v>
      </c>
      <c r="BC27" s="847">
        <v>0.07130795417423</v>
      </c>
      <c r="BD27" s="860">
        <v>-1.09354757799832</v>
      </c>
      <c r="BE27" s="845">
        <v>188.888888888889</v>
      </c>
      <c r="BF27" s="846">
        <v>198.222222222222</v>
      </c>
      <c r="BG27" s="855">
        <v>0.952914798206278</v>
      </c>
      <c r="BH27" s="846">
        <v>-9.33333333333334</v>
      </c>
      <c r="BI27" s="867">
        <v>196.5</v>
      </c>
      <c r="BJ27" s="845">
        <v>11.5464608258823</v>
      </c>
      <c r="BK27" s="846">
        <v>10.8175676632567</v>
      </c>
      <c r="BL27" s="855">
        <v>1.06738050413139</v>
      </c>
      <c r="BM27" s="867">
        <v>0.728893162625617</v>
      </c>
      <c r="BN27" s="854">
        <v>0.653709966731397</v>
      </c>
      <c r="BO27" s="855">
        <v>0.673965331559909</v>
      </c>
      <c r="BP27" s="855">
        <v>0.969945984043972</v>
      </c>
      <c r="BQ27" s="855">
        <v>-0.0202553648285111</v>
      </c>
      <c r="BR27" s="860">
        <v>0.746648879197125</v>
      </c>
      <c r="BS27" s="872">
        <v>1.52973038639763</v>
      </c>
      <c r="BT27" s="873">
        <v>1.48375584495641</v>
      </c>
      <c r="BU27" s="855">
        <v>1.03098524706574</v>
      </c>
      <c r="BV27" s="855">
        <v>0.0459745414412149</v>
      </c>
      <c r="BW27" s="867">
        <v>1.33931762018488</v>
      </c>
      <c r="BX27" s="872">
        <v>-1.13490155547494</v>
      </c>
      <c r="BY27" s="873">
        <v>-1.20659679981607</v>
      </c>
      <c r="BZ27" s="855">
        <v>1.0594193887735</v>
      </c>
      <c r="CA27" s="855">
        <v>0.0716952443411332</v>
      </c>
      <c r="CB27" s="867">
        <v>-1.46460753972365</v>
      </c>
      <c r="CC27" s="159"/>
    </row>
    <row r="28" s="159" customFormat="1" ht="16.2" spans="1:16384">
      <c r="A28" s="204" t="s">
        <v>49</v>
      </c>
      <c r="B28" s="205">
        <v>10845.526182</v>
      </c>
      <c r="C28" s="206">
        <v>11182.75173399</v>
      </c>
      <c r="D28" s="207">
        <v>0.969844134966798</v>
      </c>
      <c r="E28" s="208">
        <v>-337.225551990012</v>
      </c>
      <c r="F28" s="209">
        <v>11450.3021080002</v>
      </c>
      <c r="G28" s="205">
        <v>1152.919974</v>
      </c>
      <c r="H28" s="206">
        <v>1140.55909</v>
      </c>
      <c r="I28" s="207">
        <v>1.01083756563634</v>
      </c>
      <c r="J28" s="208">
        <v>12.3608839999997</v>
      </c>
      <c r="K28" s="209">
        <v>1175.330718</v>
      </c>
      <c r="L28" s="205">
        <v>0.49930899999969</v>
      </c>
      <c r="M28" s="206">
        <v>0</v>
      </c>
      <c r="N28" s="207" t="s">
        <v>29</v>
      </c>
      <c r="O28" s="208">
        <v>0.49930899999969</v>
      </c>
      <c r="P28" s="209">
        <v>32.1402929999953</v>
      </c>
      <c r="Q28" s="205">
        <v>6797.97366299999</v>
      </c>
      <c r="R28" s="206">
        <v>7387.86908371</v>
      </c>
      <c r="S28" s="207">
        <v>0.920153509215437</v>
      </c>
      <c r="T28" s="208">
        <v>-589.895420710007</v>
      </c>
      <c r="U28" s="209">
        <v>9579.80104200025</v>
      </c>
      <c r="V28" s="233">
        <v>0.626799801957271</v>
      </c>
      <c r="W28" s="234">
        <v>0.66064858269674</v>
      </c>
      <c r="X28" s="234">
        <v>0.948764317935416</v>
      </c>
      <c r="Y28" s="207">
        <v>-0.0338487807394683</v>
      </c>
      <c r="Z28" s="251">
        <v>0.836641771688007</v>
      </c>
      <c r="AA28" s="205">
        <v>4399.98723099999</v>
      </c>
      <c r="AB28" s="206">
        <v>4438.76446444</v>
      </c>
      <c r="AC28" s="207">
        <v>0.991263957853438</v>
      </c>
      <c r="AD28" s="208">
        <v>-38.7772334400097</v>
      </c>
      <c r="AE28" s="209">
        <v>4496.55569499999</v>
      </c>
      <c r="AF28" s="205">
        <v>5798.32527699999</v>
      </c>
      <c r="AG28" s="206">
        <v>5968.80032463</v>
      </c>
      <c r="AH28" s="207">
        <v>0.971438976283635</v>
      </c>
      <c r="AI28" s="208">
        <v>-170.475047630005</v>
      </c>
      <c r="AJ28" s="209">
        <v>6352.602925</v>
      </c>
      <c r="AK28" s="205">
        <v>45.18097</v>
      </c>
      <c r="AL28" s="206">
        <v>10.59</v>
      </c>
      <c r="AM28" s="207">
        <v>4.2663805476865</v>
      </c>
      <c r="AN28" s="208">
        <v>34.59097</v>
      </c>
      <c r="AO28" s="209">
        <v>27.5944999999999</v>
      </c>
      <c r="AP28" s="205">
        <v>20.979292</v>
      </c>
      <c r="AQ28" s="206">
        <v>0</v>
      </c>
      <c r="AR28" s="207" t="s">
        <v>29</v>
      </c>
      <c r="AS28" s="208">
        <v>20.979292</v>
      </c>
      <c r="AT28" s="209">
        <v>2.39598099999999</v>
      </c>
      <c r="AU28" s="205">
        <v>-482.003931</v>
      </c>
      <c r="AV28" s="206">
        <v>-354.782145080002</v>
      </c>
      <c r="AW28" s="207">
        <v>0.641408713250467</v>
      </c>
      <c r="AX28" s="208">
        <v>-127.221785919997</v>
      </c>
      <c r="AY28" s="209">
        <v>-581.129003999738</v>
      </c>
      <c r="AZ28" s="233">
        <v>-0.0444426506295257</v>
      </c>
      <c r="BA28" s="234">
        <v>-0.0317258357799039</v>
      </c>
      <c r="BB28" s="234">
        <v>0.599165332070556</v>
      </c>
      <c r="BC28" s="207">
        <v>-0.0127168148496219</v>
      </c>
      <c r="BD28" s="251">
        <v>-0.0507522857055193</v>
      </c>
      <c r="BE28" s="205">
        <v>557.666666666667</v>
      </c>
      <c r="BF28" s="206">
        <v>568.333333333333</v>
      </c>
      <c r="BG28" s="207">
        <v>0.981231671554252</v>
      </c>
      <c r="BH28" s="208">
        <v>-10.6666666666667</v>
      </c>
      <c r="BI28" s="209">
        <v>563.166666673333</v>
      </c>
      <c r="BJ28" s="205">
        <v>19.4480445582785</v>
      </c>
      <c r="BK28" s="208">
        <v>19.6763960128856</v>
      </c>
      <c r="BL28" s="234">
        <v>0.988394650399516</v>
      </c>
      <c r="BM28" s="277">
        <v>-0.228351454607107</v>
      </c>
      <c r="BN28" s="233">
        <v>0.405696059108919</v>
      </c>
      <c r="BO28" s="234">
        <v>0.39692953666747</v>
      </c>
      <c r="BP28" s="234">
        <v>1.02208584051227</v>
      </c>
      <c r="BQ28" s="234">
        <v>0.00876652244144827</v>
      </c>
      <c r="BR28" s="251">
        <v>0.392701926341165</v>
      </c>
      <c r="BS28" s="290">
        <v>2.46489946734121</v>
      </c>
      <c r="BT28" s="291">
        <v>2.51933884385569</v>
      </c>
      <c r="BU28" s="234">
        <v>0.978391403503639</v>
      </c>
      <c r="BV28" s="234">
        <v>-0.0544393765144853</v>
      </c>
      <c r="BW28" s="277">
        <v>2.54646064336144</v>
      </c>
      <c r="BX28" s="290">
        <v>-0.109546665863949</v>
      </c>
      <c r="BY28" s="291">
        <v>-0.0799281304340986</v>
      </c>
      <c r="BZ28" s="234">
        <v>0.629435403167957</v>
      </c>
      <c r="CA28" s="234">
        <v>-0.0296185354298507</v>
      </c>
      <c r="CB28" s="277">
        <v>-0.12923869810974</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hidden="1" outlineLevel="2" spans="1:80">
      <c r="A29" s="850" t="s">
        <v>50</v>
      </c>
      <c r="B29" s="841">
        <v>4142.261864</v>
      </c>
      <c r="C29" s="709">
        <v>3642.54729204</v>
      </c>
      <c r="D29" s="727">
        <v>1.13718821799569</v>
      </c>
      <c r="E29" s="842">
        <v>499.714571959998</v>
      </c>
      <c r="F29" s="843">
        <v>4174.785741</v>
      </c>
      <c r="G29" s="841">
        <v>6.71295699999999</v>
      </c>
      <c r="H29" s="709">
        <v>8.95000000000001</v>
      </c>
      <c r="I29" s="727">
        <v>0.750051061452513</v>
      </c>
      <c r="J29" s="842">
        <v>-2.23704300000001</v>
      </c>
      <c r="K29" s="843">
        <v>1.06174100001113</v>
      </c>
      <c r="L29" s="841">
        <v>3603.460583</v>
      </c>
      <c r="M29" s="709">
        <v>3072.37546178</v>
      </c>
      <c r="N29" s="727">
        <v>1.1728581443989</v>
      </c>
      <c r="O29" s="842">
        <v>531.085121219997</v>
      </c>
      <c r="P29" s="843">
        <v>3537.40889399999</v>
      </c>
      <c r="Q29" s="841">
        <v>538.801281</v>
      </c>
      <c r="R29" s="709">
        <v>570.17183026</v>
      </c>
      <c r="S29" s="727">
        <v>0.944980534647433</v>
      </c>
      <c r="T29" s="842">
        <v>-31.3705492599997</v>
      </c>
      <c r="U29" s="843">
        <v>637.376847000006</v>
      </c>
      <c r="V29" s="853">
        <v>0.130074171718276</v>
      </c>
      <c r="W29" s="708">
        <v>0.156531071403242</v>
      </c>
      <c r="X29" s="708">
        <v>0.830979885029915</v>
      </c>
      <c r="Y29" s="858">
        <v>-0.0264568996849666</v>
      </c>
      <c r="Z29" s="859">
        <v>0.152672948156457</v>
      </c>
      <c r="AA29" s="841">
        <v>169.756012</v>
      </c>
      <c r="AB29" s="709">
        <v>211.14835005</v>
      </c>
      <c r="AC29" s="727">
        <v>0.803965609770582</v>
      </c>
      <c r="AD29" s="842">
        <v>-41.3923380499995</v>
      </c>
      <c r="AE29" s="843">
        <v>172.997806</v>
      </c>
      <c r="AF29" s="841">
        <v>226.37482</v>
      </c>
      <c r="AG29" s="709">
        <v>209.00139797</v>
      </c>
      <c r="AH29" s="727">
        <v>1.08312586517959</v>
      </c>
      <c r="AI29" s="842">
        <v>17.3734220299996</v>
      </c>
      <c r="AJ29" s="843">
        <v>190.560772</v>
      </c>
      <c r="AK29" s="841">
        <v>1.272516</v>
      </c>
      <c r="AL29" s="709">
        <v>0</v>
      </c>
      <c r="AM29" s="708" t="s">
        <v>29</v>
      </c>
      <c r="AN29" s="842">
        <v>1.272516</v>
      </c>
      <c r="AO29" s="843">
        <v>3.339089</v>
      </c>
      <c r="AP29" s="841">
        <v>0.442804</v>
      </c>
      <c r="AQ29" s="709">
        <v>2</v>
      </c>
      <c r="AR29" s="708">
        <v>0.221402</v>
      </c>
      <c r="AS29" s="842">
        <v>-1.557196</v>
      </c>
      <c r="AT29" s="843">
        <v>0.0971199999999999</v>
      </c>
      <c r="AU29" s="252">
        <v>136.787204</v>
      </c>
      <c r="AV29" s="709">
        <v>139.07208224</v>
      </c>
      <c r="AW29" s="727">
        <v>0.983570546991185</v>
      </c>
      <c r="AX29" s="842">
        <v>-2.28487824000015</v>
      </c>
      <c r="AY29" s="843">
        <v>275.998496999995</v>
      </c>
      <c r="AZ29" s="853">
        <v>0.0330223458803522</v>
      </c>
      <c r="BA29" s="708">
        <v>0.0381798974975321</v>
      </c>
      <c r="BB29" s="708">
        <v>0.864914471875853</v>
      </c>
      <c r="BC29" s="858">
        <v>-0.00515755161717994</v>
      </c>
      <c r="BD29" s="859">
        <v>0.0661108172066059</v>
      </c>
      <c r="BE29" s="841">
        <v>36.3333333333333</v>
      </c>
      <c r="BF29" s="709">
        <v>43</v>
      </c>
      <c r="BG29" s="708">
        <v>0.844961240310078</v>
      </c>
      <c r="BH29" s="709">
        <v>-6.66666666666666</v>
      </c>
      <c r="BI29" s="866">
        <v>35.75</v>
      </c>
      <c r="BJ29" s="841">
        <v>114.007207266055</v>
      </c>
      <c r="BK29" s="709">
        <v>84.7104021404651</v>
      </c>
      <c r="BL29" s="708">
        <v>1.34584660661875</v>
      </c>
      <c r="BM29" s="866">
        <v>29.2968051255899</v>
      </c>
      <c r="BN29" s="853">
        <v>0.040981477650009</v>
      </c>
      <c r="BO29" s="708">
        <v>0.0579672226936954</v>
      </c>
      <c r="BP29" s="708">
        <v>0.706976731774078</v>
      </c>
      <c r="BQ29" s="708">
        <v>-0.0169857450436865</v>
      </c>
      <c r="BR29" s="859">
        <v>0.0414387268551323</v>
      </c>
      <c r="BS29" s="870">
        <v>24.4012675321331</v>
      </c>
      <c r="BT29" s="871">
        <v>17.2511283710124</v>
      </c>
      <c r="BU29" s="708">
        <v>1.4144737090436</v>
      </c>
      <c r="BV29" s="875">
        <v>7.15013916112071</v>
      </c>
      <c r="BW29" s="866">
        <v>24.1320155297229</v>
      </c>
      <c r="BX29" s="870">
        <v>0.805787096365105</v>
      </c>
      <c r="BY29" s="871">
        <v>0.65864631292202</v>
      </c>
      <c r="BZ29" s="708">
        <v>1.22339878103972</v>
      </c>
      <c r="CA29" s="875">
        <v>0.147140783443085</v>
      </c>
      <c r="CB29" s="866">
        <v>1.59538726751249</v>
      </c>
    </row>
    <row r="30" s="159" customFormat="1" hidden="1" outlineLevel="2" spans="1:80">
      <c r="A30" s="850" t="s">
        <v>51</v>
      </c>
      <c r="B30" s="841">
        <v>558.712414</v>
      </c>
      <c r="C30" s="851">
        <v>622.9239</v>
      </c>
      <c r="D30" s="727">
        <v>0.896919212764191</v>
      </c>
      <c r="E30" s="852">
        <v>-64.2114860000003</v>
      </c>
      <c r="F30" s="843">
        <v>645.06853</v>
      </c>
      <c r="G30" s="841">
        <v>358.419523000001</v>
      </c>
      <c r="H30" s="851">
        <v>398.61412616</v>
      </c>
      <c r="I30" s="727">
        <v>0.89916412760579</v>
      </c>
      <c r="J30" s="852">
        <v>-40.1946031599992</v>
      </c>
      <c r="K30" s="843">
        <v>430.773325999999</v>
      </c>
      <c r="L30" s="841">
        <v>-0.350442000000008</v>
      </c>
      <c r="M30" s="851">
        <v>0</v>
      </c>
      <c r="N30" s="727" t="s">
        <v>29</v>
      </c>
      <c r="O30" s="852">
        <v>-0.350442000000008</v>
      </c>
      <c r="P30" s="843">
        <v>0</v>
      </c>
      <c r="Q30" s="841">
        <v>200.292890999999</v>
      </c>
      <c r="R30" s="851">
        <v>224.30977384</v>
      </c>
      <c r="S30" s="727">
        <v>0.892929842383363</v>
      </c>
      <c r="T30" s="852">
        <v>-24.0168828400011</v>
      </c>
      <c r="U30" s="843">
        <v>214.295204000001</v>
      </c>
      <c r="V30" s="856">
        <v>0.358490139078956</v>
      </c>
      <c r="W30" s="857">
        <v>0.360091776603852</v>
      </c>
      <c r="X30" s="708">
        <v>0.995552140790324</v>
      </c>
      <c r="Y30" s="861">
        <v>-0.001601637524896</v>
      </c>
      <c r="Z30" s="862">
        <v>0.332205330184067</v>
      </c>
      <c r="AA30" s="841">
        <v>126.265183</v>
      </c>
      <c r="AB30" s="851">
        <v>138.71816045</v>
      </c>
      <c r="AC30" s="727">
        <v>0.910228210858601</v>
      </c>
      <c r="AD30" s="852">
        <v>-12.4529774500002</v>
      </c>
      <c r="AE30" s="843">
        <v>153.777145</v>
      </c>
      <c r="AF30" s="841">
        <v>88.0736919999999</v>
      </c>
      <c r="AG30" s="851">
        <v>53.76201</v>
      </c>
      <c r="AH30" s="727">
        <v>1.6382142706346</v>
      </c>
      <c r="AI30" s="852">
        <v>34.3116819999999</v>
      </c>
      <c r="AJ30" s="843">
        <v>44.7175349999999</v>
      </c>
      <c r="AK30" s="841">
        <v>0.4</v>
      </c>
      <c r="AL30" s="709">
        <v>0</v>
      </c>
      <c r="AM30" s="708" t="s">
        <v>29</v>
      </c>
      <c r="AN30" s="842">
        <v>0.4</v>
      </c>
      <c r="AO30" s="843">
        <v>1.955586</v>
      </c>
      <c r="AP30" s="841">
        <v>0.159841</v>
      </c>
      <c r="AQ30" s="709">
        <v>0</v>
      </c>
      <c r="AR30" s="708" t="s">
        <v>29</v>
      </c>
      <c r="AS30" s="842">
        <v>0.159841</v>
      </c>
      <c r="AT30" s="843">
        <v>0</v>
      </c>
      <c r="AU30" s="841">
        <v>-13.4553830000007</v>
      </c>
      <c r="AV30" s="851">
        <v>31.8296033900001</v>
      </c>
      <c r="AW30" s="727">
        <v>-0.42273172037789</v>
      </c>
      <c r="AX30" s="852">
        <v>-45.2849863900008</v>
      </c>
      <c r="AY30" s="843">
        <v>17.7561100000008</v>
      </c>
      <c r="AZ30" s="856">
        <v>-0.0240828423762223</v>
      </c>
      <c r="BA30" s="857">
        <v>0.0510970977193203</v>
      </c>
      <c r="BB30" s="857">
        <v>-0.471315269382049</v>
      </c>
      <c r="BC30" s="861">
        <v>-0.0751799400955426</v>
      </c>
      <c r="BD30" s="862">
        <v>0.0275259281366599</v>
      </c>
      <c r="BE30" s="869">
        <v>37.6666666666667</v>
      </c>
      <c r="BF30" s="851">
        <v>38</v>
      </c>
      <c r="BG30" s="857">
        <v>0.991228070175439</v>
      </c>
      <c r="BH30" s="851">
        <v>-0.333333333333336</v>
      </c>
      <c r="BI30" s="862">
        <v>38.66666667</v>
      </c>
      <c r="BJ30" s="869">
        <v>14.8330729380531</v>
      </c>
      <c r="BK30" s="851">
        <v>16.3927342105263</v>
      </c>
      <c r="BL30" s="857">
        <v>0.904856550930246</v>
      </c>
      <c r="BM30" s="862">
        <v>-1.55966127247323</v>
      </c>
      <c r="BN30" s="856">
        <v>0.225993158261917</v>
      </c>
      <c r="BO30" s="857">
        <v>0.222688775386528</v>
      </c>
      <c r="BP30" s="857">
        <v>1.01483856952221</v>
      </c>
      <c r="BQ30" s="857">
        <v>0.00330438287538937</v>
      </c>
      <c r="BR30" s="862">
        <v>0.238388849941261</v>
      </c>
      <c r="BS30" s="869">
        <v>4.42491271722943</v>
      </c>
      <c r="BT30" s="851">
        <v>4.49057209221376</v>
      </c>
      <c r="BU30" s="708">
        <v>0.985378394192094</v>
      </c>
      <c r="BV30" s="876">
        <v>-0.0656593749843308</v>
      </c>
      <c r="BW30" s="862">
        <v>4.19482706614172</v>
      </c>
      <c r="BX30" s="869">
        <v>-0.106564475497578</v>
      </c>
      <c r="BY30" s="851">
        <v>0.229455201011499</v>
      </c>
      <c r="BZ30" s="708">
        <v>-0.464423883301898</v>
      </c>
      <c r="CA30" s="875">
        <v>-0.336019676509077</v>
      </c>
      <c r="CB30" s="866">
        <v>0.115466508368333</v>
      </c>
    </row>
    <row r="31" s="159" customFormat="1" hidden="1" outlineLevel="2" spans="1:80">
      <c r="A31" s="850" t="s">
        <v>52</v>
      </c>
      <c r="B31" s="841">
        <v>522.092217999999</v>
      </c>
      <c r="C31" s="709">
        <v>547.5262</v>
      </c>
      <c r="D31" s="727">
        <v>0.953547461290436</v>
      </c>
      <c r="E31" s="842">
        <v>-25.4339820000006</v>
      </c>
      <c r="F31" s="843">
        <v>546.683648</v>
      </c>
      <c r="G31" s="841">
        <v>376.621202</v>
      </c>
      <c r="H31" s="709">
        <v>355.87209484</v>
      </c>
      <c r="I31" s="727">
        <v>1.05830495692372</v>
      </c>
      <c r="J31" s="842">
        <v>20.7491071599997</v>
      </c>
      <c r="K31" s="843">
        <v>353.305312</v>
      </c>
      <c r="L31" s="841">
        <v>0</v>
      </c>
      <c r="M31" s="709">
        <v>0</v>
      </c>
      <c r="N31" s="727" t="s">
        <v>29</v>
      </c>
      <c r="O31" s="842">
        <v>0</v>
      </c>
      <c r="P31" s="843">
        <v>0</v>
      </c>
      <c r="Q31" s="841">
        <v>145.471016</v>
      </c>
      <c r="R31" s="709">
        <v>191.65410516</v>
      </c>
      <c r="S31" s="727">
        <v>0.75902895937739</v>
      </c>
      <c r="T31" s="842">
        <v>-46.1830891600002</v>
      </c>
      <c r="U31" s="843">
        <v>193.378336</v>
      </c>
      <c r="V31" s="853">
        <v>0.278630883557816</v>
      </c>
      <c r="W31" s="708">
        <v>0.350036409508805</v>
      </c>
      <c r="X31" s="708">
        <v>0.796005432545745</v>
      </c>
      <c r="Y31" s="858">
        <v>-0.0714055259509892</v>
      </c>
      <c r="Z31" s="859">
        <v>0.35372987047895</v>
      </c>
      <c r="AA31" s="841">
        <v>102.918352</v>
      </c>
      <c r="AB31" s="709">
        <v>116.31294806</v>
      </c>
      <c r="AC31" s="727">
        <v>0.884840026124259</v>
      </c>
      <c r="AD31" s="842">
        <v>-13.39459606</v>
      </c>
      <c r="AE31" s="843">
        <v>107.246836</v>
      </c>
      <c r="AF31" s="841">
        <v>100.635049</v>
      </c>
      <c r="AG31" s="709">
        <v>53.58213997</v>
      </c>
      <c r="AH31" s="727">
        <v>1.87814538680882</v>
      </c>
      <c r="AI31" s="842">
        <v>47.0529090299999</v>
      </c>
      <c r="AJ31" s="843">
        <v>54.581756</v>
      </c>
      <c r="AK31" s="841">
        <v>18.215399</v>
      </c>
      <c r="AL31" s="709">
        <v>0</v>
      </c>
      <c r="AM31" s="708" t="s">
        <v>29</v>
      </c>
      <c r="AN31" s="842">
        <v>18.215399</v>
      </c>
      <c r="AO31" s="843">
        <v>0.1366</v>
      </c>
      <c r="AP31" s="841">
        <v>18.213899</v>
      </c>
      <c r="AQ31" s="709">
        <v>0</v>
      </c>
      <c r="AR31" s="708" t="s">
        <v>29</v>
      </c>
      <c r="AS31" s="842">
        <v>18.213899</v>
      </c>
      <c r="AT31" s="843">
        <v>0</v>
      </c>
      <c r="AU31" s="841">
        <v>-58.0808850000002</v>
      </c>
      <c r="AV31" s="709">
        <v>21.7590171299999</v>
      </c>
      <c r="AW31" s="727">
        <v>-2.66927888576006</v>
      </c>
      <c r="AX31" s="842">
        <v>-79.8399021300001</v>
      </c>
      <c r="AY31" s="843">
        <v>31.6863439999998</v>
      </c>
      <c r="AZ31" s="853">
        <v>-0.11124641011217</v>
      </c>
      <c r="BA31" s="708">
        <v>0.0397405952993663</v>
      </c>
      <c r="BB31" s="708">
        <v>-2.79931413392651</v>
      </c>
      <c r="BC31" s="858">
        <v>-0.150987005411536</v>
      </c>
      <c r="BD31" s="859">
        <v>0.0579610239229249</v>
      </c>
      <c r="BE31" s="841">
        <v>36</v>
      </c>
      <c r="BF31" s="709">
        <v>36</v>
      </c>
      <c r="BG31" s="708">
        <v>1</v>
      </c>
      <c r="BH31" s="709">
        <v>0</v>
      </c>
      <c r="BI31" s="866">
        <v>36.25</v>
      </c>
      <c r="BJ31" s="841">
        <v>14.5025616111111</v>
      </c>
      <c r="BK31" s="709">
        <v>15.2090611111111</v>
      </c>
      <c r="BL31" s="708">
        <v>0.953547461290436</v>
      </c>
      <c r="BM31" s="866">
        <v>-0.706499500000016</v>
      </c>
      <c r="BN31" s="853">
        <v>0.197126768895835</v>
      </c>
      <c r="BO31" s="708">
        <v>0.212433574977782</v>
      </c>
      <c r="BP31" s="708">
        <v>0.927945447966276</v>
      </c>
      <c r="BQ31" s="708">
        <v>-0.0153068060819465</v>
      </c>
      <c r="BR31" s="859">
        <v>0.196177142653442</v>
      </c>
      <c r="BS31" s="870">
        <v>5.07287775070475</v>
      </c>
      <c r="BT31" s="871">
        <v>4.70735381685587</v>
      </c>
      <c r="BU31" s="708">
        <v>1.07764955600746</v>
      </c>
      <c r="BV31" s="875">
        <v>0.365523933848875</v>
      </c>
      <c r="BW31" s="866">
        <v>5.09743381147393</v>
      </c>
      <c r="BX31" s="870">
        <v>-0.564339438703801</v>
      </c>
      <c r="BY31" s="871">
        <v>0.187073042966597</v>
      </c>
      <c r="BZ31" s="708">
        <v>-3.01667963355131</v>
      </c>
      <c r="CA31" s="875">
        <v>-0.751412481670398</v>
      </c>
      <c r="CB31" s="866">
        <v>0.295452483092367</v>
      </c>
    </row>
    <row r="32" s="159" customFormat="1" hidden="1" outlineLevel="2" spans="1:80">
      <c r="A32" s="850" t="s">
        <v>53</v>
      </c>
      <c r="B32" s="841">
        <v>212.564379</v>
      </c>
      <c r="C32" s="709">
        <v>162.7716</v>
      </c>
      <c r="D32" s="727">
        <v>1.30590581526507</v>
      </c>
      <c r="E32" s="842">
        <v>49.7927789999996</v>
      </c>
      <c r="F32" s="843">
        <v>105.803949</v>
      </c>
      <c r="G32" s="841">
        <v>0</v>
      </c>
      <c r="H32" s="709">
        <v>0</v>
      </c>
      <c r="I32" s="727" t="s">
        <v>29</v>
      </c>
      <c r="J32" s="842">
        <v>0</v>
      </c>
      <c r="K32" s="843">
        <v>-3.60822483003176e-15</v>
      </c>
      <c r="L32" s="841">
        <v>147.896264999996</v>
      </c>
      <c r="M32" s="709">
        <v>113.94012</v>
      </c>
      <c r="N32" s="727">
        <v>1.29801745864403</v>
      </c>
      <c r="O32" s="842">
        <v>33.9561449999961</v>
      </c>
      <c r="P32" s="843">
        <v>72.6923559999999</v>
      </c>
      <c r="Q32" s="841">
        <v>64.6681140000035</v>
      </c>
      <c r="R32" s="709">
        <v>48.83148</v>
      </c>
      <c r="S32" s="727">
        <v>1.32431198071415</v>
      </c>
      <c r="T32" s="842">
        <v>15.8366340000035</v>
      </c>
      <c r="U32" s="843">
        <v>33.1115930000001</v>
      </c>
      <c r="V32" s="853">
        <v>0.304228367444404</v>
      </c>
      <c r="W32" s="708">
        <v>0.3</v>
      </c>
      <c r="X32" s="708">
        <v>1.01409455814801</v>
      </c>
      <c r="Y32" s="858">
        <v>0.00422836744440425</v>
      </c>
      <c r="Z32" s="859">
        <v>0.312952336022922</v>
      </c>
      <c r="AA32" s="841">
        <v>10.261359</v>
      </c>
      <c r="AB32" s="709">
        <v>7.1622</v>
      </c>
      <c r="AC32" s="727">
        <v>1.4327104800201</v>
      </c>
      <c r="AD32" s="842">
        <v>3.09915899999997</v>
      </c>
      <c r="AE32" s="843">
        <v>3.655722</v>
      </c>
      <c r="AF32" s="841">
        <v>4.92285999999999</v>
      </c>
      <c r="AG32" s="709">
        <v>7.108431</v>
      </c>
      <c r="AH32" s="727">
        <v>0.692538198654526</v>
      </c>
      <c r="AI32" s="842">
        <v>-2.18557100000001</v>
      </c>
      <c r="AJ32" s="843">
        <v>1.531038</v>
      </c>
      <c r="AK32" s="841">
        <v>0.34569</v>
      </c>
      <c r="AL32" s="709">
        <v>0</v>
      </c>
      <c r="AM32" s="708" t="s">
        <v>29</v>
      </c>
      <c r="AN32" s="842">
        <v>0.34569</v>
      </c>
      <c r="AO32" s="843">
        <v>0.4341</v>
      </c>
      <c r="AP32" s="841">
        <v>0.00733799999999999</v>
      </c>
      <c r="AQ32" s="709">
        <v>0</v>
      </c>
      <c r="AR32" s="708" t="s">
        <v>29</v>
      </c>
      <c r="AS32" s="842">
        <v>0.00733799999999999</v>
      </c>
      <c r="AT32" s="843">
        <v>0</v>
      </c>
      <c r="AU32" s="841">
        <v>49.8222470000036</v>
      </c>
      <c r="AV32" s="709">
        <v>34.560849</v>
      </c>
      <c r="AW32" s="727">
        <v>1.4415805294599</v>
      </c>
      <c r="AX32" s="842">
        <v>15.2613980000036</v>
      </c>
      <c r="AY32" s="843">
        <v>28.3589330000001</v>
      </c>
      <c r="AZ32" s="853">
        <v>0.234386623169838</v>
      </c>
      <c r="BA32" s="708">
        <v>0.212327267164542</v>
      </c>
      <c r="BB32" s="708">
        <v>1.10389318479854</v>
      </c>
      <c r="BC32" s="858">
        <v>0.0220593560052958</v>
      </c>
      <c r="BD32" s="859">
        <v>0.268032840626772</v>
      </c>
      <c r="BE32" s="841">
        <v>3.66666666666667</v>
      </c>
      <c r="BF32" s="709">
        <v>3</v>
      </c>
      <c r="BG32" s="708">
        <v>1.22222222222222</v>
      </c>
      <c r="BH32" s="709">
        <v>0.666666666666667</v>
      </c>
      <c r="BI32" s="866">
        <v>1.83333333333333</v>
      </c>
      <c r="BJ32" s="841">
        <v>57.9721033636363</v>
      </c>
      <c r="BK32" s="709">
        <v>54.2572</v>
      </c>
      <c r="BL32" s="708">
        <v>1.06846839430778</v>
      </c>
      <c r="BM32" s="866">
        <v>3.71490336363626</v>
      </c>
      <c r="BN32" s="853">
        <v>0.0482741231069576</v>
      </c>
      <c r="BO32" s="708">
        <v>0.0440015334370369</v>
      </c>
      <c r="BP32" s="708">
        <v>1.09710092663099</v>
      </c>
      <c r="BQ32" s="708">
        <v>0.00427258966992067</v>
      </c>
      <c r="BR32" s="859">
        <v>0.0345518483435812</v>
      </c>
      <c r="BS32" s="870">
        <v>20.7150318978217</v>
      </c>
      <c r="BT32" s="871">
        <v>22.7264806902907</v>
      </c>
      <c r="BU32" s="708">
        <v>0.91149316870129</v>
      </c>
      <c r="BV32" s="875">
        <v>-2.01144879246895</v>
      </c>
      <c r="BW32" s="866">
        <v>28.942011728463</v>
      </c>
      <c r="BX32" s="870">
        <v>4.85532637538592</v>
      </c>
      <c r="BY32" s="871">
        <v>4.82545153723716</v>
      </c>
      <c r="BZ32" s="708">
        <v>1.00619109691978</v>
      </c>
      <c r="CA32" s="875">
        <v>0.029874838148757</v>
      </c>
      <c r="CB32" s="866">
        <v>7.75740961703328</v>
      </c>
    </row>
    <row r="33" s="159" customFormat="1" hidden="1" outlineLevel="2" spans="1:80">
      <c r="A33" s="850" t="s">
        <v>54</v>
      </c>
      <c r="B33" s="841">
        <v>335.698681</v>
      </c>
      <c r="C33" s="709">
        <v>226.42125</v>
      </c>
      <c r="D33" s="727">
        <v>1.48262886544439</v>
      </c>
      <c r="E33" s="842">
        <v>109.277431</v>
      </c>
      <c r="F33" s="843">
        <v>287.109358</v>
      </c>
      <c r="G33" s="841">
        <v>0</v>
      </c>
      <c r="H33" s="709">
        <v>0</v>
      </c>
      <c r="I33" s="727" t="s">
        <v>29</v>
      </c>
      <c r="J33" s="842">
        <v>0</v>
      </c>
      <c r="K33" s="843">
        <v>-10.653665</v>
      </c>
      <c r="L33" s="841">
        <v>233.253943</v>
      </c>
      <c r="M33" s="709">
        <v>151.09999963</v>
      </c>
      <c r="N33" s="727">
        <v>1.54370578141079</v>
      </c>
      <c r="O33" s="842">
        <v>82.1539433699997</v>
      </c>
      <c r="P33" s="843">
        <v>195.137730999999</v>
      </c>
      <c r="Q33" s="841">
        <v>102.444738</v>
      </c>
      <c r="R33" s="709">
        <v>75.32125037</v>
      </c>
      <c r="S33" s="727">
        <v>1.36010405425775</v>
      </c>
      <c r="T33" s="842">
        <v>27.1234876300001</v>
      </c>
      <c r="U33" s="843">
        <v>91.9716270000009</v>
      </c>
      <c r="V33" s="853">
        <v>0.305168723614973</v>
      </c>
      <c r="W33" s="708">
        <v>0.332659811612205</v>
      </c>
      <c r="X33" s="708">
        <v>0.917359756010206</v>
      </c>
      <c r="Y33" s="858">
        <v>-0.0274910879972317</v>
      </c>
      <c r="Z33" s="859">
        <v>0.320336570151088</v>
      </c>
      <c r="AA33" s="841">
        <v>22.439986</v>
      </c>
      <c r="AB33" s="709">
        <v>27.83597515</v>
      </c>
      <c r="AC33" s="727">
        <v>0.806150525680434</v>
      </c>
      <c r="AD33" s="842">
        <v>-5.39598915</v>
      </c>
      <c r="AE33" s="843">
        <v>28.400685</v>
      </c>
      <c r="AF33" s="841">
        <v>10.377385</v>
      </c>
      <c r="AG33" s="709">
        <v>16.29197297</v>
      </c>
      <c r="AH33" s="727">
        <v>0.636963062675643</v>
      </c>
      <c r="AI33" s="842">
        <v>-5.91458797000001</v>
      </c>
      <c r="AJ33" s="843">
        <v>7.913201</v>
      </c>
      <c r="AK33" s="841">
        <v>1.836888</v>
      </c>
      <c r="AL33" s="709">
        <v>0.47</v>
      </c>
      <c r="AM33" s="708">
        <v>3.90827234042553</v>
      </c>
      <c r="AN33" s="842">
        <v>1.366888</v>
      </c>
      <c r="AO33" s="843">
        <v>0.677149999999999</v>
      </c>
      <c r="AP33" s="841">
        <v>0.00733799999999999</v>
      </c>
      <c r="AQ33" s="709">
        <v>0</v>
      </c>
      <c r="AR33" s="708" t="s">
        <v>29</v>
      </c>
      <c r="AS33" s="842">
        <v>0.00733799999999999</v>
      </c>
      <c r="AT33" s="843">
        <v>0</v>
      </c>
      <c r="AU33" s="841">
        <v>71.4569170000001</v>
      </c>
      <c r="AV33" s="709">
        <v>31.66330225</v>
      </c>
      <c r="AW33" s="727">
        <v>2.25677399141146</v>
      </c>
      <c r="AX33" s="842">
        <v>39.7936147500001</v>
      </c>
      <c r="AY33" s="843">
        <v>66.9885560000009</v>
      </c>
      <c r="AZ33" s="853">
        <v>0.212860285262783</v>
      </c>
      <c r="BA33" s="708">
        <v>0.139842449637567</v>
      </c>
      <c r="BB33" s="708">
        <v>1.52214356809723</v>
      </c>
      <c r="BC33" s="858">
        <v>0.0730178356252162</v>
      </c>
      <c r="BD33" s="859">
        <v>0.233320698658666</v>
      </c>
      <c r="BE33" s="841">
        <v>6.44444444444444</v>
      </c>
      <c r="BF33" s="709">
        <v>7</v>
      </c>
      <c r="BG33" s="708">
        <v>0.920634920634921</v>
      </c>
      <c r="BH33" s="709">
        <v>-0.555555555555555</v>
      </c>
      <c r="BI33" s="866">
        <v>7.58333333</v>
      </c>
      <c r="BJ33" s="841">
        <v>52.091174637931</v>
      </c>
      <c r="BK33" s="709">
        <v>32.3458928571429</v>
      </c>
      <c r="BL33" s="708">
        <v>1.61044169867235</v>
      </c>
      <c r="BM33" s="866">
        <v>19.7452817807881</v>
      </c>
      <c r="BN33" s="853">
        <v>0.0668456186159397</v>
      </c>
      <c r="BO33" s="708">
        <v>0.122938881178335</v>
      </c>
      <c r="BP33" s="708">
        <v>0.543730494171114</v>
      </c>
      <c r="BQ33" s="708">
        <v>-0.0560932625623948</v>
      </c>
      <c r="BR33" s="859">
        <v>0.0989193985101662</v>
      </c>
      <c r="BS33" s="870">
        <v>14.959843602398</v>
      </c>
      <c r="BT33" s="871">
        <v>8.13412315465443</v>
      </c>
      <c r="BU33" s="708">
        <v>1.83914643508167</v>
      </c>
      <c r="BV33" s="875">
        <v>6.82572044774355</v>
      </c>
      <c r="BW33" s="866">
        <v>10.109240604584</v>
      </c>
      <c r="BX33" s="870">
        <v>3.18435657669306</v>
      </c>
      <c r="BY33" s="871">
        <v>1.13749570760053</v>
      </c>
      <c r="BZ33" s="708">
        <v>2.79944491694851</v>
      </c>
      <c r="CA33" s="875">
        <v>2.04686086909253</v>
      </c>
      <c r="CB33" s="866">
        <v>2.35869508077009</v>
      </c>
    </row>
    <row r="34" s="159" customFormat="1" hidden="1" outlineLevel="2" spans="1:80">
      <c r="A34" s="850" t="s">
        <v>55</v>
      </c>
      <c r="B34" s="841">
        <v>428.173826</v>
      </c>
      <c r="C34" s="709">
        <v>473.8088</v>
      </c>
      <c r="D34" s="727">
        <v>0.903684832362759</v>
      </c>
      <c r="E34" s="842">
        <v>-45.6349740000002</v>
      </c>
      <c r="F34" s="843">
        <v>477.361807</v>
      </c>
      <c r="G34" s="841">
        <v>0</v>
      </c>
      <c r="H34" s="709">
        <v>0</v>
      </c>
      <c r="I34" s="727" t="s">
        <v>29</v>
      </c>
      <c r="J34" s="842">
        <v>0</v>
      </c>
      <c r="K34" s="843">
        <v>2.64233079860787e-14</v>
      </c>
      <c r="L34" s="841">
        <v>295.778222000014</v>
      </c>
      <c r="M34" s="709">
        <v>332.49999957</v>
      </c>
      <c r="N34" s="727">
        <v>0.889558563556463</v>
      </c>
      <c r="O34" s="842">
        <v>-36.7217775699861</v>
      </c>
      <c r="P34" s="843">
        <v>329.562520999999</v>
      </c>
      <c r="Q34" s="841">
        <v>132.395603999986</v>
      </c>
      <c r="R34" s="709">
        <v>141.30880043</v>
      </c>
      <c r="S34" s="727">
        <v>0.936923982066995</v>
      </c>
      <c r="T34" s="842">
        <v>-8.91319643001407</v>
      </c>
      <c r="U34" s="843">
        <v>147.799286000001</v>
      </c>
      <c r="V34" s="853">
        <v>0.309209942225628</v>
      </c>
      <c r="W34" s="708">
        <v>0.298240134902517</v>
      </c>
      <c r="X34" s="708">
        <v>1.03678179439764</v>
      </c>
      <c r="Y34" s="858">
        <v>0.0109698073231101</v>
      </c>
      <c r="Z34" s="859">
        <v>0.309616906574181</v>
      </c>
      <c r="AA34" s="841">
        <v>23.236411</v>
      </c>
      <c r="AB34" s="709">
        <v>23.98828418</v>
      </c>
      <c r="AC34" s="727">
        <v>0.968656650289856</v>
      </c>
      <c r="AD34" s="842">
        <v>-0.751873180000043</v>
      </c>
      <c r="AE34" s="843">
        <v>24.790879</v>
      </c>
      <c r="AF34" s="841">
        <v>6.52578599999999</v>
      </c>
      <c r="AG34" s="709">
        <v>4.08365</v>
      </c>
      <c r="AH34" s="727">
        <v>1.59802774478714</v>
      </c>
      <c r="AI34" s="842">
        <v>2.44213599999999</v>
      </c>
      <c r="AJ34" s="843">
        <v>4.09816699999999</v>
      </c>
      <c r="AK34" s="841">
        <v>1.516267</v>
      </c>
      <c r="AL34" s="709">
        <v>0</v>
      </c>
      <c r="AM34" s="708" t="s">
        <v>29</v>
      </c>
      <c r="AN34" s="842">
        <v>1.516267</v>
      </c>
      <c r="AO34" s="843">
        <v>0.43801</v>
      </c>
      <c r="AP34" s="841">
        <v>0.616592999999999</v>
      </c>
      <c r="AQ34" s="709">
        <v>0</v>
      </c>
      <c r="AR34" s="708" t="s">
        <v>29</v>
      </c>
      <c r="AS34" s="842">
        <v>0.616592999999999</v>
      </c>
      <c r="AT34" s="843">
        <v>0</v>
      </c>
      <c r="AU34" s="841">
        <v>103.533080999986</v>
      </c>
      <c r="AV34" s="709">
        <v>113.23686625</v>
      </c>
      <c r="AW34" s="727">
        <v>0.914305423919182</v>
      </c>
      <c r="AX34" s="842">
        <v>-9.70378525001402</v>
      </c>
      <c r="AY34" s="843">
        <v>119.348250000001</v>
      </c>
      <c r="AZ34" s="853">
        <v>0.24180151777887</v>
      </c>
      <c r="BA34" s="708">
        <v>0.238992746124597</v>
      </c>
      <c r="BB34" s="708">
        <v>1.01175253935452</v>
      </c>
      <c r="BC34" s="858">
        <v>0.00280877165427343</v>
      </c>
      <c r="BD34" s="859">
        <v>0.250016336141449</v>
      </c>
      <c r="BE34" s="841">
        <v>6</v>
      </c>
      <c r="BF34" s="709">
        <v>6</v>
      </c>
      <c r="BG34" s="708">
        <v>1</v>
      </c>
      <c r="BH34" s="709">
        <v>0</v>
      </c>
      <c r="BI34" s="866">
        <v>6</v>
      </c>
      <c r="BJ34" s="841">
        <v>71.3623043333333</v>
      </c>
      <c r="BK34" s="709">
        <v>78.9681333333333</v>
      </c>
      <c r="BL34" s="708">
        <v>0.903684832362759</v>
      </c>
      <c r="BM34" s="866">
        <v>-7.60582900000003</v>
      </c>
      <c r="BN34" s="853">
        <v>0.0542686394847498</v>
      </c>
      <c r="BO34" s="708">
        <v>0.0506286168175855</v>
      </c>
      <c r="BP34" s="708">
        <v>1.07189654578712</v>
      </c>
      <c r="BQ34" s="708">
        <v>0.00364002266716426</v>
      </c>
      <c r="BR34" s="859">
        <v>0.0519331011330782</v>
      </c>
      <c r="BS34" s="870">
        <v>18.4268485352579</v>
      </c>
      <c r="BT34" s="871">
        <v>19.7516752946855</v>
      </c>
      <c r="BU34" s="708">
        <v>0.932925853647259</v>
      </c>
      <c r="BV34" s="875">
        <v>-1.32482675942756</v>
      </c>
      <c r="BW34" s="866">
        <v>19.2555418063232</v>
      </c>
      <c r="BX34" s="870">
        <v>4.45563994370671</v>
      </c>
      <c r="BY34" s="871">
        <v>4.72050711923823</v>
      </c>
      <c r="BZ34" s="708">
        <v>0.943890101457095</v>
      </c>
      <c r="CA34" s="875">
        <v>-0.26486717553152</v>
      </c>
      <c r="CB34" s="866">
        <v>4.81420001283542</v>
      </c>
    </row>
    <row r="35" s="159" customFormat="1" hidden="1" outlineLevel="2" spans="1:80">
      <c r="A35" s="850" t="s">
        <v>56</v>
      </c>
      <c r="B35" s="841">
        <v>386.011606</v>
      </c>
      <c r="C35" s="709">
        <v>316.557</v>
      </c>
      <c r="D35" s="727">
        <v>1.21940631860929</v>
      </c>
      <c r="E35" s="842">
        <v>69.4546059999996</v>
      </c>
      <c r="F35" s="843">
        <v>245.915912</v>
      </c>
      <c r="G35" s="841">
        <v>0</v>
      </c>
      <c r="H35" s="709">
        <v>0</v>
      </c>
      <c r="I35" s="727" t="s">
        <v>29</v>
      </c>
      <c r="J35" s="842">
        <v>0</v>
      </c>
      <c r="K35" s="843">
        <v>1.99840144432528e-14</v>
      </c>
      <c r="L35" s="841">
        <v>264.532817000006</v>
      </c>
      <c r="M35" s="709">
        <v>221.5899</v>
      </c>
      <c r="N35" s="727">
        <v>1.19379455922858</v>
      </c>
      <c r="O35" s="842">
        <v>42.9429170000059</v>
      </c>
      <c r="P35" s="843">
        <v>166.297684</v>
      </c>
      <c r="Q35" s="841">
        <v>121.478788999994</v>
      </c>
      <c r="R35" s="709">
        <v>94.9671</v>
      </c>
      <c r="S35" s="727">
        <v>1.27916709049759</v>
      </c>
      <c r="T35" s="842">
        <v>26.5116889999937</v>
      </c>
      <c r="U35" s="843">
        <v>79.6182279999999</v>
      </c>
      <c r="V35" s="853">
        <v>0.314702426330658</v>
      </c>
      <c r="W35" s="708">
        <v>0.3</v>
      </c>
      <c r="X35" s="708">
        <v>1.04900808776886</v>
      </c>
      <c r="Y35" s="858">
        <v>0.0147024263306577</v>
      </c>
      <c r="Z35" s="859">
        <v>0.323762002029377</v>
      </c>
      <c r="AA35" s="841">
        <v>17.4237369999999</v>
      </c>
      <c r="AB35" s="709">
        <v>20.36028109</v>
      </c>
      <c r="AC35" s="727">
        <v>0.85577094554739</v>
      </c>
      <c r="AD35" s="842">
        <v>-2.93654409000005</v>
      </c>
      <c r="AE35" s="843">
        <v>18.215508</v>
      </c>
      <c r="AF35" s="841">
        <v>7.27706599999994</v>
      </c>
      <c r="AG35" s="709">
        <v>8.366257</v>
      </c>
      <c r="AH35" s="727">
        <v>0.869811434193325</v>
      </c>
      <c r="AI35" s="842">
        <v>-1.08919100000005</v>
      </c>
      <c r="AJ35" s="843">
        <v>7.62706599999984</v>
      </c>
      <c r="AK35" s="841">
        <v>1.6298</v>
      </c>
      <c r="AL35" s="709">
        <v>0.33</v>
      </c>
      <c r="AM35" s="708">
        <v>4.93878787878788</v>
      </c>
      <c r="AN35" s="842">
        <v>1.2998</v>
      </c>
      <c r="AO35" s="843">
        <v>0.43506</v>
      </c>
      <c r="AP35" s="841">
        <v>0.0995579999999999</v>
      </c>
      <c r="AQ35" s="709">
        <v>0</v>
      </c>
      <c r="AR35" s="708" t="s">
        <v>29</v>
      </c>
      <c r="AS35" s="842">
        <v>0.0995579999999999</v>
      </c>
      <c r="AT35" s="843">
        <v>0</v>
      </c>
      <c r="AU35" s="841">
        <v>98.3082279999938</v>
      </c>
      <c r="AV35" s="709">
        <v>66.57056191</v>
      </c>
      <c r="AW35" s="727">
        <v>1.47675226375438</v>
      </c>
      <c r="AX35" s="842">
        <v>31.7376660899938</v>
      </c>
      <c r="AY35" s="843">
        <v>54.210714</v>
      </c>
      <c r="AZ35" s="853">
        <v>0.254676871036862</v>
      </c>
      <c r="BA35" s="708">
        <v>0.210295655790268</v>
      </c>
      <c r="BB35" s="708">
        <v>1.21104199741936</v>
      </c>
      <c r="BC35" s="858">
        <v>0.0443812152465934</v>
      </c>
      <c r="BD35" s="859">
        <v>0.220444108553659</v>
      </c>
      <c r="BE35" s="841">
        <v>6</v>
      </c>
      <c r="BF35" s="709">
        <v>6</v>
      </c>
      <c r="BG35" s="708">
        <v>1</v>
      </c>
      <c r="BH35" s="709">
        <v>0</v>
      </c>
      <c r="BI35" s="866">
        <v>3</v>
      </c>
      <c r="BJ35" s="841">
        <v>64.3352676666666</v>
      </c>
      <c r="BK35" s="709">
        <v>52.7595</v>
      </c>
      <c r="BL35" s="708">
        <v>1.21940631860929</v>
      </c>
      <c r="BM35" s="866">
        <v>11.5757676666666</v>
      </c>
      <c r="BN35" s="853">
        <v>0.0451378578497973</v>
      </c>
      <c r="BO35" s="708">
        <v>0.0643178987986365</v>
      </c>
      <c r="BP35" s="708">
        <v>0.701793104142173</v>
      </c>
      <c r="BQ35" s="708">
        <v>-0.0191800409488393</v>
      </c>
      <c r="BR35" s="859">
        <v>0.0740720998973015</v>
      </c>
      <c r="BS35" s="870">
        <v>22.15435219207</v>
      </c>
      <c r="BT35" s="871">
        <v>15.5477715951318</v>
      </c>
      <c r="BU35" s="708">
        <v>1.42492138223891</v>
      </c>
      <c r="BV35" s="875">
        <v>6.60658059693824</v>
      </c>
      <c r="BW35" s="866">
        <v>13.5003598033061</v>
      </c>
      <c r="BX35" s="870">
        <v>5.64220109612503</v>
      </c>
      <c r="BY35" s="871">
        <v>3.26962882367554</v>
      </c>
      <c r="BZ35" s="708">
        <v>1.72563963691217</v>
      </c>
      <c r="CA35" s="875">
        <v>2.37257227244949</v>
      </c>
      <c r="CB35" s="866">
        <v>2.97607478199346</v>
      </c>
    </row>
    <row r="36" s="159" customFormat="1" hidden="1" outlineLevel="2" spans="1:80">
      <c r="A36" s="850" t="s">
        <v>57</v>
      </c>
      <c r="B36" s="841">
        <v>2178.070556</v>
      </c>
      <c r="C36" s="709">
        <v>2340</v>
      </c>
      <c r="D36" s="727">
        <v>0.930799382905981</v>
      </c>
      <c r="E36" s="842">
        <v>-161.929444000004</v>
      </c>
      <c r="F36" s="843">
        <v>347.145745</v>
      </c>
      <c r="G36" s="841">
        <v>10.129549</v>
      </c>
      <c r="H36" s="709">
        <v>13.2</v>
      </c>
      <c r="I36" s="727">
        <v>0.767390075757575</v>
      </c>
      <c r="J36" s="842">
        <v>-3.07045100000001</v>
      </c>
      <c r="K36" s="843">
        <v>9.99200722162641e-16</v>
      </c>
      <c r="L36" s="841">
        <v>1845.828571</v>
      </c>
      <c r="M36" s="709">
        <v>1836.9</v>
      </c>
      <c r="N36" s="727">
        <v>1.00486067341717</v>
      </c>
      <c r="O36" s="842">
        <v>8.92857100000151</v>
      </c>
      <c r="P36" s="843">
        <v>293.213502</v>
      </c>
      <c r="Q36" s="841">
        <v>332.241984999994</v>
      </c>
      <c r="R36" s="709">
        <v>503.1</v>
      </c>
      <c r="S36" s="727">
        <v>0.660389554760473</v>
      </c>
      <c r="T36" s="842">
        <v>-170.858015000006</v>
      </c>
      <c r="U36" s="843">
        <v>53.932243</v>
      </c>
      <c r="V36" s="853">
        <v>0.152539587886516</v>
      </c>
      <c r="W36" s="708">
        <v>0.215</v>
      </c>
      <c r="X36" s="708">
        <v>0.709486455286121</v>
      </c>
      <c r="Y36" s="858">
        <v>-0.062460412113484</v>
      </c>
      <c r="Z36" s="859">
        <v>0.155359078360589</v>
      </c>
      <c r="AA36" s="841">
        <v>161.205444</v>
      </c>
      <c r="AB36" s="709">
        <v>138.75929978</v>
      </c>
      <c r="AC36" s="727">
        <v>1.16176317014851</v>
      </c>
      <c r="AD36" s="842">
        <v>22.4461442199997</v>
      </c>
      <c r="AE36" s="843">
        <v>20.740452</v>
      </c>
      <c r="AF36" s="841">
        <v>233.65317</v>
      </c>
      <c r="AG36" s="709">
        <v>235.279764</v>
      </c>
      <c r="AH36" s="727">
        <v>0.993086553759038</v>
      </c>
      <c r="AI36" s="842">
        <v>-1.62659400000015</v>
      </c>
      <c r="AJ36" s="843">
        <v>67.0981669999999</v>
      </c>
      <c r="AK36" s="841">
        <v>1.051801</v>
      </c>
      <c r="AL36" s="709">
        <v>0</v>
      </c>
      <c r="AM36" s="708" t="s">
        <v>29</v>
      </c>
      <c r="AN36" s="842">
        <v>1.051801</v>
      </c>
      <c r="AO36" s="843">
        <v>0</v>
      </c>
      <c r="AP36" s="841">
        <v>0</v>
      </c>
      <c r="AQ36" s="709">
        <v>0</v>
      </c>
      <c r="AR36" s="708" t="s">
        <v>29</v>
      </c>
      <c r="AS36" s="842">
        <v>0</v>
      </c>
      <c r="AT36" s="843">
        <v>0</v>
      </c>
      <c r="AU36" s="252">
        <v>-71.6943770000055</v>
      </c>
      <c r="AV36" s="709">
        <v>115.86093622</v>
      </c>
      <c r="AW36" s="727">
        <v>-0.618796803642863</v>
      </c>
      <c r="AX36" s="842">
        <v>-187.555313220005</v>
      </c>
      <c r="AY36" s="843">
        <v>-33.9063759999999</v>
      </c>
      <c r="AZ36" s="853">
        <v>-0.0329164621423796</v>
      </c>
      <c r="BA36" s="708">
        <v>0.0495132206068376</v>
      </c>
      <c r="BB36" s="708">
        <v>-0.66480147602909</v>
      </c>
      <c r="BC36" s="858">
        <v>-0.0824296827492172</v>
      </c>
      <c r="BD36" s="859">
        <v>-0.0976718755403438</v>
      </c>
      <c r="BE36" s="841">
        <v>44.3333333333333</v>
      </c>
      <c r="BF36" s="709">
        <v>50</v>
      </c>
      <c r="BG36" s="708">
        <v>0.886666666666667</v>
      </c>
      <c r="BH36" s="709">
        <v>-5.66666666666666</v>
      </c>
      <c r="BI36" s="866">
        <v>16.08333333</v>
      </c>
      <c r="BJ36" s="841">
        <v>49.1294110375939</v>
      </c>
      <c r="BK36" s="709">
        <v>46.8</v>
      </c>
      <c r="BL36" s="708">
        <v>1.04977374011953</v>
      </c>
      <c r="BM36" s="866">
        <v>2.32941103759389</v>
      </c>
      <c r="BN36" s="853">
        <v>0.0740129577326695</v>
      </c>
      <c r="BO36" s="708">
        <v>0.0592988460598291</v>
      </c>
      <c r="BP36" s="708">
        <v>1.24813487361954</v>
      </c>
      <c r="BQ36" s="708">
        <v>0.0147141116728405</v>
      </c>
      <c r="BR36" s="859">
        <v>0.0597456610047172</v>
      </c>
      <c r="BS36" s="870">
        <v>13.51114765082</v>
      </c>
      <c r="BT36" s="871">
        <v>16.8637345656113</v>
      </c>
      <c r="BU36" s="708">
        <v>0.801195464637598</v>
      </c>
      <c r="BV36" s="875">
        <v>-3.35258691479122</v>
      </c>
      <c r="BW36" s="866">
        <v>16.7376171454701</v>
      </c>
      <c r="BX36" s="870">
        <v>-0.444739180148319</v>
      </c>
      <c r="BY36" s="871">
        <v>0.834977809802262</v>
      </c>
      <c r="BZ36" s="708">
        <v>-0.532635927478888</v>
      </c>
      <c r="CA36" s="875">
        <v>-1.27971698995058</v>
      </c>
      <c r="CB36" s="866">
        <v>-1.63479445867428</v>
      </c>
    </row>
    <row r="37" s="159" customFormat="1" hidden="1" outlineLevel="2" spans="1:80">
      <c r="A37" s="850" t="s">
        <v>58</v>
      </c>
      <c r="B37" s="841">
        <v>2499.96925</v>
      </c>
      <c r="C37" s="709">
        <v>2802.22287512</v>
      </c>
      <c r="D37" s="727">
        <v>0.892137906729828</v>
      </c>
      <c r="E37" s="842">
        <v>-302.253625120002</v>
      </c>
      <c r="F37" s="843">
        <v>1120.738483</v>
      </c>
      <c r="G37" s="841">
        <v>1.0416</v>
      </c>
      <c r="H37" s="709">
        <v>0</v>
      </c>
      <c r="I37" s="727" t="s">
        <v>29</v>
      </c>
      <c r="J37" s="842">
        <v>1.0416</v>
      </c>
      <c r="K37" s="843">
        <v>0</v>
      </c>
      <c r="L37" s="841">
        <v>2031.69844</v>
      </c>
      <c r="M37" s="709">
        <v>2239.8790141</v>
      </c>
      <c r="N37" s="727">
        <v>0.907057223720786</v>
      </c>
      <c r="O37" s="842">
        <v>-208.180574100002</v>
      </c>
      <c r="P37" s="843">
        <v>876.422083999998</v>
      </c>
      <c r="Q37" s="841">
        <v>468.27081</v>
      </c>
      <c r="R37" s="709">
        <v>562.34386102</v>
      </c>
      <c r="S37" s="727">
        <v>0.832712584699749</v>
      </c>
      <c r="T37" s="842">
        <v>-94.0730510199996</v>
      </c>
      <c r="U37" s="843">
        <v>244.316399</v>
      </c>
      <c r="V37" s="853">
        <v>0.187310627920724</v>
      </c>
      <c r="W37" s="708">
        <v>0.200677778349775</v>
      </c>
      <c r="X37" s="708">
        <v>0.933389981995154</v>
      </c>
      <c r="Y37" s="858">
        <v>-0.0133671504290511</v>
      </c>
      <c r="Z37" s="859">
        <v>0.217995904223805</v>
      </c>
      <c r="AA37" s="841">
        <v>138.530097</v>
      </c>
      <c r="AB37" s="709">
        <v>181.90561681</v>
      </c>
      <c r="AC37" s="727">
        <v>0.761549310182623</v>
      </c>
      <c r="AD37" s="842">
        <v>-43.3755198099999</v>
      </c>
      <c r="AE37" s="843">
        <v>64.3663079999999</v>
      </c>
      <c r="AF37" s="841">
        <v>382.862935</v>
      </c>
      <c r="AG37" s="709">
        <v>377.48324597</v>
      </c>
      <c r="AH37" s="727">
        <v>1.01425146436943</v>
      </c>
      <c r="AI37" s="842">
        <v>5.37968902999989</v>
      </c>
      <c r="AJ37" s="843">
        <v>121.07588</v>
      </c>
      <c r="AK37" s="841">
        <v>0.549999999999999</v>
      </c>
      <c r="AL37" s="709">
        <v>0</v>
      </c>
      <c r="AM37" s="708" t="s">
        <v>29</v>
      </c>
      <c r="AN37" s="842">
        <v>0.549999999999999</v>
      </c>
      <c r="AO37" s="843">
        <v>0</v>
      </c>
      <c r="AP37" s="841">
        <v>0.000418999999999999</v>
      </c>
      <c r="AQ37" s="709">
        <v>0</v>
      </c>
      <c r="AR37" s="708" t="s">
        <v>29</v>
      </c>
      <c r="AS37" s="842">
        <v>0.000418999999999999</v>
      </c>
      <c r="AT37" s="843">
        <v>0.004681</v>
      </c>
      <c r="AU37" s="252">
        <v>-53.6142409999995</v>
      </c>
      <c r="AV37" s="709">
        <v>2.95499823999978</v>
      </c>
      <c r="AW37" s="727">
        <v>-18.1435779806094</v>
      </c>
      <c r="AX37" s="842">
        <v>-56.5692392399993</v>
      </c>
      <c r="AY37" s="843">
        <v>58.8695300000001</v>
      </c>
      <c r="AZ37" s="853">
        <v>-0.0214459601853101</v>
      </c>
      <c r="BA37" s="708">
        <v>0.00105451934827748</v>
      </c>
      <c r="BB37" s="708">
        <v>-20.33718984895</v>
      </c>
      <c r="BC37" s="858">
        <v>-0.0225004795335876</v>
      </c>
      <c r="BD37" s="859">
        <v>0.0525274458698142</v>
      </c>
      <c r="BE37" s="841">
        <v>31.2222222222222</v>
      </c>
      <c r="BF37" s="709">
        <v>38</v>
      </c>
      <c r="BG37" s="708">
        <v>0.821637426900585</v>
      </c>
      <c r="BH37" s="709">
        <v>-6.77777777777778</v>
      </c>
      <c r="BI37" s="866">
        <v>21.9999999966667</v>
      </c>
      <c r="BJ37" s="841">
        <v>80.0701895017793</v>
      </c>
      <c r="BK37" s="709">
        <v>73.74270724</v>
      </c>
      <c r="BL37" s="708">
        <v>1.0858048544541</v>
      </c>
      <c r="BM37" s="866">
        <v>6.32748226177931</v>
      </c>
      <c r="BN37" s="853">
        <v>0.0554127203764607</v>
      </c>
      <c r="BO37" s="708">
        <v>0.064914756932819</v>
      </c>
      <c r="BP37" s="708">
        <v>0.853622858571402</v>
      </c>
      <c r="BQ37" s="708">
        <v>-0.00950203655635831</v>
      </c>
      <c r="BR37" s="859">
        <v>0.0574320494712592</v>
      </c>
      <c r="BS37" s="870">
        <v>18.0463978885397</v>
      </c>
      <c r="BT37" s="871">
        <v>15.4048177525322</v>
      </c>
      <c r="BU37" s="708">
        <v>1.17147753244749</v>
      </c>
      <c r="BV37" s="875">
        <v>2.64158013600752</v>
      </c>
      <c r="BW37" s="866">
        <v>17.4118808088231</v>
      </c>
      <c r="BX37" s="870">
        <v>-0.387022330605886</v>
      </c>
      <c r="BY37" s="871">
        <v>0.0162446783767335</v>
      </c>
      <c r="BZ37" s="708">
        <v>-23.8245609811641</v>
      </c>
      <c r="CA37" s="875">
        <v>-0.40326700898262</v>
      </c>
      <c r="CB37" s="866">
        <v>0.914601626677115</v>
      </c>
    </row>
    <row r="38" s="159" customFormat="1" hidden="1" outlineLevel="2" spans="1:80">
      <c r="A38" s="850" t="s">
        <v>59</v>
      </c>
      <c r="B38" s="841">
        <v>12.7169839999999</v>
      </c>
      <c r="C38" s="709">
        <v>0</v>
      </c>
      <c r="D38" s="727" t="s">
        <v>29</v>
      </c>
      <c r="E38" s="842">
        <v>12.7169839999999</v>
      </c>
      <c r="F38" s="843">
        <v>345.970144</v>
      </c>
      <c r="G38" s="841">
        <v>26.677672</v>
      </c>
      <c r="H38" s="709">
        <v>0</v>
      </c>
      <c r="I38" s="727" t="s">
        <v>29</v>
      </c>
      <c r="J38" s="842">
        <v>26.677672</v>
      </c>
      <c r="K38" s="843">
        <v>224.639751</v>
      </c>
      <c r="L38" s="841">
        <v>0.523451</v>
      </c>
      <c r="M38" s="709">
        <v>0</v>
      </c>
      <c r="N38" s="727" t="s">
        <v>29</v>
      </c>
      <c r="O38" s="842">
        <v>0.523451</v>
      </c>
      <c r="P38" s="843">
        <v>0</v>
      </c>
      <c r="Q38" s="841">
        <v>-13.9606880000001</v>
      </c>
      <c r="R38" s="709">
        <v>0</v>
      </c>
      <c r="S38" s="727" t="s">
        <v>29</v>
      </c>
      <c r="T38" s="842">
        <v>-13.9606880000001</v>
      </c>
      <c r="U38" s="843">
        <v>121.330393</v>
      </c>
      <c r="V38" s="853">
        <v>-1.09779866043711</v>
      </c>
      <c r="W38" s="708" t="s">
        <v>29</v>
      </c>
      <c r="X38" s="708" t="s">
        <v>29</v>
      </c>
      <c r="Y38" s="858" t="s">
        <v>29</v>
      </c>
      <c r="Z38" s="859">
        <v>0.350696136947586</v>
      </c>
      <c r="AA38" s="841">
        <v>3.31998100000001</v>
      </c>
      <c r="AB38" s="709">
        <v>3.15</v>
      </c>
      <c r="AC38" s="727">
        <v>1.05396222222222</v>
      </c>
      <c r="AD38" s="842">
        <v>0.169981000000007</v>
      </c>
      <c r="AE38" s="843">
        <v>50.4924519999999</v>
      </c>
      <c r="AF38" s="841">
        <v>2.99748899999999</v>
      </c>
      <c r="AG38" s="709">
        <v>0</v>
      </c>
      <c r="AH38" s="727" t="s">
        <v>29</v>
      </c>
      <c r="AI38" s="842">
        <v>2.99748899999999</v>
      </c>
      <c r="AJ38" s="843">
        <v>49.160661</v>
      </c>
      <c r="AK38" s="841">
        <v>0.0014</v>
      </c>
      <c r="AL38" s="709">
        <v>0</v>
      </c>
      <c r="AM38" s="708" t="s">
        <v>29</v>
      </c>
      <c r="AN38" s="842">
        <v>0.0014</v>
      </c>
      <c r="AO38" s="843">
        <v>0.25618</v>
      </c>
      <c r="AP38" s="841">
        <v>0</v>
      </c>
      <c r="AQ38" s="709">
        <v>0</v>
      </c>
      <c r="AR38" s="708" t="s">
        <v>29</v>
      </c>
      <c r="AS38" s="842">
        <v>0</v>
      </c>
      <c r="AT38" s="843">
        <v>0</v>
      </c>
      <c r="AU38" s="841">
        <v>-20.8002090000001</v>
      </c>
      <c r="AV38" s="709">
        <v>-3.15</v>
      </c>
      <c r="AW38" s="727">
        <v>-4.60324095238098</v>
      </c>
      <c r="AX38" s="842">
        <v>-17.6502090000001</v>
      </c>
      <c r="AY38" s="843">
        <v>21.9334600000002</v>
      </c>
      <c r="AZ38" s="853">
        <v>-1.63562437445862</v>
      </c>
      <c r="BA38" s="708" t="s">
        <v>29</v>
      </c>
      <c r="BB38" s="708" t="s">
        <v>29</v>
      </c>
      <c r="BC38" s="858" t="s">
        <v>29</v>
      </c>
      <c r="BD38" s="859">
        <v>0.0633969733527069</v>
      </c>
      <c r="BE38" s="841">
        <v>2.44444444444444</v>
      </c>
      <c r="BF38" s="709">
        <v>2.33333333333333</v>
      </c>
      <c r="BG38" s="708">
        <v>1.04761904761905</v>
      </c>
      <c r="BH38" s="709">
        <v>0.111111111111111</v>
      </c>
      <c r="BI38" s="866">
        <v>19</v>
      </c>
      <c r="BJ38" s="841">
        <v>5.2024025454545</v>
      </c>
      <c r="BK38" s="709">
        <v>0</v>
      </c>
      <c r="BL38" s="708" t="s">
        <v>29</v>
      </c>
      <c r="BM38" s="866">
        <v>5.2024025454545</v>
      </c>
      <c r="BN38" s="853">
        <v>0.261066696317306</v>
      </c>
      <c r="BO38" s="708" t="s">
        <v>29</v>
      </c>
      <c r="BP38" s="708" t="s">
        <v>29</v>
      </c>
      <c r="BQ38" s="708" t="s">
        <v>29</v>
      </c>
      <c r="BR38" s="859">
        <v>0.145944535607095</v>
      </c>
      <c r="BS38" s="870">
        <v>3.83043878865568</v>
      </c>
      <c r="BT38" s="871">
        <v>0</v>
      </c>
      <c r="BU38" s="708" t="s">
        <v>29</v>
      </c>
      <c r="BV38" s="875">
        <v>3.83043878865568</v>
      </c>
      <c r="BW38" s="866">
        <v>6.85191806490207</v>
      </c>
      <c r="BX38" s="870">
        <v>-6.26515904759698</v>
      </c>
      <c r="BY38" s="871">
        <v>-1</v>
      </c>
      <c r="BZ38" s="708">
        <v>-4.26515904759698</v>
      </c>
      <c r="CA38" s="875">
        <v>-5.26515904759698</v>
      </c>
      <c r="CB38" s="866">
        <v>0.434390866975527</v>
      </c>
    </row>
    <row r="39" s="159" customFormat="1" hidden="1" outlineLevel="2" spans="1:80">
      <c r="A39" s="850" t="s">
        <v>60</v>
      </c>
      <c r="B39" s="841">
        <v>51.544779</v>
      </c>
      <c r="C39" s="709">
        <v>0</v>
      </c>
      <c r="D39" s="727" t="s">
        <v>29</v>
      </c>
      <c r="E39" s="842">
        <v>51.544779</v>
      </c>
      <c r="F39" s="843">
        <v>8.335221</v>
      </c>
      <c r="G39" s="841">
        <v>0</v>
      </c>
      <c r="H39" s="709">
        <v>0</v>
      </c>
      <c r="I39" s="727" t="s">
        <v>29</v>
      </c>
      <c r="J39" s="842">
        <v>0</v>
      </c>
      <c r="K39" s="843">
        <v>0</v>
      </c>
      <c r="L39" s="841">
        <v>53.3479629999998</v>
      </c>
      <c r="M39" s="709">
        <v>0</v>
      </c>
      <c r="N39" s="727" t="s">
        <v>29</v>
      </c>
      <c r="O39" s="842">
        <v>53.3479629999998</v>
      </c>
      <c r="P39" s="843">
        <v>6.69171599999999</v>
      </c>
      <c r="Q39" s="841">
        <v>-1.8031839999998</v>
      </c>
      <c r="R39" s="709">
        <v>0</v>
      </c>
      <c r="S39" s="727" t="s">
        <v>29</v>
      </c>
      <c r="T39" s="842">
        <v>-1.8031839999998</v>
      </c>
      <c r="U39" s="843">
        <v>1.64350500000001</v>
      </c>
      <c r="V39" s="853">
        <v>-0.0349828641228591</v>
      </c>
      <c r="W39" s="708" t="s">
        <v>29</v>
      </c>
      <c r="X39" s="708" t="s">
        <v>29</v>
      </c>
      <c r="Y39" s="858" t="s">
        <v>29</v>
      </c>
      <c r="Z39" s="859">
        <v>0.197175935707045</v>
      </c>
      <c r="AA39" s="841">
        <v>0</v>
      </c>
      <c r="AB39" s="709">
        <v>0</v>
      </c>
      <c r="AC39" s="727" t="s">
        <v>29</v>
      </c>
      <c r="AD39" s="842">
        <v>0</v>
      </c>
      <c r="AE39" s="843">
        <v>0</v>
      </c>
      <c r="AF39" s="841">
        <v>0</v>
      </c>
      <c r="AG39" s="709">
        <v>0</v>
      </c>
      <c r="AH39" s="727" t="s">
        <v>29</v>
      </c>
      <c r="AI39" s="842">
        <v>0</v>
      </c>
      <c r="AJ39" s="843">
        <v>0</v>
      </c>
      <c r="AK39" s="841">
        <v>0</v>
      </c>
      <c r="AL39" s="709">
        <v>0</v>
      </c>
      <c r="AM39" s="708" t="s">
        <v>29</v>
      </c>
      <c r="AN39" s="842">
        <v>0</v>
      </c>
      <c r="AO39" s="843">
        <v>0</v>
      </c>
      <c r="AP39" s="841">
        <v>0</v>
      </c>
      <c r="AQ39" s="709">
        <v>0</v>
      </c>
      <c r="AR39" s="708" t="s">
        <v>29</v>
      </c>
      <c r="AS39" s="842">
        <v>0</v>
      </c>
      <c r="AT39" s="843">
        <v>0</v>
      </c>
      <c r="AU39" s="841">
        <v>-1.8031839999998</v>
      </c>
      <c r="AV39" s="709">
        <v>0</v>
      </c>
      <c r="AW39" s="727" t="s">
        <v>29</v>
      </c>
      <c r="AX39" s="842">
        <v>-1.8031839999998</v>
      </c>
      <c r="AY39" s="843">
        <v>1.64350500000001</v>
      </c>
      <c r="AZ39" s="853">
        <v>-0.0349828641228591</v>
      </c>
      <c r="BA39" s="708" t="s">
        <v>29</v>
      </c>
      <c r="BB39" s="708" t="s">
        <v>29</v>
      </c>
      <c r="BC39" s="858" t="s">
        <v>29</v>
      </c>
      <c r="BD39" s="859">
        <v>0.197175935707045</v>
      </c>
      <c r="BE39" s="841">
        <v>0</v>
      </c>
      <c r="BF39" s="709">
        <v>0</v>
      </c>
      <c r="BG39" s="708" t="s">
        <v>29</v>
      </c>
      <c r="BH39" s="709">
        <v>0</v>
      </c>
      <c r="BI39" s="866">
        <v>0</v>
      </c>
      <c r="BJ39" s="841" t="s">
        <v>29</v>
      </c>
      <c r="BK39" s="709" t="s">
        <v>29</v>
      </c>
      <c r="BL39" s="708" t="s">
        <v>29</v>
      </c>
      <c r="BM39" s="866" t="s">
        <v>29</v>
      </c>
      <c r="BN39" s="853">
        <v>0</v>
      </c>
      <c r="BO39" s="708" t="s">
        <v>29</v>
      </c>
      <c r="BP39" s="708" t="s">
        <v>29</v>
      </c>
      <c r="BQ39" s="708" t="s">
        <v>29</v>
      </c>
      <c r="BR39" s="859">
        <v>0</v>
      </c>
      <c r="BS39" s="870" t="s">
        <v>29</v>
      </c>
      <c r="BT39" s="871" t="s">
        <v>29</v>
      </c>
      <c r="BU39" s="708" t="s">
        <v>29</v>
      </c>
      <c r="BV39" s="875" t="s">
        <v>29</v>
      </c>
      <c r="BW39" s="866" t="s">
        <v>29</v>
      </c>
      <c r="BX39" s="870" t="s">
        <v>29</v>
      </c>
      <c r="BY39" s="871" t="s">
        <v>29</v>
      </c>
      <c r="BZ39" s="708" t="s">
        <v>29</v>
      </c>
      <c r="CA39" s="875" t="s">
        <v>29</v>
      </c>
      <c r="CB39" s="866" t="s">
        <v>29</v>
      </c>
    </row>
    <row r="40" s="159" customFormat="1" hidden="1" outlineLevel="2" spans="1:80">
      <c r="A40" s="850" t="s">
        <v>61</v>
      </c>
      <c r="B40" s="841">
        <v>1.886792</v>
      </c>
      <c r="C40" s="709">
        <v>1.89</v>
      </c>
      <c r="D40" s="727">
        <v>0.998302645502646</v>
      </c>
      <c r="E40" s="842">
        <v>-0.00320799999999988</v>
      </c>
      <c r="F40" s="843">
        <v>1.98019799999999</v>
      </c>
      <c r="G40" s="841">
        <v>0</v>
      </c>
      <c r="H40" s="709">
        <v>0</v>
      </c>
      <c r="I40" s="727" t="s">
        <v>29</v>
      </c>
      <c r="J40" s="842">
        <v>0</v>
      </c>
      <c r="K40" s="843">
        <v>0</v>
      </c>
      <c r="L40" s="841">
        <v>0</v>
      </c>
      <c r="M40" s="709">
        <v>0</v>
      </c>
      <c r="N40" s="727" t="s">
        <v>29</v>
      </c>
      <c r="O40" s="842">
        <v>0</v>
      </c>
      <c r="P40" s="843">
        <v>0</v>
      </c>
      <c r="Q40" s="841"/>
      <c r="R40" s="709"/>
      <c r="S40" s="727" t="s">
        <v>29</v>
      </c>
      <c r="T40" s="842">
        <v>0</v>
      </c>
      <c r="U40" s="843"/>
      <c r="V40" s="853">
        <v>0</v>
      </c>
      <c r="W40" s="708">
        <v>0</v>
      </c>
      <c r="X40" s="708" t="s">
        <v>29</v>
      </c>
      <c r="Y40" s="858">
        <v>0</v>
      </c>
      <c r="Z40" s="859">
        <v>0</v>
      </c>
      <c r="AA40" s="841">
        <v>0</v>
      </c>
      <c r="AB40" s="709">
        <v>0</v>
      </c>
      <c r="AC40" s="727" t="s">
        <v>29</v>
      </c>
      <c r="AD40" s="842">
        <v>0</v>
      </c>
      <c r="AE40" s="843">
        <v>0</v>
      </c>
      <c r="AF40" s="841">
        <v>3.24080199999999</v>
      </c>
      <c r="AG40" s="709">
        <v>3.240801</v>
      </c>
      <c r="AH40" s="727">
        <v>1.00000030856569</v>
      </c>
      <c r="AI40" s="842">
        <v>9.99999992590261e-7</v>
      </c>
      <c r="AJ40" s="843">
        <v>1.080267</v>
      </c>
      <c r="AK40" s="841">
        <v>0</v>
      </c>
      <c r="AL40" s="709">
        <v>0</v>
      </c>
      <c r="AM40" s="708" t="s">
        <v>29</v>
      </c>
      <c r="AN40" s="842">
        <v>0</v>
      </c>
      <c r="AO40" s="843">
        <v>0</v>
      </c>
      <c r="AP40" s="841">
        <v>0</v>
      </c>
      <c r="AQ40" s="709">
        <v>0</v>
      </c>
      <c r="AR40" s="708" t="s">
        <v>29</v>
      </c>
      <c r="AS40" s="842">
        <v>0</v>
      </c>
      <c r="AT40" s="843">
        <v>0</v>
      </c>
      <c r="AU40" s="841">
        <v>-1.35400999999999</v>
      </c>
      <c r="AV40" s="709">
        <v>-1.350801</v>
      </c>
      <c r="AW40" s="727">
        <v>0.997624372501951</v>
      </c>
      <c r="AX40" s="842">
        <v>-0.00320899999999247</v>
      </c>
      <c r="AY40" s="843">
        <v>0.899930999999993</v>
      </c>
      <c r="AZ40" s="853">
        <v>-0.717625472230109</v>
      </c>
      <c r="BA40" s="708">
        <v>-0.714709523809524</v>
      </c>
      <c r="BB40" s="708">
        <v>0.995920092956026</v>
      </c>
      <c r="BC40" s="858">
        <v>-0.00291594842058551</v>
      </c>
      <c r="BD40" s="859">
        <v>0.45446515954465</v>
      </c>
      <c r="BE40" s="841">
        <v>0</v>
      </c>
      <c r="BF40" s="709">
        <v>0</v>
      </c>
      <c r="BG40" s="708" t="s">
        <v>29</v>
      </c>
      <c r="BH40" s="709">
        <v>0</v>
      </c>
      <c r="BI40" s="866">
        <v>0</v>
      </c>
      <c r="BJ40" s="841" t="s">
        <v>29</v>
      </c>
      <c r="BK40" s="709" t="s">
        <v>29</v>
      </c>
      <c r="BL40" s="708" t="s">
        <v>29</v>
      </c>
      <c r="BM40" s="866" t="s">
        <v>29</v>
      </c>
      <c r="BN40" s="853">
        <v>0</v>
      </c>
      <c r="BO40" s="708">
        <v>0</v>
      </c>
      <c r="BP40" s="708" t="s">
        <v>29</v>
      </c>
      <c r="BQ40" s="708">
        <v>0</v>
      </c>
      <c r="BR40" s="859">
        <v>0</v>
      </c>
      <c r="BS40" s="870" t="s">
        <v>29</v>
      </c>
      <c r="BT40" s="871" t="s">
        <v>29</v>
      </c>
      <c r="BU40" s="708" t="s">
        <v>29</v>
      </c>
      <c r="BV40" s="875" t="s">
        <v>29</v>
      </c>
      <c r="BW40" s="866" t="s">
        <v>29</v>
      </c>
      <c r="BX40" s="870" t="s">
        <v>29</v>
      </c>
      <c r="BY40" s="871" t="s">
        <v>29</v>
      </c>
      <c r="BZ40" s="708" t="s">
        <v>29</v>
      </c>
      <c r="CA40" s="875" t="s">
        <v>29</v>
      </c>
      <c r="CB40" s="866" t="s">
        <v>29</v>
      </c>
    </row>
    <row r="41" s="163" customFormat="1" collapsed="1" spans="1:81">
      <c r="A41" s="844" t="s">
        <v>62</v>
      </c>
      <c r="B41" s="845">
        <v>11329.703349</v>
      </c>
      <c r="C41" s="846">
        <v>11136.66891716</v>
      </c>
      <c r="D41" s="847">
        <v>1.01733322892832</v>
      </c>
      <c r="E41" s="846">
        <v>193.034431839989</v>
      </c>
      <c r="F41" s="848">
        <v>8306.89873599999</v>
      </c>
      <c r="G41" s="845">
        <v>779.602503000001</v>
      </c>
      <c r="H41" s="846">
        <v>776.636221</v>
      </c>
      <c r="I41" s="847">
        <v>1.0038193969323</v>
      </c>
      <c r="J41" s="846">
        <v>2.96628200000043</v>
      </c>
      <c r="K41" s="848">
        <v>999.12646500001</v>
      </c>
      <c r="L41" s="845">
        <v>8475.96981300001</v>
      </c>
      <c r="M41" s="846">
        <v>7968.28449508</v>
      </c>
      <c r="N41" s="847">
        <v>1.0637132519846</v>
      </c>
      <c r="O41" s="846">
        <v>507.685317920011</v>
      </c>
      <c r="P41" s="848">
        <v>5477.42648799998</v>
      </c>
      <c r="Q41" s="845">
        <v>2090.30135599998</v>
      </c>
      <c r="R41" s="846">
        <v>2412.00820108</v>
      </c>
      <c r="S41" s="847">
        <v>0.866622822867694</v>
      </c>
      <c r="T41" s="846">
        <v>-321.706845080023</v>
      </c>
      <c r="U41" s="848">
        <v>1818.77366100001</v>
      </c>
      <c r="V41" s="854">
        <v>0.184497448133492</v>
      </c>
      <c r="W41" s="855">
        <v>0.216582554354601</v>
      </c>
      <c r="X41" s="855">
        <v>0.851857383819671</v>
      </c>
      <c r="Y41" s="847">
        <v>-0.0320851062211088</v>
      </c>
      <c r="Z41" s="860">
        <v>0.218947373598995</v>
      </c>
      <c r="AA41" s="845">
        <v>775.356562</v>
      </c>
      <c r="AB41" s="846">
        <v>869.34111557</v>
      </c>
      <c r="AC41" s="847">
        <v>0.891889901574047</v>
      </c>
      <c r="AD41" s="846">
        <v>-93.98455357</v>
      </c>
      <c r="AE41" s="848">
        <v>644.683792999999</v>
      </c>
      <c r="AF41" s="845">
        <v>1066.941054</v>
      </c>
      <c r="AG41" s="846">
        <v>968.19966988</v>
      </c>
      <c r="AH41" s="847">
        <v>1.10198452570453</v>
      </c>
      <c r="AI41" s="846">
        <v>98.7413841199991</v>
      </c>
      <c r="AJ41" s="848">
        <v>549.444509999999</v>
      </c>
      <c r="AK41" s="845">
        <v>26.819761</v>
      </c>
      <c r="AL41" s="846">
        <v>0.8</v>
      </c>
      <c r="AM41" s="855">
        <v>33.52470125</v>
      </c>
      <c r="AN41" s="846">
        <v>26.019761</v>
      </c>
      <c r="AO41" s="848">
        <v>7.67177499999999</v>
      </c>
      <c r="AP41" s="845">
        <v>19.54779</v>
      </c>
      <c r="AQ41" s="846">
        <v>2</v>
      </c>
      <c r="AR41" s="855">
        <v>9.773895</v>
      </c>
      <c r="AS41" s="846">
        <v>17.54779</v>
      </c>
      <c r="AT41" s="848">
        <v>0.101801</v>
      </c>
      <c r="AU41" s="845">
        <v>239.105387999978</v>
      </c>
      <c r="AV41" s="846">
        <v>553.00741563</v>
      </c>
      <c r="AW41" s="847">
        <v>0.432372842102999</v>
      </c>
      <c r="AX41" s="846">
        <v>-313.902027630022</v>
      </c>
      <c r="AY41" s="848">
        <v>643.787453999999</v>
      </c>
      <c r="AZ41" s="854">
        <v>0.0211042937872757</v>
      </c>
      <c r="BA41" s="855">
        <v>0.0496564475197692</v>
      </c>
      <c r="BB41" s="855">
        <v>0.425006113835947</v>
      </c>
      <c r="BC41" s="847">
        <v>-0.0285521537324934</v>
      </c>
      <c r="BD41" s="860">
        <v>0.0775003373051832</v>
      </c>
      <c r="BE41" s="845">
        <v>210.111111111111</v>
      </c>
      <c r="BF41" s="846">
        <v>229.333333333333</v>
      </c>
      <c r="BG41" s="855">
        <v>0.916182170542636</v>
      </c>
      <c r="BH41" s="846">
        <v>-19.2222222222222</v>
      </c>
      <c r="BI41" s="867">
        <v>186.16666666</v>
      </c>
      <c r="BJ41" s="845">
        <v>53.9224379381279</v>
      </c>
      <c r="BK41" s="846">
        <v>48.5610563248256</v>
      </c>
      <c r="BL41" s="855">
        <v>1.11040496272239</v>
      </c>
      <c r="BM41" s="867">
        <v>5.36138161330233</v>
      </c>
      <c r="BN41" s="854">
        <v>0.0684357337624763</v>
      </c>
      <c r="BO41" s="855">
        <v>0.0780611439593459</v>
      </c>
      <c r="BP41" s="855">
        <v>0.876693964389217</v>
      </c>
      <c r="BQ41" s="855">
        <v>-0.00962541019686958</v>
      </c>
      <c r="BR41" s="860">
        <v>0.0776082402697535</v>
      </c>
      <c r="BS41" s="872">
        <v>14.6122492595864</v>
      </c>
      <c r="BT41" s="873">
        <v>12.8104707320302</v>
      </c>
      <c r="BU41" s="855">
        <v>1.14064889302242</v>
      </c>
      <c r="BV41" s="855">
        <v>1.80177852755621</v>
      </c>
      <c r="BW41" s="867">
        <v>12.8852296679343</v>
      </c>
      <c r="BX41" s="872">
        <v>0.308381201267215</v>
      </c>
      <c r="BY41" s="873">
        <v>0.636122467608598</v>
      </c>
      <c r="BZ41" s="855">
        <v>0.484782753274735</v>
      </c>
      <c r="CA41" s="855">
        <v>-0.327741266341384</v>
      </c>
      <c r="CB41" s="867">
        <v>0.99860964551966</v>
      </c>
      <c r="CC41" s="159"/>
    </row>
    <row r="42" s="159" customFormat="1" hidden="1" outlineLevel="2" spans="1:80">
      <c r="A42" s="850" t="s">
        <v>63</v>
      </c>
      <c r="B42" s="841">
        <v>7.897678</v>
      </c>
      <c r="C42" s="709">
        <v>26.27169812</v>
      </c>
      <c r="D42" s="727">
        <v>0.30061543657841</v>
      </c>
      <c r="E42" s="842">
        <v>-18.37402012</v>
      </c>
      <c r="F42" s="843">
        <v>0</v>
      </c>
      <c r="G42" s="841">
        <v>0</v>
      </c>
      <c r="H42" s="709">
        <v>0</v>
      </c>
      <c r="I42" s="727" t="s">
        <v>29</v>
      </c>
      <c r="J42" s="842">
        <v>0</v>
      </c>
      <c r="K42" s="843">
        <v>0</v>
      </c>
      <c r="L42" s="841">
        <v>0</v>
      </c>
      <c r="M42" s="709">
        <v>0</v>
      </c>
      <c r="N42" s="727" t="s">
        <v>29</v>
      </c>
      <c r="O42" s="842">
        <v>0</v>
      </c>
      <c r="P42" s="843">
        <v>0</v>
      </c>
      <c r="Q42" s="841">
        <v>7.897678</v>
      </c>
      <c r="R42" s="709">
        <v>26.27169812</v>
      </c>
      <c r="S42" s="727">
        <v>0.30061543657841</v>
      </c>
      <c r="T42" s="842">
        <v>-18.37402012</v>
      </c>
      <c r="U42" s="843">
        <v>0</v>
      </c>
      <c r="V42" s="853">
        <v>1</v>
      </c>
      <c r="W42" s="708">
        <v>1</v>
      </c>
      <c r="X42" s="708">
        <v>1</v>
      </c>
      <c r="Y42" s="858">
        <v>0</v>
      </c>
      <c r="Z42" s="859" t="s">
        <v>29</v>
      </c>
      <c r="AA42" s="841">
        <v>0.002079</v>
      </c>
      <c r="AB42" s="709">
        <v>0</v>
      </c>
      <c r="AC42" s="727" t="s">
        <v>29</v>
      </c>
      <c r="AD42" s="842">
        <v>0.002079</v>
      </c>
      <c r="AE42" s="843">
        <v>0</v>
      </c>
      <c r="AF42" s="841">
        <v>7.134446</v>
      </c>
      <c r="AG42" s="709">
        <v>11.3609065</v>
      </c>
      <c r="AH42" s="727">
        <v>0.627982106885573</v>
      </c>
      <c r="AI42" s="842">
        <v>-4.2264605</v>
      </c>
      <c r="AJ42" s="843">
        <v>0</v>
      </c>
      <c r="AK42" s="841">
        <v>0</v>
      </c>
      <c r="AL42" s="709">
        <v>0</v>
      </c>
      <c r="AM42" s="708" t="s">
        <v>29</v>
      </c>
      <c r="AN42" s="842">
        <v>0</v>
      </c>
      <c r="AO42" s="843">
        <v>0</v>
      </c>
      <c r="AP42" s="841">
        <v>0</v>
      </c>
      <c r="AQ42" s="709">
        <v>0</v>
      </c>
      <c r="AR42" s="708" t="s">
        <v>29</v>
      </c>
      <c r="AS42" s="842">
        <v>0</v>
      </c>
      <c r="AT42" s="843">
        <v>0</v>
      </c>
      <c r="AU42" s="841">
        <v>0.761153000000001</v>
      </c>
      <c r="AV42" s="709">
        <v>14.91079162</v>
      </c>
      <c r="AW42" s="727">
        <v>0.0510471220709072</v>
      </c>
      <c r="AX42" s="842">
        <v>-14.14963862</v>
      </c>
      <c r="AY42" s="843">
        <v>0</v>
      </c>
      <c r="AZ42" s="853">
        <v>0.0963768084745923</v>
      </c>
      <c r="BA42" s="708">
        <v>0.567561013829128</v>
      </c>
      <c r="BB42" s="708">
        <v>0.169808718580533</v>
      </c>
      <c r="BC42" s="858">
        <v>-0.471184205354536</v>
      </c>
      <c r="BD42" s="859" t="s">
        <v>29</v>
      </c>
      <c r="BE42" s="841">
        <v>0</v>
      </c>
      <c r="BF42" s="709">
        <v>0</v>
      </c>
      <c r="BG42" s="708" t="s">
        <v>29</v>
      </c>
      <c r="BH42" s="709">
        <v>0</v>
      </c>
      <c r="BI42" s="866">
        <v>0</v>
      </c>
      <c r="BJ42" s="841" t="s">
        <v>29</v>
      </c>
      <c r="BK42" s="709" t="s">
        <v>29</v>
      </c>
      <c r="BL42" s="708" t="s">
        <v>29</v>
      </c>
      <c r="BM42" s="866" t="s">
        <v>29</v>
      </c>
      <c r="BN42" s="853">
        <v>0.000263241930096416</v>
      </c>
      <c r="BO42" s="708">
        <v>0</v>
      </c>
      <c r="BP42" s="708" t="s">
        <v>29</v>
      </c>
      <c r="BQ42" s="708">
        <v>0.000263241930096416</v>
      </c>
      <c r="BR42" s="859" t="s">
        <v>29</v>
      </c>
      <c r="BS42" s="870">
        <v>3798.78691678692</v>
      </c>
      <c r="BT42" s="871" t="s">
        <v>29</v>
      </c>
      <c r="BU42" s="708" t="s">
        <v>29</v>
      </c>
      <c r="BV42" s="875" t="s">
        <v>29</v>
      </c>
      <c r="BW42" s="866" t="s">
        <v>29</v>
      </c>
      <c r="BX42" s="870">
        <v>366.11495911496</v>
      </c>
      <c r="BY42" s="871" t="s">
        <v>29</v>
      </c>
      <c r="BZ42" s="708" t="s">
        <v>29</v>
      </c>
      <c r="CA42" s="875" t="s">
        <v>29</v>
      </c>
      <c r="CB42" s="866" t="s">
        <v>29</v>
      </c>
    </row>
    <row r="43" s="159" customFormat="1" hidden="1" outlineLevel="2" spans="1:80">
      <c r="A43" s="850" t="s">
        <v>64</v>
      </c>
      <c r="B43" s="841">
        <v>108.797</v>
      </c>
      <c r="C43" s="709">
        <v>0</v>
      </c>
      <c r="D43" s="727" t="s">
        <v>29</v>
      </c>
      <c r="E43" s="842">
        <v>108.797</v>
      </c>
      <c r="F43" s="843">
        <v>0</v>
      </c>
      <c r="G43" s="841">
        <v>1.6698</v>
      </c>
      <c r="H43" s="709">
        <v>0</v>
      </c>
      <c r="I43" s="727" t="s">
        <v>29</v>
      </c>
      <c r="J43" s="842">
        <v>1.6698</v>
      </c>
      <c r="K43" s="843">
        <v>0</v>
      </c>
      <c r="L43" s="841">
        <v>0</v>
      </c>
      <c r="M43" s="709">
        <v>0</v>
      </c>
      <c r="N43" s="727" t="s">
        <v>29</v>
      </c>
      <c r="O43" s="842">
        <v>0</v>
      </c>
      <c r="P43" s="843">
        <v>0</v>
      </c>
      <c r="Q43" s="841">
        <v>-5.94624400000004</v>
      </c>
      <c r="R43" s="709">
        <v>0</v>
      </c>
      <c r="S43" s="727" t="s">
        <v>29</v>
      </c>
      <c r="T43" s="842">
        <v>-5.94624400000004</v>
      </c>
      <c r="U43" s="843">
        <v>0</v>
      </c>
      <c r="V43" s="853">
        <v>-0.0546544849582254</v>
      </c>
      <c r="W43" s="708" t="s">
        <v>29</v>
      </c>
      <c r="X43" s="708" t="s">
        <v>29</v>
      </c>
      <c r="Y43" s="858" t="s">
        <v>29</v>
      </c>
      <c r="Z43" s="859" t="s">
        <v>29</v>
      </c>
      <c r="AA43" s="841">
        <v>114.743244</v>
      </c>
      <c r="AB43" s="863">
        <v>0</v>
      </c>
      <c r="AC43" s="727" t="s">
        <v>29</v>
      </c>
      <c r="AD43" s="842">
        <v>114.743244</v>
      </c>
      <c r="AE43" s="843">
        <v>0</v>
      </c>
      <c r="AF43" s="841">
        <v>1.67984</v>
      </c>
      <c r="AG43" s="709">
        <v>0</v>
      </c>
      <c r="AH43" s="727" t="s">
        <v>29</v>
      </c>
      <c r="AI43" s="842">
        <v>1.67984</v>
      </c>
      <c r="AJ43" s="843">
        <v>0</v>
      </c>
      <c r="AK43" s="841">
        <v>0</v>
      </c>
      <c r="AL43" s="709">
        <v>0</v>
      </c>
      <c r="AM43" s="708" t="s">
        <v>29</v>
      </c>
      <c r="AN43" s="842">
        <v>0</v>
      </c>
      <c r="AO43" s="843">
        <v>0</v>
      </c>
      <c r="AP43" s="841">
        <v>0</v>
      </c>
      <c r="AQ43" s="709">
        <v>0</v>
      </c>
      <c r="AR43" s="708" t="s">
        <v>29</v>
      </c>
      <c r="AS43" s="842">
        <v>0</v>
      </c>
      <c r="AT43" s="843">
        <v>0</v>
      </c>
      <c r="AU43" s="841">
        <v>-9.29588400000003</v>
      </c>
      <c r="AV43" s="709">
        <v>0</v>
      </c>
      <c r="AW43" s="727" t="s">
        <v>29</v>
      </c>
      <c r="AX43" s="842">
        <v>-9.29588400000003</v>
      </c>
      <c r="AY43" s="843">
        <v>0</v>
      </c>
      <c r="AZ43" s="865">
        <v>-0.0854424662444742</v>
      </c>
      <c r="BA43" s="708" t="s">
        <v>29</v>
      </c>
      <c r="BB43" s="708" t="s">
        <v>29</v>
      </c>
      <c r="BC43" s="858" t="s">
        <v>29</v>
      </c>
      <c r="BD43" s="859" t="s">
        <v>29</v>
      </c>
      <c r="BE43" s="841">
        <v>29.7777777777778</v>
      </c>
      <c r="BF43" s="709">
        <v>0</v>
      </c>
      <c r="BG43" s="708" t="s">
        <v>29</v>
      </c>
      <c r="BH43" s="709">
        <v>29.7777777777778</v>
      </c>
      <c r="BI43" s="866">
        <v>0</v>
      </c>
      <c r="BJ43" s="841">
        <v>3.65363059701491</v>
      </c>
      <c r="BK43" s="709" t="s">
        <v>29</v>
      </c>
      <c r="BL43" s="708" t="s">
        <v>29</v>
      </c>
      <c r="BM43" s="866" t="s">
        <v>29</v>
      </c>
      <c r="BN43" s="853">
        <v>1.05465448495823</v>
      </c>
      <c r="BO43" s="708" t="s">
        <v>29</v>
      </c>
      <c r="BP43" s="708" t="s">
        <v>29</v>
      </c>
      <c r="BQ43" s="708" t="s">
        <v>29</v>
      </c>
      <c r="BR43" s="859" t="s">
        <v>29</v>
      </c>
      <c r="BS43" s="870">
        <v>0.948177829101642</v>
      </c>
      <c r="BT43" s="871" t="s">
        <v>29</v>
      </c>
      <c r="BU43" s="708" t="s">
        <v>29</v>
      </c>
      <c r="BV43" s="875" t="s">
        <v>29</v>
      </c>
      <c r="BW43" s="866" t="s">
        <v>29</v>
      </c>
      <c r="BX43" s="870">
        <v>-0.0810146521567758</v>
      </c>
      <c r="BY43" s="871" t="s">
        <v>29</v>
      </c>
      <c r="BZ43" s="708" t="s">
        <v>29</v>
      </c>
      <c r="CA43" s="875" t="s">
        <v>29</v>
      </c>
      <c r="CB43" s="866" t="s">
        <v>29</v>
      </c>
    </row>
    <row r="44" s="159" customFormat="1" hidden="1" outlineLevel="2" spans="1:80">
      <c r="A44" s="850" t="s">
        <v>65</v>
      </c>
      <c r="B44" s="841">
        <v>675.176109</v>
      </c>
      <c r="C44" s="709">
        <v>0</v>
      </c>
      <c r="D44" s="727" t="s">
        <v>29</v>
      </c>
      <c r="E44" s="842">
        <v>675.176109</v>
      </c>
      <c r="F44" s="843">
        <v>0</v>
      </c>
      <c r="G44" s="841">
        <v>1.6431</v>
      </c>
      <c r="H44" s="709">
        <v>0</v>
      </c>
      <c r="I44" s="727" t="s">
        <v>29</v>
      </c>
      <c r="J44" s="842">
        <v>1.6431</v>
      </c>
      <c r="K44" s="843">
        <v>0</v>
      </c>
      <c r="L44" s="841">
        <v>0</v>
      </c>
      <c r="M44" s="709">
        <v>0</v>
      </c>
      <c r="N44" s="727" t="s">
        <v>29</v>
      </c>
      <c r="O44" s="842">
        <v>0</v>
      </c>
      <c r="P44" s="843">
        <v>0</v>
      </c>
      <c r="Q44" s="841">
        <v>48.5999089999999</v>
      </c>
      <c r="R44" s="709">
        <v>0</v>
      </c>
      <c r="S44" s="727" t="s">
        <v>29</v>
      </c>
      <c r="T44" s="842">
        <v>48.5999089999999</v>
      </c>
      <c r="U44" s="843">
        <v>0</v>
      </c>
      <c r="V44" s="853">
        <v>0.0719810851601088</v>
      </c>
      <c r="W44" s="708" t="s">
        <v>29</v>
      </c>
      <c r="X44" s="708" t="s">
        <v>29</v>
      </c>
      <c r="Y44" s="858" t="s">
        <v>29</v>
      </c>
      <c r="Z44" s="859" t="s">
        <v>29</v>
      </c>
      <c r="AA44" s="841">
        <v>626.5762</v>
      </c>
      <c r="AB44" s="863">
        <v>0</v>
      </c>
      <c r="AC44" s="727" t="s">
        <v>29</v>
      </c>
      <c r="AD44" s="842">
        <v>626.5762</v>
      </c>
      <c r="AE44" s="843">
        <v>0</v>
      </c>
      <c r="AF44" s="841">
        <v>22.375203</v>
      </c>
      <c r="AG44" s="709">
        <v>0</v>
      </c>
      <c r="AH44" s="727" t="s">
        <v>29</v>
      </c>
      <c r="AI44" s="842">
        <v>22.375203</v>
      </c>
      <c r="AJ44" s="843">
        <v>0</v>
      </c>
      <c r="AK44" s="841">
        <v>0</v>
      </c>
      <c r="AL44" s="709">
        <v>0</v>
      </c>
      <c r="AM44" s="708" t="s">
        <v>29</v>
      </c>
      <c r="AN44" s="842">
        <v>0</v>
      </c>
      <c r="AO44" s="843">
        <v>0</v>
      </c>
      <c r="AP44" s="841">
        <v>0</v>
      </c>
      <c r="AQ44" s="709">
        <v>0</v>
      </c>
      <c r="AR44" s="708" t="s">
        <v>29</v>
      </c>
      <c r="AS44" s="842">
        <v>0</v>
      </c>
      <c r="AT44" s="843">
        <v>0</v>
      </c>
      <c r="AU44" s="841">
        <v>24.5816059999999</v>
      </c>
      <c r="AV44" s="709">
        <v>0</v>
      </c>
      <c r="AW44" s="727" t="s">
        <v>29</v>
      </c>
      <c r="AX44" s="842">
        <v>24.5816059999999</v>
      </c>
      <c r="AY44" s="843">
        <v>0</v>
      </c>
      <c r="AZ44" s="865">
        <v>0.0364076952254836</v>
      </c>
      <c r="BA44" s="708" t="s">
        <v>29</v>
      </c>
      <c r="BB44" s="708" t="s">
        <v>29</v>
      </c>
      <c r="BC44" s="858" t="s">
        <v>29</v>
      </c>
      <c r="BD44" s="859" t="s">
        <v>29</v>
      </c>
      <c r="BE44" s="841">
        <v>244.555555555556</v>
      </c>
      <c r="BF44" s="709">
        <v>0</v>
      </c>
      <c r="BG44" s="708" t="s">
        <v>29</v>
      </c>
      <c r="BH44" s="709">
        <v>244.555555555556</v>
      </c>
      <c r="BI44" s="866">
        <v>0</v>
      </c>
      <c r="BJ44" s="841">
        <v>2.76082915992731</v>
      </c>
      <c r="BK44" s="709" t="s">
        <v>29</v>
      </c>
      <c r="BL44" s="708" t="s">
        <v>29</v>
      </c>
      <c r="BM44" s="866" t="s">
        <v>29</v>
      </c>
      <c r="BN44" s="853">
        <v>0.928018914839891</v>
      </c>
      <c r="BO44" s="708" t="s">
        <v>29</v>
      </c>
      <c r="BP44" s="708" t="s">
        <v>29</v>
      </c>
      <c r="BQ44" s="708" t="s">
        <v>29</v>
      </c>
      <c r="BR44" s="859" t="s">
        <v>29</v>
      </c>
      <c r="BS44" s="870">
        <v>1.07756424358282</v>
      </c>
      <c r="BT44" s="871" t="s">
        <v>29</v>
      </c>
      <c r="BU44" s="708" t="s">
        <v>29</v>
      </c>
      <c r="BV44" s="875" t="s">
        <v>29</v>
      </c>
      <c r="BW44" s="866" t="s">
        <v>29</v>
      </c>
      <c r="BX44" s="870">
        <v>0.0392316305662423</v>
      </c>
      <c r="BY44" s="871" t="s">
        <v>29</v>
      </c>
      <c r="BZ44" s="708" t="s">
        <v>29</v>
      </c>
      <c r="CA44" s="875" t="s">
        <v>29</v>
      </c>
      <c r="CB44" s="866" t="s">
        <v>29</v>
      </c>
    </row>
    <row r="45" s="159" customFormat="1" hidden="1" outlineLevel="2" spans="1:80">
      <c r="A45" s="850" t="s">
        <v>66</v>
      </c>
      <c r="B45" s="841">
        <v>342.317352</v>
      </c>
      <c r="C45" s="709">
        <v>0</v>
      </c>
      <c r="D45" s="727" t="s">
        <v>29</v>
      </c>
      <c r="E45" s="842">
        <v>342.317352</v>
      </c>
      <c r="F45" s="843">
        <v>0</v>
      </c>
      <c r="G45" s="841">
        <v>0</v>
      </c>
      <c r="H45" s="709">
        <v>0</v>
      </c>
      <c r="I45" s="727" t="s">
        <v>29</v>
      </c>
      <c r="J45" s="842">
        <v>0</v>
      </c>
      <c r="K45" s="843">
        <v>0</v>
      </c>
      <c r="L45" s="841">
        <v>327.053238</v>
      </c>
      <c r="M45" s="709">
        <v>0</v>
      </c>
      <c r="N45" s="727" t="s">
        <v>29</v>
      </c>
      <c r="O45" s="842">
        <v>327.053238</v>
      </c>
      <c r="P45" s="843">
        <v>0</v>
      </c>
      <c r="Q45" s="841">
        <v>15.2641139999999</v>
      </c>
      <c r="R45" s="709">
        <v>0</v>
      </c>
      <c r="S45" s="727" t="s">
        <v>29</v>
      </c>
      <c r="T45" s="842">
        <v>15.2641139999999</v>
      </c>
      <c r="U45" s="843">
        <v>0</v>
      </c>
      <c r="V45" s="853">
        <v>0.0445905353930171</v>
      </c>
      <c r="W45" s="708" t="s">
        <v>29</v>
      </c>
      <c r="X45" s="708" t="s">
        <v>29</v>
      </c>
      <c r="Y45" s="858" t="s">
        <v>29</v>
      </c>
      <c r="Z45" s="859" t="s">
        <v>29</v>
      </c>
      <c r="AA45" s="841">
        <v>9.68803699999999</v>
      </c>
      <c r="AB45" s="863">
        <v>0</v>
      </c>
      <c r="AC45" s="727" t="s">
        <v>29</v>
      </c>
      <c r="AD45" s="842">
        <v>9.68803699999999</v>
      </c>
      <c r="AE45" s="843">
        <v>0</v>
      </c>
      <c r="AF45" s="841">
        <v>2.103315</v>
      </c>
      <c r="AG45" s="709">
        <v>0</v>
      </c>
      <c r="AH45" s="727" t="s">
        <v>29</v>
      </c>
      <c r="AI45" s="842">
        <v>2.103315</v>
      </c>
      <c r="AJ45" s="843">
        <v>0</v>
      </c>
      <c r="AK45" s="841">
        <v>0</v>
      </c>
      <c r="AL45" s="709">
        <v>0</v>
      </c>
      <c r="AM45" s="708" t="s">
        <v>29</v>
      </c>
      <c r="AN45" s="842">
        <v>0</v>
      </c>
      <c r="AO45" s="843">
        <v>0</v>
      </c>
      <c r="AP45" s="841">
        <v>0</v>
      </c>
      <c r="AQ45" s="709">
        <v>0</v>
      </c>
      <c r="AR45" s="708" t="s">
        <v>29</v>
      </c>
      <c r="AS45" s="842">
        <v>0</v>
      </c>
      <c r="AT45" s="843">
        <v>0</v>
      </c>
      <c r="AU45" s="841">
        <v>3.47276199999988</v>
      </c>
      <c r="AV45" s="709">
        <v>0</v>
      </c>
      <c r="AW45" s="727" t="s">
        <v>29</v>
      </c>
      <c r="AX45" s="842">
        <v>3.47276199999988</v>
      </c>
      <c r="AY45" s="843">
        <v>0</v>
      </c>
      <c r="AZ45" s="865">
        <v>0.010144861134588</v>
      </c>
      <c r="BA45" s="708" t="s">
        <v>29</v>
      </c>
      <c r="BB45" s="708" t="s">
        <v>29</v>
      </c>
      <c r="BC45" s="858" t="s">
        <v>29</v>
      </c>
      <c r="BD45" s="859" t="s">
        <v>29</v>
      </c>
      <c r="BE45" s="841">
        <v>1.66666666666667</v>
      </c>
      <c r="BF45" s="709">
        <v>0</v>
      </c>
      <c r="BG45" s="708" t="s">
        <v>29</v>
      </c>
      <c r="BH45" s="709">
        <v>1.66666666666667</v>
      </c>
      <c r="BI45" s="866">
        <v>0</v>
      </c>
      <c r="BJ45" s="841">
        <v>205.3904112</v>
      </c>
      <c r="BK45" s="709" t="s">
        <v>29</v>
      </c>
      <c r="BL45" s="708" t="s">
        <v>29</v>
      </c>
      <c r="BM45" s="866" t="s">
        <v>29</v>
      </c>
      <c r="BN45" s="853">
        <v>0.0283013319172906</v>
      </c>
      <c r="BO45" s="708" t="s">
        <v>29</v>
      </c>
      <c r="BP45" s="708" t="s">
        <v>29</v>
      </c>
      <c r="BQ45" s="708" t="s">
        <v>29</v>
      </c>
      <c r="BR45" s="859" t="s">
        <v>29</v>
      </c>
      <c r="BS45" s="870">
        <v>35.3340260777287</v>
      </c>
      <c r="BT45" s="871" t="s">
        <v>29</v>
      </c>
      <c r="BU45" s="708" t="s">
        <v>29</v>
      </c>
      <c r="BV45" s="875" t="s">
        <v>29</v>
      </c>
      <c r="BW45" s="866" t="s">
        <v>29</v>
      </c>
      <c r="BX45" s="870">
        <v>0.358458787884469</v>
      </c>
      <c r="BY45" s="871" t="s">
        <v>29</v>
      </c>
      <c r="BZ45" s="708" t="s">
        <v>29</v>
      </c>
      <c r="CA45" s="875" t="s">
        <v>29</v>
      </c>
      <c r="CB45" s="866" t="s">
        <v>29</v>
      </c>
    </row>
    <row r="46" s="159" customFormat="1" hidden="1" outlineLevel="2" spans="1:80">
      <c r="A46" s="850" t="s">
        <v>67</v>
      </c>
      <c r="B46" s="841">
        <v>65.244093</v>
      </c>
      <c r="C46" s="709">
        <v>0</v>
      </c>
      <c r="D46" s="727" t="s">
        <v>29</v>
      </c>
      <c r="E46" s="842">
        <v>65.244093</v>
      </c>
      <c r="F46" s="843">
        <v>0</v>
      </c>
      <c r="G46" s="841">
        <v>48.1886859999999</v>
      </c>
      <c r="H46" s="709">
        <v>0</v>
      </c>
      <c r="I46" s="727" t="s">
        <v>29</v>
      </c>
      <c r="J46" s="842">
        <v>48.1886859999999</v>
      </c>
      <c r="K46" s="843">
        <v>0</v>
      </c>
      <c r="L46" s="841">
        <v>0</v>
      </c>
      <c r="M46" s="709">
        <v>0</v>
      </c>
      <c r="N46" s="727" t="s">
        <v>29</v>
      </c>
      <c r="O46" s="842">
        <v>0</v>
      </c>
      <c r="P46" s="843">
        <v>0</v>
      </c>
      <c r="Q46" s="841">
        <v>17.0554070000001</v>
      </c>
      <c r="R46" s="709">
        <v>0</v>
      </c>
      <c r="S46" s="727" t="s">
        <v>29</v>
      </c>
      <c r="T46" s="842">
        <v>17.0554070000001</v>
      </c>
      <c r="U46" s="843">
        <v>0</v>
      </c>
      <c r="V46" s="853">
        <v>0.261409212938252</v>
      </c>
      <c r="W46" s="708" t="s">
        <v>29</v>
      </c>
      <c r="X46" s="708" t="s">
        <v>29</v>
      </c>
      <c r="Y46" s="858" t="s">
        <v>29</v>
      </c>
      <c r="Z46" s="859" t="s">
        <v>29</v>
      </c>
      <c r="AA46" s="841">
        <v>14.910687</v>
      </c>
      <c r="AB46" s="863">
        <v>0</v>
      </c>
      <c r="AC46" s="727" t="s">
        <v>29</v>
      </c>
      <c r="AD46" s="842">
        <v>14.910687</v>
      </c>
      <c r="AE46" s="843">
        <v>0</v>
      </c>
      <c r="AF46" s="841">
        <v>1.65079</v>
      </c>
      <c r="AG46" s="709">
        <v>0</v>
      </c>
      <c r="AH46" s="727" t="s">
        <v>29</v>
      </c>
      <c r="AI46" s="842">
        <v>1.65079</v>
      </c>
      <c r="AJ46" s="843">
        <v>0</v>
      </c>
      <c r="AK46" s="841">
        <v>0</v>
      </c>
      <c r="AL46" s="709">
        <v>0</v>
      </c>
      <c r="AM46" s="708" t="s">
        <v>29</v>
      </c>
      <c r="AN46" s="842">
        <v>0</v>
      </c>
      <c r="AO46" s="843">
        <v>0</v>
      </c>
      <c r="AP46" s="841">
        <v>0</v>
      </c>
      <c r="AQ46" s="709">
        <v>0</v>
      </c>
      <c r="AR46" s="708" t="s">
        <v>29</v>
      </c>
      <c r="AS46" s="842">
        <v>0</v>
      </c>
      <c r="AT46" s="843">
        <v>0</v>
      </c>
      <c r="AU46" s="841">
        <v>0.493930000000135</v>
      </c>
      <c r="AV46" s="709">
        <v>0</v>
      </c>
      <c r="AW46" s="727" t="s">
        <v>29</v>
      </c>
      <c r="AX46" s="842">
        <v>0.493930000000135</v>
      </c>
      <c r="AY46" s="843">
        <v>0</v>
      </c>
      <c r="AZ46" s="865">
        <v>0.00757049377635052</v>
      </c>
      <c r="BA46" s="708" t="s">
        <v>29</v>
      </c>
      <c r="BB46" s="708" t="s">
        <v>29</v>
      </c>
      <c r="BC46" s="858" t="s">
        <v>29</v>
      </c>
      <c r="BD46" s="859" t="s">
        <v>29</v>
      </c>
      <c r="BE46" s="841">
        <v>0</v>
      </c>
      <c r="BF46" s="709">
        <v>0</v>
      </c>
      <c r="BG46" s="708" t="s">
        <v>29</v>
      </c>
      <c r="BH46" s="709">
        <v>0</v>
      </c>
      <c r="BI46" s="866">
        <v>0</v>
      </c>
      <c r="BJ46" s="841" t="s">
        <v>29</v>
      </c>
      <c r="BK46" s="709" t="s">
        <v>29</v>
      </c>
      <c r="BL46" s="708" t="s">
        <v>29</v>
      </c>
      <c r="BM46" s="866" t="s">
        <v>29</v>
      </c>
      <c r="BN46" s="853">
        <v>0.228536965024558</v>
      </c>
      <c r="BO46" s="708" t="s">
        <v>29</v>
      </c>
      <c r="BP46" s="708" t="s">
        <v>29</v>
      </c>
      <c r="BQ46" s="708" t="s">
        <v>29</v>
      </c>
      <c r="BR46" s="859" t="s">
        <v>29</v>
      </c>
      <c r="BS46" s="870">
        <v>4.37565975330312</v>
      </c>
      <c r="BT46" s="871" t="s">
        <v>29</v>
      </c>
      <c r="BU46" s="708" t="s">
        <v>29</v>
      </c>
      <c r="BV46" s="875" t="s">
        <v>29</v>
      </c>
      <c r="BW46" s="866" t="s">
        <v>29</v>
      </c>
      <c r="BX46" s="870">
        <v>0.0331259049298087</v>
      </c>
      <c r="BY46" s="871" t="s">
        <v>29</v>
      </c>
      <c r="BZ46" s="708" t="s">
        <v>29</v>
      </c>
      <c r="CA46" s="875" t="s">
        <v>29</v>
      </c>
      <c r="CB46" s="866" t="s">
        <v>29</v>
      </c>
    </row>
    <row r="47" s="159" customFormat="1" hidden="1" outlineLevel="2" spans="1:80">
      <c r="A47" s="850" t="s">
        <v>68</v>
      </c>
      <c r="B47" s="841">
        <v>0</v>
      </c>
      <c r="C47" s="709">
        <v>0</v>
      </c>
      <c r="D47" s="727" t="s">
        <v>29</v>
      </c>
      <c r="E47" s="842">
        <v>0</v>
      </c>
      <c r="F47" s="843">
        <v>0</v>
      </c>
      <c r="G47" s="841">
        <v>0</v>
      </c>
      <c r="H47" s="709">
        <v>0</v>
      </c>
      <c r="I47" s="727" t="s">
        <v>29</v>
      </c>
      <c r="J47" s="842">
        <v>0</v>
      </c>
      <c r="K47" s="843">
        <v>0</v>
      </c>
      <c r="L47" s="841">
        <v>0</v>
      </c>
      <c r="M47" s="709">
        <v>0</v>
      </c>
      <c r="N47" s="727" t="s">
        <v>29</v>
      </c>
      <c r="O47" s="842">
        <v>0</v>
      </c>
      <c r="P47" s="843">
        <v>0</v>
      </c>
      <c r="Q47" s="841">
        <v>0</v>
      </c>
      <c r="R47" s="709">
        <v>0</v>
      </c>
      <c r="S47" s="727" t="s">
        <v>29</v>
      </c>
      <c r="T47" s="842">
        <v>0</v>
      </c>
      <c r="U47" s="843">
        <v>0</v>
      </c>
      <c r="V47" s="853" t="s">
        <v>29</v>
      </c>
      <c r="W47" s="708" t="s">
        <v>29</v>
      </c>
      <c r="X47" s="708" t="s">
        <v>29</v>
      </c>
      <c r="Y47" s="858" t="s">
        <v>29</v>
      </c>
      <c r="Z47" s="859" t="s">
        <v>29</v>
      </c>
      <c r="AA47" s="841">
        <v>0</v>
      </c>
      <c r="AB47" s="863">
        <v>0</v>
      </c>
      <c r="AC47" s="727" t="s">
        <v>29</v>
      </c>
      <c r="AD47" s="842">
        <v>0</v>
      </c>
      <c r="AE47" s="843">
        <v>0</v>
      </c>
      <c r="AF47" s="841">
        <v>0.897356999999999</v>
      </c>
      <c r="AG47" s="709">
        <v>0</v>
      </c>
      <c r="AH47" s="727" t="s">
        <v>29</v>
      </c>
      <c r="AI47" s="842">
        <v>0.897356999999999</v>
      </c>
      <c r="AJ47" s="843">
        <v>0</v>
      </c>
      <c r="AK47" s="841">
        <v>0</v>
      </c>
      <c r="AL47" s="709">
        <v>0</v>
      </c>
      <c r="AM47" s="708" t="s">
        <v>29</v>
      </c>
      <c r="AN47" s="842">
        <v>0</v>
      </c>
      <c r="AO47" s="843">
        <v>0</v>
      </c>
      <c r="AP47" s="841">
        <v>0</v>
      </c>
      <c r="AQ47" s="709">
        <v>0</v>
      </c>
      <c r="AR47" s="708" t="s">
        <v>29</v>
      </c>
      <c r="AS47" s="842">
        <v>0</v>
      </c>
      <c r="AT47" s="843">
        <v>0</v>
      </c>
      <c r="AU47" s="841">
        <v>-0.897356999999999</v>
      </c>
      <c r="AV47" s="709">
        <v>0</v>
      </c>
      <c r="AW47" s="727" t="s">
        <v>29</v>
      </c>
      <c r="AX47" s="842">
        <v>-0.897356999999999</v>
      </c>
      <c r="AY47" s="843">
        <v>0</v>
      </c>
      <c r="AZ47" s="865" t="s">
        <v>29</v>
      </c>
      <c r="BA47" s="708" t="s">
        <v>29</v>
      </c>
      <c r="BB47" s="708" t="s">
        <v>29</v>
      </c>
      <c r="BC47" s="858" t="s">
        <v>29</v>
      </c>
      <c r="BD47" s="859" t="s">
        <v>29</v>
      </c>
      <c r="BE47" s="841">
        <v>0</v>
      </c>
      <c r="BF47" s="709">
        <v>0</v>
      </c>
      <c r="BG47" s="708" t="s">
        <v>29</v>
      </c>
      <c r="BH47" s="709">
        <v>0</v>
      </c>
      <c r="BI47" s="866">
        <v>0</v>
      </c>
      <c r="BJ47" s="841" t="s">
        <v>29</v>
      </c>
      <c r="BK47" s="709" t="s">
        <v>29</v>
      </c>
      <c r="BL47" s="708" t="s">
        <v>29</v>
      </c>
      <c r="BM47" s="866" t="s">
        <v>29</v>
      </c>
      <c r="BN47" s="853" t="s">
        <v>29</v>
      </c>
      <c r="BO47" s="708" t="s">
        <v>29</v>
      </c>
      <c r="BP47" s="708" t="s">
        <v>29</v>
      </c>
      <c r="BQ47" s="708" t="s">
        <v>29</v>
      </c>
      <c r="BR47" s="859" t="s">
        <v>29</v>
      </c>
      <c r="BS47" s="870" t="s">
        <v>29</v>
      </c>
      <c r="BT47" s="871" t="s">
        <v>29</v>
      </c>
      <c r="BU47" s="708" t="s">
        <v>29</v>
      </c>
      <c r="BV47" s="875" t="s">
        <v>29</v>
      </c>
      <c r="BW47" s="866" t="s">
        <v>29</v>
      </c>
      <c r="BX47" s="870" t="s">
        <v>29</v>
      </c>
      <c r="BY47" s="871" t="s">
        <v>29</v>
      </c>
      <c r="BZ47" s="708" t="s">
        <v>29</v>
      </c>
      <c r="CA47" s="875" t="s">
        <v>29</v>
      </c>
      <c r="CB47" s="866" t="s">
        <v>29</v>
      </c>
    </row>
    <row r="48" s="159" customFormat="1" hidden="1" outlineLevel="2" spans="1:80">
      <c r="A48" s="850" t="s">
        <v>69</v>
      </c>
      <c r="B48" s="841">
        <v>0</v>
      </c>
      <c r="C48" s="709">
        <v>0</v>
      </c>
      <c r="D48" s="727" t="s">
        <v>29</v>
      </c>
      <c r="E48" s="842">
        <v>0</v>
      </c>
      <c r="F48" s="843">
        <v>0</v>
      </c>
      <c r="G48" s="841">
        <v>0</v>
      </c>
      <c r="H48" s="709">
        <v>0</v>
      </c>
      <c r="I48" s="727" t="s">
        <v>29</v>
      </c>
      <c r="J48" s="842">
        <v>0</v>
      </c>
      <c r="K48" s="843">
        <v>0</v>
      </c>
      <c r="L48" s="841">
        <v>0</v>
      </c>
      <c r="M48" s="709">
        <v>0</v>
      </c>
      <c r="N48" s="727" t="s">
        <v>29</v>
      </c>
      <c r="O48" s="842">
        <v>0</v>
      </c>
      <c r="P48" s="843">
        <v>0</v>
      </c>
      <c r="Q48" s="841">
        <v>0</v>
      </c>
      <c r="R48" s="709">
        <v>0</v>
      </c>
      <c r="S48" s="727" t="s">
        <v>29</v>
      </c>
      <c r="T48" s="842">
        <v>0</v>
      </c>
      <c r="U48" s="843">
        <v>0</v>
      </c>
      <c r="V48" s="853" t="s">
        <v>29</v>
      </c>
      <c r="W48" s="708" t="s">
        <v>29</v>
      </c>
      <c r="X48" s="708" t="s">
        <v>29</v>
      </c>
      <c r="Y48" s="858" t="s">
        <v>29</v>
      </c>
      <c r="Z48" s="859" t="s">
        <v>29</v>
      </c>
      <c r="AA48" s="841">
        <v>2.896385</v>
      </c>
      <c r="AB48" s="863">
        <v>0</v>
      </c>
      <c r="AC48" s="727" t="s">
        <v>29</v>
      </c>
      <c r="AD48" s="842">
        <v>2.896385</v>
      </c>
      <c r="AE48" s="843">
        <v>0</v>
      </c>
      <c r="AF48" s="841">
        <v>1.05073</v>
      </c>
      <c r="AG48" s="709">
        <v>0</v>
      </c>
      <c r="AH48" s="727" t="s">
        <v>29</v>
      </c>
      <c r="AI48" s="842">
        <v>1.05073</v>
      </c>
      <c r="AJ48" s="843">
        <v>0</v>
      </c>
      <c r="AK48" s="841">
        <v>0</v>
      </c>
      <c r="AL48" s="709">
        <v>0</v>
      </c>
      <c r="AM48" s="708" t="s">
        <v>29</v>
      </c>
      <c r="AN48" s="842">
        <v>0</v>
      </c>
      <c r="AO48" s="843">
        <v>0</v>
      </c>
      <c r="AP48" s="841">
        <v>0</v>
      </c>
      <c r="AQ48" s="709">
        <v>0</v>
      </c>
      <c r="AR48" s="708" t="s">
        <v>29</v>
      </c>
      <c r="AS48" s="842">
        <v>0</v>
      </c>
      <c r="AT48" s="843">
        <v>0</v>
      </c>
      <c r="AU48" s="841">
        <v>-3.947115</v>
      </c>
      <c r="AV48" s="709">
        <v>0</v>
      </c>
      <c r="AW48" s="727" t="s">
        <v>29</v>
      </c>
      <c r="AX48" s="842">
        <v>-3.947115</v>
      </c>
      <c r="AY48" s="843">
        <v>0</v>
      </c>
      <c r="AZ48" s="865" t="s">
        <v>29</v>
      </c>
      <c r="BA48" s="708" t="s">
        <v>29</v>
      </c>
      <c r="BB48" s="708" t="s">
        <v>29</v>
      </c>
      <c r="BC48" s="858" t="s">
        <v>29</v>
      </c>
      <c r="BD48" s="859" t="s">
        <v>29</v>
      </c>
      <c r="BE48" s="841">
        <v>1.22222222222222</v>
      </c>
      <c r="BF48" s="709">
        <v>0</v>
      </c>
      <c r="BG48" s="708" t="s">
        <v>29</v>
      </c>
      <c r="BH48" s="709">
        <v>1.22222222222222</v>
      </c>
      <c r="BI48" s="866">
        <v>0</v>
      </c>
      <c r="BJ48" s="841">
        <v>0</v>
      </c>
      <c r="BK48" s="709" t="s">
        <v>29</v>
      </c>
      <c r="BL48" s="708" t="s">
        <v>29</v>
      </c>
      <c r="BM48" s="866" t="s">
        <v>29</v>
      </c>
      <c r="BN48" s="853" t="s">
        <v>29</v>
      </c>
      <c r="BO48" s="708" t="s">
        <v>29</v>
      </c>
      <c r="BP48" s="708" t="s">
        <v>29</v>
      </c>
      <c r="BQ48" s="708" t="s">
        <v>29</v>
      </c>
      <c r="BR48" s="859" t="s">
        <v>29</v>
      </c>
      <c r="BS48" s="870">
        <v>0</v>
      </c>
      <c r="BT48" s="871" t="s">
        <v>29</v>
      </c>
      <c r="BU48" s="708" t="s">
        <v>29</v>
      </c>
      <c r="BV48" s="875" t="s">
        <v>29</v>
      </c>
      <c r="BW48" s="866" t="s">
        <v>29</v>
      </c>
      <c r="BX48" s="870">
        <v>-1.36277290484518</v>
      </c>
      <c r="BY48" s="871" t="s">
        <v>29</v>
      </c>
      <c r="BZ48" s="708" t="s">
        <v>29</v>
      </c>
      <c r="CA48" s="875" t="s">
        <v>29</v>
      </c>
      <c r="CB48" s="866" t="s">
        <v>29</v>
      </c>
    </row>
    <row r="49" s="159" customFormat="1" hidden="1" outlineLevel="2" spans="1:80">
      <c r="A49" s="850" t="s">
        <v>70</v>
      </c>
      <c r="B49" s="841">
        <v>0</v>
      </c>
      <c r="C49" s="709">
        <v>150</v>
      </c>
      <c r="D49" s="727">
        <v>0</v>
      </c>
      <c r="E49" s="842">
        <v>-150</v>
      </c>
      <c r="F49" s="843">
        <v>0</v>
      </c>
      <c r="G49" s="841">
        <v>0</v>
      </c>
      <c r="H49" s="709">
        <v>0</v>
      </c>
      <c r="I49" s="727" t="s">
        <v>29</v>
      </c>
      <c r="J49" s="842">
        <v>0</v>
      </c>
      <c r="K49" s="843">
        <v>0</v>
      </c>
      <c r="L49" s="841">
        <v>0</v>
      </c>
      <c r="M49" s="709">
        <v>0</v>
      </c>
      <c r="N49" s="727" t="s">
        <v>29</v>
      </c>
      <c r="O49" s="842">
        <v>0</v>
      </c>
      <c r="P49" s="843">
        <v>0</v>
      </c>
      <c r="Q49" s="841">
        <v>0</v>
      </c>
      <c r="R49" s="709">
        <v>150</v>
      </c>
      <c r="S49" s="727">
        <v>0</v>
      </c>
      <c r="T49" s="842">
        <v>-150</v>
      </c>
      <c r="U49" s="843">
        <v>0</v>
      </c>
      <c r="V49" s="853" t="s">
        <v>29</v>
      </c>
      <c r="W49" s="708">
        <v>1</v>
      </c>
      <c r="X49" s="708" t="s">
        <v>29</v>
      </c>
      <c r="Y49" s="858" t="s">
        <v>29</v>
      </c>
      <c r="Z49" s="859" t="s">
        <v>29</v>
      </c>
      <c r="AA49" s="841">
        <v>0</v>
      </c>
      <c r="AB49" s="709">
        <v>0</v>
      </c>
      <c r="AC49" s="727" t="s">
        <v>29</v>
      </c>
      <c r="AD49" s="842">
        <v>0</v>
      </c>
      <c r="AE49" s="843">
        <v>0</v>
      </c>
      <c r="AF49" s="841">
        <v>0</v>
      </c>
      <c r="AG49" s="709">
        <v>75</v>
      </c>
      <c r="AH49" s="727">
        <v>0</v>
      </c>
      <c r="AI49" s="842">
        <v>-75</v>
      </c>
      <c r="AJ49" s="843">
        <v>0</v>
      </c>
      <c r="AK49" s="841">
        <v>0</v>
      </c>
      <c r="AL49" s="709">
        <v>0</v>
      </c>
      <c r="AM49" s="708" t="s">
        <v>29</v>
      </c>
      <c r="AN49" s="842">
        <v>0</v>
      </c>
      <c r="AO49" s="843">
        <v>0</v>
      </c>
      <c r="AP49" s="841">
        <v>0</v>
      </c>
      <c r="AQ49" s="709">
        <v>0</v>
      </c>
      <c r="AR49" s="708" t="s">
        <v>29</v>
      </c>
      <c r="AS49" s="842">
        <v>0</v>
      </c>
      <c r="AT49" s="843">
        <v>0</v>
      </c>
      <c r="AU49" s="841">
        <v>0</v>
      </c>
      <c r="AV49" s="709">
        <v>75</v>
      </c>
      <c r="AW49" s="727">
        <v>0</v>
      </c>
      <c r="AX49" s="842">
        <v>-75</v>
      </c>
      <c r="AY49" s="843">
        <v>0</v>
      </c>
      <c r="AZ49" s="853" t="s">
        <v>29</v>
      </c>
      <c r="BA49" s="708">
        <v>0.5</v>
      </c>
      <c r="BB49" s="708" t="s">
        <v>29</v>
      </c>
      <c r="BC49" s="858" t="s">
        <v>29</v>
      </c>
      <c r="BD49" s="859" t="s">
        <v>29</v>
      </c>
      <c r="BE49" s="841">
        <v>0</v>
      </c>
      <c r="BF49" s="709">
        <v>0</v>
      </c>
      <c r="BG49" s="708" t="s">
        <v>29</v>
      </c>
      <c r="BH49" s="709">
        <v>0</v>
      </c>
      <c r="BI49" s="866">
        <v>0</v>
      </c>
      <c r="BJ49" s="841" t="s">
        <v>29</v>
      </c>
      <c r="BK49" s="709" t="s">
        <v>29</v>
      </c>
      <c r="BL49" s="708" t="s">
        <v>29</v>
      </c>
      <c r="BM49" s="866" t="s">
        <v>29</v>
      </c>
      <c r="BN49" s="853" t="s">
        <v>29</v>
      </c>
      <c r="BO49" s="708">
        <v>0</v>
      </c>
      <c r="BP49" s="708" t="s">
        <v>29</v>
      </c>
      <c r="BQ49" s="708" t="s">
        <v>29</v>
      </c>
      <c r="BR49" s="859" t="s">
        <v>29</v>
      </c>
      <c r="BS49" s="870" t="s">
        <v>29</v>
      </c>
      <c r="BT49" s="871" t="s">
        <v>29</v>
      </c>
      <c r="BU49" s="708" t="s">
        <v>29</v>
      </c>
      <c r="BV49" s="875" t="s">
        <v>29</v>
      </c>
      <c r="BW49" s="866" t="s">
        <v>29</v>
      </c>
      <c r="BX49" s="870" t="s">
        <v>29</v>
      </c>
      <c r="BY49" s="871" t="s">
        <v>29</v>
      </c>
      <c r="BZ49" s="708" t="s">
        <v>29</v>
      </c>
      <c r="CA49" s="875" t="s">
        <v>29</v>
      </c>
      <c r="CB49" s="866" t="s">
        <v>29</v>
      </c>
    </row>
    <row r="50" s="159" customFormat="1" hidden="1" outlineLevel="2" spans="1:80">
      <c r="A50" s="850" t="s">
        <v>71</v>
      </c>
      <c r="B50" s="841">
        <v>0</v>
      </c>
      <c r="C50" s="709">
        <v>1984</v>
      </c>
      <c r="D50" s="727">
        <v>0</v>
      </c>
      <c r="E50" s="842">
        <v>-1984</v>
      </c>
      <c r="F50" s="843">
        <v>0</v>
      </c>
      <c r="G50" s="841">
        <v>0</v>
      </c>
      <c r="H50" s="709">
        <v>0</v>
      </c>
      <c r="I50" s="727" t="s">
        <v>29</v>
      </c>
      <c r="J50" s="842">
        <v>0</v>
      </c>
      <c r="K50" s="843">
        <v>0</v>
      </c>
      <c r="L50" s="841">
        <v>0</v>
      </c>
      <c r="M50" s="709">
        <v>1636.8</v>
      </c>
      <c r="N50" s="727">
        <v>0</v>
      </c>
      <c r="O50" s="842">
        <v>-1636.8</v>
      </c>
      <c r="P50" s="843">
        <v>0</v>
      </c>
      <c r="Q50" s="841">
        <v>0</v>
      </c>
      <c r="R50" s="709">
        <v>347.2</v>
      </c>
      <c r="S50" s="727">
        <v>0</v>
      </c>
      <c r="T50" s="842">
        <v>-347.2</v>
      </c>
      <c r="U50" s="843">
        <v>0</v>
      </c>
      <c r="V50" s="853" t="s">
        <v>29</v>
      </c>
      <c r="W50" s="708">
        <v>0.175</v>
      </c>
      <c r="X50" s="708" t="s">
        <v>29</v>
      </c>
      <c r="Y50" s="858" t="s">
        <v>29</v>
      </c>
      <c r="Z50" s="859" t="s">
        <v>29</v>
      </c>
      <c r="AA50" s="841">
        <v>0</v>
      </c>
      <c r="AB50" s="709">
        <v>174.757154</v>
      </c>
      <c r="AC50" s="727">
        <v>0</v>
      </c>
      <c r="AD50" s="842">
        <v>-174.757154</v>
      </c>
      <c r="AE50" s="843">
        <v>0</v>
      </c>
      <c r="AF50" s="841">
        <v>0</v>
      </c>
      <c r="AG50" s="709">
        <v>109.12</v>
      </c>
      <c r="AH50" s="727">
        <v>0</v>
      </c>
      <c r="AI50" s="842">
        <v>-109.12</v>
      </c>
      <c r="AJ50" s="843">
        <v>0</v>
      </c>
      <c r="AK50" s="841">
        <v>0</v>
      </c>
      <c r="AL50" s="709">
        <v>0</v>
      </c>
      <c r="AM50" s="708" t="s">
        <v>29</v>
      </c>
      <c r="AN50" s="842">
        <v>0</v>
      </c>
      <c r="AO50" s="843">
        <v>0</v>
      </c>
      <c r="AP50" s="841">
        <v>0</v>
      </c>
      <c r="AQ50" s="709">
        <v>0</v>
      </c>
      <c r="AR50" s="708" t="s">
        <v>29</v>
      </c>
      <c r="AS50" s="842">
        <v>0</v>
      </c>
      <c r="AT50" s="843">
        <v>0</v>
      </c>
      <c r="AU50" s="841">
        <v>0</v>
      </c>
      <c r="AV50" s="709">
        <v>63.3228459999997</v>
      </c>
      <c r="AW50" s="727">
        <v>0</v>
      </c>
      <c r="AX50" s="842">
        <v>-63.3228459999997</v>
      </c>
      <c r="AY50" s="843">
        <v>0</v>
      </c>
      <c r="AZ50" s="853" t="s">
        <v>29</v>
      </c>
      <c r="BA50" s="708">
        <v>0.0319167570564515</v>
      </c>
      <c r="BB50" s="708" t="s">
        <v>29</v>
      </c>
      <c r="BC50" s="858" t="s">
        <v>29</v>
      </c>
      <c r="BD50" s="859" t="s">
        <v>29</v>
      </c>
      <c r="BE50" s="841">
        <v>0</v>
      </c>
      <c r="BF50" s="709">
        <v>31.1111111111111</v>
      </c>
      <c r="BG50" s="708">
        <v>0</v>
      </c>
      <c r="BH50" s="709">
        <v>-31.1111111111111</v>
      </c>
      <c r="BI50" s="866">
        <v>0</v>
      </c>
      <c r="BJ50" s="841" t="s">
        <v>29</v>
      </c>
      <c r="BK50" s="709">
        <v>63.7714285714286</v>
      </c>
      <c r="BL50" s="708" t="s">
        <v>29</v>
      </c>
      <c r="BM50" s="866" t="s">
        <v>29</v>
      </c>
      <c r="BN50" s="853" t="s">
        <v>29</v>
      </c>
      <c r="BO50" s="708">
        <v>0.0880832429435484</v>
      </c>
      <c r="BP50" s="708" t="s">
        <v>29</v>
      </c>
      <c r="BQ50" s="708" t="s">
        <v>29</v>
      </c>
      <c r="BR50" s="859" t="s">
        <v>29</v>
      </c>
      <c r="BS50" s="870" t="s">
        <v>29</v>
      </c>
      <c r="BT50" s="871">
        <v>11.3528971752424</v>
      </c>
      <c r="BU50" s="708" t="s">
        <v>29</v>
      </c>
      <c r="BV50" s="875" t="s">
        <v>29</v>
      </c>
      <c r="BW50" s="866" t="s">
        <v>29</v>
      </c>
      <c r="BX50" s="870" t="s">
        <v>29</v>
      </c>
      <c r="BY50" s="871">
        <v>0.362347661029085</v>
      </c>
      <c r="BZ50" s="708" t="s">
        <v>29</v>
      </c>
      <c r="CA50" s="875" t="s">
        <v>29</v>
      </c>
      <c r="CB50" s="866" t="s">
        <v>29</v>
      </c>
    </row>
    <row r="51" s="163" customFormat="1" collapsed="1" spans="1:81">
      <c r="A51" s="844" t="s">
        <v>72</v>
      </c>
      <c r="B51" s="845">
        <v>0</v>
      </c>
      <c r="C51" s="846">
        <v>1488</v>
      </c>
      <c r="D51" s="847">
        <v>0</v>
      </c>
      <c r="E51" s="846">
        <v>-1488</v>
      </c>
      <c r="F51" s="848">
        <v>0</v>
      </c>
      <c r="G51" s="845">
        <v>0</v>
      </c>
      <c r="H51" s="846">
        <v>0</v>
      </c>
      <c r="I51" s="847" t="s">
        <v>29</v>
      </c>
      <c r="J51" s="846">
        <v>0</v>
      </c>
      <c r="K51" s="848">
        <v>0</v>
      </c>
      <c r="L51" s="845">
        <v>0</v>
      </c>
      <c r="M51" s="846">
        <v>1227.6</v>
      </c>
      <c r="N51" s="847">
        <v>0</v>
      </c>
      <c r="O51" s="846">
        <v>-1227.6</v>
      </c>
      <c r="P51" s="848">
        <v>0</v>
      </c>
      <c r="Q51" s="845">
        <v>0</v>
      </c>
      <c r="R51" s="846">
        <v>260.4</v>
      </c>
      <c r="S51" s="847">
        <v>0</v>
      </c>
      <c r="T51" s="846">
        <v>-260.4</v>
      </c>
      <c r="U51" s="848">
        <v>0</v>
      </c>
      <c r="V51" s="854" t="s">
        <v>29</v>
      </c>
      <c r="W51" s="855">
        <v>0.175</v>
      </c>
      <c r="X51" s="855" t="s">
        <v>29</v>
      </c>
      <c r="Y51" s="847" t="s">
        <v>29</v>
      </c>
      <c r="Z51" s="860" t="s">
        <v>29</v>
      </c>
      <c r="AA51" s="845">
        <v>0</v>
      </c>
      <c r="AB51" s="846">
        <v>129.800054</v>
      </c>
      <c r="AC51" s="847">
        <v>0</v>
      </c>
      <c r="AD51" s="846">
        <v>-129.800054</v>
      </c>
      <c r="AE51" s="848">
        <v>0</v>
      </c>
      <c r="AF51" s="845">
        <v>0</v>
      </c>
      <c r="AG51" s="846">
        <v>81.84</v>
      </c>
      <c r="AH51" s="847">
        <v>0</v>
      </c>
      <c r="AI51" s="846">
        <v>-81.84</v>
      </c>
      <c r="AJ51" s="848">
        <v>0</v>
      </c>
      <c r="AK51" s="845">
        <v>0</v>
      </c>
      <c r="AL51" s="846">
        <v>0</v>
      </c>
      <c r="AM51" s="855" t="s">
        <v>29</v>
      </c>
      <c r="AN51" s="846">
        <v>0</v>
      </c>
      <c r="AO51" s="848">
        <v>0</v>
      </c>
      <c r="AP51" s="845">
        <v>0</v>
      </c>
      <c r="AQ51" s="846">
        <v>0</v>
      </c>
      <c r="AR51" s="855" t="s">
        <v>29</v>
      </c>
      <c r="AS51" s="846">
        <v>0</v>
      </c>
      <c r="AT51" s="848">
        <v>0</v>
      </c>
      <c r="AU51" s="845">
        <v>0</v>
      </c>
      <c r="AV51" s="846">
        <v>48.759946</v>
      </c>
      <c r="AW51" s="847">
        <v>0</v>
      </c>
      <c r="AX51" s="846">
        <v>-48.759946</v>
      </c>
      <c r="AY51" s="848">
        <v>0</v>
      </c>
      <c r="AZ51" s="854" t="s">
        <v>29</v>
      </c>
      <c r="BA51" s="855">
        <v>0.0327687809139785</v>
      </c>
      <c r="BB51" s="855" t="s">
        <v>29</v>
      </c>
      <c r="BC51" s="847" t="s">
        <v>29</v>
      </c>
      <c r="BD51" s="860" t="s">
        <v>29</v>
      </c>
      <c r="BE51" s="845">
        <v>0</v>
      </c>
      <c r="BF51" s="846">
        <v>23.3333333333333</v>
      </c>
      <c r="BG51" s="855">
        <v>0</v>
      </c>
      <c r="BH51" s="846">
        <v>-23.3333333333333</v>
      </c>
      <c r="BI51" s="867">
        <v>0</v>
      </c>
      <c r="BJ51" s="845" t="s">
        <v>29</v>
      </c>
      <c r="BK51" s="846">
        <v>63.7714285714286</v>
      </c>
      <c r="BL51" s="855" t="s">
        <v>29</v>
      </c>
      <c r="BM51" s="867" t="s">
        <v>29</v>
      </c>
      <c r="BN51" s="854" t="s">
        <v>29</v>
      </c>
      <c r="BO51" s="855">
        <v>0.0872312190860215</v>
      </c>
      <c r="BP51" s="855" t="s">
        <v>29</v>
      </c>
      <c r="BQ51" s="855" t="s">
        <v>29</v>
      </c>
      <c r="BR51" s="860" t="s">
        <v>29</v>
      </c>
      <c r="BS51" s="872" t="s">
        <v>29</v>
      </c>
      <c r="BT51" s="873">
        <v>11.4637856776238</v>
      </c>
      <c r="BU51" s="855" t="s">
        <v>29</v>
      </c>
      <c r="BV51" s="855" t="s">
        <v>29</v>
      </c>
      <c r="BW51" s="867" t="s">
        <v>29</v>
      </c>
      <c r="BX51" s="872" t="s">
        <v>29</v>
      </c>
      <c r="BY51" s="873">
        <v>0.37565428131486</v>
      </c>
      <c r="BZ51" s="855" t="s">
        <v>29</v>
      </c>
      <c r="CA51" s="855" t="s">
        <v>29</v>
      </c>
      <c r="CB51" s="867" t="s">
        <v>29</v>
      </c>
      <c r="CC51" s="159"/>
    </row>
    <row r="52" s="163" customFormat="1" spans="1:81">
      <c r="A52" s="844" t="s">
        <v>73</v>
      </c>
      <c r="B52" s="845">
        <v>1199.432232</v>
      </c>
      <c r="C52" s="849">
        <v>3648.27169812</v>
      </c>
      <c r="D52" s="847">
        <v>0.328767244122219</v>
      </c>
      <c r="E52" s="849">
        <v>-2448.83946612</v>
      </c>
      <c r="F52" s="848">
        <v>0</v>
      </c>
      <c r="G52" s="845">
        <v>51.5015859999999</v>
      </c>
      <c r="H52" s="849">
        <v>0</v>
      </c>
      <c r="I52" s="847" t="s">
        <v>29</v>
      </c>
      <c r="J52" s="849">
        <v>51.5015859999999</v>
      </c>
      <c r="K52" s="848">
        <v>0</v>
      </c>
      <c r="L52" s="845">
        <v>327.053238</v>
      </c>
      <c r="M52" s="849">
        <v>2864.4</v>
      </c>
      <c r="N52" s="847">
        <v>0.1141786196062</v>
      </c>
      <c r="O52" s="849">
        <v>-2537.346762</v>
      </c>
      <c r="P52" s="848">
        <v>0</v>
      </c>
      <c r="Q52" s="849">
        <v>82.8708639999999</v>
      </c>
      <c r="R52" s="849">
        <v>783.87169812</v>
      </c>
      <c r="S52" s="847">
        <v>0.105719933757978</v>
      </c>
      <c r="T52" s="849">
        <v>-701.00083412</v>
      </c>
      <c r="U52" s="848">
        <v>0</v>
      </c>
      <c r="V52" s="854">
        <v>0.0690917434008059</v>
      </c>
      <c r="W52" s="855">
        <v>0.214861107664744</v>
      </c>
      <c r="X52" s="855">
        <v>0.321564680326476</v>
      </c>
      <c r="Y52" s="847">
        <v>-0.145769364263938</v>
      </c>
      <c r="Z52" s="860" t="s">
        <v>29</v>
      </c>
      <c r="AA52" s="845">
        <v>768.816632</v>
      </c>
      <c r="AB52" s="849">
        <v>304.557208</v>
      </c>
      <c r="AC52" s="847">
        <v>2.52437509868425</v>
      </c>
      <c r="AD52" s="849">
        <v>464.259424</v>
      </c>
      <c r="AE52" s="848">
        <v>0</v>
      </c>
      <c r="AF52" s="845">
        <v>36.891681</v>
      </c>
      <c r="AG52" s="849">
        <v>277.3209065</v>
      </c>
      <c r="AH52" s="847">
        <v>0.133028849016834</v>
      </c>
      <c r="AI52" s="849">
        <v>-240.4292255</v>
      </c>
      <c r="AJ52" s="848">
        <v>0</v>
      </c>
      <c r="AK52" s="845">
        <v>0</v>
      </c>
      <c r="AL52" s="709">
        <v>0</v>
      </c>
      <c r="AM52" s="708" t="s">
        <v>29</v>
      </c>
      <c r="AN52" s="842">
        <v>0</v>
      </c>
      <c r="AO52" s="843">
        <v>0</v>
      </c>
      <c r="AP52" s="845">
        <v>0</v>
      </c>
      <c r="AQ52" s="709">
        <v>0</v>
      </c>
      <c r="AR52" s="708" t="s">
        <v>29</v>
      </c>
      <c r="AS52" s="842">
        <v>0</v>
      </c>
      <c r="AT52" s="843">
        <v>0</v>
      </c>
      <c r="AU52" s="849">
        <v>15.1690949999999</v>
      </c>
      <c r="AV52" s="849">
        <v>201.99358362</v>
      </c>
      <c r="AW52" s="847">
        <v>0.0750969151007131</v>
      </c>
      <c r="AX52" s="849">
        <v>-186.82448862</v>
      </c>
      <c r="AY52" s="848">
        <v>0</v>
      </c>
      <c r="AZ52" s="854">
        <v>0.0126468962524928</v>
      </c>
      <c r="BA52" s="855">
        <v>0.055366924487584</v>
      </c>
      <c r="BB52" s="855">
        <v>0.228419699478321</v>
      </c>
      <c r="BC52" s="847">
        <v>-0.0427200282350911</v>
      </c>
      <c r="BD52" s="860" t="s">
        <v>29</v>
      </c>
      <c r="BE52" s="845">
        <v>277.222222222222</v>
      </c>
      <c r="BF52" s="846">
        <v>54.4444444444444</v>
      </c>
      <c r="BG52" s="855">
        <v>5.09183673469388</v>
      </c>
      <c r="BH52" s="846">
        <v>222.777777777778</v>
      </c>
      <c r="BI52" s="867">
        <v>0</v>
      </c>
      <c r="BJ52" s="845">
        <v>4.32660925370741</v>
      </c>
      <c r="BK52" s="846">
        <v>67.0090720062857</v>
      </c>
      <c r="BL52" s="855">
        <v>0.0645675148777103</v>
      </c>
      <c r="BM52" s="867">
        <v>-62.6824627525783</v>
      </c>
      <c r="BN52" s="854">
        <v>0.640983801742623</v>
      </c>
      <c r="BO52" s="855">
        <v>0.0834798592870542</v>
      </c>
      <c r="BP52" s="855">
        <v>7.67830476975929</v>
      </c>
      <c r="BQ52" s="855">
        <v>0.557503942455569</v>
      </c>
      <c r="BR52" s="860" t="s">
        <v>29</v>
      </c>
      <c r="BS52" s="872">
        <v>1.56010182672531</v>
      </c>
      <c r="BT52" s="873">
        <v>11.9789372974551</v>
      </c>
      <c r="BU52" s="855">
        <v>0.130237080968505</v>
      </c>
      <c r="BV52" s="855">
        <v>-10.4188354707298</v>
      </c>
      <c r="BW52" s="867" t="s">
        <v>29</v>
      </c>
      <c r="BX52" s="872">
        <v>0.0197304459459195</v>
      </c>
      <c r="BY52" s="873">
        <v>0.663236916789701</v>
      </c>
      <c r="BZ52" s="855">
        <v>0.0297487148957597</v>
      </c>
      <c r="CA52" s="855">
        <v>-0.643506470843782</v>
      </c>
      <c r="CB52" s="867" t="s">
        <v>29</v>
      </c>
      <c r="CC52" s="159"/>
    </row>
    <row r="53" s="159" customFormat="1" ht="16.2" spans="1:80">
      <c r="A53" s="213" t="s">
        <v>74</v>
      </c>
      <c r="B53" s="214">
        <v>0</v>
      </c>
      <c r="C53" s="215">
        <v>0</v>
      </c>
      <c r="D53" s="216" t="s">
        <v>29</v>
      </c>
      <c r="E53" s="215">
        <v>0</v>
      </c>
      <c r="F53" s="217">
        <v>0</v>
      </c>
      <c r="G53" s="214">
        <v>0.0707959999999999</v>
      </c>
      <c r="H53" s="215">
        <v>0</v>
      </c>
      <c r="I53" s="216" t="s">
        <v>29</v>
      </c>
      <c r="J53" s="215">
        <v>0.0707959999999999</v>
      </c>
      <c r="K53" s="217">
        <v>0</v>
      </c>
      <c r="L53" s="214">
        <v>9.9475983006414e-14</v>
      </c>
      <c r="M53" s="215">
        <v>0</v>
      </c>
      <c r="N53" s="216" t="s">
        <v>29</v>
      </c>
      <c r="O53" s="215">
        <v>9.9475983006414e-14</v>
      </c>
      <c r="P53" s="217">
        <v>0</v>
      </c>
      <c r="Q53" s="214"/>
      <c r="R53" s="215"/>
      <c r="S53" s="216"/>
      <c r="T53" s="215"/>
      <c r="U53" s="217"/>
      <c r="V53" s="237"/>
      <c r="W53" s="238"/>
      <c r="X53" s="238"/>
      <c r="Y53" s="216"/>
      <c r="Z53" s="257"/>
      <c r="AA53" s="214">
        <v>140.154309</v>
      </c>
      <c r="AB53" s="215">
        <v>170.17378395</v>
      </c>
      <c r="AC53" s="216">
        <v>0.823595184562503</v>
      </c>
      <c r="AD53" s="215">
        <v>-30.0194749500002</v>
      </c>
      <c r="AE53" s="217">
        <v>91.0298929999999</v>
      </c>
      <c r="AF53" s="214">
        <v>111.009456</v>
      </c>
      <c r="AG53" s="215">
        <v>97.86872297</v>
      </c>
      <c r="AH53" s="216">
        <v>1.13426897410348</v>
      </c>
      <c r="AI53" s="215">
        <v>13.1407330299998</v>
      </c>
      <c r="AJ53" s="217">
        <v>65.521496</v>
      </c>
      <c r="AK53" s="214">
        <v>0</v>
      </c>
      <c r="AL53" s="215">
        <v>0</v>
      </c>
      <c r="AM53" s="238" t="s">
        <v>29</v>
      </c>
      <c r="AN53" s="215">
        <v>0</v>
      </c>
      <c r="AO53" s="217">
        <v>0</v>
      </c>
      <c r="AP53" s="214">
        <v>0</v>
      </c>
      <c r="AQ53" s="215">
        <v>0</v>
      </c>
      <c r="AR53" s="238" t="s">
        <v>29</v>
      </c>
      <c r="AS53" s="215">
        <v>0</v>
      </c>
      <c r="AT53" s="217">
        <v>0</v>
      </c>
      <c r="AU53" s="214">
        <v>-251.234561</v>
      </c>
      <c r="AV53" s="215">
        <v>-268.04250692</v>
      </c>
      <c r="AW53" s="216">
        <v>1.06270627040888</v>
      </c>
      <c r="AX53" s="215">
        <v>16.8079459200002</v>
      </c>
      <c r="AY53" s="217">
        <v>-156.551389</v>
      </c>
      <c r="AZ53" s="237" t="s">
        <v>29</v>
      </c>
      <c r="BA53" s="238" t="s">
        <v>29</v>
      </c>
      <c r="BB53" s="238" t="s">
        <v>29</v>
      </c>
      <c r="BC53" s="216" t="s">
        <v>29</v>
      </c>
      <c r="BD53" s="257" t="s">
        <v>29</v>
      </c>
      <c r="BE53" s="214">
        <v>8.88888888888889</v>
      </c>
      <c r="BF53" s="215">
        <v>11.3333333333333</v>
      </c>
      <c r="BG53" s="238">
        <v>0.784313725490196</v>
      </c>
      <c r="BH53" s="215">
        <v>-2.44444444444444</v>
      </c>
      <c r="BI53" s="279">
        <v>6.5</v>
      </c>
      <c r="BJ53" s="214">
        <v>0</v>
      </c>
      <c r="BK53" s="215">
        <v>0</v>
      </c>
      <c r="BL53" s="238" t="s">
        <v>29</v>
      </c>
      <c r="BM53" s="279">
        <v>0</v>
      </c>
      <c r="BN53" s="237" t="s">
        <v>29</v>
      </c>
      <c r="BO53" s="238" t="s">
        <v>29</v>
      </c>
      <c r="BP53" s="238" t="s">
        <v>29</v>
      </c>
      <c r="BQ53" s="238" t="s">
        <v>29</v>
      </c>
      <c r="BR53" s="257" t="s">
        <v>29</v>
      </c>
      <c r="BS53" s="292">
        <v>0</v>
      </c>
      <c r="BT53" s="293">
        <v>0</v>
      </c>
      <c r="BU53" s="238" t="s">
        <v>29</v>
      </c>
      <c r="BV53" s="238">
        <v>0</v>
      </c>
      <c r="BW53" s="279">
        <v>0</v>
      </c>
      <c r="BX53" s="292">
        <v>-1.79255680965185</v>
      </c>
      <c r="BY53" s="293">
        <v>-1.57511045883986</v>
      </c>
      <c r="BZ53" s="238">
        <v>0.861948506790977</v>
      </c>
      <c r="CA53" s="238">
        <v>-0.217446350811992</v>
      </c>
      <c r="CB53" s="279">
        <v>-1.71977999578666</v>
      </c>
    </row>
    <row r="54" s="159" customFormat="1" hidden="1" outlineLevel="2" spans="1:16384">
      <c r="A54" s="850" t="s">
        <v>75</v>
      </c>
      <c r="B54" s="841">
        <v>12529.135581</v>
      </c>
      <c r="C54" s="709">
        <v>14784.94061528</v>
      </c>
      <c r="D54" s="727">
        <v>0.84742549239943</v>
      </c>
      <c r="E54" s="842">
        <v>-2255.80503428001</v>
      </c>
      <c r="F54" s="843">
        <v>8306.89873599999</v>
      </c>
      <c r="G54" s="841">
        <v>831.174885</v>
      </c>
      <c r="H54" s="709">
        <v>776.636221</v>
      </c>
      <c r="I54" s="727">
        <v>1.07022420861311</v>
      </c>
      <c r="J54" s="842">
        <v>54.5386640000003</v>
      </c>
      <c r="K54" s="843">
        <v>999.12646500001</v>
      </c>
      <c r="L54" s="841">
        <v>8803.02305100001</v>
      </c>
      <c r="M54" s="709">
        <v>10832.68449508</v>
      </c>
      <c r="N54" s="727">
        <v>0.812635414148559</v>
      </c>
      <c r="O54" s="842">
        <v>-2029.66144407999</v>
      </c>
      <c r="P54" s="843">
        <v>5477.42648799998</v>
      </c>
      <c r="Q54" s="841">
        <v>2173.17221999998</v>
      </c>
      <c r="R54" s="709">
        <v>3195.8798992</v>
      </c>
      <c r="S54" s="727">
        <v>0.67999182965041</v>
      </c>
      <c r="T54" s="842">
        <v>-1022.70767920002</v>
      </c>
      <c r="U54" s="843">
        <v>1818.77366100001</v>
      </c>
      <c r="V54" s="853">
        <v>0.173449493458712</v>
      </c>
      <c r="W54" s="708">
        <v>0.216157777184246</v>
      </c>
      <c r="X54" s="708">
        <v>0.802420785956129</v>
      </c>
      <c r="Y54" s="858">
        <v>-0.0427082837255335</v>
      </c>
      <c r="Z54" s="859">
        <v>0.218947373598995</v>
      </c>
      <c r="AA54" s="841">
        <v>1684.327503</v>
      </c>
      <c r="AB54" s="709">
        <v>1344.07210752</v>
      </c>
      <c r="AC54" s="727">
        <v>1.25315263487449</v>
      </c>
      <c r="AD54" s="842">
        <v>340.25539548</v>
      </c>
      <c r="AE54" s="843">
        <v>735.713685999999</v>
      </c>
      <c r="AF54" s="841">
        <v>1214.842191</v>
      </c>
      <c r="AG54" s="709">
        <v>1343.38929935</v>
      </c>
      <c r="AH54" s="727">
        <v>0.904311350096209</v>
      </c>
      <c r="AI54" s="842">
        <v>-128.547108350001</v>
      </c>
      <c r="AJ54" s="843">
        <v>614.966005999999</v>
      </c>
      <c r="AK54" s="841">
        <v>26.819761</v>
      </c>
      <c r="AL54" s="709">
        <v>0.8</v>
      </c>
      <c r="AM54" s="708">
        <v>33.52470125</v>
      </c>
      <c r="AN54" s="842">
        <v>26.019761</v>
      </c>
      <c r="AO54" s="843">
        <v>7.67177499999999</v>
      </c>
      <c r="AP54" s="841">
        <v>19.54779</v>
      </c>
      <c r="AQ54" s="709">
        <v>2</v>
      </c>
      <c r="AR54" s="708">
        <v>9.773895</v>
      </c>
      <c r="AS54" s="842">
        <v>17.54779</v>
      </c>
      <c r="AT54" s="843">
        <v>0.101801</v>
      </c>
      <c r="AU54" s="841">
        <v>3.03992199997768</v>
      </c>
      <c r="AV54" s="709">
        <v>486.95849233</v>
      </c>
      <c r="AW54" s="727">
        <v>0.00624267170171366</v>
      </c>
      <c r="AX54" s="842">
        <v>-483.918570330022</v>
      </c>
      <c r="AY54" s="843">
        <v>487.236064999999</v>
      </c>
      <c r="AZ54" s="853">
        <v>0.000242628230840412</v>
      </c>
      <c r="BA54" s="708">
        <v>0.0329361141854527</v>
      </c>
      <c r="BB54" s="708">
        <v>0.00736663194310805</v>
      </c>
      <c r="BC54" s="858">
        <v>-0.0326934859546123</v>
      </c>
      <c r="BD54" s="859">
        <v>0.0586543884167555</v>
      </c>
      <c r="BE54" s="841">
        <v>496.222222222222</v>
      </c>
      <c r="BF54" s="709">
        <v>295.111111111111</v>
      </c>
      <c r="BG54" s="708">
        <v>1.68147590361446</v>
      </c>
      <c r="BH54" s="709">
        <v>201.111111111111</v>
      </c>
      <c r="BI54" s="866">
        <v>192.66666666</v>
      </c>
      <c r="BJ54" s="841">
        <v>25.2490416992834</v>
      </c>
      <c r="BK54" s="709">
        <v>50.0995728680422</v>
      </c>
      <c r="BL54" s="708">
        <v>0.503977184911081</v>
      </c>
      <c r="BM54" s="866">
        <v>-24.8505311687587</v>
      </c>
      <c r="BN54" s="853">
        <v>0.134432857886399</v>
      </c>
      <c r="BO54" s="708">
        <v>0.0909081843812699</v>
      </c>
      <c r="BP54" s="708">
        <v>1.47877618281965</v>
      </c>
      <c r="BQ54" s="708">
        <v>0.0435246735051294</v>
      </c>
      <c r="BR54" s="859">
        <v>0.0885665889740058</v>
      </c>
      <c r="BS54" s="870">
        <v>7.43865759995251</v>
      </c>
      <c r="BT54" s="871">
        <v>11.0001096909602</v>
      </c>
      <c r="BU54" s="708">
        <v>0.676234856645618</v>
      </c>
      <c r="BV54" s="875">
        <v>-3.56145209100765</v>
      </c>
      <c r="BW54" s="866">
        <v>11.2909395245367</v>
      </c>
      <c r="BX54" s="870">
        <v>0.00180482833330406</v>
      </c>
      <c r="BY54" s="871">
        <v>0.362300868833969</v>
      </c>
      <c r="BZ54" s="708">
        <v>0.00498157329600879</v>
      </c>
      <c r="CA54" s="875">
        <v>-0.360496040500665</v>
      </c>
      <c r="CB54" s="866">
        <v>0.662263152462274</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hidden="1" outlineLevel="2" spans="1:80">
      <c r="A55" s="850" t="s">
        <v>76</v>
      </c>
      <c r="B55" s="841">
        <v>0</v>
      </c>
      <c r="C55" s="709">
        <v>0</v>
      </c>
      <c r="D55" s="727" t="s">
        <v>29</v>
      </c>
      <c r="E55" s="842">
        <v>0</v>
      </c>
      <c r="F55" s="843">
        <v>0</v>
      </c>
      <c r="G55" s="841">
        <v>0</v>
      </c>
      <c r="H55" s="709">
        <v>0</v>
      </c>
      <c r="I55" s="727" t="s">
        <v>29</v>
      </c>
      <c r="J55" s="842">
        <v>0</v>
      </c>
      <c r="K55" s="843">
        <v>0</v>
      </c>
      <c r="L55" s="841">
        <v>0.170342999999997</v>
      </c>
      <c r="M55" s="709">
        <v>0</v>
      </c>
      <c r="N55" s="727" t="s">
        <v>29</v>
      </c>
      <c r="O55" s="842">
        <v>0.170342999999997</v>
      </c>
      <c r="P55" s="843">
        <v>0</v>
      </c>
      <c r="Q55" s="841"/>
      <c r="R55" s="709"/>
      <c r="S55" s="727"/>
      <c r="T55" s="842"/>
      <c r="U55" s="843"/>
      <c r="V55" s="853"/>
      <c r="W55" s="708"/>
      <c r="X55" s="708"/>
      <c r="Y55" s="858"/>
      <c r="Z55" s="859"/>
      <c r="AA55" s="841">
        <v>23.725098</v>
      </c>
      <c r="AB55" s="709">
        <v>21.79845906</v>
      </c>
      <c r="AC55" s="727">
        <v>1.0883841804917</v>
      </c>
      <c r="AD55" s="842">
        <v>1.92663894</v>
      </c>
      <c r="AE55" s="843">
        <v>13.717307</v>
      </c>
      <c r="AF55" s="841">
        <v>1.623607</v>
      </c>
      <c r="AG55" s="709">
        <v>1.268496</v>
      </c>
      <c r="AH55" s="727">
        <v>1.27994648780918</v>
      </c>
      <c r="AI55" s="842">
        <v>0.355110999999998</v>
      </c>
      <c r="AJ55" s="843">
        <v>1.953081</v>
      </c>
      <c r="AK55" s="841">
        <v>1.4901</v>
      </c>
      <c r="AL55" s="709">
        <v>0</v>
      </c>
      <c r="AM55" s="708" t="s">
        <v>29</v>
      </c>
      <c r="AN55" s="842">
        <v>1.4901</v>
      </c>
      <c r="AO55" s="843">
        <v>0.0670999999999999</v>
      </c>
      <c r="AP55" s="841">
        <v>0</v>
      </c>
      <c r="AQ55" s="709">
        <v>0</v>
      </c>
      <c r="AR55" s="708" t="s">
        <v>29</v>
      </c>
      <c r="AS55" s="842">
        <v>0</v>
      </c>
      <c r="AT55" s="843">
        <v>0</v>
      </c>
      <c r="AU55" s="841">
        <v>-24.028948</v>
      </c>
      <c r="AV55" s="709">
        <v>-23.06695506</v>
      </c>
      <c r="AW55" s="727">
        <v>0.95829562517039</v>
      </c>
      <c r="AX55" s="842">
        <v>-0.961992940000002</v>
      </c>
      <c r="AY55" s="843">
        <v>-15.603288</v>
      </c>
      <c r="AZ55" s="853" t="s">
        <v>29</v>
      </c>
      <c r="BA55" s="708" t="s">
        <v>29</v>
      </c>
      <c r="BB55" s="708" t="s">
        <v>29</v>
      </c>
      <c r="BC55" s="858" t="s">
        <v>29</v>
      </c>
      <c r="BD55" s="859" t="s">
        <v>29</v>
      </c>
      <c r="BE55" s="841">
        <v>2.33333333333333</v>
      </c>
      <c r="BF55" s="709">
        <v>2</v>
      </c>
      <c r="BG55" s="708">
        <v>1.16666666666667</v>
      </c>
      <c r="BH55" s="709">
        <v>0.333333333333333</v>
      </c>
      <c r="BI55" s="866">
        <v>0.83333333</v>
      </c>
      <c r="BJ55" s="841">
        <v>0</v>
      </c>
      <c r="BK55" s="709">
        <v>0</v>
      </c>
      <c r="BL55" s="708" t="s">
        <v>29</v>
      </c>
      <c r="BM55" s="866">
        <v>0</v>
      </c>
      <c r="BN55" s="853" t="s">
        <v>29</v>
      </c>
      <c r="BO55" s="708" t="s">
        <v>29</v>
      </c>
      <c r="BP55" s="708" t="s">
        <v>29</v>
      </c>
      <c r="BQ55" s="708" t="s">
        <v>29</v>
      </c>
      <c r="BR55" s="859" t="s">
        <v>29</v>
      </c>
      <c r="BS55" s="870">
        <v>0</v>
      </c>
      <c r="BT55" s="871">
        <v>0</v>
      </c>
      <c r="BU55" s="708" t="s">
        <v>29</v>
      </c>
      <c r="BV55" s="875">
        <v>0</v>
      </c>
      <c r="BW55" s="866">
        <v>0</v>
      </c>
      <c r="BX55" s="870">
        <v>-1.01280711253543</v>
      </c>
      <c r="BY55" s="871">
        <v>-1.05819200322869</v>
      </c>
      <c r="BZ55" s="708">
        <v>1.04288908870488</v>
      </c>
      <c r="CA55" s="875">
        <v>0.045384890693265</v>
      </c>
      <c r="CB55" s="866">
        <v>-1.13748915876855</v>
      </c>
    </row>
    <row r="56" s="159" customFormat="1" hidden="1" outlineLevel="2" spans="1:16384">
      <c r="A56" s="850" t="s">
        <v>77</v>
      </c>
      <c r="B56" s="841">
        <v>615.412876999999</v>
      </c>
      <c r="C56" s="709">
        <v>760.00267</v>
      </c>
      <c r="D56" s="727">
        <v>0.809750940743405</v>
      </c>
      <c r="E56" s="842">
        <v>-144.589793000001</v>
      </c>
      <c r="F56" s="843">
        <v>735.031525</v>
      </c>
      <c r="G56" s="841">
        <v>297.028347</v>
      </c>
      <c r="H56" s="709">
        <v>423.83199289</v>
      </c>
      <c r="I56" s="727">
        <v>0.700816247906726</v>
      </c>
      <c r="J56" s="842">
        <v>-126.80364589</v>
      </c>
      <c r="K56" s="843">
        <v>386.959335</v>
      </c>
      <c r="L56" s="841">
        <v>-0.139082</v>
      </c>
      <c r="M56" s="709">
        <v>0</v>
      </c>
      <c r="N56" s="727" t="s">
        <v>29</v>
      </c>
      <c r="O56" s="842">
        <v>-0.139082</v>
      </c>
      <c r="P56" s="843">
        <v>0</v>
      </c>
      <c r="Q56" s="841">
        <v>318.384529999999</v>
      </c>
      <c r="R56" s="709">
        <v>336.17067711</v>
      </c>
      <c r="S56" s="727">
        <v>0.947091913956015</v>
      </c>
      <c r="T56" s="842">
        <v>-17.7861471100007</v>
      </c>
      <c r="U56" s="843">
        <v>348.07219</v>
      </c>
      <c r="V56" s="853">
        <v>0.517351101835979</v>
      </c>
      <c r="W56" s="708">
        <v>0.442328284333527</v>
      </c>
      <c r="X56" s="708">
        <v>1.1696089084954</v>
      </c>
      <c r="Y56" s="858">
        <v>0.0750228175024514</v>
      </c>
      <c r="Z56" s="859">
        <v>0.473547294451078</v>
      </c>
      <c r="AA56" s="841">
        <v>207.354701</v>
      </c>
      <c r="AB56" s="863">
        <v>232.902322</v>
      </c>
      <c r="AC56" s="727">
        <v>0.890307572802988</v>
      </c>
      <c r="AD56" s="842">
        <v>-25.5476210000001</v>
      </c>
      <c r="AE56" s="864">
        <v>235.061491</v>
      </c>
      <c r="AF56" s="841">
        <v>60.2925879999999</v>
      </c>
      <c r="AG56" s="709">
        <v>66.53227006</v>
      </c>
      <c r="AH56" s="727">
        <v>0.906215704734364</v>
      </c>
      <c r="AI56" s="842">
        <v>-6.2396820600001</v>
      </c>
      <c r="AJ56" s="843">
        <v>74.9618869999999</v>
      </c>
      <c r="AK56" s="841">
        <v>0</v>
      </c>
      <c r="AL56" s="709">
        <v>0</v>
      </c>
      <c r="AM56" s="708" t="s">
        <v>29</v>
      </c>
      <c r="AN56" s="842">
        <v>0</v>
      </c>
      <c r="AO56" s="843">
        <v>5.0349</v>
      </c>
      <c r="AP56" s="841">
        <v>0.0677939999999999</v>
      </c>
      <c r="AQ56" s="709">
        <v>0</v>
      </c>
      <c r="AR56" s="708" t="s">
        <v>29</v>
      </c>
      <c r="AS56" s="842">
        <v>0.0677939999999999</v>
      </c>
      <c r="AT56" s="843">
        <v>0</v>
      </c>
      <c r="AU56" s="841">
        <v>50.8085289999996</v>
      </c>
      <c r="AV56" s="709">
        <v>36.7360850500001</v>
      </c>
      <c r="AW56" s="727">
        <v>1.38306868929681</v>
      </c>
      <c r="AX56" s="842">
        <v>14.0724439499996</v>
      </c>
      <c r="AY56" s="843">
        <v>43.0837120000004</v>
      </c>
      <c r="AZ56" s="865">
        <v>0.0825600680435546</v>
      </c>
      <c r="BA56" s="708">
        <v>0.048336784198403</v>
      </c>
      <c r="BB56" s="708">
        <v>1.70801739115864</v>
      </c>
      <c r="BC56" s="858">
        <v>0.0342232838451516</v>
      </c>
      <c r="BD56" s="859">
        <v>0.0586147811823451</v>
      </c>
      <c r="BE56" s="841">
        <v>55.7777777777778</v>
      </c>
      <c r="BF56" s="709">
        <v>57</v>
      </c>
      <c r="BG56" s="708">
        <v>0.978557504873294</v>
      </c>
      <c r="BH56" s="709">
        <v>-1.22222222222222</v>
      </c>
      <c r="BI56" s="866">
        <v>59.8333333333333</v>
      </c>
      <c r="BJ56" s="841">
        <v>11.0332985916335</v>
      </c>
      <c r="BK56" s="709">
        <v>13.3333801754386</v>
      </c>
      <c r="BL56" s="708">
        <v>0.827494487253718</v>
      </c>
      <c r="BM56" s="866">
        <v>-2.30008158380514</v>
      </c>
      <c r="BN56" s="853">
        <v>0.336935915300973</v>
      </c>
      <c r="BO56" s="708">
        <v>0.306449347079268</v>
      </c>
      <c r="BP56" s="708">
        <v>1.0994832213293</v>
      </c>
      <c r="BQ56" s="708">
        <v>0.0304865682217055</v>
      </c>
      <c r="BR56" s="859">
        <v>0.319797835881937</v>
      </c>
      <c r="BS56" s="870">
        <v>2.96792343762681</v>
      </c>
      <c r="BT56" s="871">
        <v>3.26318202186065</v>
      </c>
      <c r="BU56" s="708">
        <v>0.909518199641992</v>
      </c>
      <c r="BV56" s="875">
        <v>-0.295258584233838</v>
      </c>
      <c r="BW56" s="866">
        <v>3.12697550701744</v>
      </c>
      <c r="BX56" s="870">
        <v>0.24503196095853</v>
      </c>
      <c r="BY56" s="871">
        <v>0.157731725190786</v>
      </c>
      <c r="BZ56" s="708">
        <v>1.55347290256382</v>
      </c>
      <c r="CA56" s="875">
        <v>0.0873002357677436</v>
      </c>
      <c r="CB56" s="866">
        <v>0.18328698510638</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hidden="1" outlineLevel="2" spans="1:16384">
      <c r="A57" s="850" t="s">
        <v>78</v>
      </c>
      <c r="B57" s="841">
        <v>181.40535</v>
      </c>
      <c r="C57" s="709">
        <v>200.1</v>
      </c>
      <c r="D57" s="727">
        <v>0.906573463268364</v>
      </c>
      <c r="E57" s="842">
        <v>-18.6946500000003</v>
      </c>
      <c r="F57" s="843">
        <v>190.927553000001</v>
      </c>
      <c r="G57" s="841">
        <v>0</v>
      </c>
      <c r="H57" s="709">
        <v>0</v>
      </c>
      <c r="I57" s="727" t="s">
        <v>29</v>
      </c>
      <c r="J57" s="842">
        <v>0</v>
      </c>
      <c r="K57" s="843">
        <v>0</v>
      </c>
      <c r="L57" s="841">
        <v>0</v>
      </c>
      <c r="M57" s="709">
        <v>0</v>
      </c>
      <c r="N57" s="727" t="s">
        <v>29</v>
      </c>
      <c r="O57" s="842">
        <v>0</v>
      </c>
      <c r="P57" s="843">
        <v>-9.99999999999999e-7</v>
      </c>
      <c r="Q57" s="841">
        <v>12.7633359999999</v>
      </c>
      <c r="R57" s="709">
        <v>12.9509</v>
      </c>
      <c r="S57" s="727">
        <v>0.98551729995598</v>
      </c>
      <c r="T57" s="842">
        <v>-0.187564000000094</v>
      </c>
      <c r="U57" s="843">
        <v>26.8830190000011</v>
      </c>
      <c r="V57" s="853">
        <v>0.0703581013459633</v>
      </c>
      <c r="W57" s="708">
        <v>0.0647221389305348</v>
      </c>
      <c r="X57" s="708">
        <v>1.08707935968367</v>
      </c>
      <c r="Y57" s="858">
        <v>0.00563596241542849</v>
      </c>
      <c r="Z57" s="859">
        <v>0.140802197365411</v>
      </c>
      <c r="AA57" s="841">
        <v>168.642014</v>
      </c>
      <c r="AB57" s="709">
        <v>187.1491</v>
      </c>
      <c r="AC57" s="727">
        <v>0.901110472879644</v>
      </c>
      <c r="AD57" s="842">
        <v>-18.5070860000002</v>
      </c>
      <c r="AE57" s="843">
        <v>164.044534</v>
      </c>
      <c r="AF57" s="841">
        <v>6.811604</v>
      </c>
      <c r="AG57" s="709">
        <v>2.09960903</v>
      </c>
      <c r="AH57" s="727">
        <v>3.24422494982316</v>
      </c>
      <c r="AI57" s="842">
        <v>4.71199497</v>
      </c>
      <c r="AJ57" s="843">
        <v>47.230588</v>
      </c>
      <c r="AK57" s="841">
        <v>0</v>
      </c>
      <c r="AL57" s="709">
        <v>0</v>
      </c>
      <c r="AM57" s="708" t="s">
        <v>29</v>
      </c>
      <c r="AN57" s="842">
        <v>0</v>
      </c>
      <c r="AO57" s="843">
        <v>0</v>
      </c>
      <c r="AP57" s="841">
        <v>0</v>
      </c>
      <c r="AQ57" s="709">
        <v>0</v>
      </c>
      <c r="AR57" s="708" t="s">
        <v>29</v>
      </c>
      <c r="AS57" s="842">
        <v>0</v>
      </c>
      <c r="AT57" s="843">
        <v>0</v>
      </c>
      <c r="AU57" s="841">
        <v>5.95173199999993</v>
      </c>
      <c r="AV57" s="709">
        <v>10.85129097</v>
      </c>
      <c r="AW57" s="727">
        <v>0.548481467915141</v>
      </c>
      <c r="AX57" s="842">
        <v>-4.89955897000009</v>
      </c>
      <c r="AY57" s="843">
        <v>-20.3475679999989</v>
      </c>
      <c r="AZ57" s="853">
        <v>0.032809021343637</v>
      </c>
      <c r="BA57" s="708">
        <v>0.0542293401799101</v>
      </c>
      <c r="BB57" s="708">
        <v>0.605004988716264</v>
      </c>
      <c r="BC57" s="858">
        <v>-0.0214203188362732</v>
      </c>
      <c r="BD57" s="859">
        <v>-0.106572192856831</v>
      </c>
      <c r="BE57" s="841">
        <v>54.6666666666667</v>
      </c>
      <c r="BF57" s="709">
        <v>56</v>
      </c>
      <c r="BG57" s="708">
        <v>0.976190476190476</v>
      </c>
      <c r="BH57" s="709">
        <v>-1.33333333333334</v>
      </c>
      <c r="BI57" s="866">
        <v>53.6666666633333</v>
      </c>
      <c r="BJ57" s="841">
        <v>3.31839054878048</v>
      </c>
      <c r="BK57" s="709">
        <v>3.57321428571429</v>
      </c>
      <c r="BL57" s="708">
        <v>0.928685011152959</v>
      </c>
      <c r="BM57" s="866">
        <v>-0.254823736933803</v>
      </c>
      <c r="BN57" s="853">
        <v>0.929641898654037</v>
      </c>
      <c r="BO57" s="708">
        <v>0.935277861069465</v>
      </c>
      <c r="BP57" s="708">
        <v>0.993974023496094</v>
      </c>
      <c r="BQ57" s="708">
        <v>-0.00563596241542852</v>
      </c>
      <c r="BR57" s="859">
        <v>0.859197802634589</v>
      </c>
      <c r="BS57" s="870">
        <v>1.07568301455413</v>
      </c>
      <c r="BT57" s="871">
        <v>1.06920097398278</v>
      </c>
      <c r="BU57" s="708">
        <v>1.00606250904094</v>
      </c>
      <c r="BV57" s="875">
        <v>0.0064820405713546</v>
      </c>
      <c r="BW57" s="866">
        <v>1.16387634713877</v>
      </c>
      <c r="BX57" s="870">
        <v>0.0352921069834943</v>
      </c>
      <c r="BY57" s="871">
        <v>0.0579820633388032</v>
      </c>
      <c r="BZ57" s="708">
        <v>0.608672836930171</v>
      </c>
      <c r="CA57" s="875">
        <v>-0.022689956355309</v>
      </c>
      <c r="CB57" s="866">
        <v>-0.124036854528777</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hidden="1" outlineLevel="2" spans="1:81">
      <c r="A58" s="850" t="s">
        <v>79</v>
      </c>
      <c r="B58" s="841">
        <v>396.445167</v>
      </c>
      <c r="C58" s="709">
        <v>394.280022</v>
      </c>
      <c r="D58" s="727">
        <v>1.00549138906155</v>
      </c>
      <c r="E58" s="842">
        <v>2.16514499999965</v>
      </c>
      <c r="F58" s="843">
        <v>374.625372999999</v>
      </c>
      <c r="G58" s="841">
        <v>0</v>
      </c>
      <c r="H58" s="709">
        <v>0</v>
      </c>
      <c r="I58" s="727" t="s">
        <v>29</v>
      </c>
      <c r="J58" s="842">
        <v>0</v>
      </c>
      <c r="K58" s="843">
        <v>0</v>
      </c>
      <c r="L58" s="841">
        <v>280.957008000019</v>
      </c>
      <c r="M58" s="709">
        <v>280.03002322</v>
      </c>
      <c r="N58" s="727">
        <v>1.00331030497859</v>
      </c>
      <c r="O58" s="842">
        <v>0.926984780018813</v>
      </c>
      <c r="P58" s="843">
        <v>264.448817</v>
      </c>
      <c r="Q58" s="841">
        <v>115.488158999981</v>
      </c>
      <c r="R58" s="709">
        <v>114.24999878</v>
      </c>
      <c r="S58" s="727">
        <v>1.01083728869324</v>
      </c>
      <c r="T58" s="842">
        <v>1.23816021998084</v>
      </c>
      <c r="U58" s="843">
        <v>110.176555999999</v>
      </c>
      <c r="V58" s="853">
        <v>0.291309287168031</v>
      </c>
      <c r="W58" s="708">
        <v>0.289768673037154</v>
      </c>
      <c r="X58" s="708">
        <v>1.005316703544</v>
      </c>
      <c r="Y58" s="858">
        <v>0.00154061413087658</v>
      </c>
      <c r="Z58" s="859">
        <v>0.294097954758658</v>
      </c>
      <c r="AA58" s="841">
        <v>25.9683469999999</v>
      </c>
      <c r="AB58" s="709">
        <v>28.678662</v>
      </c>
      <c r="AC58" s="727">
        <v>0.90549367331014</v>
      </c>
      <c r="AD58" s="842">
        <v>-2.71031500000006</v>
      </c>
      <c r="AE58" s="843">
        <v>27.4006959999999</v>
      </c>
      <c r="AF58" s="841">
        <v>1.96131</v>
      </c>
      <c r="AG58" s="709">
        <v>1.683564</v>
      </c>
      <c r="AH58" s="727">
        <v>1.16497501728476</v>
      </c>
      <c r="AI58" s="842">
        <v>0.277745999999996</v>
      </c>
      <c r="AJ58" s="843">
        <v>1.8818</v>
      </c>
      <c r="AK58" s="841">
        <v>0.0785</v>
      </c>
      <c r="AL58" s="709">
        <v>0.08</v>
      </c>
      <c r="AM58" s="708">
        <v>0.98125</v>
      </c>
      <c r="AN58" s="842">
        <v>-0.0015</v>
      </c>
      <c r="AO58" s="843">
        <v>0.0708</v>
      </c>
      <c r="AP58" s="841">
        <v>0</v>
      </c>
      <c r="AQ58" s="709">
        <v>0</v>
      </c>
      <c r="AR58" s="708" t="s">
        <v>29</v>
      </c>
      <c r="AS58" s="842">
        <v>0</v>
      </c>
      <c r="AT58" s="843">
        <v>0</v>
      </c>
      <c r="AU58" s="252">
        <v>87.6370019999809</v>
      </c>
      <c r="AV58" s="709">
        <v>83.96777278</v>
      </c>
      <c r="AW58" s="727">
        <v>1.04369806532316</v>
      </c>
      <c r="AX58" s="842">
        <v>3.66922921998089</v>
      </c>
      <c r="AY58" s="843">
        <v>80.9648599999991</v>
      </c>
      <c r="AZ58" s="853">
        <v>0.221057057305433</v>
      </c>
      <c r="BA58" s="708">
        <v>0.212964817121776</v>
      </c>
      <c r="BB58" s="708">
        <v>1.03799801438108</v>
      </c>
      <c r="BC58" s="858">
        <v>0.00809224018365659</v>
      </c>
      <c r="BD58" s="859">
        <v>0.216122200564347</v>
      </c>
      <c r="BE58" s="841">
        <v>8</v>
      </c>
      <c r="BF58" s="709">
        <v>8</v>
      </c>
      <c r="BG58" s="708">
        <v>1</v>
      </c>
      <c r="BH58" s="709">
        <v>0</v>
      </c>
      <c r="BI58" s="866">
        <v>8</v>
      </c>
      <c r="BJ58" s="841">
        <v>49.555645875</v>
      </c>
      <c r="BK58" s="709">
        <v>49.28500275</v>
      </c>
      <c r="BL58" s="708">
        <v>1.00549138906155</v>
      </c>
      <c r="BM58" s="866">
        <v>0.270643124999957</v>
      </c>
      <c r="BN58" s="853">
        <v>0.0655029980476467</v>
      </c>
      <c r="BO58" s="708">
        <v>0.072736787054354</v>
      </c>
      <c r="BP58" s="708">
        <v>0.900548411613209</v>
      </c>
      <c r="BQ58" s="708">
        <v>-0.00723378900670731</v>
      </c>
      <c r="BR58" s="859">
        <v>0.0731415915066704</v>
      </c>
      <c r="BS58" s="870">
        <v>15.2664767996207</v>
      </c>
      <c r="BT58" s="871">
        <v>13.7482014328283</v>
      </c>
      <c r="BU58" s="708">
        <v>1.11043447204425</v>
      </c>
      <c r="BV58" s="875">
        <v>1.51827536679238</v>
      </c>
      <c r="BW58" s="866">
        <v>13.6721115770198</v>
      </c>
      <c r="BX58" s="870">
        <v>3.37476243674582</v>
      </c>
      <c r="BY58" s="871">
        <v>2.92788320389563</v>
      </c>
      <c r="BZ58" s="708">
        <v>1.15262877708223</v>
      </c>
      <c r="CA58" s="875">
        <v>0.446879232850188</v>
      </c>
      <c r="CB58" s="866">
        <v>2.9548468403868</v>
      </c>
      <c r="CC58" s="159"/>
    </row>
    <row r="59" s="164" customFormat="1" hidden="1" outlineLevel="2" spans="1:81">
      <c r="A59" s="850" t="s">
        <v>80</v>
      </c>
      <c r="B59" s="841">
        <v>-835.493163999999</v>
      </c>
      <c r="C59" s="709">
        <v>1534.5</v>
      </c>
      <c r="D59" s="727">
        <v>-0.544472573476702</v>
      </c>
      <c r="E59" s="842">
        <v>-2369.993164</v>
      </c>
      <c r="F59" s="843">
        <v>52.954948</v>
      </c>
      <c r="G59" s="841">
        <v>0.273466</v>
      </c>
      <c r="H59" s="709">
        <v>0</v>
      </c>
      <c r="I59" s="727" t="s">
        <v>29</v>
      </c>
      <c r="J59" s="842">
        <v>0.273466</v>
      </c>
      <c r="K59" s="843">
        <v>0</v>
      </c>
      <c r="L59" s="841">
        <v>-808.130195</v>
      </c>
      <c r="M59" s="709">
        <v>1275.5325</v>
      </c>
      <c r="N59" s="727">
        <v>-0.633562998198792</v>
      </c>
      <c r="O59" s="842">
        <v>-2083.662695</v>
      </c>
      <c r="P59" s="843">
        <v>53.0451949999999</v>
      </c>
      <c r="Q59" s="841">
        <v>-27.3629689999987</v>
      </c>
      <c r="R59" s="709">
        <v>258.9675</v>
      </c>
      <c r="S59" s="727">
        <v>-0.105661787676054</v>
      </c>
      <c r="T59" s="842">
        <v>-286.330468999999</v>
      </c>
      <c r="U59" s="843">
        <v>-0.0902469999999127</v>
      </c>
      <c r="V59" s="853">
        <v>0.0327506796931718</v>
      </c>
      <c r="W59" s="708">
        <v>0.168763440860215</v>
      </c>
      <c r="X59" s="708">
        <v>0.194062644884675</v>
      </c>
      <c r="Y59" s="858">
        <v>-0.136012761167043</v>
      </c>
      <c r="Z59" s="859">
        <v>-0.00170422223811669</v>
      </c>
      <c r="AA59" s="841">
        <v>37.4322759999999</v>
      </c>
      <c r="AB59" s="709">
        <v>136.80959573</v>
      </c>
      <c r="AC59" s="727">
        <v>0.273608556477824</v>
      </c>
      <c r="AD59" s="842">
        <v>-99.3773197300001</v>
      </c>
      <c r="AE59" s="843">
        <v>37.5728369999999</v>
      </c>
      <c r="AF59" s="841">
        <v>39.4965369999999</v>
      </c>
      <c r="AG59" s="709">
        <v>32.36558497</v>
      </c>
      <c r="AH59" s="727">
        <v>1.22032513970039</v>
      </c>
      <c r="AI59" s="842">
        <v>7.13095202999995</v>
      </c>
      <c r="AJ59" s="843">
        <v>16.040229</v>
      </c>
      <c r="AK59" s="841">
        <v>0.174227</v>
      </c>
      <c r="AL59" s="709">
        <v>0</v>
      </c>
      <c r="AM59" s="708" t="s">
        <v>29</v>
      </c>
      <c r="AN59" s="842">
        <v>0.174227</v>
      </c>
      <c r="AO59" s="843">
        <v>0.023293</v>
      </c>
      <c r="AP59" s="841">
        <v>9.59184199999999</v>
      </c>
      <c r="AQ59" s="709">
        <v>0</v>
      </c>
      <c r="AR59" s="708" t="s">
        <v>29</v>
      </c>
      <c r="AS59" s="842">
        <v>9.59184199999999</v>
      </c>
      <c r="AT59" s="843">
        <v>0</v>
      </c>
      <c r="AU59" s="841">
        <v>-113.982862999998</v>
      </c>
      <c r="AV59" s="709">
        <v>89.7923193</v>
      </c>
      <c r="AW59" s="727">
        <v>-1.26940548911736</v>
      </c>
      <c r="AX59" s="842">
        <v>-203.775182299998</v>
      </c>
      <c r="AY59" s="843">
        <v>-53.6800199999998</v>
      </c>
      <c r="AZ59" s="853">
        <v>0.136425847524946</v>
      </c>
      <c r="BA59" s="708">
        <v>0.0585156854349951</v>
      </c>
      <c r="BB59" s="708">
        <v>2.33144064725177</v>
      </c>
      <c r="BC59" s="858">
        <v>0.0779101620899507</v>
      </c>
      <c r="BD59" s="859">
        <v>-1.01369224269656</v>
      </c>
      <c r="BE59" s="841">
        <v>18.8888888888889</v>
      </c>
      <c r="BF59" s="709">
        <v>20</v>
      </c>
      <c r="BG59" s="708">
        <v>0.944444444444444</v>
      </c>
      <c r="BH59" s="709">
        <v>-1.11111111111111</v>
      </c>
      <c r="BI59" s="866">
        <v>8.41666666333333</v>
      </c>
      <c r="BJ59" s="841">
        <v>-44.2319910352941</v>
      </c>
      <c r="BK59" s="709">
        <v>76.725</v>
      </c>
      <c r="BL59" s="708">
        <v>-0.576500371916508</v>
      </c>
      <c r="BM59" s="866">
        <v>-120.956991035294</v>
      </c>
      <c r="BN59" s="853">
        <v>-0.0448026119337584</v>
      </c>
      <c r="BO59" s="708">
        <v>0.0891558134441186</v>
      </c>
      <c r="BP59" s="708">
        <v>-0.502520365223744</v>
      </c>
      <c r="BQ59" s="708">
        <v>-0.133958425377877</v>
      </c>
      <c r="BR59" s="859">
        <v>0.70952457549387</v>
      </c>
      <c r="BS59" s="870">
        <v>-22.3201272612972</v>
      </c>
      <c r="BT59" s="871">
        <v>11.2163185031875</v>
      </c>
      <c r="BU59" s="708">
        <v>-1.9899691021572</v>
      </c>
      <c r="BV59" s="875">
        <v>-33.5364457644847</v>
      </c>
      <c r="BW59" s="866">
        <v>1.40939445163537</v>
      </c>
      <c r="BX59" s="870">
        <v>-3.04504227848712</v>
      </c>
      <c r="BY59" s="871">
        <v>0.656330565271235</v>
      </c>
      <c r="BZ59" s="708">
        <v>-4.6394948515444</v>
      </c>
      <c r="CA59" s="875">
        <v>-3.70137284375835</v>
      </c>
      <c r="CB59" s="866">
        <v>-1.42869222252235</v>
      </c>
      <c r="CC59" s="159"/>
    </row>
    <row r="60" s="164" customFormat="1" hidden="1" outlineLevel="2" spans="1:81">
      <c r="A60" s="850" t="s">
        <v>81</v>
      </c>
      <c r="B60" s="841">
        <v>83.8010609999999</v>
      </c>
      <c r="C60" s="709">
        <v>0</v>
      </c>
      <c r="D60" s="727" t="s">
        <v>29</v>
      </c>
      <c r="E60" s="842">
        <v>83.8010609999999</v>
      </c>
      <c r="F60" s="843">
        <v>25.546372</v>
      </c>
      <c r="G60" s="841">
        <v>0</v>
      </c>
      <c r="H60" s="709">
        <v>0</v>
      </c>
      <c r="I60" s="727" t="s">
        <v>29</v>
      </c>
      <c r="J60" s="842">
        <v>0</v>
      </c>
      <c r="K60" s="843">
        <v>0</v>
      </c>
      <c r="L60" s="841">
        <v>77.573155</v>
      </c>
      <c r="M60" s="709">
        <v>0</v>
      </c>
      <c r="N60" s="727" t="s">
        <v>29</v>
      </c>
      <c r="O60" s="842">
        <v>77.573155</v>
      </c>
      <c r="P60" s="843">
        <v>29.58906</v>
      </c>
      <c r="Q60" s="841">
        <v>6.22790599999993</v>
      </c>
      <c r="R60" s="709">
        <v>0</v>
      </c>
      <c r="S60" s="727" t="s">
        <v>29</v>
      </c>
      <c r="T60" s="842">
        <v>6.22790599999993</v>
      </c>
      <c r="U60" s="843">
        <v>-4.04268800000002</v>
      </c>
      <c r="V60" s="853">
        <v>0.0743177464065752</v>
      </c>
      <c r="W60" s="708" t="s">
        <v>29</v>
      </c>
      <c r="X60" s="708" t="s">
        <v>29</v>
      </c>
      <c r="Y60" s="858" t="s">
        <v>29</v>
      </c>
      <c r="Z60" s="859">
        <v>-0.15824900694314</v>
      </c>
      <c r="AA60" s="841">
        <v>0</v>
      </c>
      <c r="AB60" s="709">
        <v>0</v>
      </c>
      <c r="AC60" s="727" t="s">
        <v>29</v>
      </c>
      <c r="AD60" s="842">
        <v>0</v>
      </c>
      <c r="AE60" s="843">
        <v>0</v>
      </c>
      <c r="AF60" s="841">
        <v>0</v>
      </c>
      <c r="AG60" s="709">
        <v>0</v>
      </c>
      <c r="AH60" s="727" t="s">
        <v>29</v>
      </c>
      <c r="AI60" s="842">
        <v>0</v>
      </c>
      <c r="AJ60" s="843">
        <v>0</v>
      </c>
      <c r="AK60" s="841">
        <v>0</v>
      </c>
      <c r="AL60" s="709">
        <v>0</v>
      </c>
      <c r="AM60" s="708" t="s">
        <v>29</v>
      </c>
      <c r="AN60" s="842">
        <v>0</v>
      </c>
      <c r="AO60" s="843">
        <v>0</v>
      </c>
      <c r="AP60" s="841">
        <v>0</v>
      </c>
      <c r="AQ60" s="709">
        <v>0</v>
      </c>
      <c r="AR60" s="708" t="s">
        <v>29</v>
      </c>
      <c r="AS60" s="842">
        <v>0</v>
      </c>
      <c r="AT60" s="843">
        <v>0</v>
      </c>
      <c r="AU60" s="841">
        <v>6.22790599999993</v>
      </c>
      <c r="AV60" s="709">
        <v>0</v>
      </c>
      <c r="AW60" s="727" t="s">
        <v>29</v>
      </c>
      <c r="AX60" s="842">
        <v>6.22790599999993</v>
      </c>
      <c r="AY60" s="843">
        <v>-4.04268800000002</v>
      </c>
      <c r="AZ60" s="853">
        <v>0.0743177464065752</v>
      </c>
      <c r="BA60" s="708" t="s">
        <v>29</v>
      </c>
      <c r="BB60" s="708" t="s">
        <v>29</v>
      </c>
      <c r="BC60" s="858" t="s">
        <v>29</v>
      </c>
      <c r="BD60" s="859">
        <v>-0.15824900694314</v>
      </c>
      <c r="BE60" s="841">
        <v>0</v>
      </c>
      <c r="BF60" s="709">
        <v>0</v>
      </c>
      <c r="BG60" s="708" t="s">
        <v>29</v>
      </c>
      <c r="BH60" s="709">
        <v>0</v>
      </c>
      <c r="BI60" s="866">
        <v>0</v>
      </c>
      <c r="BJ60" s="841" t="s">
        <v>29</v>
      </c>
      <c r="BK60" s="709" t="s">
        <v>29</v>
      </c>
      <c r="BL60" s="708" t="s">
        <v>29</v>
      </c>
      <c r="BM60" s="866" t="s">
        <v>29</v>
      </c>
      <c r="BN60" s="853">
        <v>0</v>
      </c>
      <c r="BO60" s="708" t="s">
        <v>29</v>
      </c>
      <c r="BP60" s="708" t="s">
        <v>29</v>
      </c>
      <c r="BQ60" s="708" t="s">
        <v>29</v>
      </c>
      <c r="BR60" s="859">
        <v>0</v>
      </c>
      <c r="BS60" s="870" t="s">
        <v>29</v>
      </c>
      <c r="BT60" s="871" t="s">
        <v>29</v>
      </c>
      <c r="BU60" s="708" t="s">
        <v>29</v>
      </c>
      <c r="BV60" s="875" t="s">
        <v>29</v>
      </c>
      <c r="BW60" s="866" t="s">
        <v>29</v>
      </c>
      <c r="BX60" s="870" t="s">
        <v>29</v>
      </c>
      <c r="BY60" s="871" t="s">
        <v>29</v>
      </c>
      <c r="BZ60" s="708" t="s">
        <v>29</v>
      </c>
      <c r="CA60" s="875" t="s">
        <v>29</v>
      </c>
      <c r="CB60" s="866" t="s">
        <v>29</v>
      </c>
      <c r="CC60" s="159"/>
    </row>
    <row r="61" s="159" customFormat="1" hidden="1" outlineLevel="2" spans="1:80">
      <c r="A61" s="850" t="s">
        <v>82</v>
      </c>
      <c r="B61" s="841">
        <v>0.823358999999999</v>
      </c>
      <c r="C61" s="709">
        <v>0</v>
      </c>
      <c r="D61" s="727" t="s">
        <v>29</v>
      </c>
      <c r="E61" s="842">
        <v>0.823358999999999</v>
      </c>
      <c r="F61" s="843">
        <v>0</v>
      </c>
      <c r="G61" s="841">
        <v>0</v>
      </c>
      <c r="H61" s="709">
        <v>0</v>
      </c>
      <c r="I61" s="727" t="s">
        <v>29</v>
      </c>
      <c r="J61" s="842">
        <v>0</v>
      </c>
      <c r="K61" s="843">
        <v>0</v>
      </c>
      <c r="L61" s="841">
        <v>0</v>
      </c>
      <c r="M61" s="709">
        <v>0</v>
      </c>
      <c r="N61" s="727" t="s">
        <v>29</v>
      </c>
      <c r="O61" s="842">
        <v>0</v>
      </c>
      <c r="P61" s="843">
        <v>0</v>
      </c>
      <c r="Q61" s="841">
        <v>0.823358999999999</v>
      </c>
      <c r="R61" s="709">
        <v>0</v>
      </c>
      <c r="S61" s="727" t="s">
        <v>29</v>
      </c>
      <c r="T61" s="842">
        <v>0.823358999999999</v>
      </c>
      <c r="U61" s="843">
        <v>0</v>
      </c>
      <c r="V61" s="853">
        <v>1</v>
      </c>
      <c r="W61" s="708" t="s">
        <v>29</v>
      </c>
      <c r="X61" s="708" t="s">
        <v>29</v>
      </c>
      <c r="Y61" s="858" t="s">
        <v>29</v>
      </c>
      <c r="Z61" s="859" t="s">
        <v>29</v>
      </c>
      <c r="AA61" s="841">
        <v>1.221727</v>
      </c>
      <c r="AB61" s="709">
        <v>0</v>
      </c>
      <c r="AC61" s="727" t="s">
        <v>29</v>
      </c>
      <c r="AD61" s="842">
        <v>1.221727</v>
      </c>
      <c r="AE61" s="843">
        <v>0</v>
      </c>
      <c r="AF61" s="841">
        <v>1.37528</v>
      </c>
      <c r="AG61" s="709">
        <v>0</v>
      </c>
      <c r="AH61" s="727" t="s">
        <v>29</v>
      </c>
      <c r="AI61" s="842">
        <v>1.37528</v>
      </c>
      <c r="AJ61" s="843">
        <v>0</v>
      </c>
      <c r="AK61" s="841">
        <v>0.002174</v>
      </c>
      <c r="AL61" s="709">
        <v>0</v>
      </c>
      <c r="AM61" s="708" t="s">
        <v>29</v>
      </c>
      <c r="AN61" s="842">
        <v>0.002174</v>
      </c>
      <c r="AO61" s="843">
        <v>0</v>
      </c>
      <c r="AP61" s="841">
        <v>0</v>
      </c>
      <c r="AQ61" s="709">
        <v>0</v>
      </c>
      <c r="AR61" s="708" t="s">
        <v>29</v>
      </c>
      <c r="AS61" s="842">
        <v>0</v>
      </c>
      <c r="AT61" s="843">
        <v>0</v>
      </c>
      <c r="AU61" s="841">
        <v>-1.771474</v>
      </c>
      <c r="AV61" s="709">
        <v>0</v>
      </c>
      <c r="AW61" s="727" t="s">
        <v>29</v>
      </c>
      <c r="AX61" s="842">
        <v>-1.771474</v>
      </c>
      <c r="AY61" s="843">
        <v>0</v>
      </c>
      <c r="AZ61" s="853">
        <v>-2.15152078255051</v>
      </c>
      <c r="BA61" s="708" t="s">
        <v>29</v>
      </c>
      <c r="BB61" s="708" t="s">
        <v>29</v>
      </c>
      <c r="BC61" s="858" t="s">
        <v>29</v>
      </c>
      <c r="BD61" s="859" t="s">
        <v>29</v>
      </c>
      <c r="BE61" s="841">
        <v>0</v>
      </c>
      <c r="BF61" s="709">
        <v>0</v>
      </c>
      <c r="BG61" s="708" t="s">
        <v>29</v>
      </c>
      <c r="BH61" s="709">
        <v>0</v>
      </c>
      <c r="BI61" s="866">
        <v>0</v>
      </c>
      <c r="BJ61" s="841" t="s">
        <v>29</v>
      </c>
      <c r="BK61" s="709" t="s">
        <v>29</v>
      </c>
      <c r="BL61" s="708" t="s">
        <v>29</v>
      </c>
      <c r="BM61" s="866" t="s">
        <v>29</v>
      </c>
      <c r="BN61" s="853">
        <v>1.48383269023597</v>
      </c>
      <c r="BO61" s="708" t="s">
        <v>29</v>
      </c>
      <c r="BP61" s="708" t="s">
        <v>29</v>
      </c>
      <c r="BQ61" s="708" t="s">
        <v>29</v>
      </c>
      <c r="BR61" s="859" t="s">
        <v>29</v>
      </c>
      <c r="BS61" s="870">
        <v>0.673930427992505</v>
      </c>
      <c r="BT61" s="871" t="s">
        <v>29</v>
      </c>
      <c r="BU61" s="708" t="s">
        <v>29</v>
      </c>
      <c r="BV61" s="875" t="s">
        <v>29</v>
      </c>
      <c r="BW61" s="866" t="s">
        <v>29</v>
      </c>
      <c r="BX61" s="870">
        <v>-1.44997532181903</v>
      </c>
      <c r="BY61" s="871" t="s">
        <v>29</v>
      </c>
      <c r="BZ61" s="708" t="s">
        <v>29</v>
      </c>
      <c r="CA61" s="875" t="s">
        <v>29</v>
      </c>
      <c r="CB61" s="866" t="s">
        <v>29</v>
      </c>
    </row>
    <row r="62" s="163" customFormat="1" collapsed="1" spans="1:81">
      <c r="A62" s="844" t="s">
        <v>83</v>
      </c>
      <c r="B62" s="845">
        <v>0.0918099999999997</v>
      </c>
      <c r="C62" s="846">
        <v>0</v>
      </c>
      <c r="D62" s="847" t="s">
        <v>29</v>
      </c>
      <c r="E62" s="846">
        <v>0.0918099999999997</v>
      </c>
      <c r="F62" s="848">
        <v>38.478016</v>
      </c>
      <c r="G62" s="845">
        <v>0</v>
      </c>
      <c r="H62" s="846">
        <v>0</v>
      </c>
      <c r="I62" s="847" t="s">
        <v>29</v>
      </c>
      <c r="J62" s="846">
        <v>0</v>
      </c>
      <c r="K62" s="848">
        <v>-9.76996261670138e-15</v>
      </c>
      <c r="L62" s="845">
        <v>0.363192</v>
      </c>
      <c r="M62" s="846">
        <v>0</v>
      </c>
      <c r="N62" s="847" t="s">
        <v>29</v>
      </c>
      <c r="O62" s="846">
        <v>0.363192</v>
      </c>
      <c r="P62" s="848">
        <v>28.185003</v>
      </c>
      <c r="Q62" s="845">
        <v>-0.271382</v>
      </c>
      <c r="R62" s="846">
        <v>0</v>
      </c>
      <c r="S62" s="847" t="s">
        <v>29</v>
      </c>
      <c r="T62" s="846">
        <v>-0.271382</v>
      </c>
      <c r="U62" s="848">
        <v>10.293013</v>
      </c>
      <c r="V62" s="854">
        <v>-2.95590894238102</v>
      </c>
      <c r="W62" s="855" t="s">
        <v>29</v>
      </c>
      <c r="X62" s="855" t="s">
        <v>29</v>
      </c>
      <c r="Y62" s="847" t="s">
        <v>29</v>
      </c>
      <c r="Z62" s="860">
        <v>0.267503735119815</v>
      </c>
      <c r="AA62" s="845">
        <v>0</v>
      </c>
      <c r="AB62" s="846">
        <v>0</v>
      </c>
      <c r="AC62" s="847" t="s">
        <v>29</v>
      </c>
      <c r="AD62" s="846">
        <v>0</v>
      </c>
      <c r="AE62" s="848">
        <v>7.93870199999999</v>
      </c>
      <c r="AF62" s="845">
        <v>1.186203</v>
      </c>
      <c r="AG62" s="846">
        <v>1.679553</v>
      </c>
      <c r="AH62" s="847">
        <v>0.706261130193569</v>
      </c>
      <c r="AI62" s="846">
        <v>-0.49335</v>
      </c>
      <c r="AJ62" s="848">
        <v>18.8374979999999</v>
      </c>
      <c r="AK62" s="845">
        <v>0</v>
      </c>
      <c r="AL62" s="846">
        <v>0</v>
      </c>
      <c r="AM62" s="855" t="s">
        <v>29</v>
      </c>
      <c r="AN62" s="846">
        <v>0</v>
      </c>
      <c r="AO62" s="848">
        <v>0.01608</v>
      </c>
      <c r="AP62" s="845">
        <v>4.230473</v>
      </c>
      <c r="AQ62" s="846">
        <v>0</v>
      </c>
      <c r="AR62" s="855" t="s">
        <v>29</v>
      </c>
      <c r="AS62" s="846">
        <v>4.230473</v>
      </c>
      <c r="AT62" s="848">
        <v>0</v>
      </c>
      <c r="AU62" s="845">
        <v>-5.688058</v>
      </c>
      <c r="AV62" s="846">
        <v>-1.679553</v>
      </c>
      <c r="AW62" s="847">
        <v>-1.38664990030085</v>
      </c>
      <c r="AX62" s="846">
        <v>-4.008505</v>
      </c>
      <c r="AY62" s="848">
        <v>-16.4671069999999</v>
      </c>
      <c r="AZ62" s="854">
        <v>-61.9546672475767</v>
      </c>
      <c r="BA62" s="855" t="s">
        <v>29</v>
      </c>
      <c r="BB62" s="855" t="s">
        <v>29</v>
      </c>
      <c r="BC62" s="847" t="s">
        <v>29</v>
      </c>
      <c r="BD62" s="860">
        <v>-0.427961436473229</v>
      </c>
      <c r="BE62" s="845">
        <v>0</v>
      </c>
      <c r="BF62" s="846">
        <v>0</v>
      </c>
      <c r="BG62" s="855" t="s">
        <v>29</v>
      </c>
      <c r="BH62" s="846">
        <v>0</v>
      </c>
      <c r="BI62" s="867">
        <v>1.5</v>
      </c>
      <c r="BJ62" s="845" t="s">
        <v>29</v>
      </c>
      <c r="BK62" s="846" t="s">
        <v>29</v>
      </c>
      <c r="BL62" s="855" t="s">
        <v>29</v>
      </c>
      <c r="BM62" s="867" t="s">
        <v>29</v>
      </c>
      <c r="BN62" s="854">
        <v>0</v>
      </c>
      <c r="BO62" s="855" t="s">
        <v>29</v>
      </c>
      <c r="BP62" s="855" t="s">
        <v>29</v>
      </c>
      <c r="BQ62" s="855" t="s">
        <v>29</v>
      </c>
      <c r="BR62" s="860">
        <v>0.206317862126779</v>
      </c>
      <c r="BS62" s="872" t="s">
        <v>29</v>
      </c>
      <c r="BT62" s="873" t="s">
        <v>29</v>
      </c>
      <c r="BU62" s="855" t="s">
        <v>29</v>
      </c>
      <c r="BV62" s="855" t="s">
        <v>29</v>
      </c>
      <c r="BW62" s="867">
        <v>4.84689008354263</v>
      </c>
      <c r="BX62" s="872" t="s">
        <v>29</v>
      </c>
      <c r="BY62" s="873" t="s">
        <v>29</v>
      </c>
      <c r="BZ62" s="855" t="s">
        <v>29</v>
      </c>
      <c r="CA62" s="855" t="s">
        <v>29</v>
      </c>
      <c r="CB62" s="867">
        <v>-2.07428204258075</v>
      </c>
      <c r="CC62" s="159"/>
    </row>
    <row r="63" s="164" customFormat="1" hidden="1" outlineLevel="2" spans="1:81">
      <c r="A63" s="850" t="s">
        <v>84</v>
      </c>
      <c r="B63" s="841">
        <v>442.48646</v>
      </c>
      <c r="C63" s="709">
        <v>2888.882692</v>
      </c>
      <c r="D63" s="727">
        <v>0.153168718558683</v>
      </c>
      <c r="E63" s="842">
        <v>-2446.396232</v>
      </c>
      <c r="F63" s="843">
        <v>1417.563787</v>
      </c>
      <c r="G63" s="841">
        <v>297.301813</v>
      </c>
      <c r="H63" s="709">
        <v>423.83199289</v>
      </c>
      <c r="I63" s="727">
        <v>0.701461470552934</v>
      </c>
      <c r="J63" s="842">
        <v>-126.53017989</v>
      </c>
      <c r="K63" s="843">
        <v>386.959335</v>
      </c>
      <c r="L63" s="841">
        <v>-449.205578999981</v>
      </c>
      <c r="M63" s="709">
        <v>1555.56252322</v>
      </c>
      <c r="N63" s="727">
        <v>-0.28877372159245</v>
      </c>
      <c r="O63" s="842">
        <v>-2004.76810221998</v>
      </c>
      <c r="P63" s="843">
        <v>375.268074</v>
      </c>
      <c r="Q63" s="841">
        <v>426.052938999981</v>
      </c>
      <c r="R63" s="709">
        <v>722.33907589</v>
      </c>
      <c r="S63" s="727">
        <v>0.589824022014921</v>
      </c>
      <c r="T63" s="842">
        <v>-296.286136890019</v>
      </c>
      <c r="U63" s="843">
        <v>491.291843</v>
      </c>
      <c r="V63" s="853">
        <v>0.96286096302242</v>
      </c>
      <c r="W63" s="708">
        <v>0.250040985703687</v>
      </c>
      <c r="X63" s="708">
        <v>3.85081253904297</v>
      </c>
      <c r="Y63" s="858">
        <v>0.712819977318733</v>
      </c>
      <c r="Z63" s="859">
        <v>0.346574769689712</v>
      </c>
      <c r="AA63" s="841">
        <v>464.344163</v>
      </c>
      <c r="AB63" s="709">
        <v>607.33813879</v>
      </c>
      <c r="AC63" s="727">
        <v>0.764556238679679</v>
      </c>
      <c r="AD63" s="842">
        <v>-142.99397579</v>
      </c>
      <c r="AE63" s="843">
        <v>485.735566999999</v>
      </c>
      <c r="AF63" s="841">
        <v>112.747129</v>
      </c>
      <c r="AG63" s="709">
        <v>105.62907706</v>
      </c>
      <c r="AH63" s="727">
        <v>1.06738723974608</v>
      </c>
      <c r="AI63" s="842">
        <v>7.11805193999984</v>
      </c>
      <c r="AJ63" s="843">
        <v>160.905083</v>
      </c>
      <c r="AK63" s="841">
        <v>1.745001</v>
      </c>
      <c r="AL63" s="709">
        <v>0.08</v>
      </c>
      <c r="AM63" s="708">
        <v>21.8125125</v>
      </c>
      <c r="AN63" s="842">
        <v>1.665001</v>
      </c>
      <c r="AO63" s="843">
        <v>5.212173</v>
      </c>
      <c r="AP63" s="841">
        <v>13.890109</v>
      </c>
      <c r="AQ63" s="709">
        <v>0</v>
      </c>
      <c r="AR63" s="708" t="s">
        <v>29</v>
      </c>
      <c r="AS63" s="842">
        <v>13.890109</v>
      </c>
      <c r="AT63" s="843">
        <v>0</v>
      </c>
      <c r="AU63" s="841">
        <v>5.15382599998191</v>
      </c>
      <c r="AV63" s="709">
        <v>196.60096004</v>
      </c>
      <c r="AW63" s="727">
        <v>0.0262146532699196</v>
      </c>
      <c r="AX63" s="842">
        <v>-191.447134040018</v>
      </c>
      <c r="AY63" s="843">
        <v>13.9079010000009</v>
      </c>
      <c r="AZ63" s="853">
        <v>0.0116474208046545</v>
      </c>
      <c r="BA63" s="708">
        <v>0.0680543244571455</v>
      </c>
      <c r="BB63" s="708">
        <v>0.171148871105009</v>
      </c>
      <c r="BC63" s="858">
        <v>-0.0564069036524911</v>
      </c>
      <c r="BD63" s="859">
        <v>0.00981112887303242</v>
      </c>
      <c r="BE63" s="841">
        <v>139.666666666667</v>
      </c>
      <c r="BF63" s="709">
        <v>143</v>
      </c>
      <c r="BG63" s="708">
        <v>0.976689976689977</v>
      </c>
      <c r="BH63" s="709">
        <v>-3.33333333333334</v>
      </c>
      <c r="BI63" s="866">
        <v>132.24999999</v>
      </c>
      <c r="BJ63" s="841">
        <v>3.16816081145584</v>
      </c>
      <c r="BK63" s="709">
        <v>20.2019768671329</v>
      </c>
      <c r="BL63" s="708">
        <v>0.156824296567244</v>
      </c>
      <c r="BM63" s="866">
        <v>-17.033816055677</v>
      </c>
      <c r="BN63" s="853">
        <v>1.04939745048922</v>
      </c>
      <c r="BO63" s="708">
        <v>0.210232883623784</v>
      </c>
      <c r="BP63" s="708">
        <v>4.99159518911008</v>
      </c>
      <c r="BQ63" s="708">
        <v>0.839164566865435</v>
      </c>
      <c r="BR63" s="859">
        <v>0.342655174641534</v>
      </c>
      <c r="BS63" s="870">
        <v>0.952927796359529</v>
      </c>
      <c r="BT63" s="871">
        <v>4.75662980387749</v>
      </c>
      <c r="BU63" s="708">
        <v>0.200336758513922</v>
      </c>
      <c r="BV63" s="875">
        <v>-3.80370200751797</v>
      </c>
      <c r="BW63" s="866">
        <v>2.91838581176001</v>
      </c>
      <c r="BX63" s="870">
        <v>0.0110991510406515</v>
      </c>
      <c r="BY63" s="871">
        <v>0.323709227995608</v>
      </c>
      <c r="BZ63" s="708">
        <v>0.0342874100604947</v>
      </c>
      <c r="CA63" s="875">
        <v>-0.312610076954956</v>
      </c>
      <c r="CB63" s="866">
        <v>0.0286326593004067</v>
      </c>
      <c r="CC63" s="159"/>
    </row>
    <row r="64" s="164" customFormat="1" hidden="1" outlineLevel="2" spans="1:81">
      <c r="A64" s="850" t="s">
        <v>85</v>
      </c>
      <c r="B64" s="841">
        <v>411.645274</v>
      </c>
      <c r="C64" s="709">
        <v>801.3904</v>
      </c>
      <c r="D64" s="727">
        <v>0.513663844737845</v>
      </c>
      <c r="E64" s="842">
        <v>-389.745126000001</v>
      </c>
      <c r="F64" s="843">
        <v>0</v>
      </c>
      <c r="G64" s="841">
        <v>252.733788</v>
      </c>
      <c r="H64" s="709">
        <v>560.97328</v>
      </c>
      <c r="I64" s="727">
        <v>0.450527319233457</v>
      </c>
      <c r="J64" s="842">
        <v>-308.239492</v>
      </c>
      <c r="K64" s="843">
        <v>0</v>
      </c>
      <c r="L64" s="841">
        <v>0</v>
      </c>
      <c r="M64" s="709">
        <v>0</v>
      </c>
      <c r="N64" s="727" t="s">
        <v>29</v>
      </c>
      <c r="O64" s="842">
        <v>0</v>
      </c>
      <c r="P64" s="843">
        <v>0</v>
      </c>
      <c r="Q64" s="841">
        <v>158.911486</v>
      </c>
      <c r="R64" s="709">
        <v>240.41712</v>
      </c>
      <c r="S64" s="727">
        <v>0.660982404248082</v>
      </c>
      <c r="T64" s="842">
        <v>-81.5056340000003</v>
      </c>
      <c r="U64" s="843">
        <v>0</v>
      </c>
      <c r="V64" s="853">
        <v>0.386039864993082</v>
      </c>
      <c r="W64" s="708">
        <v>0.3</v>
      </c>
      <c r="X64" s="708">
        <v>1.28679954997694</v>
      </c>
      <c r="Y64" s="858">
        <v>0.0860398649930813</v>
      </c>
      <c r="Z64" s="859" t="s">
        <v>29</v>
      </c>
      <c r="AA64" s="841">
        <v>132.378767</v>
      </c>
      <c r="AB64" s="709">
        <v>105.23818184</v>
      </c>
      <c r="AC64" s="727">
        <v>1.25789675083197</v>
      </c>
      <c r="AD64" s="842">
        <v>27.1405851599996</v>
      </c>
      <c r="AE64" s="843">
        <v>0</v>
      </c>
      <c r="AF64" s="841">
        <v>40.4811059999998</v>
      </c>
      <c r="AG64" s="709">
        <v>102.18181816</v>
      </c>
      <c r="AH64" s="727">
        <v>0.396167407557899</v>
      </c>
      <c r="AI64" s="842">
        <v>-61.7007121600002</v>
      </c>
      <c r="AJ64" s="843">
        <v>0</v>
      </c>
      <c r="AK64" s="841">
        <v>0.304113</v>
      </c>
      <c r="AL64" s="709">
        <v>0</v>
      </c>
      <c r="AM64" s="708" t="s">
        <v>29</v>
      </c>
      <c r="AN64" s="842">
        <v>0.304113</v>
      </c>
      <c r="AO64" s="843">
        <v>0</v>
      </c>
      <c r="AP64" s="841">
        <v>0.005</v>
      </c>
      <c r="AQ64" s="709">
        <v>0</v>
      </c>
      <c r="AR64" s="708" t="s">
        <v>29</v>
      </c>
      <c r="AS64" s="842">
        <v>0.005</v>
      </c>
      <c r="AT64" s="843">
        <v>0</v>
      </c>
      <c r="AU64" s="841">
        <v>-13.6492739999996</v>
      </c>
      <c r="AV64" s="709">
        <v>32.9971200000001</v>
      </c>
      <c r="AW64" s="727">
        <v>-0.413650464040485</v>
      </c>
      <c r="AX64" s="842">
        <v>-46.6463939999998</v>
      </c>
      <c r="AY64" s="843">
        <v>0</v>
      </c>
      <c r="AZ64" s="853">
        <v>-0.0331578542548739</v>
      </c>
      <c r="BA64" s="708">
        <v>0.0411748381313279</v>
      </c>
      <c r="BB64" s="708">
        <v>-0.805294100953509</v>
      </c>
      <c r="BC64" s="858">
        <v>-0.0743326923862019</v>
      </c>
      <c r="BD64" s="859" t="s">
        <v>29</v>
      </c>
      <c r="BE64" s="841">
        <v>34.4444444444444</v>
      </c>
      <c r="BF64" s="709">
        <v>23.1111111111111</v>
      </c>
      <c r="BG64" s="708">
        <v>1.49038461538462</v>
      </c>
      <c r="BH64" s="709">
        <v>11.3333333333333</v>
      </c>
      <c r="BI64" s="866">
        <v>0</v>
      </c>
      <c r="BJ64" s="841">
        <v>11.9509918258064</v>
      </c>
      <c r="BK64" s="709">
        <v>34.6755461538462</v>
      </c>
      <c r="BL64" s="708">
        <v>0.344651870017651</v>
      </c>
      <c r="BM64" s="866">
        <v>-22.7245543280397</v>
      </c>
      <c r="BN64" s="853">
        <v>0.321584566521708</v>
      </c>
      <c r="BO64" s="708">
        <v>0.131319494019394</v>
      </c>
      <c r="BP64" s="708">
        <v>2.44887150169962</v>
      </c>
      <c r="BQ64" s="708">
        <v>0.190265072502314</v>
      </c>
      <c r="BR64" s="859" t="s">
        <v>29</v>
      </c>
      <c r="BS64" s="870">
        <v>3.1096019650946</v>
      </c>
      <c r="BT64" s="871">
        <v>7.61501563394931</v>
      </c>
      <c r="BU64" s="708">
        <v>0.408351356657937</v>
      </c>
      <c r="BV64" s="875">
        <v>-4.5054136688547</v>
      </c>
      <c r="BW64" s="866" t="s">
        <v>29</v>
      </c>
      <c r="BX64" s="870">
        <v>-0.103107728749276</v>
      </c>
      <c r="BY64" s="871">
        <v>0.313547036095394</v>
      </c>
      <c r="BZ64" s="708">
        <v>-0.328842938632999</v>
      </c>
      <c r="CA64" s="875">
        <v>-0.416654764844671</v>
      </c>
      <c r="CB64" s="866" t="s">
        <v>29</v>
      </c>
      <c r="CC64" s="159"/>
    </row>
    <row r="65" s="164" customFormat="1" hidden="1" outlineLevel="2" spans="1:81">
      <c r="A65" s="850" t="s">
        <v>86</v>
      </c>
      <c r="B65" s="841">
        <v>254.251783</v>
      </c>
      <c r="C65" s="709">
        <v>140.95224</v>
      </c>
      <c r="D65" s="727">
        <v>1.80381512915296</v>
      </c>
      <c r="E65" s="842">
        <v>113.299543</v>
      </c>
      <c r="F65" s="843">
        <v>0</v>
      </c>
      <c r="G65" s="841">
        <v>0</v>
      </c>
      <c r="H65" s="709">
        <v>0</v>
      </c>
      <c r="I65" s="727" t="s">
        <v>29</v>
      </c>
      <c r="J65" s="842">
        <v>0</v>
      </c>
      <c r="K65" s="843">
        <v>0</v>
      </c>
      <c r="L65" s="841">
        <v>190.529871</v>
      </c>
      <c r="M65" s="709">
        <v>98.666568</v>
      </c>
      <c r="N65" s="727">
        <v>1.93104792091278</v>
      </c>
      <c r="O65" s="842">
        <v>91.8633029999997</v>
      </c>
      <c r="P65" s="843">
        <v>0</v>
      </c>
      <c r="Q65" s="841">
        <v>63.7219119999998</v>
      </c>
      <c r="R65" s="709">
        <v>42.285672</v>
      </c>
      <c r="S65" s="727">
        <v>1.50693861504672</v>
      </c>
      <c r="T65" s="842">
        <v>21.4362399999998</v>
      </c>
      <c r="U65" s="843">
        <v>0</v>
      </c>
      <c r="V65" s="853">
        <v>0.250625231603587</v>
      </c>
      <c r="W65" s="708">
        <v>0.3</v>
      </c>
      <c r="X65" s="708">
        <v>0.835417438678623</v>
      </c>
      <c r="Y65" s="858">
        <v>-0.0493747683964132</v>
      </c>
      <c r="Z65" s="859" t="s">
        <v>29</v>
      </c>
      <c r="AA65" s="841">
        <v>12.755781</v>
      </c>
      <c r="AB65" s="878">
        <v>13.612</v>
      </c>
      <c r="AC65" s="727">
        <v>0.937098222156919</v>
      </c>
      <c r="AD65" s="842">
        <v>-0.856219000000019</v>
      </c>
      <c r="AE65" s="843">
        <v>0</v>
      </c>
      <c r="AF65" s="841">
        <v>2.323952</v>
      </c>
      <c r="AG65" s="878">
        <v>0.51194</v>
      </c>
      <c r="AH65" s="727">
        <v>4.53950072274094</v>
      </c>
      <c r="AI65" s="842">
        <v>1.812012</v>
      </c>
      <c r="AJ65" s="843">
        <v>0</v>
      </c>
      <c r="AK65" s="841">
        <v>0.5049</v>
      </c>
      <c r="AL65" s="709">
        <v>0</v>
      </c>
      <c r="AM65" s="708" t="s">
        <v>29</v>
      </c>
      <c r="AN65" s="842">
        <v>0.5049</v>
      </c>
      <c r="AO65" s="843">
        <v>0</v>
      </c>
      <c r="AP65" s="841">
        <v>0.005</v>
      </c>
      <c r="AQ65" s="709">
        <v>0</v>
      </c>
      <c r="AR65" s="708" t="s">
        <v>29</v>
      </c>
      <c r="AS65" s="842">
        <v>0.005</v>
      </c>
      <c r="AT65" s="843">
        <v>0</v>
      </c>
      <c r="AU65" s="252">
        <v>49.1420789999998</v>
      </c>
      <c r="AV65" s="878">
        <v>28.161732</v>
      </c>
      <c r="AW65" s="727">
        <v>1.74499491011419</v>
      </c>
      <c r="AX65" s="842">
        <v>20.9803469999998</v>
      </c>
      <c r="AY65" s="843">
        <v>0</v>
      </c>
      <c r="AZ65" s="853">
        <v>0.193281157835577</v>
      </c>
      <c r="BA65" s="708">
        <v>0.199796271417893</v>
      </c>
      <c r="BB65" s="708">
        <v>0.967391215381147</v>
      </c>
      <c r="BC65" s="858">
        <v>-0.00651511358231605</v>
      </c>
      <c r="BD65" s="859" t="s">
        <v>29</v>
      </c>
      <c r="BE65" s="841">
        <v>5.22222222222222</v>
      </c>
      <c r="BF65" s="709">
        <v>3.11111111111111</v>
      </c>
      <c r="BG65" s="708">
        <v>1.67857142857143</v>
      </c>
      <c r="BH65" s="709">
        <v>2.11111111111111</v>
      </c>
      <c r="BI65" s="866">
        <v>0</v>
      </c>
      <c r="BJ65" s="841">
        <v>48.6865116382978</v>
      </c>
      <c r="BK65" s="709">
        <v>45.3060771428571</v>
      </c>
      <c r="BL65" s="708">
        <v>1.07461326843155</v>
      </c>
      <c r="BM65" s="866">
        <v>3.38043449544063</v>
      </c>
      <c r="BN65" s="853">
        <v>0.0501698782580416</v>
      </c>
      <c r="BO65" s="708">
        <v>0.0965717181933398</v>
      </c>
      <c r="BP65" s="708">
        <v>0.51950901564783</v>
      </c>
      <c r="BQ65" s="708">
        <v>-0.0464018399352982</v>
      </c>
      <c r="BR65" s="859" t="s">
        <v>29</v>
      </c>
      <c r="BS65" s="870">
        <v>19.9322787840274</v>
      </c>
      <c r="BT65" s="871">
        <v>10.3549985307082</v>
      </c>
      <c r="BU65" s="708">
        <v>1.92489440968218</v>
      </c>
      <c r="BV65" s="875">
        <v>9.57728025331921</v>
      </c>
      <c r="BW65" s="866" t="s">
        <v>29</v>
      </c>
      <c r="BX65" s="870">
        <v>3.85253392167833</v>
      </c>
      <c r="BY65" s="871">
        <v>2.06889009697326</v>
      </c>
      <c r="BZ65" s="708">
        <v>1.86212594246282</v>
      </c>
      <c r="CA65" s="875">
        <v>1.78364382470507</v>
      </c>
      <c r="CB65" s="866" t="s">
        <v>29</v>
      </c>
      <c r="CC65" s="159"/>
    </row>
    <row r="66" s="164" customFormat="1" hidden="1" outlineLevel="2" spans="1:81">
      <c r="A66" s="850" t="s">
        <v>87</v>
      </c>
      <c r="B66" s="841">
        <v>387.188272</v>
      </c>
      <c r="C66" s="709">
        <v>0</v>
      </c>
      <c r="D66" s="727" t="s">
        <v>29</v>
      </c>
      <c r="E66" s="842">
        <v>387.188272</v>
      </c>
      <c r="F66" s="843">
        <v>0</v>
      </c>
      <c r="G66" s="841">
        <v>8.88178419700125e-16</v>
      </c>
      <c r="H66" s="709">
        <v>0</v>
      </c>
      <c r="I66" s="727" t="s">
        <v>29</v>
      </c>
      <c r="J66" s="842">
        <v>8.88178419700125e-16</v>
      </c>
      <c r="K66" s="843">
        <v>0</v>
      </c>
      <c r="L66" s="841">
        <v>329.710905</v>
      </c>
      <c r="M66" s="709">
        <v>0</v>
      </c>
      <c r="N66" s="727" t="s">
        <v>29</v>
      </c>
      <c r="O66" s="842">
        <v>329.710905</v>
      </c>
      <c r="P66" s="843">
        <v>0</v>
      </c>
      <c r="Q66" s="252">
        <v>57.4773669999999</v>
      </c>
      <c r="R66" s="709">
        <v>0</v>
      </c>
      <c r="S66" s="727" t="s">
        <v>29</v>
      </c>
      <c r="T66" s="842">
        <v>57.4773669999999</v>
      </c>
      <c r="U66" s="843">
        <v>0</v>
      </c>
      <c r="V66" s="853">
        <v>0.148448109502655</v>
      </c>
      <c r="W66" s="708" t="s">
        <v>29</v>
      </c>
      <c r="X66" s="708" t="s">
        <v>29</v>
      </c>
      <c r="Y66" s="858" t="s">
        <v>29</v>
      </c>
      <c r="Z66" s="859" t="s">
        <v>29</v>
      </c>
      <c r="AA66" s="841">
        <v>66.653569</v>
      </c>
      <c r="AB66" s="709">
        <v>0</v>
      </c>
      <c r="AC66" s="727" t="s">
        <v>29</v>
      </c>
      <c r="AD66" s="842">
        <v>66.653569</v>
      </c>
      <c r="AE66" s="843">
        <v>0</v>
      </c>
      <c r="AF66" s="841">
        <v>111.5541015</v>
      </c>
      <c r="AG66" s="709">
        <v>0</v>
      </c>
      <c r="AH66" s="727" t="s">
        <v>29</v>
      </c>
      <c r="AI66" s="842">
        <v>111.5541015</v>
      </c>
      <c r="AJ66" s="843">
        <v>0</v>
      </c>
      <c r="AK66" s="841">
        <v>0.00479999999999999</v>
      </c>
      <c r="AL66" s="709">
        <v>0</v>
      </c>
      <c r="AM66" s="708" t="s">
        <v>29</v>
      </c>
      <c r="AN66" s="842">
        <v>0.00479999999999999</v>
      </c>
      <c r="AO66" s="843">
        <v>0</v>
      </c>
      <c r="AP66" s="841">
        <v>0.000604</v>
      </c>
      <c r="AQ66" s="709">
        <v>0</v>
      </c>
      <c r="AR66" s="708" t="s">
        <v>29</v>
      </c>
      <c r="AS66" s="842">
        <v>0.000604</v>
      </c>
      <c r="AT66" s="843">
        <v>0</v>
      </c>
      <c r="AU66" s="252">
        <v>-120.7261075</v>
      </c>
      <c r="AV66" s="709">
        <v>0</v>
      </c>
      <c r="AW66" s="727" t="s">
        <v>29</v>
      </c>
      <c r="AX66" s="842">
        <v>-120.7261075</v>
      </c>
      <c r="AY66" s="843">
        <v>0</v>
      </c>
      <c r="AZ66" s="853">
        <v>-0.3118020772592</v>
      </c>
      <c r="BA66" s="708" t="s">
        <v>29</v>
      </c>
      <c r="BB66" s="708" t="s">
        <v>29</v>
      </c>
      <c r="BC66" s="858" t="s">
        <v>29</v>
      </c>
      <c r="BD66" s="859" t="s">
        <v>29</v>
      </c>
      <c r="BE66" s="841">
        <v>21.7777777777778</v>
      </c>
      <c r="BF66" s="709">
        <v>0</v>
      </c>
      <c r="BG66" s="708" t="s">
        <v>29</v>
      </c>
      <c r="BH66" s="709">
        <v>21.7777777777778</v>
      </c>
      <c r="BI66" s="866">
        <v>0</v>
      </c>
      <c r="BJ66" s="841">
        <v>17.7790533061224</v>
      </c>
      <c r="BK66" s="709" t="s">
        <v>29</v>
      </c>
      <c r="BL66" s="708" t="s">
        <v>29</v>
      </c>
      <c r="BM66" s="866" t="s">
        <v>29</v>
      </c>
      <c r="BN66" s="853">
        <v>0.17214769614716</v>
      </c>
      <c r="BO66" s="708" t="s">
        <v>29</v>
      </c>
      <c r="BP66" s="708" t="s">
        <v>29</v>
      </c>
      <c r="BQ66" s="708" t="s">
        <v>29</v>
      </c>
      <c r="BR66" s="859" t="s">
        <v>29</v>
      </c>
      <c r="BS66" s="870">
        <v>5.8089653383752</v>
      </c>
      <c r="BT66" s="871" t="s">
        <v>29</v>
      </c>
      <c r="BU66" s="708" t="s">
        <v>29</v>
      </c>
      <c r="BV66" s="875" t="s">
        <v>29</v>
      </c>
      <c r="BW66" s="866" t="s">
        <v>29</v>
      </c>
      <c r="BX66" s="870">
        <v>-1.81124745923208</v>
      </c>
      <c r="BY66" s="871" t="s">
        <v>29</v>
      </c>
      <c r="BZ66" s="708" t="s">
        <v>29</v>
      </c>
      <c r="CA66" s="875" t="s">
        <v>29</v>
      </c>
      <c r="CB66" s="866" t="s">
        <v>29</v>
      </c>
      <c r="CC66" s="159"/>
    </row>
    <row r="67" s="164" customFormat="1" hidden="1" outlineLevel="2" spans="1:81">
      <c r="A67" s="850" t="s">
        <v>88</v>
      </c>
      <c r="B67" s="841">
        <v>570.99101409</v>
      </c>
      <c r="C67" s="709">
        <v>1860</v>
      </c>
      <c r="D67" s="727">
        <v>0.306984416177419</v>
      </c>
      <c r="E67" s="842">
        <v>-1289.00898591</v>
      </c>
      <c r="F67" s="843">
        <v>0</v>
      </c>
      <c r="G67" s="841">
        <v>0.433229999999999</v>
      </c>
      <c r="H67" s="709">
        <v>0</v>
      </c>
      <c r="I67" s="727" t="s">
        <v>29</v>
      </c>
      <c r="J67" s="842">
        <v>0.433229999999999</v>
      </c>
      <c r="K67" s="843">
        <v>0</v>
      </c>
      <c r="L67" s="841">
        <v>507.415994</v>
      </c>
      <c r="M67" s="709">
        <v>1534.5</v>
      </c>
      <c r="N67" s="727">
        <v>0.330671876181167</v>
      </c>
      <c r="O67" s="842">
        <v>-1027.084006</v>
      </c>
      <c r="P67" s="843">
        <v>0</v>
      </c>
      <c r="Q67" s="841">
        <v>63.5750200899997</v>
      </c>
      <c r="R67" s="709">
        <v>325.5</v>
      </c>
      <c r="S67" s="727">
        <v>0.195314961874039</v>
      </c>
      <c r="T67" s="842">
        <v>-261.92497991</v>
      </c>
      <c r="U67" s="843">
        <v>0</v>
      </c>
      <c r="V67" s="853">
        <v>0.111341542198034</v>
      </c>
      <c r="W67" s="708">
        <v>0.175</v>
      </c>
      <c r="X67" s="708">
        <v>0.636237383988763</v>
      </c>
      <c r="Y67" s="858">
        <v>-0.0636584578019664</v>
      </c>
      <c r="Z67" s="859" t="s">
        <v>29</v>
      </c>
      <c r="AA67" s="841">
        <v>64.9964179999999</v>
      </c>
      <c r="AB67" s="709">
        <v>191.1379</v>
      </c>
      <c r="AC67" s="727">
        <v>0.340049869753722</v>
      </c>
      <c r="AD67" s="842">
        <v>-126.141482</v>
      </c>
      <c r="AE67" s="843">
        <v>0</v>
      </c>
      <c r="AF67" s="841">
        <v>57.9598339799999</v>
      </c>
      <c r="AG67" s="709">
        <v>109.12</v>
      </c>
      <c r="AH67" s="727">
        <v>0.531156836326979</v>
      </c>
      <c r="AI67" s="842">
        <v>-51.1601660200001</v>
      </c>
      <c r="AJ67" s="843">
        <v>0</v>
      </c>
      <c r="AK67" s="841">
        <v>0.0289</v>
      </c>
      <c r="AL67" s="709">
        <v>0</v>
      </c>
      <c r="AM67" s="708" t="s">
        <v>29</v>
      </c>
      <c r="AN67" s="842">
        <v>0.0289</v>
      </c>
      <c r="AO67" s="843">
        <v>0</v>
      </c>
      <c r="AP67" s="841">
        <v>0.108721</v>
      </c>
      <c r="AQ67" s="709">
        <v>0</v>
      </c>
      <c r="AR67" s="708" t="s">
        <v>29</v>
      </c>
      <c r="AS67" s="842">
        <v>0.108721</v>
      </c>
      <c r="AT67" s="843">
        <v>0</v>
      </c>
      <c r="AU67" s="841">
        <v>-59.8942828900002</v>
      </c>
      <c r="AV67" s="709">
        <v>25.2420999999998</v>
      </c>
      <c r="AW67" s="727">
        <v>-2.37279318638309</v>
      </c>
      <c r="AX67" s="842">
        <v>-85.13638289</v>
      </c>
      <c r="AY67" s="843">
        <v>0</v>
      </c>
      <c r="AZ67" s="853">
        <v>-0.104895316059317</v>
      </c>
      <c r="BA67" s="708">
        <v>0.0135710215053763</v>
      </c>
      <c r="BB67" s="708">
        <v>-7.72936038880798</v>
      </c>
      <c r="BC67" s="858">
        <v>-0.118466337564693</v>
      </c>
      <c r="BD67" s="859" t="s">
        <v>29</v>
      </c>
      <c r="BE67" s="841">
        <v>16.6666666666667</v>
      </c>
      <c r="BF67" s="709">
        <v>35</v>
      </c>
      <c r="BG67" s="708">
        <v>0.476190476190476</v>
      </c>
      <c r="BH67" s="709">
        <v>-18.3333333333333</v>
      </c>
      <c r="BI67" s="866">
        <v>0</v>
      </c>
      <c r="BJ67" s="841">
        <v>34.2594608454</v>
      </c>
      <c r="BK67" s="709">
        <v>53.1428571428571</v>
      </c>
      <c r="BL67" s="708">
        <v>0.64466727397258</v>
      </c>
      <c r="BM67" s="866">
        <v>-18.8833962974572</v>
      </c>
      <c r="BN67" s="853">
        <v>0.113830894700832</v>
      </c>
      <c r="BO67" s="708">
        <v>0.102762311827957</v>
      </c>
      <c r="BP67" s="708">
        <v>1.10771052807186</v>
      </c>
      <c r="BQ67" s="708">
        <v>0.0110685828728748</v>
      </c>
      <c r="BR67" s="859" t="s">
        <v>29</v>
      </c>
      <c r="BS67" s="870">
        <v>8.78496125878814</v>
      </c>
      <c r="BT67" s="871">
        <v>9.73119407506308</v>
      </c>
      <c r="BU67" s="708">
        <v>0.902762928272109</v>
      </c>
      <c r="BV67" s="875">
        <v>-0.946232816274934</v>
      </c>
      <c r="BW67" s="866" t="s">
        <v>29</v>
      </c>
      <c r="BX67" s="870">
        <v>-0.921501287809433</v>
      </c>
      <c r="BY67" s="871">
        <v>0.132062244065671</v>
      </c>
      <c r="BZ67" s="708">
        <v>-6.97778001827074</v>
      </c>
      <c r="CA67" s="875">
        <v>-1.0535635318751</v>
      </c>
      <c r="CB67" s="866" t="s">
        <v>29</v>
      </c>
      <c r="CC67" s="159"/>
    </row>
    <row r="68" s="164" customFormat="1" hidden="1" outlineLevel="2" spans="1:81">
      <c r="A68" s="850" t="s">
        <v>89</v>
      </c>
      <c r="B68" s="841">
        <v>0</v>
      </c>
      <c r="C68" s="709">
        <v>0</v>
      </c>
      <c r="D68" s="727" t="s">
        <v>29</v>
      </c>
      <c r="E68" s="842">
        <v>0</v>
      </c>
      <c r="F68" s="843">
        <v>0</v>
      </c>
      <c r="G68" s="841">
        <v>0</v>
      </c>
      <c r="H68" s="709">
        <v>0</v>
      </c>
      <c r="I68" s="727" t="s">
        <v>29</v>
      </c>
      <c r="J68" s="842">
        <v>0</v>
      </c>
      <c r="K68" s="843">
        <v>0</v>
      </c>
      <c r="L68" s="841">
        <v>0</v>
      </c>
      <c r="M68" s="709">
        <v>0</v>
      </c>
      <c r="N68" s="727" t="s">
        <v>29</v>
      </c>
      <c r="O68" s="842">
        <v>0</v>
      </c>
      <c r="P68" s="843">
        <v>0</v>
      </c>
      <c r="Q68" s="841">
        <v>0</v>
      </c>
      <c r="R68" s="709">
        <v>0</v>
      </c>
      <c r="S68" s="727" t="s">
        <v>29</v>
      </c>
      <c r="T68" s="842">
        <v>0</v>
      </c>
      <c r="U68" s="843">
        <v>0</v>
      </c>
      <c r="V68" s="853" t="s">
        <v>29</v>
      </c>
      <c r="W68" s="708" t="s">
        <v>29</v>
      </c>
      <c r="X68" s="708" t="s">
        <v>29</v>
      </c>
      <c r="Y68" s="858" t="s">
        <v>29</v>
      </c>
      <c r="Z68" s="859" t="s">
        <v>29</v>
      </c>
      <c r="AA68" s="841">
        <v>0.2</v>
      </c>
      <c r="AB68" s="709">
        <v>0</v>
      </c>
      <c r="AC68" s="727" t="s">
        <v>29</v>
      </c>
      <c r="AD68" s="842">
        <v>0.2</v>
      </c>
      <c r="AE68" s="843">
        <v>0</v>
      </c>
      <c r="AF68" s="841">
        <v>0.07</v>
      </c>
      <c r="AG68" s="709">
        <v>0</v>
      </c>
      <c r="AH68" s="727" t="s">
        <v>29</v>
      </c>
      <c r="AI68" s="842">
        <v>0.07</v>
      </c>
      <c r="AJ68" s="843">
        <v>0</v>
      </c>
      <c r="AK68" s="841">
        <v>0</v>
      </c>
      <c r="AL68" s="709">
        <v>0</v>
      </c>
      <c r="AM68" s="708" t="s">
        <v>29</v>
      </c>
      <c r="AN68" s="842">
        <v>0</v>
      </c>
      <c r="AO68" s="843">
        <v>0</v>
      </c>
      <c r="AP68" s="841">
        <v>0</v>
      </c>
      <c r="AQ68" s="709">
        <v>0</v>
      </c>
      <c r="AR68" s="708" t="s">
        <v>29</v>
      </c>
      <c r="AS68" s="842">
        <v>0</v>
      </c>
      <c r="AT68" s="843">
        <v>0</v>
      </c>
      <c r="AU68" s="841">
        <v>-0.27</v>
      </c>
      <c r="AV68" s="709">
        <v>0</v>
      </c>
      <c r="AW68" s="727" t="s">
        <v>29</v>
      </c>
      <c r="AX68" s="842">
        <v>-0.27</v>
      </c>
      <c r="AY68" s="843">
        <v>0</v>
      </c>
      <c r="AZ68" s="853" t="s">
        <v>29</v>
      </c>
      <c r="BA68" s="708" t="s">
        <v>29</v>
      </c>
      <c r="BB68" s="708" t="s">
        <v>29</v>
      </c>
      <c r="BC68" s="858" t="s">
        <v>29</v>
      </c>
      <c r="BD68" s="859" t="s">
        <v>29</v>
      </c>
      <c r="BE68" s="841">
        <v>0</v>
      </c>
      <c r="BF68" s="709">
        <v>0</v>
      </c>
      <c r="BG68" s="708" t="s">
        <v>29</v>
      </c>
      <c r="BH68" s="709">
        <v>0</v>
      </c>
      <c r="BI68" s="866">
        <v>0</v>
      </c>
      <c r="BJ68" s="841" t="s">
        <v>29</v>
      </c>
      <c r="BK68" s="709" t="s">
        <v>29</v>
      </c>
      <c r="BL68" s="708" t="s">
        <v>29</v>
      </c>
      <c r="BM68" s="866" t="s">
        <v>29</v>
      </c>
      <c r="BN68" s="853" t="s">
        <v>29</v>
      </c>
      <c r="BO68" s="708" t="s">
        <v>29</v>
      </c>
      <c r="BP68" s="708" t="s">
        <v>29</v>
      </c>
      <c r="BQ68" s="708" t="s">
        <v>29</v>
      </c>
      <c r="BR68" s="859" t="s">
        <v>29</v>
      </c>
      <c r="BS68" s="870">
        <v>0</v>
      </c>
      <c r="BT68" s="871" t="s">
        <v>29</v>
      </c>
      <c r="BU68" s="708" t="s">
        <v>29</v>
      </c>
      <c r="BV68" s="875" t="s">
        <v>29</v>
      </c>
      <c r="BW68" s="866" t="s">
        <v>29</v>
      </c>
      <c r="BX68" s="870">
        <v>-1.35</v>
      </c>
      <c r="BY68" s="871" t="s">
        <v>29</v>
      </c>
      <c r="BZ68" s="708" t="s">
        <v>29</v>
      </c>
      <c r="CA68" s="875" t="s">
        <v>29</v>
      </c>
      <c r="CB68" s="866" t="s">
        <v>29</v>
      </c>
      <c r="CC68" s="159"/>
    </row>
    <row r="69" s="164" customFormat="1" hidden="1" outlineLevel="2" spans="1:81">
      <c r="A69" s="850" t="s">
        <v>90</v>
      </c>
      <c r="B69" s="841">
        <v>201.778572</v>
      </c>
      <c r="C69" s="709">
        <v>239.84</v>
      </c>
      <c r="D69" s="727">
        <v>0.84130491994663</v>
      </c>
      <c r="E69" s="842">
        <v>-38.0614280000002</v>
      </c>
      <c r="F69" s="843">
        <v>0</v>
      </c>
      <c r="G69" s="841">
        <v>108.246341</v>
      </c>
      <c r="H69" s="709">
        <v>142.941872</v>
      </c>
      <c r="I69" s="727">
        <v>0.757275244023668</v>
      </c>
      <c r="J69" s="842">
        <v>-34.695531</v>
      </c>
      <c r="K69" s="843">
        <v>0</v>
      </c>
      <c r="L69" s="841">
        <v>0</v>
      </c>
      <c r="M69" s="709">
        <v>0</v>
      </c>
      <c r="N69" s="727" t="s">
        <v>29</v>
      </c>
      <c r="O69" s="842">
        <v>0</v>
      </c>
      <c r="P69" s="843">
        <v>0</v>
      </c>
      <c r="Q69" s="841">
        <v>93.5322309999998</v>
      </c>
      <c r="R69" s="709">
        <v>96.898128</v>
      </c>
      <c r="S69" s="727">
        <v>0.965263549776729</v>
      </c>
      <c r="T69" s="842">
        <v>-3.36589700000016</v>
      </c>
      <c r="U69" s="843">
        <v>0</v>
      </c>
      <c r="V69" s="853">
        <v>0.463538967854326</v>
      </c>
      <c r="W69" s="708">
        <v>0.404011541027351</v>
      </c>
      <c r="X69" s="708">
        <v>1.14734090683549</v>
      </c>
      <c r="Y69" s="858">
        <v>0.059527426826975</v>
      </c>
      <c r="Z69" s="859" t="s">
        <v>29</v>
      </c>
      <c r="AA69" s="841">
        <v>55.752877</v>
      </c>
      <c r="AB69" s="878">
        <v>74.40224994</v>
      </c>
      <c r="AC69" s="727">
        <v>0.749343965336541</v>
      </c>
      <c r="AD69" s="842">
        <v>-18.64937294</v>
      </c>
      <c r="AE69" s="843">
        <v>0</v>
      </c>
      <c r="AF69" s="841">
        <v>13.672301</v>
      </c>
      <c r="AG69" s="878">
        <v>13.78</v>
      </c>
      <c r="AH69" s="727">
        <v>0.992184397677793</v>
      </c>
      <c r="AI69" s="842">
        <v>-0.107699000000011</v>
      </c>
      <c r="AJ69" s="843">
        <v>0</v>
      </c>
      <c r="AK69" s="841">
        <v>0.0980499999999999</v>
      </c>
      <c r="AL69" s="709">
        <v>0</v>
      </c>
      <c r="AM69" s="708" t="s">
        <v>29</v>
      </c>
      <c r="AN69" s="842">
        <v>0.0980499999999999</v>
      </c>
      <c r="AO69" s="843">
        <v>0</v>
      </c>
      <c r="AP69" s="841">
        <v>0</v>
      </c>
      <c r="AQ69" s="709">
        <v>0</v>
      </c>
      <c r="AR69" s="708" t="s">
        <v>29</v>
      </c>
      <c r="AS69" s="842">
        <v>0</v>
      </c>
      <c r="AT69" s="843">
        <v>0</v>
      </c>
      <c r="AU69" s="841">
        <v>24.2051029999998</v>
      </c>
      <c r="AV69" s="878">
        <v>8.71587805999997</v>
      </c>
      <c r="AW69" s="727">
        <v>2.77712731102618</v>
      </c>
      <c r="AX69" s="842">
        <v>15.4892249399999</v>
      </c>
      <c r="AY69" s="843">
        <v>0</v>
      </c>
      <c r="AZ69" s="853">
        <v>0.119958738730691</v>
      </c>
      <c r="BA69" s="708">
        <v>0.0363403855070045</v>
      </c>
      <c r="BB69" s="708">
        <v>3.30097595435714</v>
      </c>
      <c r="BC69" s="858">
        <v>0.0836183532236861</v>
      </c>
      <c r="BD69" s="859" t="s">
        <v>29</v>
      </c>
      <c r="BE69" s="841">
        <v>21.6666666666667</v>
      </c>
      <c r="BF69" s="709">
        <v>22.4444444444444</v>
      </c>
      <c r="BG69" s="708">
        <v>0.965346534653465</v>
      </c>
      <c r="BH69" s="709">
        <v>-0.777777777777775</v>
      </c>
      <c r="BI69" s="866">
        <v>0</v>
      </c>
      <c r="BJ69" s="841">
        <v>9.31285716923076</v>
      </c>
      <c r="BK69" s="709">
        <v>10.6859405940594</v>
      </c>
      <c r="BL69" s="708">
        <v>0.871505609380612</v>
      </c>
      <c r="BM69" s="866">
        <v>-1.37308342482865</v>
      </c>
      <c r="BN69" s="853">
        <v>0.276307223544034</v>
      </c>
      <c r="BO69" s="708">
        <v>0.31021618554036</v>
      </c>
      <c r="BP69" s="708">
        <v>0.890692479706498</v>
      </c>
      <c r="BQ69" s="708">
        <v>-0.0339089619963258</v>
      </c>
      <c r="BR69" s="859" t="s">
        <v>29</v>
      </c>
      <c r="BS69" s="870">
        <v>3.61915981483789</v>
      </c>
      <c r="BT69" s="871">
        <v>3.22355842993207</v>
      </c>
      <c r="BU69" s="708">
        <v>1.12272195261997</v>
      </c>
      <c r="BV69" s="875">
        <v>0.395601384905821</v>
      </c>
      <c r="BW69" s="866" t="s">
        <v>29</v>
      </c>
      <c r="BX69" s="870">
        <v>0.434149846652754</v>
      </c>
      <c r="BY69" s="871">
        <v>0.117145356048086</v>
      </c>
      <c r="BZ69" s="708">
        <v>3.70607816902741</v>
      </c>
      <c r="CA69" s="875">
        <v>0.317004490604668</v>
      </c>
      <c r="CB69" s="866" t="s">
        <v>29</v>
      </c>
      <c r="CC69" s="159"/>
    </row>
    <row r="70" s="164" customFormat="1" hidden="1" outlineLevel="2" spans="1:81">
      <c r="A70" s="850" t="s">
        <v>91</v>
      </c>
      <c r="B70" s="841">
        <v>232.147269</v>
      </c>
      <c r="C70" s="709">
        <v>0</v>
      </c>
      <c r="D70" s="727" t="s">
        <v>29</v>
      </c>
      <c r="E70" s="842">
        <v>232.147269</v>
      </c>
      <c r="F70" s="843">
        <v>0</v>
      </c>
      <c r="G70" s="841">
        <v>0</v>
      </c>
      <c r="H70" s="709">
        <v>0</v>
      </c>
      <c r="I70" s="727" t="s">
        <v>29</v>
      </c>
      <c r="J70" s="842">
        <v>0</v>
      </c>
      <c r="K70" s="843">
        <v>0</v>
      </c>
      <c r="L70" s="841">
        <v>0.041676</v>
      </c>
      <c r="M70" s="709">
        <v>0</v>
      </c>
      <c r="N70" s="727" t="s">
        <v>29</v>
      </c>
      <c r="O70" s="842">
        <v>0.041676</v>
      </c>
      <c r="P70" s="843">
        <v>0</v>
      </c>
      <c r="Q70" s="841">
        <v>20.5150630000003</v>
      </c>
      <c r="R70" s="709">
        <v>0</v>
      </c>
      <c r="S70" s="727" t="s">
        <v>29</v>
      </c>
      <c r="T70" s="842">
        <v>20.5150630000003</v>
      </c>
      <c r="U70" s="843">
        <v>0</v>
      </c>
      <c r="V70" s="853">
        <v>0.0883708995947753</v>
      </c>
      <c r="W70" s="708" t="s">
        <v>29</v>
      </c>
      <c r="X70" s="708" t="s">
        <v>29</v>
      </c>
      <c r="Y70" s="858" t="s">
        <v>29</v>
      </c>
      <c r="Z70" s="859" t="s">
        <v>29</v>
      </c>
      <c r="AA70" s="841">
        <v>195.581554</v>
      </c>
      <c r="AB70" s="878">
        <v>0</v>
      </c>
      <c r="AC70" s="727" t="s">
        <v>29</v>
      </c>
      <c r="AD70" s="842">
        <v>195.581554</v>
      </c>
      <c r="AE70" s="843">
        <v>0</v>
      </c>
      <c r="AF70" s="841">
        <v>16.050652</v>
      </c>
      <c r="AG70" s="878">
        <v>0</v>
      </c>
      <c r="AH70" s="727" t="s">
        <v>29</v>
      </c>
      <c r="AI70" s="842">
        <v>16.050652</v>
      </c>
      <c r="AJ70" s="843">
        <v>0</v>
      </c>
      <c r="AK70" s="841">
        <v>0</v>
      </c>
      <c r="AL70" s="709">
        <v>0</v>
      </c>
      <c r="AM70" s="708" t="s">
        <v>29</v>
      </c>
      <c r="AN70" s="842">
        <v>0</v>
      </c>
      <c r="AO70" s="843">
        <v>0</v>
      </c>
      <c r="AP70" s="841">
        <v>0</v>
      </c>
      <c r="AQ70" s="709">
        <v>0</v>
      </c>
      <c r="AR70" s="708" t="s">
        <v>29</v>
      </c>
      <c r="AS70" s="842">
        <v>0</v>
      </c>
      <c r="AT70" s="843">
        <v>0</v>
      </c>
      <c r="AU70" s="841">
        <v>20.4733870000003</v>
      </c>
      <c r="AV70" s="878">
        <v>0</v>
      </c>
      <c r="AW70" s="727" t="s">
        <v>29</v>
      </c>
      <c r="AX70" s="842">
        <v>20.4733870000003</v>
      </c>
      <c r="AY70" s="843">
        <v>0</v>
      </c>
      <c r="AZ70" s="853">
        <v>0.0881913756219992</v>
      </c>
      <c r="BA70" s="708" t="s">
        <v>29</v>
      </c>
      <c r="BB70" s="708" t="s">
        <v>29</v>
      </c>
      <c r="BC70" s="858" t="s">
        <v>29</v>
      </c>
      <c r="BD70" s="859" t="s">
        <v>29</v>
      </c>
      <c r="BE70" s="841">
        <v>0</v>
      </c>
      <c r="BF70" s="709">
        <v>0</v>
      </c>
      <c r="BG70" s="708" t="s">
        <v>29</v>
      </c>
      <c r="BH70" s="709">
        <v>0</v>
      </c>
      <c r="BI70" s="866">
        <v>0</v>
      </c>
      <c r="BJ70" s="841" t="s">
        <v>29</v>
      </c>
      <c r="BK70" s="709" t="s">
        <v>29</v>
      </c>
      <c r="BL70" s="708" t="s">
        <v>29</v>
      </c>
      <c r="BM70" s="866" t="s">
        <v>29</v>
      </c>
      <c r="BN70" s="853">
        <v>0.842489144250927</v>
      </c>
      <c r="BO70" s="708" t="s">
        <v>29</v>
      </c>
      <c r="BP70" s="708" t="s">
        <v>29</v>
      </c>
      <c r="BQ70" s="708" t="s">
        <v>29</v>
      </c>
      <c r="BR70" s="859" t="s">
        <v>29</v>
      </c>
      <c r="BS70" s="870">
        <v>1.18695891433606</v>
      </c>
      <c r="BT70" s="871" t="s">
        <v>29</v>
      </c>
      <c r="BU70" s="708" t="s">
        <v>29</v>
      </c>
      <c r="BV70" s="875" t="s">
        <v>29</v>
      </c>
      <c r="BW70" s="866" t="s">
        <v>29</v>
      </c>
      <c r="BX70" s="870">
        <v>0.104679539462092</v>
      </c>
      <c r="BY70" s="871" t="s">
        <v>29</v>
      </c>
      <c r="BZ70" s="708" t="s">
        <v>29</v>
      </c>
      <c r="CA70" s="875" t="s">
        <v>29</v>
      </c>
      <c r="CB70" s="866" t="s">
        <v>29</v>
      </c>
      <c r="CC70" s="159"/>
    </row>
    <row r="71" s="164" customFormat="1" hidden="1" outlineLevel="2" spans="1:81">
      <c r="A71" s="850" t="s">
        <v>92</v>
      </c>
      <c r="B71" s="841">
        <v>0</v>
      </c>
      <c r="C71" s="709">
        <v>0</v>
      </c>
      <c r="D71" s="727" t="s">
        <v>29</v>
      </c>
      <c r="E71" s="842">
        <v>0</v>
      </c>
      <c r="F71" s="843">
        <v>0</v>
      </c>
      <c r="G71" s="841">
        <v>0</v>
      </c>
      <c r="H71" s="709">
        <v>0</v>
      </c>
      <c r="I71" s="727" t="s">
        <v>29</v>
      </c>
      <c r="J71" s="842">
        <v>0</v>
      </c>
      <c r="K71" s="843">
        <v>0</v>
      </c>
      <c r="L71" s="841">
        <v>0</v>
      </c>
      <c r="M71" s="709">
        <v>0</v>
      </c>
      <c r="N71" s="727" t="s">
        <v>29</v>
      </c>
      <c r="O71" s="842">
        <v>0</v>
      </c>
      <c r="P71" s="843">
        <v>0</v>
      </c>
      <c r="Q71" s="841">
        <v>0</v>
      </c>
      <c r="R71" s="709">
        <v>0</v>
      </c>
      <c r="S71" s="727" t="s">
        <v>29</v>
      </c>
      <c r="T71" s="842">
        <v>0</v>
      </c>
      <c r="U71" s="843">
        <v>0</v>
      </c>
      <c r="V71" s="853" t="s">
        <v>29</v>
      </c>
      <c r="W71" s="708" t="s">
        <v>29</v>
      </c>
      <c r="X71" s="708" t="s">
        <v>29</v>
      </c>
      <c r="Y71" s="858" t="s">
        <v>29</v>
      </c>
      <c r="Z71" s="859" t="s">
        <v>29</v>
      </c>
      <c r="AA71" s="841">
        <v>40.427905</v>
      </c>
      <c r="AB71" s="709">
        <v>0</v>
      </c>
      <c r="AC71" s="727" t="s">
        <v>29</v>
      </c>
      <c r="AD71" s="842">
        <v>40.427905</v>
      </c>
      <c r="AE71" s="843">
        <v>0</v>
      </c>
      <c r="AF71" s="841">
        <v>9.15641799999998</v>
      </c>
      <c r="AG71" s="709">
        <v>0</v>
      </c>
      <c r="AH71" s="727" t="s">
        <v>29</v>
      </c>
      <c r="AI71" s="842">
        <v>9.15641799999998</v>
      </c>
      <c r="AJ71" s="843">
        <v>0</v>
      </c>
      <c r="AK71" s="841">
        <v>0</v>
      </c>
      <c r="AL71" s="709">
        <v>0</v>
      </c>
      <c r="AM71" s="708" t="s">
        <v>29</v>
      </c>
      <c r="AN71" s="842">
        <v>0</v>
      </c>
      <c r="AO71" s="843">
        <v>0</v>
      </c>
      <c r="AP71" s="841">
        <v>0</v>
      </c>
      <c r="AQ71" s="709">
        <v>0</v>
      </c>
      <c r="AR71" s="708" t="s">
        <v>29</v>
      </c>
      <c r="AS71" s="842">
        <v>0</v>
      </c>
      <c r="AT71" s="843">
        <v>0</v>
      </c>
      <c r="AU71" s="841">
        <v>-49.584323</v>
      </c>
      <c r="AV71" s="709">
        <v>0</v>
      </c>
      <c r="AW71" s="727" t="s">
        <v>29</v>
      </c>
      <c r="AX71" s="842">
        <v>-49.584323</v>
      </c>
      <c r="AY71" s="843">
        <v>0</v>
      </c>
      <c r="AZ71" s="853" t="s">
        <v>29</v>
      </c>
      <c r="BA71" s="708" t="s">
        <v>29</v>
      </c>
      <c r="BB71" s="708" t="s">
        <v>29</v>
      </c>
      <c r="BC71" s="858" t="s">
        <v>29</v>
      </c>
      <c r="BD71" s="859" t="s">
        <v>29</v>
      </c>
      <c r="BE71" s="841">
        <v>4.33333333333333</v>
      </c>
      <c r="BF71" s="709">
        <v>0</v>
      </c>
      <c r="BG71" s="708" t="s">
        <v>29</v>
      </c>
      <c r="BH71" s="709">
        <v>4.33333333333333</v>
      </c>
      <c r="BI71" s="866">
        <v>0</v>
      </c>
      <c r="BJ71" s="841">
        <v>0</v>
      </c>
      <c r="BK71" s="709" t="s">
        <v>29</v>
      </c>
      <c r="BL71" s="708" t="s">
        <v>29</v>
      </c>
      <c r="BM71" s="866" t="s">
        <v>29</v>
      </c>
      <c r="BN71" s="853" t="s">
        <v>29</v>
      </c>
      <c r="BO71" s="708" t="s">
        <v>29</v>
      </c>
      <c r="BP71" s="708" t="s">
        <v>29</v>
      </c>
      <c r="BQ71" s="708" t="s">
        <v>29</v>
      </c>
      <c r="BR71" s="859" t="s">
        <v>29</v>
      </c>
      <c r="BS71" s="870">
        <v>0</v>
      </c>
      <c r="BT71" s="871" t="s">
        <v>29</v>
      </c>
      <c r="BU71" s="708" t="s">
        <v>29</v>
      </c>
      <c r="BV71" s="875" t="s">
        <v>29</v>
      </c>
      <c r="BW71" s="866" t="s">
        <v>29</v>
      </c>
      <c r="BX71" s="870">
        <v>-1.22648757089936</v>
      </c>
      <c r="BY71" s="871" t="s">
        <v>29</v>
      </c>
      <c r="BZ71" s="708" t="s">
        <v>29</v>
      </c>
      <c r="CA71" s="875" t="s">
        <v>29</v>
      </c>
      <c r="CB71" s="866" t="s">
        <v>29</v>
      </c>
      <c r="CC71" s="159"/>
    </row>
    <row r="72" s="164" customFormat="1" hidden="1" outlineLevel="2" spans="1:84">
      <c r="A72" s="850" t="s">
        <v>93</v>
      </c>
      <c r="B72" s="841">
        <v>0</v>
      </c>
      <c r="C72" s="709">
        <v>45</v>
      </c>
      <c r="D72" s="727">
        <v>0</v>
      </c>
      <c r="E72" s="842">
        <v>-45</v>
      </c>
      <c r="F72" s="843">
        <v>0</v>
      </c>
      <c r="G72" s="841">
        <v>0</v>
      </c>
      <c r="H72" s="709">
        <v>0</v>
      </c>
      <c r="I72" s="727" t="s">
        <v>29</v>
      </c>
      <c r="J72" s="842">
        <v>0</v>
      </c>
      <c r="K72" s="843">
        <v>0</v>
      </c>
      <c r="L72" s="841">
        <v>0</v>
      </c>
      <c r="M72" s="709">
        <v>0</v>
      </c>
      <c r="N72" s="727" t="s">
        <v>29</v>
      </c>
      <c r="O72" s="842">
        <v>0</v>
      </c>
      <c r="P72" s="843">
        <v>0</v>
      </c>
      <c r="Q72" s="841">
        <v>0</v>
      </c>
      <c r="R72" s="709">
        <v>5.647175</v>
      </c>
      <c r="S72" s="727">
        <v>0</v>
      </c>
      <c r="T72" s="842">
        <v>-5.647175</v>
      </c>
      <c r="U72" s="843">
        <v>0</v>
      </c>
      <c r="V72" s="853" t="s">
        <v>29</v>
      </c>
      <c r="W72" s="708">
        <v>0.125492777777778</v>
      </c>
      <c r="X72" s="708" t="s">
        <v>29</v>
      </c>
      <c r="Y72" s="858" t="s">
        <v>29</v>
      </c>
      <c r="Z72" s="859" t="s">
        <v>29</v>
      </c>
      <c r="AA72" s="841">
        <v>0</v>
      </c>
      <c r="AB72" s="709">
        <v>39.352825</v>
      </c>
      <c r="AC72" s="727">
        <v>0</v>
      </c>
      <c r="AD72" s="842">
        <v>-39.352825</v>
      </c>
      <c r="AE72" s="843">
        <v>0</v>
      </c>
      <c r="AF72" s="841">
        <v>0</v>
      </c>
      <c r="AG72" s="709">
        <v>0</v>
      </c>
      <c r="AH72" s="727" t="s">
        <v>29</v>
      </c>
      <c r="AI72" s="842">
        <v>0</v>
      </c>
      <c r="AJ72" s="843">
        <v>0</v>
      </c>
      <c r="AK72" s="841">
        <v>0</v>
      </c>
      <c r="AL72" s="709">
        <v>0</v>
      </c>
      <c r="AM72" s="708" t="s">
        <v>29</v>
      </c>
      <c r="AN72" s="842">
        <v>0</v>
      </c>
      <c r="AO72" s="843">
        <v>0</v>
      </c>
      <c r="AP72" s="841">
        <v>0</v>
      </c>
      <c r="AQ72" s="709">
        <v>0</v>
      </c>
      <c r="AR72" s="708" t="s">
        <v>29</v>
      </c>
      <c r="AS72" s="842">
        <v>0</v>
      </c>
      <c r="AT72" s="843">
        <v>0</v>
      </c>
      <c r="AU72" s="841">
        <v>0</v>
      </c>
      <c r="AV72" s="709">
        <v>5.647175</v>
      </c>
      <c r="AW72" s="727">
        <v>0</v>
      </c>
      <c r="AX72" s="842">
        <v>-5.647175</v>
      </c>
      <c r="AY72" s="843">
        <v>0</v>
      </c>
      <c r="AZ72" s="853" t="s">
        <v>29</v>
      </c>
      <c r="BA72" s="708">
        <v>0.125492777777778</v>
      </c>
      <c r="BB72" s="708" t="s">
        <v>29</v>
      </c>
      <c r="BC72" s="858" t="s">
        <v>29</v>
      </c>
      <c r="BD72" s="859" t="s">
        <v>29</v>
      </c>
      <c r="BE72" s="841">
        <v>0</v>
      </c>
      <c r="BF72" s="709">
        <v>9.11111111111111</v>
      </c>
      <c r="BG72" s="708">
        <v>0</v>
      </c>
      <c r="BH72" s="709">
        <v>-9.11111111111111</v>
      </c>
      <c r="BI72" s="866">
        <v>0</v>
      </c>
      <c r="BJ72" s="841" t="s">
        <v>29</v>
      </c>
      <c r="BK72" s="709">
        <v>4.9390243902439</v>
      </c>
      <c r="BL72" s="708" t="s">
        <v>29</v>
      </c>
      <c r="BM72" s="866" t="s">
        <v>29</v>
      </c>
      <c r="BN72" s="853" t="s">
        <v>29</v>
      </c>
      <c r="BO72" s="708">
        <v>0.874507222222222</v>
      </c>
      <c r="BP72" s="708" t="s">
        <v>29</v>
      </c>
      <c r="BQ72" s="708" t="s">
        <v>29</v>
      </c>
      <c r="BR72" s="859" t="s">
        <v>29</v>
      </c>
      <c r="BS72" s="870" t="s">
        <v>29</v>
      </c>
      <c r="BT72" s="871">
        <v>1.14350113365432</v>
      </c>
      <c r="BU72" s="708" t="s">
        <v>29</v>
      </c>
      <c r="BV72" s="875" t="s">
        <v>29</v>
      </c>
      <c r="BW72" s="866" t="s">
        <v>29</v>
      </c>
      <c r="BX72" s="870" t="s">
        <v>29</v>
      </c>
      <c r="BY72" s="871">
        <v>0.143501133654318</v>
      </c>
      <c r="BZ72" s="708" t="s">
        <v>29</v>
      </c>
      <c r="CA72" s="875" t="s">
        <v>29</v>
      </c>
      <c r="CB72" s="866" t="s">
        <v>29</v>
      </c>
      <c r="CC72" s="159"/>
      <c r="CD72" s="606"/>
      <c r="CE72" s="605"/>
      <c r="CF72" s="605"/>
    </row>
    <row r="73" s="163" customFormat="1" collapsed="1" spans="1:84">
      <c r="A73" s="844" t="s">
        <v>94</v>
      </c>
      <c r="B73" s="845">
        <v>0</v>
      </c>
      <c r="C73" s="846">
        <v>150</v>
      </c>
      <c r="D73" s="847">
        <v>0</v>
      </c>
      <c r="E73" s="846">
        <v>-150</v>
      </c>
      <c r="F73" s="848">
        <v>0</v>
      </c>
      <c r="G73" s="845">
        <v>0</v>
      </c>
      <c r="H73" s="846">
        <v>0</v>
      </c>
      <c r="I73" s="847" t="s">
        <v>29</v>
      </c>
      <c r="J73" s="846">
        <v>0</v>
      </c>
      <c r="K73" s="848">
        <v>0</v>
      </c>
      <c r="L73" s="845">
        <v>0</v>
      </c>
      <c r="M73" s="846">
        <v>0</v>
      </c>
      <c r="N73" s="847" t="s">
        <v>29</v>
      </c>
      <c r="O73" s="846">
        <v>0</v>
      </c>
      <c r="P73" s="848">
        <v>0</v>
      </c>
      <c r="Q73" s="845"/>
      <c r="R73" s="846"/>
      <c r="S73" s="847"/>
      <c r="T73" s="846"/>
      <c r="U73" s="848"/>
      <c r="V73" s="854"/>
      <c r="W73" s="855"/>
      <c r="X73" s="855"/>
      <c r="Y73" s="847"/>
      <c r="Z73" s="860"/>
      <c r="AA73" s="845">
        <v>0</v>
      </c>
      <c r="AB73" s="846">
        <v>0</v>
      </c>
      <c r="AC73" s="847" t="s">
        <v>29</v>
      </c>
      <c r="AD73" s="846">
        <v>0</v>
      </c>
      <c r="AE73" s="848">
        <v>0</v>
      </c>
      <c r="AF73" s="845">
        <v>0</v>
      </c>
      <c r="AG73" s="846">
        <v>75</v>
      </c>
      <c r="AH73" s="847">
        <v>0</v>
      </c>
      <c r="AI73" s="846">
        <v>-75</v>
      </c>
      <c r="AJ73" s="848">
        <v>0</v>
      </c>
      <c r="AK73" s="845">
        <v>0</v>
      </c>
      <c r="AL73" s="846">
        <v>0</v>
      </c>
      <c r="AM73" s="855" t="s">
        <v>29</v>
      </c>
      <c r="AN73" s="846">
        <v>0</v>
      </c>
      <c r="AO73" s="848">
        <v>0</v>
      </c>
      <c r="AP73" s="845">
        <v>0</v>
      </c>
      <c r="AQ73" s="846">
        <v>0</v>
      </c>
      <c r="AR73" s="855" t="s">
        <v>29</v>
      </c>
      <c r="AS73" s="846">
        <v>0</v>
      </c>
      <c r="AT73" s="848">
        <v>0</v>
      </c>
      <c r="AU73" s="845">
        <v>0</v>
      </c>
      <c r="AV73" s="846">
        <v>75</v>
      </c>
      <c r="AW73" s="847">
        <v>0</v>
      </c>
      <c r="AX73" s="846">
        <v>-75</v>
      </c>
      <c r="AY73" s="848">
        <v>0</v>
      </c>
      <c r="AZ73" s="854" t="s">
        <v>29</v>
      </c>
      <c r="BA73" s="855">
        <v>0.5</v>
      </c>
      <c r="BB73" s="855" t="s">
        <v>29</v>
      </c>
      <c r="BC73" s="847" t="s">
        <v>29</v>
      </c>
      <c r="BD73" s="860" t="s">
        <v>29</v>
      </c>
      <c r="BE73" s="845">
        <v>0</v>
      </c>
      <c r="BF73" s="846">
        <v>0</v>
      </c>
      <c r="BG73" s="855" t="s">
        <v>29</v>
      </c>
      <c r="BH73" s="846">
        <v>0</v>
      </c>
      <c r="BI73" s="867">
        <v>0</v>
      </c>
      <c r="BJ73" s="845" t="s">
        <v>29</v>
      </c>
      <c r="BK73" s="846" t="s">
        <v>29</v>
      </c>
      <c r="BL73" s="855" t="s">
        <v>29</v>
      </c>
      <c r="BM73" s="867" t="s">
        <v>29</v>
      </c>
      <c r="BN73" s="854" t="s">
        <v>29</v>
      </c>
      <c r="BO73" s="855">
        <v>0</v>
      </c>
      <c r="BP73" s="855" t="s">
        <v>29</v>
      </c>
      <c r="BQ73" s="855" t="s">
        <v>29</v>
      </c>
      <c r="BR73" s="860" t="s">
        <v>29</v>
      </c>
      <c r="BS73" s="872" t="s">
        <v>29</v>
      </c>
      <c r="BT73" s="873" t="s">
        <v>29</v>
      </c>
      <c r="BU73" s="855" t="s">
        <v>29</v>
      </c>
      <c r="BV73" s="855" t="s">
        <v>29</v>
      </c>
      <c r="BW73" s="867" t="s">
        <v>29</v>
      </c>
      <c r="BX73" s="872" t="s">
        <v>29</v>
      </c>
      <c r="BY73" s="873" t="s">
        <v>29</v>
      </c>
      <c r="BZ73" s="855" t="s">
        <v>29</v>
      </c>
      <c r="CA73" s="855" t="s">
        <v>29</v>
      </c>
      <c r="CB73" s="867" t="s">
        <v>29</v>
      </c>
      <c r="CC73" s="159"/>
      <c r="CD73" s="607"/>
      <c r="CE73" s="607"/>
      <c r="CF73" s="607"/>
    </row>
    <row r="74" s="163" customFormat="1" spans="1:84">
      <c r="A74" s="844" t="s">
        <v>95</v>
      </c>
      <c r="B74" s="845">
        <v>2058.00218409</v>
      </c>
      <c r="C74" s="849">
        <v>3237.18264</v>
      </c>
      <c r="D74" s="847">
        <v>0.635738669378876</v>
      </c>
      <c r="E74" s="849">
        <v>-1179.18045591</v>
      </c>
      <c r="F74" s="848">
        <v>0</v>
      </c>
      <c r="G74" s="845">
        <v>361.413359</v>
      </c>
      <c r="H74" s="849">
        <v>703.915152</v>
      </c>
      <c r="I74" s="847">
        <v>0.513433128940517</v>
      </c>
      <c r="J74" s="849">
        <v>-342.501793</v>
      </c>
      <c r="K74" s="848">
        <v>0</v>
      </c>
      <c r="L74" s="845">
        <v>1027.698446</v>
      </c>
      <c r="M74" s="849">
        <v>1633.166568</v>
      </c>
      <c r="N74" s="847">
        <v>0.629267379174027</v>
      </c>
      <c r="O74" s="849">
        <v>-605.468122</v>
      </c>
      <c r="P74" s="848">
        <v>0</v>
      </c>
      <c r="Q74" s="845">
        <v>457.733079089999</v>
      </c>
      <c r="R74" s="849">
        <v>710.748095</v>
      </c>
      <c r="S74" s="847">
        <v>0.644015907056352</v>
      </c>
      <c r="T74" s="849">
        <v>-253.015015910001</v>
      </c>
      <c r="U74" s="848">
        <v>0</v>
      </c>
      <c r="V74" s="854">
        <v>0.222416226099584</v>
      </c>
      <c r="W74" s="855">
        <v>0.219557613530264</v>
      </c>
      <c r="X74" s="855">
        <v>1.01301987448013</v>
      </c>
      <c r="Y74" s="847">
        <v>0.00285861256932016</v>
      </c>
      <c r="Z74" s="860" t="s">
        <v>29</v>
      </c>
      <c r="AA74" s="845">
        <v>568.746870999999</v>
      </c>
      <c r="AB74" s="849">
        <v>423.74315678</v>
      </c>
      <c r="AC74" s="847">
        <v>1.34219718218431</v>
      </c>
      <c r="AD74" s="849">
        <v>145.003714219999</v>
      </c>
      <c r="AE74" s="848">
        <v>0</v>
      </c>
      <c r="AF74" s="845">
        <v>251.268364479999</v>
      </c>
      <c r="AG74" s="849">
        <v>300.59375816</v>
      </c>
      <c r="AH74" s="847">
        <v>0.835906793334858</v>
      </c>
      <c r="AI74" s="849">
        <v>-49.3253936800005</v>
      </c>
      <c r="AJ74" s="848">
        <v>0</v>
      </c>
      <c r="AK74" s="845">
        <v>0.940763</v>
      </c>
      <c r="AL74" s="709">
        <v>0</v>
      </c>
      <c r="AM74" s="708" t="s">
        <v>29</v>
      </c>
      <c r="AN74" s="842">
        <v>0.940763</v>
      </c>
      <c r="AO74" s="843">
        <v>0</v>
      </c>
      <c r="AP74" s="845">
        <v>0.119325</v>
      </c>
      <c r="AQ74" s="709">
        <v>0</v>
      </c>
      <c r="AR74" s="708" t="s">
        <v>29</v>
      </c>
      <c r="AS74" s="842">
        <v>0.119325</v>
      </c>
      <c r="AT74" s="843">
        <v>0</v>
      </c>
      <c r="AU74" s="845">
        <v>-150.30341839</v>
      </c>
      <c r="AV74" s="849">
        <v>175.76400506</v>
      </c>
      <c r="AW74" s="847">
        <v>-0.855143340291382</v>
      </c>
      <c r="AX74" s="849">
        <v>-326.06742345</v>
      </c>
      <c r="AY74" s="848">
        <v>0</v>
      </c>
      <c r="AZ74" s="854">
        <v>-0.0730336534878171</v>
      </c>
      <c r="BA74" s="855">
        <v>0.0542953625440176</v>
      </c>
      <c r="BB74" s="855">
        <v>-1.3451177055611</v>
      </c>
      <c r="BC74" s="847">
        <v>-0.127329016031835</v>
      </c>
      <c r="BD74" s="860" t="s">
        <v>29</v>
      </c>
      <c r="BE74" s="845">
        <v>104.111111111111</v>
      </c>
      <c r="BF74" s="846">
        <v>92.7777777777778</v>
      </c>
      <c r="BG74" s="855">
        <v>1.12215568862275</v>
      </c>
      <c r="BH74" s="846">
        <v>11.3333333333333</v>
      </c>
      <c r="BI74" s="867">
        <v>0</v>
      </c>
      <c r="BJ74" s="845">
        <v>19.7673635611633</v>
      </c>
      <c r="BK74" s="846">
        <v>34.8917889341317</v>
      </c>
      <c r="BL74" s="855">
        <v>0.566533392669543</v>
      </c>
      <c r="BM74" s="867">
        <v>-15.1244253729685</v>
      </c>
      <c r="BN74" s="854">
        <v>0.276358730518785</v>
      </c>
      <c r="BO74" s="855">
        <v>0.130898748666217</v>
      </c>
      <c r="BP74" s="855">
        <v>2.11124043075065</v>
      </c>
      <c r="BQ74" s="855">
        <v>0.145459981852568</v>
      </c>
      <c r="BR74" s="860" t="s">
        <v>29</v>
      </c>
      <c r="BS74" s="872">
        <v>3.61848528585575</v>
      </c>
      <c r="BT74" s="873">
        <v>7.63949243357501</v>
      </c>
      <c r="BU74" s="855">
        <v>0.473655195985636</v>
      </c>
      <c r="BV74" s="855">
        <v>-4.02100714771925</v>
      </c>
      <c r="BW74" s="867" t="s">
        <v>29</v>
      </c>
      <c r="BX74" s="872">
        <v>-0.264271200517954</v>
      </c>
      <c r="BY74" s="873">
        <v>0.414789011333234</v>
      </c>
      <c r="BZ74" s="855">
        <v>-0.637121990451293</v>
      </c>
      <c r="CA74" s="855">
        <v>-0.679060211851188</v>
      </c>
      <c r="CB74" s="867" t="s">
        <v>29</v>
      </c>
      <c r="CC74" s="159"/>
      <c r="CD74" s="607"/>
      <c r="CE74" s="607"/>
      <c r="CF74" s="607"/>
    </row>
    <row r="75" s="159" customFormat="1" ht="16.2" spans="1:80">
      <c r="A75" s="213" t="s">
        <v>96</v>
      </c>
      <c r="B75" s="214">
        <v>3.387865</v>
      </c>
      <c r="C75" s="215">
        <v>0</v>
      </c>
      <c r="D75" s="216" t="s">
        <v>29</v>
      </c>
      <c r="E75" s="215">
        <v>3.387865</v>
      </c>
      <c r="F75" s="217">
        <v>0</v>
      </c>
      <c r="G75" s="214">
        <v>0</v>
      </c>
      <c r="H75" s="215">
        <v>0</v>
      </c>
      <c r="I75" s="216" t="s">
        <v>29</v>
      </c>
      <c r="J75" s="215">
        <v>0</v>
      </c>
      <c r="K75" s="217">
        <v>0</v>
      </c>
      <c r="L75" s="214">
        <v>0</v>
      </c>
      <c r="M75" s="215">
        <v>0</v>
      </c>
      <c r="N75" s="216" t="s">
        <v>29</v>
      </c>
      <c r="O75" s="215">
        <v>0</v>
      </c>
      <c r="P75" s="217">
        <v>0.0655</v>
      </c>
      <c r="Q75" s="214">
        <v>3.387865</v>
      </c>
      <c r="R75" s="215">
        <v>0</v>
      </c>
      <c r="S75" s="216" t="s">
        <v>29</v>
      </c>
      <c r="T75" s="215">
        <v>3.387865</v>
      </c>
      <c r="U75" s="217">
        <v>0</v>
      </c>
      <c r="V75" s="237">
        <v>1</v>
      </c>
      <c r="W75" s="238" t="s">
        <v>29</v>
      </c>
      <c r="X75" s="238" t="s">
        <v>29</v>
      </c>
      <c r="Y75" s="216" t="s">
        <v>29</v>
      </c>
      <c r="Z75" s="257" t="s">
        <v>29</v>
      </c>
      <c r="AA75" s="214">
        <v>154.394236</v>
      </c>
      <c r="AB75" s="215">
        <v>129.02668218</v>
      </c>
      <c r="AC75" s="216">
        <v>1.19660703810558</v>
      </c>
      <c r="AD75" s="215">
        <v>25.3675538199997</v>
      </c>
      <c r="AE75" s="217">
        <v>84.2149769999999</v>
      </c>
      <c r="AF75" s="214">
        <v>70.1163009999999</v>
      </c>
      <c r="AG75" s="215">
        <v>28.44515</v>
      </c>
      <c r="AH75" s="216">
        <v>2.46496506434313</v>
      </c>
      <c r="AI75" s="215">
        <v>41.6711509999999</v>
      </c>
      <c r="AJ75" s="217">
        <v>30.625057</v>
      </c>
      <c r="AK75" s="214">
        <v>0</v>
      </c>
      <c r="AL75" s="215">
        <v>0</v>
      </c>
      <c r="AM75" s="238" t="s">
        <v>29</v>
      </c>
      <c r="AN75" s="215">
        <v>0</v>
      </c>
      <c r="AO75" s="217">
        <v>0</v>
      </c>
      <c r="AP75" s="214">
        <v>0</v>
      </c>
      <c r="AQ75" s="215">
        <v>0</v>
      </c>
      <c r="AR75" s="238" t="s">
        <v>29</v>
      </c>
      <c r="AS75" s="215">
        <v>0</v>
      </c>
      <c r="AT75" s="217">
        <v>0</v>
      </c>
      <c r="AU75" s="214">
        <v>-221.122672</v>
      </c>
      <c r="AV75" s="215">
        <v>-157.47183218</v>
      </c>
      <c r="AW75" s="216">
        <v>0.59579539439636</v>
      </c>
      <c r="AX75" s="215">
        <v>-63.6508398199996</v>
      </c>
      <c r="AY75" s="217">
        <v>-114.905534</v>
      </c>
      <c r="AZ75" s="237">
        <v>-65.2690328569762</v>
      </c>
      <c r="BA75" s="238" t="s">
        <v>29</v>
      </c>
      <c r="BB75" s="238" t="s">
        <v>29</v>
      </c>
      <c r="BC75" s="216" t="s">
        <v>29</v>
      </c>
      <c r="BD75" s="257" t="s">
        <v>29</v>
      </c>
      <c r="BE75" s="214">
        <v>10</v>
      </c>
      <c r="BF75" s="215">
        <v>7.22222222222222</v>
      </c>
      <c r="BG75" s="238">
        <v>1.38461538461538</v>
      </c>
      <c r="BH75" s="215">
        <v>2.77777777777778</v>
      </c>
      <c r="BI75" s="279">
        <v>4.66666667</v>
      </c>
      <c r="BJ75" s="214">
        <v>0.3387865</v>
      </c>
      <c r="BK75" s="215">
        <v>0</v>
      </c>
      <c r="BL75" s="238" t="s">
        <v>29</v>
      </c>
      <c r="BM75" s="279">
        <v>0.3387865</v>
      </c>
      <c r="BN75" s="237">
        <v>45.5727238245915</v>
      </c>
      <c r="BO75" s="238" t="s">
        <v>29</v>
      </c>
      <c r="BP75" s="238" t="s">
        <v>29</v>
      </c>
      <c r="BQ75" s="238" t="s">
        <v>29</v>
      </c>
      <c r="BR75" s="257" t="s">
        <v>29</v>
      </c>
      <c r="BS75" s="292">
        <v>0.021942949994584</v>
      </c>
      <c r="BT75" s="293">
        <v>0</v>
      </c>
      <c r="BU75" s="238" t="s">
        <v>29</v>
      </c>
      <c r="BV75" s="238">
        <v>0.021942949994584</v>
      </c>
      <c r="BW75" s="279">
        <v>0</v>
      </c>
      <c r="BX75" s="292">
        <v>-1.43219512417549</v>
      </c>
      <c r="BY75" s="293">
        <v>-1.2204594392369</v>
      </c>
      <c r="BZ75" s="238">
        <v>0.826511493842856</v>
      </c>
      <c r="CA75" s="238">
        <v>-0.211735684938595</v>
      </c>
      <c r="CB75" s="279">
        <v>-1.36443110350787</v>
      </c>
    </row>
    <row r="76" s="159" customFormat="1" hidden="1" outlineLevel="2" spans="1:80">
      <c r="A76" s="850" t="s">
        <v>97</v>
      </c>
      <c r="B76" s="841">
        <v>2503.87650909</v>
      </c>
      <c r="C76" s="709">
        <v>6126.065332</v>
      </c>
      <c r="D76" s="727">
        <v>0.408725074479829</v>
      </c>
      <c r="E76" s="842">
        <v>-3622.18882291</v>
      </c>
      <c r="F76" s="843">
        <v>1417.563787</v>
      </c>
      <c r="G76" s="841">
        <v>658.715172</v>
      </c>
      <c r="H76" s="709">
        <v>1127.74714489</v>
      </c>
      <c r="I76" s="727">
        <v>0.584098283897008</v>
      </c>
      <c r="J76" s="842">
        <v>-469.03197289</v>
      </c>
      <c r="K76" s="843">
        <v>386.959335</v>
      </c>
      <c r="L76" s="841">
        <v>578.492867000018</v>
      </c>
      <c r="M76" s="709">
        <v>3188.72909122</v>
      </c>
      <c r="N76" s="727">
        <v>0.181418003991894</v>
      </c>
      <c r="O76" s="842">
        <v>-2610.23622421998</v>
      </c>
      <c r="P76" s="843">
        <v>375.333574</v>
      </c>
      <c r="Q76" s="841">
        <v>887.173883089981</v>
      </c>
      <c r="R76" s="709">
        <v>1433.08717089</v>
      </c>
      <c r="S76" s="727">
        <v>0.619064842049359</v>
      </c>
      <c r="T76" s="842">
        <v>-545.91328780002</v>
      </c>
      <c r="U76" s="843">
        <v>491.291843</v>
      </c>
      <c r="V76" s="877"/>
      <c r="W76" s="708"/>
      <c r="X76" s="708"/>
      <c r="Y76" s="727"/>
      <c r="Z76" s="859"/>
      <c r="AA76" s="841">
        <v>1187.48527</v>
      </c>
      <c r="AB76" s="709">
        <v>1160.10797775</v>
      </c>
      <c r="AC76" s="727">
        <v>1.02359891732069</v>
      </c>
      <c r="AD76" s="842">
        <v>27.3772922499982</v>
      </c>
      <c r="AE76" s="843">
        <v>569.950543999999</v>
      </c>
      <c r="AF76" s="841">
        <v>434.131794479999</v>
      </c>
      <c r="AG76" s="709">
        <v>434.66798522</v>
      </c>
      <c r="AH76" s="727">
        <v>0.998766436088617</v>
      </c>
      <c r="AI76" s="842">
        <v>-0.536190740000791</v>
      </c>
      <c r="AJ76" s="843">
        <v>191.53014</v>
      </c>
      <c r="AK76" s="841">
        <v>2.685764</v>
      </c>
      <c r="AL76" s="709">
        <v>0.08</v>
      </c>
      <c r="AM76" s="708">
        <v>33.57205</v>
      </c>
      <c r="AN76" s="842">
        <v>2.605764</v>
      </c>
      <c r="AO76" s="843">
        <v>5.212173</v>
      </c>
      <c r="AP76" s="841">
        <v>14.009434</v>
      </c>
      <c r="AQ76" s="709">
        <v>0</v>
      </c>
      <c r="AR76" s="708" t="s">
        <v>29</v>
      </c>
      <c r="AS76" s="842">
        <v>14.009434</v>
      </c>
      <c r="AT76" s="843">
        <v>0</v>
      </c>
      <c r="AU76" s="841">
        <v>-366.272264390018</v>
      </c>
      <c r="AV76" s="709">
        <v>214.89313292</v>
      </c>
      <c r="AW76" s="727">
        <v>-1.70443912940844</v>
      </c>
      <c r="AX76" s="842">
        <v>-581.165397310017</v>
      </c>
      <c r="AY76" s="843">
        <v>-100.997632999999</v>
      </c>
      <c r="AZ76" s="877">
        <v>-0.14628208023052</v>
      </c>
      <c r="BA76" s="708">
        <v>0.0350784918661393</v>
      </c>
      <c r="BB76" s="708">
        <v>-4.17013595649258</v>
      </c>
      <c r="BC76" s="727">
        <v>-0.181360572096659</v>
      </c>
      <c r="BD76" s="859">
        <v>-0.0712473286396099</v>
      </c>
      <c r="BE76" s="880">
        <v>253.777777777778</v>
      </c>
      <c r="BF76" s="709">
        <v>243</v>
      </c>
      <c r="BG76" s="708">
        <v>1.04435299497028</v>
      </c>
      <c r="BH76" s="709">
        <v>10.7777777777778</v>
      </c>
      <c r="BI76" s="866">
        <v>136.91666666</v>
      </c>
      <c r="BJ76" s="880">
        <v>9.8664135647154</v>
      </c>
      <c r="BK76" s="709">
        <v>25.210145399177</v>
      </c>
      <c r="BL76" s="708">
        <v>0.391366785414792</v>
      </c>
      <c r="BM76" s="866">
        <v>-15.3437318344616</v>
      </c>
      <c r="BN76" s="877">
        <v>0.474258720703273</v>
      </c>
      <c r="BO76" s="708">
        <v>0.189372446240506</v>
      </c>
      <c r="BP76" s="708">
        <v>2.50437025089149</v>
      </c>
      <c r="BQ76" s="708">
        <v>0.284886274462766</v>
      </c>
      <c r="BR76" s="859">
        <v>0.402063419809975</v>
      </c>
      <c r="BS76" s="881">
        <v>2.10855374154662</v>
      </c>
      <c r="BT76" s="871">
        <v>5.28059926273531</v>
      </c>
      <c r="BU76" s="708">
        <v>0.399301980066257</v>
      </c>
      <c r="BV76" s="708">
        <v>-3.17204552118868</v>
      </c>
      <c r="BW76" s="866">
        <v>2.48716981135121</v>
      </c>
      <c r="BX76" s="881">
        <v>-0.308443627591286</v>
      </c>
      <c r="BY76" s="871">
        <v>0.185235458286202</v>
      </c>
      <c r="BZ76" s="708">
        <v>-1.66514354457298</v>
      </c>
      <c r="CA76" s="708">
        <v>-0.493679085877488</v>
      </c>
      <c r="CB76" s="866">
        <v>-0.177204204931857</v>
      </c>
    </row>
    <row r="77" s="159" customFormat="1" hidden="1" outlineLevel="2" spans="1:80">
      <c r="A77" s="850" t="s">
        <v>98</v>
      </c>
      <c r="B77" s="841">
        <v>0</v>
      </c>
      <c r="C77" s="709">
        <v>0</v>
      </c>
      <c r="D77" s="727" t="s">
        <v>29</v>
      </c>
      <c r="E77" s="842">
        <v>0</v>
      </c>
      <c r="F77" s="843">
        <v>119.024732000001</v>
      </c>
      <c r="G77" s="841">
        <v>0</v>
      </c>
      <c r="H77" s="709">
        <v>0</v>
      </c>
      <c r="I77" s="727" t="s">
        <v>29</v>
      </c>
      <c r="J77" s="842">
        <v>0</v>
      </c>
      <c r="K77" s="843">
        <v>0</v>
      </c>
      <c r="L77" s="841">
        <v>0</v>
      </c>
      <c r="M77" s="709">
        <v>0</v>
      </c>
      <c r="N77" s="727" t="s">
        <v>29</v>
      </c>
      <c r="O77" s="842">
        <v>0</v>
      </c>
      <c r="P77" s="843">
        <v>0</v>
      </c>
      <c r="Q77" s="841">
        <v>-1.487807</v>
      </c>
      <c r="R77" s="709">
        <v>0</v>
      </c>
      <c r="S77" s="727" t="s">
        <v>29</v>
      </c>
      <c r="T77" s="842">
        <v>-1.487807</v>
      </c>
      <c r="U77" s="843">
        <v>-1.83378699999888</v>
      </c>
      <c r="V77" s="877" t="s">
        <v>29</v>
      </c>
      <c r="W77" s="708" t="s">
        <v>29</v>
      </c>
      <c r="X77" s="708" t="s">
        <v>29</v>
      </c>
      <c r="Y77" s="727" t="s">
        <v>29</v>
      </c>
      <c r="Z77" s="859">
        <v>-0.0154067727705437</v>
      </c>
      <c r="AA77" s="841">
        <v>1.487807</v>
      </c>
      <c r="AB77" s="709">
        <v>0</v>
      </c>
      <c r="AC77" s="727" t="s">
        <v>29</v>
      </c>
      <c r="AD77" s="842">
        <v>1.487807</v>
      </c>
      <c r="AE77" s="843">
        <v>120.858519</v>
      </c>
      <c r="AF77" s="841">
        <v>-0.000614000000000114</v>
      </c>
      <c r="AG77" s="709">
        <v>0</v>
      </c>
      <c r="AH77" s="727" t="s">
        <v>29</v>
      </c>
      <c r="AI77" s="842">
        <v>-0.000614000000000114</v>
      </c>
      <c r="AJ77" s="843">
        <v>1.468571</v>
      </c>
      <c r="AK77" s="841">
        <v>0</v>
      </c>
      <c r="AL77" s="709">
        <v>0</v>
      </c>
      <c r="AM77" s="708" t="s">
        <v>29</v>
      </c>
      <c r="AN77" s="842">
        <v>0</v>
      </c>
      <c r="AO77" s="843">
        <v>0</v>
      </c>
      <c r="AP77" s="841">
        <v>0</v>
      </c>
      <c r="AQ77" s="709">
        <v>0</v>
      </c>
      <c r="AR77" s="708" t="s">
        <v>29</v>
      </c>
      <c r="AS77" s="842">
        <v>0</v>
      </c>
      <c r="AT77" s="843">
        <v>0.775199999999999</v>
      </c>
      <c r="AU77" s="841">
        <v>-1.487193</v>
      </c>
      <c r="AV77" s="709">
        <v>0</v>
      </c>
      <c r="AW77" s="727" t="s">
        <v>29</v>
      </c>
      <c r="AX77" s="842">
        <v>-1.487193</v>
      </c>
      <c r="AY77" s="843">
        <v>-4.07755799999888</v>
      </c>
      <c r="AZ77" s="877" t="s">
        <v>29</v>
      </c>
      <c r="BA77" s="708" t="s">
        <v>29</v>
      </c>
      <c r="BB77" s="708" t="s">
        <v>29</v>
      </c>
      <c r="BC77" s="727" t="s">
        <v>29</v>
      </c>
      <c r="BD77" s="859">
        <v>-0.0342580733557026</v>
      </c>
      <c r="BE77" s="880">
        <v>0</v>
      </c>
      <c r="BF77" s="709">
        <v>0</v>
      </c>
      <c r="BG77" s="708" t="s">
        <v>29</v>
      </c>
      <c r="BH77" s="709">
        <v>0</v>
      </c>
      <c r="BI77" s="866">
        <v>20.41666667</v>
      </c>
      <c r="BJ77" s="880" t="s">
        <v>29</v>
      </c>
      <c r="BK77" s="709" t="s">
        <v>29</v>
      </c>
      <c r="BL77" s="708" t="s">
        <v>29</v>
      </c>
      <c r="BM77" s="866" t="s">
        <v>29</v>
      </c>
      <c r="BN77" s="877" t="s">
        <v>29</v>
      </c>
      <c r="BO77" s="708" t="s">
        <v>29</v>
      </c>
      <c r="BP77" s="708" t="s">
        <v>29</v>
      </c>
      <c r="BQ77" s="708" t="s">
        <v>29</v>
      </c>
      <c r="BR77" s="859">
        <v>1.01540677277054</v>
      </c>
      <c r="BS77" s="881">
        <v>0</v>
      </c>
      <c r="BT77" s="871" t="s">
        <v>29</v>
      </c>
      <c r="BU77" s="708" t="s">
        <v>29</v>
      </c>
      <c r="BV77" s="708" t="s">
        <v>29</v>
      </c>
      <c r="BW77" s="866">
        <v>0.984826994280818</v>
      </c>
      <c r="BX77" s="881">
        <v>-0.999587312063997</v>
      </c>
      <c r="BY77" s="871" t="s">
        <v>29</v>
      </c>
      <c r="BZ77" s="708" t="s">
        <v>29</v>
      </c>
      <c r="CA77" s="708" t="s">
        <v>29</v>
      </c>
      <c r="CB77" s="866">
        <v>-0.0337382754127484</v>
      </c>
    </row>
    <row r="78" s="159" customFormat="1" hidden="1" outlineLevel="2" spans="1:80">
      <c r="A78" s="850" t="s">
        <v>99</v>
      </c>
      <c r="B78" s="841">
        <v>93.4523989999998</v>
      </c>
      <c r="C78" s="709">
        <v>161.68</v>
      </c>
      <c r="D78" s="727">
        <v>0.57800840549233</v>
      </c>
      <c r="E78" s="842">
        <v>-68.2276010000001</v>
      </c>
      <c r="F78" s="843">
        <v>175.589377</v>
      </c>
      <c r="G78" s="841">
        <v>47.792637</v>
      </c>
      <c r="H78" s="709">
        <v>83.307212</v>
      </c>
      <c r="I78" s="727">
        <v>0.573691471033744</v>
      </c>
      <c r="J78" s="842">
        <v>-35.5145750000001</v>
      </c>
      <c r="K78" s="843">
        <v>89.9619879999999</v>
      </c>
      <c r="L78" s="841">
        <v>0</v>
      </c>
      <c r="M78" s="709">
        <v>0</v>
      </c>
      <c r="N78" s="727" t="s">
        <v>29</v>
      </c>
      <c r="O78" s="842">
        <v>0</v>
      </c>
      <c r="P78" s="843">
        <v>0</v>
      </c>
      <c r="Q78" s="841">
        <v>45.6597619999999</v>
      </c>
      <c r="R78" s="709">
        <v>78.3727879999999</v>
      </c>
      <c r="S78" s="727">
        <v>0.582597138180154</v>
      </c>
      <c r="T78" s="842">
        <v>-32.7130260000001</v>
      </c>
      <c r="U78" s="843">
        <v>85.6273889999999</v>
      </c>
      <c r="V78" s="877">
        <v>0.488588441694257</v>
      </c>
      <c r="W78" s="708">
        <v>0.484740153389411</v>
      </c>
      <c r="X78" s="708">
        <v>1.00793886843897</v>
      </c>
      <c r="Y78" s="727">
        <v>0.00384828830484613</v>
      </c>
      <c r="Z78" s="859">
        <v>0.48765700102689</v>
      </c>
      <c r="AA78" s="841">
        <v>30.077968</v>
      </c>
      <c r="AB78" s="709">
        <v>40.56391503</v>
      </c>
      <c r="AC78" s="727">
        <v>0.74149568595031</v>
      </c>
      <c r="AD78" s="842">
        <v>-10.48594703</v>
      </c>
      <c r="AE78" s="843">
        <v>40.263027</v>
      </c>
      <c r="AF78" s="841">
        <v>6.86387499999999</v>
      </c>
      <c r="AG78" s="709">
        <v>8.98048102999999</v>
      </c>
      <c r="AH78" s="727">
        <v>0.764310394629273</v>
      </c>
      <c r="AI78" s="842">
        <v>-2.11660603</v>
      </c>
      <c r="AJ78" s="843">
        <v>0.538246</v>
      </c>
      <c r="AK78" s="841">
        <v>0</v>
      </c>
      <c r="AL78" s="709">
        <v>0</v>
      </c>
      <c r="AM78" s="708" t="s">
        <v>29</v>
      </c>
      <c r="AN78" s="842">
        <v>0</v>
      </c>
      <c r="AO78" s="843">
        <v>0.173847</v>
      </c>
      <c r="AP78" s="841">
        <v>0</v>
      </c>
      <c r="AQ78" s="709">
        <v>0</v>
      </c>
      <c r="AR78" s="708" t="s">
        <v>29</v>
      </c>
      <c r="AS78" s="842">
        <v>0</v>
      </c>
      <c r="AT78" s="843">
        <v>0</v>
      </c>
      <c r="AU78" s="841">
        <v>8.71791899999991</v>
      </c>
      <c r="AV78" s="709">
        <v>28.8283919399999</v>
      </c>
      <c r="AW78" s="727">
        <v>0.302407398169984</v>
      </c>
      <c r="AX78" s="842">
        <v>-20.11047294</v>
      </c>
      <c r="AY78" s="843">
        <v>44.999963</v>
      </c>
      <c r="AZ78" s="877">
        <v>0.0932872680989166</v>
      </c>
      <c r="BA78" s="708">
        <v>0.17830524455715</v>
      </c>
      <c r="BB78" s="708">
        <v>0.52318858220133</v>
      </c>
      <c r="BC78" s="727">
        <v>-0.085017976458233</v>
      </c>
      <c r="BD78" s="859">
        <v>0.256279529939901</v>
      </c>
      <c r="BE78" s="880">
        <v>6.11111111111111</v>
      </c>
      <c r="BF78" s="709">
        <v>9.77777777777778</v>
      </c>
      <c r="BG78" s="708">
        <v>0.625</v>
      </c>
      <c r="BH78" s="709">
        <v>-3.66666666666667</v>
      </c>
      <c r="BI78" s="866">
        <v>7.33333333333333</v>
      </c>
      <c r="BJ78" s="880">
        <v>15.2922107454545</v>
      </c>
      <c r="BK78" s="709">
        <v>16.5354545454545</v>
      </c>
      <c r="BL78" s="708">
        <v>0.924813448787727</v>
      </c>
      <c r="BM78" s="866">
        <v>-1.24324380000002</v>
      </c>
      <c r="BN78" s="877">
        <v>0.321853353384754</v>
      </c>
      <c r="BO78" s="708">
        <v>0.250890122649678</v>
      </c>
      <c r="BP78" s="708">
        <v>1.28284585294002</v>
      </c>
      <c r="BQ78" s="708">
        <v>0.0709632307350754</v>
      </c>
      <c r="BR78" s="859">
        <v>0.229302180393293</v>
      </c>
      <c r="BS78" s="881">
        <v>3.10700506762957</v>
      </c>
      <c r="BT78" s="871">
        <v>3.98580856607223</v>
      </c>
      <c r="BU78" s="708">
        <v>0.779516882490755</v>
      </c>
      <c r="BV78" s="708">
        <v>-0.87880349844266</v>
      </c>
      <c r="BW78" s="866">
        <v>4.36105752803931</v>
      </c>
      <c r="BX78" s="881">
        <v>0.289844014728652</v>
      </c>
      <c r="BY78" s="871">
        <v>0.71069057113149</v>
      </c>
      <c r="BZ78" s="708">
        <v>0.407834332552339</v>
      </c>
      <c r="CA78" s="708">
        <v>-0.420846556402838</v>
      </c>
      <c r="CB78" s="866">
        <v>1.11764977332678</v>
      </c>
    </row>
    <row r="79" s="159" customFormat="1" hidden="1" outlineLevel="2" spans="1:80">
      <c r="A79" s="850" t="s">
        <v>100</v>
      </c>
      <c r="B79" s="841">
        <v>3.63226799999999</v>
      </c>
      <c r="C79" s="709">
        <v>41.75</v>
      </c>
      <c r="D79" s="727">
        <v>0.0870004311377243</v>
      </c>
      <c r="E79" s="842">
        <v>-38.117732</v>
      </c>
      <c r="F79" s="843">
        <v>13.223138</v>
      </c>
      <c r="G79" s="841">
        <v>0</v>
      </c>
      <c r="H79" s="709">
        <v>0</v>
      </c>
      <c r="I79" s="727" t="s">
        <v>29</v>
      </c>
      <c r="J79" s="842">
        <v>0</v>
      </c>
      <c r="K79" s="843">
        <v>0</v>
      </c>
      <c r="L79" s="841">
        <v>2.681483</v>
      </c>
      <c r="M79" s="709">
        <v>29.22</v>
      </c>
      <c r="N79" s="727">
        <v>0.0917687542778919</v>
      </c>
      <c r="O79" s="842">
        <v>-26.538517</v>
      </c>
      <c r="P79" s="843">
        <v>9.92989399999999</v>
      </c>
      <c r="Q79" s="841">
        <v>0.950784999999991</v>
      </c>
      <c r="R79" s="709">
        <v>12.53</v>
      </c>
      <c r="S79" s="727">
        <v>0.0758806863527527</v>
      </c>
      <c r="T79" s="842">
        <v>-11.579215</v>
      </c>
      <c r="U79" s="843">
        <v>3.29324399999996</v>
      </c>
      <c r="V79" s="877">
        <v>0.261760696071984</v>
      </c>
      <c r="W79" s="708">
        <v>0.300119760479042</v>
      </c>
      <c r="X79" s="708">
        <v>0.87218747494057</v>
      </c>
      <c r="Y79" s="727">
        <v>-0.0383590644070578</v>
      </c>
      <c r="Z79" s="859">
        <v>0.249051624508492</v>
      </c>
      <c r="AA79" s="841">
        <v>2.545447</v>
      </c>
      <c r="AB79" s="709">
        <v>3.4322</v>
      </c>
      <c r="AC79" s="727">
        <v>0.741637142357671</v>
      </c>
      <c r="AD79" s="842">
        <v>-0.886753000000002</v>
      </c>
      <c r="AE79" s="843">
        <v>5.210281</v>
      </c>
      <c r="AF79" s="841">
        <v>0.700797999999999</v>
      </c>
      <c r="AG79" s="709">
        <v>3.89683</v>
      </c>
      <c r="AH79" s="727">
        <v>0.179837970863496</v>
      </c>
      <c r="AI79" s="842">
        <v>-3.196032</v>
      </c>
      <c r="AJ79" s="843">
        <v>2.751488</v>
      </c>
      <c r="AK79" s="841">
        <v>0.02741</v>
      </c>
      <c r="AL79" s="709">
        <v>0</v>
      </c>
      <c r="AM79" s="708" t="s">
        <v>29</v>
      </c>
      <c r="AN79" s="842">
        <v>0.02741</v>
      </c>
      <c r="AO79" s="843">
        <v>0.163279999999999</v>
      </c>
      <c r="AP79" s="841">
        <v>0</v>
      </c>
      <c r="AQ79" s="709">
        <v>0</v>
      </c>
      <c r="AR79" s="708" t="s">
        <v>29</v>
      </c>
      <c r="AS79" s="842">
        <v>0</v>
      </c>
      <c r="AT79" s="843">
        <v>0</v>
      </c>
      <c r="AU79" s="841">
        <v>-2.26805000000001</v>
      </c>
      <c r="AV79" s="709">
        <v>5.20096999999999</v>
      </c>
      <c r="AW79" s="727">
        <v>-0.436082115451542</v>
      </c>
      <c r="AX79" s="842">
        <v>-7.46902</v>
      </c>
      <c r="AY79" s="843">
        <v>-4.50524500000003</v>
      </c>
      <c r="AZ79" s="877">
        <v>-0.624417030901908</v>
      </c>
      <c r="BA79" s="708">
        <v>0.124574131736527</v>
      </c>
      <c r="BB79" s="708">
        <v>-5.01241326909301</v>
      </c>
      <c r="BC79" s="727">
        <v>-0.748991162638435</v>
      </c>
      <c r="BD79" s="859">
        <v>-0.340709217433869</v>
      </c>
      <c r="BE79" s="880">
        <v>0.777777777777778</v>
      </c>
      <c r="BF79" s="709">
        <v>1</v>
      </c>
      <c r="BG79" s="708">
        <v>0.777777777777778</v>
      </c>
      <c r="BH79" s="709">
        <v>-0.222222222222222</v>
      </c>
      <c r="BI79" s="866">
        <v>1.41666666666667</v>
      </c>
      <c r="BJ79" s="880">
        <v>4.67005885714285</v>
      </c>
      <c r="BK79" s="709">
        <v>41.75</v>
      </c>
      <c r="BL79" s="708">
        <v>0.111857697177074</v>
      </c>
      <c r="BM79" s="866">
        <v>-37.0799411428572</v>
      </c>
      <c r="BN79" s="877">
        <v>0.700787221647743</v>
      </c>
      <c r="BO79" s="708">
        <v>0.0822083832335329</v>
      </c>
      <c r="BP79" s="708">
        <v>8.52452261051025</v>
      </c>
      <c r="BQ79" s="708">
        <v>0.61857883841421</v>
      </c>
      <c r="BR79" s="859">
        <v>0.394027574997706</v>
      </c>
      <c r="BS79" s="881">
        <v>1.42696665850831</v>
      </c>
      <c r="BT79" s="871">
        <v>12.1642095448983</v>
      </c>
      <c r="BU79" s="708">
        <v>0.117308621924125</v>
      </c>
      <c r="BV79" s="708">
        <v>-10.73724288639</v>
      </c>
      <c r="BW79" s="866">
        <v>2.5378934456702</v>
      </c>
      <c r="BX79" s="881">
        <v>-0.891022284101774</v>
      </c>
      <c r="BY79" s="871">
        <v>1.51534584231688</v>
      </c>
      <c r="BZ79" s="708">
        <v>-0.587999293111499</v>
      </c>
      <c r="CA79" s="708">
        <v>-2.40636812641865</v>
      </c>
      <c r="CB79" s="866">
        <v>-0.864683689804837</v>
      </c>
    </row>
    <row r="80" s="159" customFormat="1" hidden="1" outlineLevel="2" spans="1:80">
      <c r="A80" s="850" t="s">
        <v>101</v>
      </c>
      <c r="B80" s="841">
        <v>13.018869</v>
      </c>
      <c r="C80" s="709">
        <v>68.37</v>
      </c>
      <c r="D80" s="727">
        <v>0.19041785870996</v>
      </c>
      <c r="E80" s="842">
        <v>-55.351131</v>
      </c>
      <c r="F80" s="843">
        <v>66.0514870000002</v>
      </c>
      <c r="G80" s="841">
        <v>0</v>
      </c>
      <c r="H80" s="709">
        <v>0</v>
      </c>
      <c r="I80" s="727" t="s">
        <v>29</v>
      </c>
      <c r="J80" s="842">
        <v>0</v>
      </c>
      <c r="K80" s="843">
        <v>0</v>
      </c>
      <c r="L80" s="841">
        <v>0</v>
      </c>
      <c r="M80" s="709">
        <v>0</v>
      </c>
      <c r="N80" s="727" t="s">
        <v>29</v>
      </c>
      <c r="O80" s="842">
        <v>0</v>
      </c>
      <c r="P80" s="843">
        <v>0</v>
      </c>
      <c r="Q80" s="841">
        <v>0.383602999999995</v>
      </c>
      <c r="R80" s="709">
        <v>1.05969288</v>
      </c>
      <c r="S80" s="727">
        <v>0.361994505426889</v>
      </c>
      <c r="T80" s="842">
        <v>-0.676089880000005</v>
      </c>
      <c r="U80" s="843">
        <v>6.56244800000022</v>
      </c>
      <c r="V80" s="877">
        <v>0.0294651555369361</v>
      </c>
      <c r="W80" s="708">
        <v>0.0154993839403247</v>
      </c>
      <c r="X80" s="708">
        <v>1.90105333543462</v>
      </c>
      <c r="Y80" s="727">
        <v>0.0139657715966114</v>
      </c>
      <c r="Z80" s="859">
        <v>0.0993535240168054</v>
      </c>
      <c r="AA80" s="841">
        <v>12.635266</v>
      </c>
      <c r="AB80" s="709">
        <v>67.31030712</v>
      </c>
      <c r="AC80" s="727">
        <v>0.187716659463074</v>
      </c>
      <c r="AD80" s="842">
        <v>-54.67504112</v>
      </c>
      <c r="AE80" s="843">
        <v>59.4890389999999</v>
      </c>
      <c r="AF80" s="841">
        <v>0</v>
      </c>
      <c r="AG80" s="709">
        <v>0</v>
      </c>
      <c r="AH80" s="727" t="s">
        <v>29</v>
      </c>
      <c r="AI80" s="842">
        <v>0</v>
      </c>
      <c r="AJ80" s="843">
        <v>0.228639</v>
      </c>
      <c r="AK80" s="841">
        <v>0</v>
      </c>
      <c r="AL80" s="709">
        <v>0</v>
      </c>
      <c r="AM80" s="708" t="s">
        <v>29</v>
      </c>
      <c r="AN80" s="842">
        <v>0</v>
      </c>
      <c r="AO80" s="843">
        <v>0</v>
      </c>
      <c r="AP80" s="841">
        <v>0</v>
      </c>
      <c r="AQ80" s="709">
        <v>0</v>
      </c>
      <c r="AR80" s="708" t="s">
        <v>29</v>
      </c>
      <c r="AS80" s="842">
        <v>0</v>
      </c>
      <c r="AT80" s="843">
        <v>0</v>
      </c>
      <c r="AU80" s="252">
        <v>0.383602999999995</v>
      </c>
      <c r="AV80" s="709">
        <v>1.05969288</v>
      </c>
      <c r="AW80" s="727">
        <v>0.361994505426889</v>
      </c>
      <c r="AX80" s="842">
        <v>-0.676089880000005</v>
      </c>
      <c r="AY80" s="843">
        <v>6.33380900000022</v>
      </c>
      <c r="AZ80" s="877">
        <v>0.0294651555369361</v>
      </c>
      <c r="BA80" s="708">
        <v>0.0154993839403247</v>
      </c>
      <c r="BB80" s="708">
        <v>1.90105333543462</v>
      </c>
      <c r="BC80" s="727">
        <v>0.0139657715966114</v>
      </c>
      <c r="BD80" s="859">
        <v>0.0958919971022032</v>
      </c>
      <c r="BE80" s="880">
        <v>2.88888888888889</v>
      </c>
      <c r="BF80" s="709">
        <v>16</v>
      </c>
      <c r="BG80" s="708">
        <v>0.180555555555556</v>
      </c>
      <c r="BH80" s="709">
        <v>-13.1111111111111</v>
      </c>
      <c r="BI80" s="866">
        <v>14</v>
      </c>
      <c r="BJ80" s="880">
        <v>4.50653157692307</v>
      </c>
      <c r="BK80" s="709">
        <v>4.273125</v>
      </c>
      <c r="BL80" s="708">
        <v>1.05462198670132</v>
      </c>
      <c r="BM80" s="866">
        <v>0.23340657692307</v>
      </c>
      <c r="BN80" s="877">
        <v>0.970534844463064</v>
      </c>
      <c r="BO80" s="708">
        <v>0.984500616059675</v>
      </c>
      <c r="BP80" s="708">
        <v>0.985814359718222</v>
      </c>
      <c r="BQ80" s="708">
        <v>-0.0139657715966114</v>
      </c>
      <c r="BR80" s="859">
        <v>0.900646475983195</v>
      </c>
      <c r="BS80" s="881">
        <v>1.03035970908725</v>
      </c>
      <c r="BT80" s="871">
        <v>1.0157433968933</v>
      </c>
      <c r="BU80" s="708">
        <v>1.01438976835946</v>
      </c>
      <c r="BV80" s="708">
        <v>0.0146163121939491</v>
      </c>
      <c r="BW80" s="866">
        <v>1.11031356549566</v>
      </c>
      <c r="BX80" s="881">
        <v>0.030359709087248</v>
      </c>
      <c r="BY80" s="871">
        <v>0.0157433968932989</v>
      </c>
      <c r="BZ80" s="708">
        <v>1.92840905257051</v>
      </c>
      <c r="CA80" s="708">
        <v>0.0146163121939492</v>
      </c>
      <c r="CB80" s="866">
        <v>0.106470185205046</v>
      </c>
    </row>
    <row r="81" s="159" customFormat="1" hidden="1" outlineLevel="2" spans="1:80">
      <c r="A81" s="850" t="s">
        <v>102</v>
      </c>
      <c r="B81" s="841">
        <v>1288.690135</v>
      </c>
      <c r="C81" s="709">
        <v>1515.99924</v>
      </c>
      <c r="D81" s="727">
        <v>0.85005988195614</v>
      </c>
      <c r="E81" s="842">
        <v>-227.309105000002</v>
      </c>
      <c r="F81" s="843">
        <v>697.954752999999</v>
      </c>
      <c r="G81" s="841">
        <v>0</v>
      </c>
      <c r="H81" s="709">
        <v>0</v>
      </c>
      <c r="I81" s="727" t="s">
        <v>29</v>
      </c>
      <c r="J81" s="842">
        <v>0</v>
      </c>
      <c r="K81" s="843">
        <v>0</v>
      </c>
      <c r="L81" s="841">
        <v>1174.083986</v>
      </c>
      <c r="M81" s="709">
        <v>1306.9593432</v>
      </c>
      <c r="N81" s="727">
        <v>0.898332447836775</v>
      </c>
      <c r="O81" s="842">
        <v>-132.8753572</v>
      </c>
      <c r="P81" s="843">
        <v>665.563118999998</v>
      </c>
      <c r="Q81" s="841">
        <v>114.606148999998</v>
      </c>
      <c r="R81" s="709">
        <v>209.0398968</v>
      </c>
      <c r="S81" s="727">
        <v>0.548250122366104</v>
      </c>
      <c r="T81" s="842">
        <v>-94.4337478000023</v>
      </c>
      <c r="U81" s="843">
        <v>32.3916340000006</v>
      </c>
      <c r="V81" s="877">
        <v>0.088932277734863</v>
      </c>
      <c r="W81" s="708">
        <v>0.137889183110672</v>
      </c>
      <c r="X81" s="708">
        <v>0.644954707313657</v>
      </c>
      <c r="Y81" s="727">
        <v>-0.0489569053758094</v>
      </c>
      <c r="Z81" s="859">
        <v>0.0464093608658335</v>
      </c>
      <c r="AA81" s="841">
        <v>82.413703</v>
      </c>
      <c r="AB81" s="709">
        <v>98.5932282100001</v>
      </c>
      <c r="AC81" s="727">
        <v>0.835896181677525</v>
      </c>
      <c r="AD81" s="842">
        <v>-16.1795252100001</v>
      </c>
      <c r="AE81" s="843">
        <v>62.313798</v>
      </c>
      <c r="AF81" s="841">
        <v>46.9466269999999</v>
      </c>
      <c r="AG81" s="709">
        <v>45.570851</v>
      </c>
      <c r="AH81" s="727">
        <v>1.03018982463154</v>
      </c>
      <c r="AI81" s="842">
        <v>1.37577599999992</v>
      </c>
      <c r="AJ81" s="843">
        <v>34.5047659999999</v>
      </c>
      <c r="AK81" s="841">
        <v>0</v>
      </c>
      <c r="AL81" s="709">
        <v>0</v>
      </c>
      <c r="AM81" s="708" t="s">
        <v>29</v>
      </c>
      <c r="AN81" s="842">
        <v>0</v>
      </c>
      <c r="AO81" s="843">
        <v>0.0231339999999999</v>
      </c>
      <c r="AP81" s="841">
        <v>0.023274</v>
      </c>
      <c r="AQ81" s="709">
        <v>0</v>
      </c>
      <c r="AR81" s="708" t="s">
        <v>29</v>
      </c>
      <c r="AS81" s="842">
        <v>0.023274</v>
      </c>
      <c r="AT81" s="843">
        <v>0</v>
      </c>
      <c r="AU81" s="252">
        <v>-14.777455000002</v>
      </c>
      <c r="AV81" s="709">
        <v>64.8758175900001</v>
      </c>
      <c r="AW81" s="727">
        <v>-0.227780636128426</v>
      </c>
      <c r="AX81" s="842">
        <v>-79.6532725900021</v>
      </c>
      <c r="AY81" s="843">
        <v>-64.4037959999993</v>
      </c>
      <c r="AZ81" s="865">
        <v>-0.0114670350914124</v>
      </c>
      <c r="BA81" s="708">
        <v>0.0427940963809455</v>
      </c>
      <c r="BB81" s="708">
        <v>-0.267958341480911</v>
      </c>
      <c r="BC81" s="727">
        <v>-0.0542611314723579</v>
      </c>
      <c r="BD81" s="859">
        <v>-0.0922750303270726</v>
      </c>
      <c r="BE81" s="880">
        <v>18.2222222222222</v>
      </c>
      <c r="BF81" s="709">
        <v>19</v>
      </c>
      <c r="BG81" s="708">
        <v>0.95906432748538</v>
      </c>
      <c r="BH81" s="709">
        <v>-0.777777777777779</v>
      </c>
      <c r="BI81" s="866">
        <v>15.16666667</v>
      </c>
      <c r="BJ81" s="880">
        <v>70.7208000914633</v>
      </c>
      <c r="BK81" s="709">
        <v>79.7894336842105</v>
      </c>
      <c r="BL81" s="708">
        <v>0.88634292569817</v>
      </c>
      <c r="BM81" s="866">
        <v>-9.06863359274723</v>
      </c>
      <c r="BN81" s="877">
        <v>0.0639515278046263</v>
      </c>
      <c r="BO81" s="708">
        <v>0.0650351435598345</v>
      </c>
      <c r="BP81" s="708">
        <v>0.983337997029079</v>
      </c>
      <c r="BQ81" s="708">
        <v>-0.00108361575520827</v>
      </c>
      <c r="BR81" s="859">
        <v>0.0892805697391677</v>
      </c>
      <c r="BS81" s="881">
        <v>15.6368430017032</v>
      </c>
      <c r="BT81" s="871">
        <v>15.376301877153</v>
      </c>
      <c r="BU81" s="708">
        <v>1.01694432943836</v>
      </c>
      <c r="BV81" s="708">
        <v>0.260541124550214</v>
      </c>
      <c r="BW81" s="866">
        <v>11.2006453691043</v>
      </c>
      <c r="BX81" s="881">
        <v>-0.179308227419438</v>
      </c>
      <c r="BY81" s="871">
        <v>0.6580149445134</v>
      </c>
      <c r="BZ81" s="708">
        <v>-0.272498715894721</v>
      </c>
      <c r="CA81" s="708">
        <v>-0.837323171932837</v>
      </c>
      <c r="CB81" s="866">
        <v>-1.03353989111688</v>
      </c>
    </row>
    <row r="82" s="163" customFormat="1" collapsed="1" spans="1:81">
      <c r="A82" s="844" t="s">
        <v>103</v>
      </c>
      <c r="B82" s="845">
        <v>5480.987217</v>
      </c>
      <c r="C82" s="846">
        <v>2280</v>
      </c>
      <c r="D82" s="855">
        <v>2.40394176184211</v>
      </c>
      <c r="E82" s="846">
        <v>3200.987217</v>
      </c>
      <c r="F82" s="848">
        <v>26.401695</v>
      </c>
      <c r="G82" s="845">
        <v>0</v>
      </c>
      <c r="H82" s="846">
        <v>0</v>
      </c>
      <c r="I82" s="855" t="s">
        <v>29</v>
      </c>
      <c r="J82" s="846">
        <v>0</v>
      </c>
      <c r="K82" s="848">
        <v>0</v>
      </c>
      <c r="L82" s="845">
        <v>4656.64681000001</v>
      </c>
      <c r="M82" s="846">
        <v>1824</v>
      </c>
      <c r="N82" s="855">
        <v>2.55298618969299</v>
      </c>
      <c r="O82" s="846">
        <v>2832.64681000001</v>
      </c>
      <c r="P82" s="848">
        <v>20.880641</v>
      </c>
      <c r="Q82" s="845">
        <v>824.340406999995</v>
      </c>
      <c r="R82" s="846">
        <v>456</v>
      </c>
      <c r="S82" s="855">
        <v>1.80776405043859</v>
      </c>
      <c r="T82" s="846">
        <v>368.340406999995</v>
      </c>
      <c r="U82" s="848">
        <v>5.521054</v>
      </c>
      <c r="V82" s="854">
        <v>0.150399987148883</v>
      </c>
      <c r="W82" s="855">
        <v>0.2</v>
      </c>
      <c r="X82" s="855">
        <v>0.751999935744417</v>
      </c>
      <c r="Y82" s="847">
        <v>-0.0496000128511165</v>
      </c>
      <c r="Z82" s="860">
        <v>0.209117407045267</v>
      </c>
      <c r="AA82" s="845">
        <v>269.402206</v>
      </c>
      <c r="AB82" s="846">
        <v>218.7388999</v>
      </c>
      <c r="AC82" s="855">
        <v>1.23161543796354</v>
      </c>
      <c r="AD82" s="846">
        <v>50.6633061000004</v>
      </c>
      <c r="AE82" s="848">
        <v>25.69285</v>
      </c>
      <c r="AF82" s="845">
        <v>336.970019</v>
      </c>
      <c r="AG82" s="846">
        <v>155.095144</v>
      </c>
      <c r="AH82" s="855">
        <v>2.17266646981545</v>
      </c>
      <c r="AI82" s="846">
        <v>181.874875</v>
      </c>
      <c r="AJ82" s="848">
        <v>3.781827</v>
      </c>
      <c r="AK82" s="845">
        <v>2.7305</v>
      </c>
      <c r="AL82" s="846">
        <v>0</v>
      </c>
      <c r="AM82" s="855" t="s">
        <v>29</v>
      </c>
      <c r="AN82" s="846">
        <v>2.7305</v>
      </c>
      <c r="AO82" s="848">
        <v>0</v>
      </c>
      <c r="AP82" s="845">
        <v>0.014872</v>
      </c>
      <c r="AQ82" s="846">
        <v>0</v>
      </c>
      <c r="AR82" s="855" t="s">
        <v>29</v>
      </c>
      <c r="AS82" s="846">
        <v>0.014872</v>
      </c>
      <c r="AT82" s="848">
        <v>0</v>
      </c>
      <c r="AU82" s="845">
        <v>220.683809999995</v>
      </c>
      <c r="AV82" s="846">
        <v>82.1659561000001</v>
      </c>
      <c r="AW82" s="855">
        <v>2.68583024496681</v>
      </c>
      <c r="AX82" s="846">
        <v>138.517853899995</v>
      </c>
      <c r="AY82" s="848">
        <v>-23.953623</v>
      </c>
      <c r="AZ82" s="854">
        <v>0.0402635148127175</v>
      </c>
      <c r="BA82" s="855">
        <v>0.0360377000438597</v>
      </c>
      <c r="BB82" s="855">
        <v>1.11726094516894</v>
      </c>
      <c r="BC82" s="847">
        <v>0.00422581476885783</v>
      </c>
      <c r="BD82" s="860">
        <v>-0.90727595330527</v>
      </c>
      <c r="BE82" s="845">
        <v>71.2222222222222</v>
      </c>
      <c r="BF82" s="846">
        <v>62</v>
      </c>
      <c r="BG82" s="855">
        <v>1.14874551971326</v>
      </c>
      <c r="BH82" s="846">
        <v>9.22222222222223</v>
      </c>
      <c r="BI82" s="867">
        <v>18.58333333</v>
      </c>
      <c r="BJ82" s="845">
        <v>76.9561387722309</v>
      </c>
      <c r="BK82" s="846">
        <v>36.7741935483871</v>
      </c>
      <c r="BL82" s="855">
        <v>2.09266693152558</v>
      </c>
      <c r="BM82" s="867">
        <v>40.1819452238438</v>
      </c>
      <c r="BN82" s="854">
        <v>0.0491521317846562</v>
      </c>
      <c r="BO82" s="855">
        <v>0.095938113991228</v>
      </c>
      <c r="BP82" s="855">
        <v>0.512331645264054</v>
      </c>
      <c r="BQ82" s="855">
        <v>-0.0467859822065718</v>
      </c>
      <c r="BR82" s="860">
        <v>0.97315153439959</v>
      </c>
      <c r="BS82" s="872">
        <v>20.3449975350239</v>
      </c>
      <c r="BT82" s="873">
        <v>10.4233860600119</v>
      </c>
      <c r="BU82" s="855">
        <v>1.95186069266637</v>
      </c>
      <c r="BV82" s="855">
        <v>9.92161147501198</v>
      </c>
      <c r="BW82" s="867">
        <v>1.02758919310236</v>
      </c>
      <c r="BX82" s="872">
        <v>0.819161109616136</v>
      </c>
      <c r="BY82" s="873">
        <v>0.375634860272058</v>
      </c>
      <c r="BZ82" s="855">
        <v>2.18073772232654</v>
      </c>
      <c r="CA82" s="855">
        <v>0.443526249344078</v>
      </c>
      <c r="CB82" s="867">
        <v>-0.932306964778139</v>
      </c>
      <c r="CC82" s="159"/>
    </row>
    <row r="83" s="159" customFormat="1" hidden="1" outlineLevel="2" spans="1:80">
      <c r="A83" s="850" t="s">
        <v>104</v>
      </c>
      <c r="B83" s="841">
        <v>6879.780888</v>
      </c>
      <c r="C83" s="709">
        <v>4067.79924</v>
      </c>
      <c r="D83" s="727">
        <v>1.69127837488853</v>
      </c>
      <c r="E83" s="842">
        <v>2811.981648</v>
      </c>
      <c r="F83" s="843">
        <v>1098.245182</v>
      </c>
      <c r="G83" s="841">
        <v>47.792637</v>
      </c>
      <c r="H83" s="709">
        <v>83.307212</v>
      </c>
      <c r="I83" s="727">
        <v>0.573691471033744</v>
      </c>
      <c r="J83" s="842">
        <v>-35.5145750000001</v>
      </c>
      <c r="K83" s="843">
        <v>89.9619879999999</v>
      </c>
      <c r="L83" s="841">
        <v>5833.41227900001</v>
      </c>
      <c r="M83" s="709">
        <v>3160.1793432</v>
      </c>
      <c r="N83" s="727">
        <v>1.84591178078301</v>
      </c>
      <c r="O83" s="842">
        <v>2673.23293580001</v>
      </c>
      <c r="P83" s="843">
        <v>696.373653999998</v>
      </c>
      <c r="Q83" s="841">
        <v>984.452898999993</v>
      </c>
      <c r="R83" s="709">
        <v>757.00237768</v>
      </c>
      <c r="S83" s="727">
        <v>1.30046209632401</v>
      </c>
      <c r="T83" s="842">
        <v>227.450521319993</v>
      </c>
      <c r="U83" s="843">
        <v>131.561982000002</v>
      </c>
      <c r="V83" s="853">
        <v>0.143093641356677</v>
      </c>
      <c r="W83" s="708">
        <v>0.186096297535077</v>
      </c>
      <c r="X83" s="708">
        <v>0.768922559191192</v>
      </c>
      <c r="Y83" s="858">
        <v>-0.0430026561784</v>
      </c>
      <c r="Z83" s="859">
        <v>0.119792906134508</v>
      </c>
      <c r="AA83" s="841">
        <v>398.562397</v>
      </c>
      <c r="AB83" s="709">
        <v>428.63855026</v>
      </c>
      <c r="AC83" s="727">
        <v>0.929833298377488</v>
      </c>
      <c r="AD83" s="842">
        <v>-30.0761532599997</v>
      </c>
      <c r="AE83" s="843">
        <v>313.827514</v>
      </c>
      <c r="AF83" s="841">
        <v>391.480704999999</v>
      </c>
      <c r="AG83" s="709">
        <v>213.54330603</v>
      </c>
      <c r="AH83" s="727">
        <v>1.83326142260344</v>
      </c>
      <c r="AI83" s="842">
        <v>177.93739897</v>
      </c>
      <c r="AJ83" s="843">
        <v>43.2735369999999</v>
      </c>
      <c r="AK83" s="841">
        <v>2.75791</v>
      </c>
      <c r="AL83" s="709">
        <v>0</v>
      </c>
      <c r="AM83" s="708" t="s">
        <v>29</v>
      </c>
      <c r="AN83" s="842">
        <v>2.75791</v>
      </c>
      <c r="AO83" s="843">
        <v>0.360260999999999</v>
      </c>
      <c r="AP83" s="841">
        <v>0.038146</v>
      </c>
      <c r="AQ83" s="709">
        <v>0</v>
      </c>
      <c r="AR83" s="708" t="s">
        <v>29</v>
      </c>
      <c r="AS83" s="842">
        <v>0.038146</v>
      </c>
      <c r="AT83" s="843">
        <v>0.775199999999999</v>
      </c>
      <c r="AU83" s="841">
        <v>211.252633999993</v>
      </c>
      <c r="AV83" s="709">
        <v>182.13082851</v>
      </c>
      <c r="AW83" s="727">
        <v>1.15989498169111</v>
      </c>
      <c r="AX83" s="842">
        <v>29.1218054899927</v>
      </c>
      <c r="AY83" s="843">
        <v>-45.606449999998</v>
      </c>
      <c r="AZ83" s="853">
        <v>0.0307063026336302</v>
      </c>
      <c r="BA83" s="708">
        <v>0.0447737997291135</v>
      </c>
      <c r="BB83" s="708">
        <v>0.685809621238464</v>
      </c>
      <c r="BC83" s="858">
        <v>-0.0140674970954833</v>
      </c>
      <c r="BD83" s="859">
        <v>-0.0415266561123853</v>
      </c>
      <c r="BE83" s="841">
        <v>99.2222222222222</v>
      </c>
      <c r="BF83" s="709">
        <v>107.777777777778</v>
      </c>
      <c r="BG83" s="708">
        <v>0.920618556701031</v>
      </c>
      <c r="BH83" s="709">
        <v>-8.55555555555554</v>
      </c>
      <c r="BI83" s="866">
        <v>76.91666667</v>
      </c>
      <c r="BJ83" s="841">
        <v>69.3370974154535</v>
      </c>
      <c r="BK83" s="709">
        <v>37.7424671752577</v>
      </c>
      <c r="BL83" s="708">
        <v>1.8371108887367</v>
      </c>
      <c r="BM83" s="866">
        <v>31.5946302401958</v>
      </c>
      <c r="BN83" s="853">
        <v>0.057932425972343</v>
      </c>
      <c r="BO83" s="708">
        <v>0.105373575481567</v>
      </c>
      <c r="BP83" s="708">
        <v>0.549781344208798</v>
      </c>
      <c r="BQ83" s="708">
        <v>-0.0474411495092238</v>
      </c>
      <c r="BR83" s="859">
        <v>0.28575359960013</v>
      </c>
      <c r="BS83" s="870">
        <v>17.2614901450425</v>
      </c>
      <c r="BT83" s="871">
        <v>9.49004525498836</v>
      </c>
      <c r="BU83" s="708">
        <v>1.81890493472295</v>
      </c>
      <c r="BV83" s="875">
        <v>7.7714448900541</v>
      </c>
      <c r="BW83" s="866">
        <v>3.4995184711561</v>
      </c>
      <c r="BX83" s="870">
        <v>0.530036540301098</v>
      </c>
      <c r="BY83" s="871">
        <v>0.424905385667073</v>
      </c>
      <c r="BZ83" s="708">
        <v>1.24742250435112</v>
      </c>
      <c r="CA83" s="875">
        <v>0.105131154634026</v>
      </c>
      <c r="CB83" s="866">
        <v>-0.14532330011064</v>
      </c>
    </row>
    <row r="84" s="159" customFormat="1" hidden="1" outlineLevel="2" spans="1:80">
      <c r="A84" s="850" t="s">
        <v>105</v>
      </c>
      <c r="B84" s="841">
        <v>570.058949999999</v>
      </c>
      <c r="C84" s="709">
        <v>360</v>
      </c>
      <c r="D84" s="727">
        <v>1.58349708333333</v>
      </c>
      <c r="E84" s="842">
        <v>210.058949999999</v>
      </c>
      <c r="F84" s="843">
        <v>0</v>
      </c>
      <c r="G84" s="841">
        <v>3.882478</v>
      </c>
      <c r="H84" s="709">
        <v>0</v>
      </c>
      <c r="I84" s="727" t="s">
        <v>29</v>
      </c>
      <c r="J84" s="842">
        <v>3.882478</v>
      </c>
      <c r="K84" s="843">
        <v>0</v>
      </c>
      <c r="L84" s="841">
        <v>0</v>
      </c>
      <c r="M84" s="709">
        <v>0</v>
      </c>
      <c r="N84" s="727" t="s">
        <v>29</v>
      </c>
      <c r="O84" s="842">
        <v>0</v>
      </c>
      <c r="P84" s="843">
        <v>0</v>
      </c>
      <c r="Q84" s="841">
        <v>-105.606274</v>
      </c>
      <c r="R84" s="709">
        <v>51.0769600399998</v>
      </c>
      <c r="S84" s="727">
        <v>-2.06759121759198</v>
      </c>
      <c r="T84" s="842">
        <v>-156.68323404</v>
      </c>
      <c r="U84" s="843">
        <v>0</v>
      </c>
      <c r="V84" s="853">
        <v>-0.185255005644592</v>
      </c>
      <c r="W84" s="708">
        <v>0.141880444555555</v>
      </c>
      <c r="X84" s="708">
        <v>-1.30571204668064</v>
      </c>
      <c r="Y84" s="858">
        <v>-0.327135450200148</v>
      </c>
      <c r="Z84" s="859" t="s">
        <v>29</v>
      </c>
      <c r="AA84" s="841">
        <v>675.665223999999</v>
      </c>
      <c r="AB84" s="709">
        <v>308.92303996</v>
      </c>
      <c r="AC84" s="727">
        <v>2.18716358639836</v>
      </c>
      <c r="AD84" s="842">
        <v>366.742184039999</v>
      </c>
      <c r="AE84" s="843">
        <v>0</v>
      </c>
      <c r="AF84" s="841">
        <v>42.711672</v>
      </c>
      <c r="AG84" s="709">
        <v>32.24999997</v>
      </c>
      <c r="AH84" s="727">
        <v>1.32439293146455</v>
      </c>
      <c r="AI84" s="842">
        <v>10.46167203</v>
      </c>
      <c r="AJ84" s="843">
        <v>0</v>
      </c>
      <c r="AK84" s="841">
        <v>0</v>
      </c>
      <c r="AL84" s="709">
        <v>0</v>
      </c>
      <c r="AM84" s="708" t="s">
        <v>29</v>
      </c>
      <c r="AN84" s="842">
        <v>0</v>
      </c>
      <c r="AO84" s="843">
        <v>0</v>
      </c>
      <c r="AP84" s="841">
        <v>0.001115</v>
      </c>
      <c r="AQ84" s="709">
        <v>0</v>
      </c>
      <c r="AR84" s="708" t="s">
        <v>29</v>
      </c>
      <c r="AS84" s="842">
        <v>0.001115</v>
      </c>
      <c r="AT84" s="843">
        <v>0</v>
      </c>
      <c r="AU84" s="841">
        <v>-152.201539</v>
      </c>
      <c r="AV84" s="709">
        <v>18.8269600699998</v>
      </c>
      <c r="AW84" s="727">
        <v>-8.08423337777873</v>
      </c>
      <c r="AX84" s="842">
        <v>-171.02849907</v>
      </c>
      <c r="AY84" s="843">
        <v>0</v>
      </c>
      <c r="AZ84" s="853">
        <v>-0.266992631200686</v>
      </c>
      <c r="BA84" s="708">
        <v>0.0522971113055551</v>
      </c>
      <c r="BB84" s="708">
        <v>-5.10530361114469</v>
      </c>
      <c r="BC84" s="858">
        <v>-0.319289742506241</v>
      </c>
      <c r="BD84" s="859" t="s">
        <v>29</v>
      </c>
      <c r="BE84" s="841">
        <v>199.111111111111</v>
      </c>
      <c r="BF84" s="709">
        <v>66.7777777777778</v>
      </c>
      <c r="BG84" s="708">
        <v>2.98169717138103</v>
      </c>
      <c r="BH84" s="709">
        <v>132.333333333333</v>
      </c>
      <c r="BI84" s="866">
        <v>4.99999999666667</v>
      </c>
      <c r="BJ84" s="841">
        <v>2.86301928013392</v>
      </c>
      <c r="BK84" s="709">
        <v>5.3910149750416</v>
      </c>
      <c r="BL84" s="708">
        <v>0.531072403506323</v>
      </c>
      <c r="BM84" s="866">
        <v>-2.52799569490767</v>
      </c>
      <c r="BN84" s="853">
        <v>1.18525500564459</v>
      </c>
      <c r="BO84" s="708">
        <v>0.858119555444445</v>
      </c>
      <c r="BP84" s="708">
        <v>1.38122362801849</v>
      </c>
      <c r="BQ84" s="708">
        <v>0.327135450200147</v>
      </c>
      <c r="BR84" s="859" t="s">
        <v>29</v>
      </c>
      <c r="BS84" s="870">
        <v>0.843700296761166</v>
      </c>
      <c r="BT84" s="871">
        <v>1.16533878485274</v>
      </c>
      <c r="BU84" s="708">
        <v>0.723995723585038</v>
      </c>
      <c r="BV84" s="875">
        <v>-0.321638488091571</v>
      </c>
      <c r="BW84" s="866" t="s">
        <v>29</v>
      </c>
      <c r="BX84" s="870">
        <v>-0.225261762177064</v>
      </c>
      <c r="BY84" s="871">
        <v>0.0609438521401239</v>
      </c>
      <c r="BZ84" s="708">
        <v>-3.696217982072</v>
      </c>
      <c r="CA84" s="875">
        <v>-0.286205614317187</v>
      </c>
      <c r="CB84" s="866" t="s">
        <v>29</v>
      </c>
    </row>
    <row r="85" s="164" customFormat="1" hidden="1" outlineLevel="2" spans="1:81">
      <c r="A85" s="850" t="s">
        <v>106</v>
      </c>
      <c r="B85" s="841">
        <v>11.306578</v>
      </c>
      <c r="C85" s="709">
        <v>0</v>
      </c>
      <c r="D85" s="727" t="s">
        <v>29</v>
      </c>
      <c r="E85" s="842">
        <v>11.306578</v>
      </c>
      <c r="F85" s="843">
        <v>0</v>
      </c>
      <c r="G85" s="841">
        <v>0</v>
      </c>
      <c r="H85" s="709">
        <v>0</v>
      </c>
      <c r="I85" s="727" t="s">
        <v>29</v>
      </c>
      <c r="J85" s="842">
        <v>0</v>
      </c>
      <c r="K85" s="843">
        <v>0</v>
      </c>
      <c r="L85" s="841">
        <v>10.737016</v>
      </c>
      <c r="M85" s="709">
        <v>0</v>
      </c>
      <c r="N85" s="727" t="s">
        <v>29</v>
      </c>
      <c r="O85" s="842">
        <v>10.737016</v>
      </c>
      <c r="P85" s="843">
        <v>0</v>
      </c>
      <c r="Q85" s="841">
        <v>0.569561999999999</v>
      </c>
      <c r="R85" s="709">
        <v>0</v>
      </c>
      <c r="S85" s="727" t="s">
        <v>29</v>
      </c>
      <c r="T85" s="842">
        <v>0.569561999999999</v>
      </c>
      <c r="U85" s="843">
        <v>0</v>
      </c>
      <c r="V85" s="853">
        <v>0.0503743926765463</v>
      </c>
      <c r="W85" s="708" t="s">
        <v>29</v>
      </c>
      <c r="X85" s="708" t="s">
        <v>29</v>
      </c>
      <c r="Y85" s="858" t="s">
        <v>29</v>
      </c>
      <c r="Z85" s="859" t="s">
        <v>29</v>
      </c>
      <c r="AA85" s="841">
        <v>0</v>
      </c>
      <c r="AB85" s="709">
        <v>0</v>
      </c>
      <c r="AC85" s="727" t="s">
        <v>29</v>
      </c>
      <c r="AD85" s="842">
        <v>0</v>
      </c>
      <c r="AE85" s="843">
        <v>0</v>
      </c>
      <c r="AF85" s="841">
        <v>0</v>
      </c>
      <c r="AG85" s="709">
        <v>0</v>
      </c>
      <c r="AH85" s="727" t="s">
        <v>29</v>
      </c>
      <c r="AI85" s="842">
        <v>0</v>
      </c>
      <c r="AJ85" s="843">
        <v>0</v>
      </c>
      <c r="AK85" s="841">
        <v>0</v>
      </c>
      <c r="AL85" s="709">
        <v>0</v>
      </c>
      <c r="AM85" s="708" t="s">
        <v>29</v>
      </c>
      <c r="AN85" s="842">
        <v>0</v>
      </c>
      <c r="AO85" s="843">
        <v>0</v>
      </c>
      <c r="AP85" s="841">
        <v>0</v>
      </c>
      <c r="AQ85" s="709">
        <v>0</v>
      </c>
      <c r="AR85" s="708" t="s">
        <v>29</v>
      </c>
      <c r="AS85" s="842">
        <v>0</v>
      </c>
      <c r="AT85" s="843">
        <v>0</v>
      </c>
      <c r="AU85" s="841">
        <v>0.569561999999999</v>
      </c>
      <c r="AV85" s="709">
        <v>0</v>
      </c>
      <c r="AW85" s="727" t="s">
        <v>29</v>
      </c>
      <c r="AX85" s="842">
        <v>0.569561999999999</v>
      </c>
      <c r="AY85" s="843">
        <v>0</v>
      </c>
      <c r="AZ85" s="853">
        <v>0.0503743926765463</v>
      </c>
      <c r="BA85" s="708" t="s">
        <v>29</v>
      </c>
      <c r="BB85" s="708" t="s">
        <v>29</v>
      </c>
      <c r="BC85" s="858" t="s">
        <v>29</v>
      </c>
      <c r="BD85" s="859" t="s">
        <v>29</v>
      </c>
      <c r="BE85" s="841">
        <v>0</v>
      </c>
      <c r="BF85" s="709">
        <v>0</v>
      </c>
      <c r="BG85" s="708" t="s">
        <v>29</v>
      </c>
      <c r="BH85" s="709">
        <v>0</v>
      </c>
      <c r="BI85" s="866">
        <v>0</v>
      </c>
      <c r="BJ85" s="841" t="s">
        <v>29</v>
      </c>
      <c r="BK85" s="709" t="s">
        <v>29</v>
      </c>
      <c r="BL85" s="708" t="s">
        <v>29</v>
      </c>
      <c r="BM85" s="866" t="s">
        <v>29</v>
      </c>
      <c r="BN85" s="853">
        <v>0</v>
      </c>
      <c r="BO85" s="708" t="s">
        <v>29</v>
      </c>
      <c r="BP85" s="708" t="s">
        <v>29</v>
      </c>
      <c r="BQ85" s="708" t="s">
        <v>29</v>
      </c>
      <c r="BR85" s="859" t="s">
        <v>29</v>
      </c>
      <c r="BS85" s="870" t="s">
        <v>29</v>
      </c>
      <c r="BT85" s="871" t="s">
        <v>29</v>
      </c>
      <c r="BU85" s="708" t="s">
        <v>29</v>
      </c>
      <c r="BV85" s="875" t="s">
        <v>29</v>
      </c>
      <c r="BW85" s="866" t="s">
        <v>29</v>
      </c>
      <c r="BX85" s="870" t="s">
        <v>29</v>
      </c>
      <c r="BY85" s="871" t="s">
        <v>29</v>
      </c>
      <c r="BZ85" s="708" t="s">
        <v>29</v>
      </c>
      <c r="CA85" s="875" t="s">
        <v>29</v>
      </c>
      <c r="CB85" s="866" t="s">
        <v>29</v>
      </c>
      <c r="CC85" s="159"/>
    </row>
    <row r="86" s="159" customFormat="1" hidden="1" outlineLevel="2" spans="1:80">
      <c r="A86" s="850" t="s">
        <v>107</v>
      </c>
      <c r="B86" s="841">
        <v>1191.684582</v>
      </c>
      <c r="C86" s="709">
        <v>0</v>
      </c>
      <c r="D86" s="727" t="s">
        <v>29</v>
      </c>
      <c r="E86" s="842">
        <v>1191.684582</v>
      </c>
      <c r="F86" s="843">
        <v>0</v>
      </c>
      <c r="G86" s="841">
        <v>0.557771</v>
      </c>
      <c r="H86" s="709">
        <v>0</v>
      </c>
      <c r="I86" s="727" t="s">
        <v>29</v>
      </c>
      <c r="J86" s="842">
        <v>0.557771</v>
      </c>
      <c r="K86" s="843">
        <v>0</v>
      </c>
      <c r="L86" s="841">
        <v>990.158031999999</v>
      </c>
      <c r="M86" s="709">
        <v>0</v>
      </c>
      <c r="N86" s="727" t="s">
        <v>29</v>
      </c>
      <c r="O86" s="842">
        <v>990.158031999999</v>
      </c>
      <c r="P86" s="843">
        <v>0</v>
      </c>
      <c r="Q86" s="841">
        <v>201.52655</v>
      </c>
      <c r="R86" s="709">
        <v>0</v>
      </c>
      <c r="S86" s="727" t="s">
        <v>29</v>
      </c>
      <c r="T86" s="842">
        <v>201.52655</v>
      </c>
      <c r="U86" s="843">
        <v>0</v>
      </c>
      <c r="V86" s="853">
        <v>0.169110646427747</v>
      </c>
      <c r="W86" s="708" t="s">
        <v>29</v>
      </c>
      <c r="X86" s="708" t="s">
        <v>29</v>
      </c>
      <c r="Y86" s="858" t="s">
        <v>29</v>
      </c>
      <c r="Z86" s="859" t="s">
        <v>29</v>
      </c>
      <c r="AA86" s="841">
        <v>90.6343089999998</v>
      </c>
      <c r="AB86" s="709">
        <v>0</v>
      </c>
      <c r="AC86" s="727" t="s">
        <v>29</v>
      </c>
      <c r="AD86" s="842">
        <v>90.6343089999998</v>
      </c>
      <c r="AE86" s="843">
        <v>0</v>
      </c>
      <c r="AF86" s="841">
        <v>118.186042</v>
      </c>
      <c r="AG86" s="709">
        <v>0</v>
      </c>
      <c r="AH86" s="727" t="s">
        <v>29</v>
      </c>
      <c r="AI86" s="842">
        <v>118.186042</v>
      </c>
      <c r="AJ86" s="843">
        <v>0</v>
      </c>
      <c r="AK86" s="841">
        <v>3.99999999999999e-5</v>
      </c>
      <c r="AL86" s="709">
        <v>0</v>
      </c>
      <c r="AM86" s="708" t="s">
        <v>29</v>
      </c>
      <c r="AN86" s="842">
        <v>3.99999999999999e-5</v>
      </c>
      <c r="AO86" s="843">
        <v>0</v>
      </c>
      <c r="AP86" s="841">
        <v>0.017429</v>
      </c>
      <c r="AQ86" s="709">
        <v>0</v>
      </c>
      <c r="AR86" s="708" t="s">
        <v>29</v>
      </c>
      <c r="AS86" s="842">
        <v>0.017429</v>
      </c>
      <c r="AT86" s="843">
        <v>0</v>
      </c>
      <c r="AU86" s="841">
        <v>-7.86896099999995</v>
      </c>
      <c r="AV86" s="709">
        <v>0</v>
      </c>
      <c r="AW86" s="727" t="s">
        <v>29</v>
      </c>
      <c r="AX86" s="842">
        <v>-7.86896099999995</v>
      </c>
      <c r="AY86" s="843">
        <v>0</v>
      </c>
      <c r="AZ86" s="853">
        <v>-0.00660322464422046</v>
      </c>
      <c r="BA86" s="708" t="s">
        <v>29</v>
      </c>
      <c r="BB86" s="708" t="s">
        <v>29</v>
      </c>
      <c r="BC86" s="858" t="s">
        <v>29</v>
      </c>
      <c r="BD86" s="859" t="s">
        <v>29</v>
      </c>
      <c r="BE86" s="841">
        <v>21.8888888888889</v>
      </c>
      <c r="BF86" s="709">
        <v>0</v>
      </c>
      <c r="BG86" s="708" t="s">
        <v>29</v>
      </c>
      <c r="BH86" s="709">
        <v>21.8888888888889</v>
      </c>
      <c r="BI86" s="866">
        <v>0</v>
      </c>
      <c r="BJ86" s="841">
        <v>54.4424428324872</v>
      </c>
      <c r="BK86" s="709" t="s">
        <v>29</v>
      </c>
      <c r="BL86" s="708" t="s">
        <v>29</v>
      </c>
      <c r="BM86" s="866" t="s">
        <v>29</v>
      </c>
      <c r="BN86" s="853">
        <v>0.0760556193887217</v>
      </c>
      <c r="BO86" s="708" t="s">
        <v>29</v>
      </c>
      <c r="BP86" s="708" t="s">
        <v>29</v>
      </c>
      <c r="BQ86" s="708" t="s">
        <v>29</v>
      </c>
      <c r="BR86" s="859" t="s">
        <v>29</v>
      </c>
      <c r="BS86" s="870">
        <v>13.1482723832539</v>
      </c>
      <c r="BT86" s="871" t="s">
        <v>29</v>
      </c>
      <c r="BU86" s="708" t="s">
        <v>29</v>
      </c>
      <c r="BV86" s="875" t="s">
        <v>29</v>
      </c>
      <c r="BW86" s="866" t="s">
        <v>29</v>
      </c>
      <c r="BX86" s="870">
        <v>-0.0868209962300255</v>
      </c>
      <c r="BY86" s="871" t="s">
        <v>29</v>
      </c>
      <c r="BZ86" s="708" t="s">
        <v>29</v>
      </c>
      <c r="CA86" s="875" t="s">
        <v>29</v>
      </c>
      <c r="CB86" s="866" t="s">
        <v>29</v>
      </c>
    </row>
    <row r="87" s="159" customFormat="1" hidden="1" outlineLevel="2" spans="1:80">
      <c r="A87" s="850" t="s">
        <v>108</v>
      </c>
      <c r="B87" s="841">
        <v>128.540691</v>
      </c>
      <c r="C87" s="709">
        <v>0</v>
      </c>
      <c r="D87" s="727" t="s">
        <v>29</v>
      </c>
      <c r="E87" s="842">
        <v>128.540691</v>
      </c>
      <c r="F87" s="843">
        <v>0</v>
      </c>
      <c r="G87" s="841">
        <v>0</v>
      </c>
      <c r="H87" s="709">
        <v>0</v>
      </c>
      <c r="I87" s="727" t="s">
        <v>29</v>
      </c>
      <c r="J87" s="842">
        <v>0</v>
      </c>
      <c r="K87" s="843">
        <v>0</v>
      </c>
      <c r="L87" s="841">
        <v>119.626815</v>
      </c>
      <c r="M87" s="709">
        <v>0</v>
      </c>
      <c r="N87" s="727" t="s">
        <v>29</v>
      </c>
      <c r="O87" s="842">
        <v>119.626815</v>
      </c>
      <c r="P87" s="843">
        <v>0</v>
      </c>
      <c r="Q87" s="841">
        <v>8.91387599999999</v>
      </c>
      <c r="R87" s="709">
        <v>0</v>
      </c>
      <c r="S87" s="727" t="s">
        <v>29</v>
      </c>
      <c r="T87" s="842">
        <v>8.91387599999999</v>
      </c>
      <c r="U87" s="843">
        <v>0</v>
      </c>
      <c r="V87" s="853">
        <v>0.0693467253883052</v>
      </c>
      <c r="W87" s="708" t="s">
        <v>29</v>
      </c>
      <c r="X87" s="708" t="s">
        <v>29</v>
      </c>
      <c r="Y87" s="858" t="s">
        <v>29</v>
      </c>
      <c r="Z87" s="859" t="s">
        <v>29</v>
      </c>
      <c r="AA87" s="841">
        <v>24.1614399999999</v>
      </c>
      <c r="AB87" s="709">
        <v>0</v>
      </c>
      <c r="AC87" s="727" t="s">
        <v>29</v>
      </c>
      <c r="AD87" s="842">
        <v>24.1614399999999</v>
      </c>
      <c r="AE87" s="843">
        <v>0</v>
      </c>
      <c r="AF87" s="841">
        <v>23.956142</v>
      </c>
      <c r="AG87" s="709">
        <v>0</v>
      </c>
      <c r="AH87" s="727" t="s">
        <v>29</v>
      </c>
      <c r="AI87" s="842">
        <v>23.956142</v>
      </c>
      <c r="AJ87" s="843">
        <v>0</v>
      </c>
      <c r="AK87" s="841">
        <v>0</v>
      </c>
      <c r="AL87" s="709">
        <v>0</v>
      </c>
      <c r="AM87" s="708" t="s">
        <v>29</v>
      </c>
      <c r="AN87" s="842">
        <v>0</v>
      </c>
      <c r="AO87" s="843">
        <v>0</v>
      </c>
      <c r="AP87" s="841">
        <v>0</v>
      </c>
      <c r="AQ87" s="709">
        <v>0</v>
      </c>
      <c r="AR87" s="708" t="s">
        <v>29</v>
      </c>
      <c r="AS87" s="842">
        <v>0</v>
      </c>
      <c r="AT87" s="843">
        <v>0</v>
      </c>
      <c r="AU87" s="841">
        <v>-39.2037059999999</v>
      </c>
      <c r="AV87" s="709">
        <v>0</v>
      </c>
      <c r="AW87" s="727" t="s">
        <v>29</v>
      </c>
      <c r="AX87" s="842">
        <v>-39.2037059999999</v>
      </c>
      <c r="AY87" s="843">
        <v>0</v>
      </c>
      <c r="AZ87" s="853">
        <v>-0.304990627442636</v>
      </c>
      <c r="BA87" s="708" t="s">
        <v>29</v>
      </c>
      <c r="BB87" s="708" t="s">
        <v>29</v>
      </c>
      <c r="BC87" s="858" t="s">
        <v>29</v>
      </c>
      <c r="BD87" s="859" t="s">
        <v>29</v>
      </c>
      <c r="BE87" s="841">
        <v>3.66666666666667</v>
      </c>
      <c r="BF87" s="709">
        <v>0</v>
      </c>
      <c r="BG87" s="708" t="s">
        <v>29</v>
      </c>
      <c r="BH87" s="709">
        <v>3.66666666666667</v>
      </c>
      <c r="BI87" s="866">
        <v>0</v>
      </c>
      <c r="BJ87" s="841">
        <v>35.0565520909091</v>
      </c>
      <c r="BK87" s="709" t="s">
        <v>29</v>
      </c>
      <c r="BL87" s="708" t="s">
        <v>29</v>
      </c>
      <c r="BM87" s="866" t="s">
        <v>29</v>
      </c>
      <c r="BN87" s="853">
        <v>0.187967248441195</v>
      </c>
      <c r="BO87" s="708" t="s">
        <v>29</v>
      </c>
      <c r="BP87" s="708" t="s">
        <v>29</v>
      </c>
      <c r="BQ87" s="708" t="s">
        <v>29</v>
      </c>
      <c r="BR87" s="859" t="s">
        <v>29</v>
      </c>
      <c r="BS87" s="870">
        <v>5.32007574879644</v>
      </c>
      <c r="BT87" s="871" t="s">
        <v>29</v>
      </c>
      <c r="BU87" s="708" t="s">
        <v>29</v>
      </c>
      <c r="BV87" s="875" t="s">
        <v>29</v>
      </c>
      <c r="BW87" s="866" t="s">
        <v>29</v>
      </c>
      <c r="BX87" s="870">
        <v>-1.62257324066778</v>
      </c>
      <c r="BY87" s="871" t="s">
        <v>29</v>
      </c>
      <c r="BZ87" s="708" t="s">
        <v>29</v>
      </c>
      <c r="CA87" s="875" t="s">
        <v>29</v>
      </c>
      <c r="CB87" s="866" t="s">
        <v>29</v>
      </c>
    </row>
    <row r="88" s="159" customFormat="1" hidden="1" outlineLevel="2" spans="1:80">
      <c r="A88" s="850" t="s">
        <v>109</v>
      </c>
      <c r="B88" s="841">
        <v>0</v>
      </c>
      <c r="C88" s="709">
        <v>0</v>
      </c>
      <c r="D88" s="727" t="s">
        <v>29</v>
      </c>
      <c r="E88" s="842">
        <v>0</v>
      </c>
      <c r="F88" s="843">
        <v>0</v>
      </c>
      <c r="G88" s="841">
        <v>0</v>
      </c>
      <c r="H88" s="709">
        <v>0</v>
      </c>
      <c r="I88" s="727" t="s">
        <v>29</v>
      </c>
      <c r="J88" s="842">
        <v>0</v>
      </c>
      <c r="K88" s="843">
        <v>0</v>
      </c>
      <c r="L88" s="841">
        <v>0</v>
      </c>
      <c r="M88" s="709">
        <v>0</v>
      </c>
      <c r="N88" s="727" t="s">
        <v>29</v>
      </c>
      <c r="O88" s="842">
        <v>0</v>
      </c>
      <c r="P88" s="843">
        <v>0</v>
      </c>
      <c r="Q88" s="841">
        <v>0</v>
      </c>
      <c r="R88" s="709">
        <v>0</v>
      </c>
      <c r="S88" s="727" t="s">
        <v>29</v>
      </c>
      <c r="T88" s="842">
        <v>0</v>
      </c>
      <c r="U88" s="843">
        <v>0</v>
      </c>
      <c r="V88" s="853" t="s">
        <v>29</v>
      </c>
      <c r="W88" s="708" t="s">
        <v>29</v>
      </c>
      <c r="X88" s="708" t="s">
        <v>29</v>
      </c>
      <c r="Y88" s="858" t="s">
        <v>29</v>
      </c>
      <c r="Z88" s="859" t="s">
        <v>29</v>
      </c>
      <c r="AA88" s="841">
        <v>0</v>
      </c>
      <c r="AB88" s="709">
        <v>0</v>
      </c>
      <c r="AC88" s="727" t="s">
        <v>29</v>
      </c>
      <c r="AD88" s="842">
        <v>0</v>
      </c>
      <c r="AE88" s="843">
        <v>0</v>
      </c>
      <c r="AF88" s="841">
        <v>0</v>
      </c>
      <c r="AG88" s="709">
        <v>0</v>
      </c>
      <c r="AH88" s="727" t="s">
        <v>29</v>
      </c>
      <c r="AI88" s="842">
        <v>0</v>
      </c>
      <c r="AJ88" s="843">
        <v>0</v>
      </c>
      <c r="AK88" s="841">
        <v>0</v>
      </c>
      <c r="AL88" s="709">
        <v>0</v>
      </c>
      <c r="AM88" s="708" t="s">
        <v>29</v>
      </c>
      <c r="AN88" s="842">
        <v>0</v>
      </c>
      <c r="AO88" s="843">
        <v>0</v>
      </c>
      <c r="AP88" s="841">
        <v>0</v>
      </c>
      <c r="AQ88" s="709">
        <v>0</v>
      </c>
      <c r="AR88" s="708" t="s">
        <v>29</v>
      </c>
      <c r="AS88" s="842">
        <v>0</v>
      </c>
      <c r="AT88" s="843">
        <v>0</v>
      </c>
      <c r="AU88" s="841">
        <v>0</v>
      </c>
      <c r="AV88" s="709">
        <v>0</v>
      </c>
      <c r="AW88" s="727" t="s">
        <v>29</v>
      </c>
      <c r="AX88" s="842">
        <v>0</v>
      </c>
      <c r="AY88" s="843">
        <v>0</v>
      </c>
      <c r="AZ88" s="853" t="s">
        <v>29</v>
      </c>
      <c r="BA88" s="708" t="s">
        <v>29</v>
      </c>
      <c r="BB88" s="708" t="s">
        <v>29</v>
      </c>
      <c r="BC88" s="858" t="s">
        <v>29</v>
      </c>
      <c r="BD88" s="859" t="s">
        <v>29</v>
      </c>
      <c r="BE88" s="841">
        <v>0</v>
      </c>
      <c r="BF88" s="709">
        <v>0</v>
      </c>
      <c r="BG88" s="708" t="s">
        <v>29</v>
      </c>
      <c r="BH88" s="709">
        <v>0</v>
      </c>
      <c r="BI88" s="866">
        <v>0</v>
      </c>
      <c r="BJ88" s="841" t="s">
        <v>29</v>
      </c>
      <c r="BK88" s="709" t="s">
        <v>29</v>
      </c>
      <c r="BL88" s="708" t="s">
        <v>29</v>
      </c>
      <c r="BM88" s="866" t="s">
        <v>29</v>
      </c>
      <c r="BN88" s="853" t="s">
        <v>29</v>
      </c>
      <c r="BO88" s="708" t="s">
        <v>29</v>
      </c>
      <c r="BP88" s="708" t="s">
        <v>29</v>
      </c>
      <c r="BQ88" s="708" t="s">
        <v>29</v>
      </c>
      <c r="BR88" s="859" t="s">
        <v>29</v>
      </c>
      <c r="BS88" s="870" t="s">
        <v>29</v>
      </c>
      <c r="BT88" s="871" t="s">
        <v>29</v>
      </c>
      <c r="BU88" s="708" t="s">
        <v>29</v>
      </c>
      <c r="BV88" s="875" t="s">
        <v>29</v>
      </c>
      <c r="BW88" s="866" t="s">
        <v>29</v>
      </c>
      <c r="BX88" s="870" t="s">
        <v>29</v>
      </c>
      <c r="BY88" s="871" t="s">
        <v>29</v>
      </c>
      <c r="BZ88" s="708" t="s">
        <v>29</v>
      </c>
      <c r="CA88" s="875" t="s">
        <v>29</v>
      </c>
      <c r="CB88" s="866" t="s">
        <v>29</v>
      </c>
    </row>
    <row r="89" s="159" customFormat="1" hidden="1" outlineLevel="2" spans="1:80">
      <c r="A89" s="850" t="s">
        <v>110</v>
      </c>
      <c r="B89" s="841">
        <v>0</v>
      </c>
      <c r="C89" s="709">
        <v>2642.85714286</v>
      </c>
      <c r="D89" s="727">
        <v>0</v>
      </c>
      <c r="E89" s="842">
        <v>-2642.85714286</v>
      </c>
      <c r="F89" s="843">
        <v>0</v>
      </c>
      <c r="G89" s="841">
        <v>0</v>
      </c>
      <c r="H89" s="709">
        <v>0</v>
      </c>
      <c r="I89" s="727" t="s">
        <v>29</v>
      </c>
      <c r="J89" s="842">
        <v>0</v>
      </c>
      <c r="K89" s="843">
        <v>0</v>
      </c>
      <c r="L89" s="841">
        <v>0</v>
      </c>
      <c r="M89" s="709">
        <v>2114.28571429</v>
      </c>
      <c r="N89" s="727">
        <v>0</v>
      </c>
      <c r="O89" s="842">
        <v>-2114.28571429</v>
      </c>
      <c r="P89" s="843">
        <v>0</v>
      </c>
      <c r="Q89" s="841">
        <v>0</v>
      </c>
      <c r="R89" s="709">
        <v>528.57142857</v>
      </c>
      <c r="S89" s="727">
        <v>0</v>
      </c>
      <c r="T89" s="842">
        <v>-528.57142857</v>
      </c>
      <c r="U89" s="843">
        <v>0</v>
      </c>
      <c r="V89" s="853" t="s">
        <v>29</v>
      </c>
      <c r="W89" s="708">
        <v>0.199999999999243</v>
      </c>
      <c r="X89" s="708" t="s">
        <v>29</v>
      </c>
      <c r="Y89" s="858" t="s">
        <v>29</v>
      </c>
      <c r="Z89" s="859" t="s">
        <v>29</v>
      </c>
      <c r="AA89" s="841">
        <v>0</v>
      </c>
      <c r="AB89" s="709">
        <v>196.03908736</v>
      </c>
      <c r="AC89" s="727">
        <v>0</v>
      </c>
      <c r="AD89" s="842">
        <v>-196.03908736</v>
      </c>
      <c r="AE89" s="843">
        <v>0</v>
      </c>
      <c r="AF89" s="841">
        <v>0</v>
      </c>
      <c r="AG89" s="709">
        <v>165.55</v>
      </c>
      <c r="AH89" s="727">
        <v>0</v>
      </c>
      <c r="AI89" s="842">
        <v>-165.55</v>
      </c>
      <c r="AJ89" s="843">
        <v>0</v>
      </c>
      <c r="AK89" s="841">
        <v>0</v>
      </c>
      <c r="AL89" s="709">
        <v>0</v>
      </c>
      <c r="AM89" s="708" t="s">
        <v>29</v>
      </c>
      <c r="AN89" s="842">
        <v>0</v>
      </c>
      <c r="AO89" s="843">
        <v>0</v>
      </c>
      <c r="AP89" s="841">
        <v>0</v>
      </c>
      <c r="AQ89" s="709">
        <v>0</v>
      </c>
      <c r="AR89" s="708" t="s">
        <v>29</v>
      </c>
      <c r="AS89" s="842">
        <v>0</v>
      </c>
      <c r="AT89" s="843">
        <v>0</v>
      </c>
      <c r="AU89" s="841">
        <v>0</v>
      </c>
      <c r="AV89" s="709">
        <v>166.98234121</v>
      </c>
      <c r="AW89" s="727">
        <v>0</v>
      </c>
      <c r="AX89" s="842">
        <v>-166.98234121</v>
      </c>
      <c r="AY89" s="843">
        <v>0</v>
      </c>
      <c r="AZ89" s="853" t="s">
        <v>29</v>
      </c>
      <c r="BA89" s="708">
        <v>0.0631825074847964</v>
      </c>
      <c r="BB89" s="708" t="s">
        <v>29</v>
      </c>
      <c r="BC89" s="858" t="s">
        <v>29</v>
      </c>
      <c r="BD89" s="859" t="s">
        <v>29</v>
      </c>
      <c r="BE89" s="841">
        <v>0</v>
      </c>
      <c r="BF89" s="709">
        <v>35.2222222222222</v>
      </c>
      <c r="BG89" s="708">
        <v>0</v>
      </c>
      <c r="BH89" s="709">
        <v>-35.2222222222222</v>
      </c>
      <c r="BI89" s="866">
        <v>0</v>
      </c>
      <c r="BJ89" s="841" t="s">
        <v>29</v>
      </c>
      <c r="BK89" s="709">
        <v>75.0337990086435</v>
      </c>
      <c r="BL89" s="708" t="s">
        <v>29</v>
      </c>
      <c r="BM89" s="866" t="s">
        <v>29</v>
      </c>
      <c r="BN89" s="853" t="s">
        <v>29</v>
      </c>
      <c r="BO89" s="708">
        <v>0.0741769519739739</v>
      </c>
      <c r="BP89" s="708" t="s">
        <v>29</v>
      </c>
      <c r="BQ89" s="708" t="s">
        <v>29</v>
      </c>
      <c r="BR89" s="859" t="s">
        <v>29</v>
      </c>
      <c r="BS89" s="870" t="s">
        <v>29</v>
      </c>
      <c r="BT89" s="871">
        <v>13.4812765068975</v>
      </c>
      <c r="BU89" s="708" t="s">
        <v>29</v>
      </c>
      <c r="BV89" s="875" t="s">
        <v>29</v>
      </c>
      <c r="BW89" s="866" t="s">
        <v>29</v>
      </c>
      <c r="BX89" s="870" t="s">
        <v>29</v>
      </c>
      <c r="BY89" s="871">
        <v>0.851780853801663</v>
      </c>
      <c r="BZ89" s="708" t="s">
        <v>29</v>
      </c>
      <c r="CA89" s="875" t="s">
        <v>29</v>
      </c>
      <c r="CB89" s="866" t="s">
        <v>29</v>
      </c>
    </row>
    <row r="90" s="159" customFormat="1" hidden="1" outlineLevel="2" spans="1:80">
      <c r="A90" s="850" t="s">
        <v>111</v>
      </c>
      <c r="B90" s="841">
        <v>0</v>
      </c>
      <c r="C90" s="709">
        <v>2960</v>
      </c>
      <c r="D90" s="727">
        <v>0</v>
      </c>
      <c r="E90" s="842">
        <v>-2960</v>
      </c>
      <c r="F90" s="843">
        <v>0</v>
      </c>
      <c r="G90" s="841">
        <v>0</v>
      </c>
      <c r="H90" s="709">
        <v>0</v>
      </c>
      <c r="I90" s="727" t="s">
        <v>29</v>
      </c>
      <c r="J90" s="842">
        <v>0</v>
      </c>
      <c r="K90" s="843">
        <v>0</v>
      </c>
      <c r="L90" s="841">
        <v>0</v>
      </c>
      <c r="M90" s="709">
        <v>2427.2</v>
      </c>
      <c r="N90" s="727">
        <v>0</v>
      </c>
      <c r="O90" s="842">
        <v>-2427.2</v>
      </c>
      <c r="P90" s="843">
        <v>0</v>
      </c>
      <c r="Q90" s="841">
        <v>0</v>
      </c>
      <c r="R90" s="709">
        <v>532.8</v>
      </c>
      <c r="S90" s="727">
        <v>0</v>
      </c>
      <c r="T90" s="842">
        <v>-532.8</v>
      </c>
      <c r="U90" s="843">
        <v>0</v>
      </c>
      <c r="V90" s="853" t="s">
        <v>29</v>
      </c>
      <c r="W90" s="708">
        <v>0.18</v>
      </c>
      <c r="X90" s="708" t="s">
        <v>29</v>
      </c>
      <c r="Y90" s="858" t="s">
        <v>29</v>
      </c>
      <c r="Z90" s="859" t="s">
        <v>29</v>
      </c>
      <c r="AA90" s="841">
        <v>0</v>
      </c>
      <c r="AB90" s="709">
        <v>162</v>
      </c>
      <c r="AC90" s="727">
        <v>0</v>
      </c>
      <c r="AD90" s="842">
        <v>-162</v>
      </c>
      <c r="AE90" s="843">
        <v>0</v>
      </c>
      <c r="AF90" s="841">
        <v>0</v>
      </c>
      <c r="AG90" s="709">
        <v>153</v>
      </c>
      <c r="AH90" s="727">
        <v>0</v>
      </c>
      <c r="AI90" s="842">
        <v>-153</v>
      </c>
      <c r="AJ90" s="843">
        <v>0</v>
      </c>
      <c r="AK90" s="841">
        <v>0</v>
      </c>
      <c r="AL90" s="709">
        <v>0</v>
      </c>
      <c r="AM90" s="708" t="s">
        <v>29</v>
      </c>
      <c r="AN90" s="842">
        <v>0</v>
      </c>
      <c r="AO90" s="843">
        <v>0</v>
      </c>
      <c r="AP90" s="841">
        <v>0</v>
      </c>
      <c r="AQ90" s="709">
        <v>0</v>
      </c>
      <c r="AR90" s="708" t="s">
        <v>29</v>
      </c>
      <c r="AS90" s="842">
        <v>0</v>
      </c>
      <c r="AT90" s="843">
        <v>0</v>
      </c>
      <c r="AU90" s="841">
        <v>0</v>
      </c>
      <c r="AV90" s="709">
        <v>217.8</v>
      </c>
      <c r="AW90" s="727">
        <v>0</v>
      </c>
      <c r="AX90" s="842">
        <v>-217.8</v>
      </c>
      <c r="AY90" s="843">
        <v>0</v>
      </c>
      <c r="AZ90" s="853" t="s">
        <v>29</v>
      </c>
      <c r="BA90" s="708">
        <v>0.0735810810810811</v>
      </c>
      <c r="BB90" s="708" t="s">
        <v>29</v>
      </c>
      <c r="BC90" s="858" t="s">
        <v>29</v>
      </c>
      <c r="BD90" s="859" t="s">
        <v>29</v>
      </c>
      <c r="BE90" s="841">
        <v>0</v>
      </c>
      <c r="BF90" s="709">
        <v>0</v>
      </c>
      <c r="BG90" s="708" t="s">
        <v>29</v>
      </c>
      <c r="BH90" s="709">
        <v>0</v>
      </c>
      <c r="BI90" s="866">
        <v>0</v>
      </c>
      <c r="BJ90" s="841" t="s">
        <v>29</v>
      </c>
      <c r="BK90" s="709" t="s">
        <v>29</v>
      </c>
      <c r="BL90" s="708" t="s">
        <v>29</v>
      </c>
      <c r="BM90" s="866" t="s">
        <v>29</v>
      </c>
      <c r="BN90" s="853" t="s">
        <v>29</v>
      </c>
      <c r="BO90" s="708">
        <v>0.0547297297297297</v>
      </c>
      <c r="BP90" s="708" t="s">
        <v>29</v>
      </c>
      <c r="BQ90" s="708" t="s">
        <v>29</v>
      </c>
      <c r="BR90" s="859" t="s">
        <v>29</v>
      </c>
      <c r="BS90" s="870" t="s">
        <v>29</v>
      </c>
      <c r="BT90" s="871">
        <v>18.2716049382716</v>
      </c>
      <c r="BU90" s="708" t="s">
        <v>29</v>
      </c>
      <c r="BV90" s="875" t="s">
        <v>29</v>
      </c>
      <c r="BW90" s="866" t="s">
        <v>29</v>
      </c>
      <c r="BX90" s="870" t="s">
        <v>29</v>
      </c>
      <c r="BY90" s="871">
        <v>1.34444444444445</v>
      </c>
      <c r="BZ90" s="708" t="s">
        <v>29</v>
      </c>
      <c r="CA90" s="875" t="s">
        <v>29</v>
      </c>
      <c r="CB90" s="866" t="s">
        <v>29</v>
      </c>
    </row>
    <row r="91" s="163" customFormat="1" collapsed="1" spans="1:81">
      <c r="A91" s="844" t="s">
        <v>112</v>
      </c>
      <c r="B91" s="845">
        <v>1901.590801</v>
      </c>
      <c r="C91" s="846">
        <v>5962.85714286</v>
      </c>
      <c r="D91" s="847">
        <v>0.318905980042971</v>
      </c>
      <c r="E91" s="846">
        <v>-4061.26634186</v>
      </c>
      <c r="F91" s="848">
        <v>0</v>
      </c>
      <c r="G91" s="845">
        <v>4.440249</v>
      </c>
      <c r="H91" s="846">
        <v>0</v>
      </c>
      <c r="I91" s="847" t="s">
        <v>29</v>
      </c>
      <c r="J91" s="846">
        <v>4.440249</v>
      </c>
      <c r="K91" s="848">
        <v>0</v>
      </c>
      <c r="L91" s="845">
        <v>1120.521863</v>
      </c>
      <c r="M91" s="846">
        <v>4541.48571429</v>
      </c>
      <c r="N91" s="847">
        <v>0.246730240606994</v>
      </c>
      <c r="O91" s="846">
        <v>-3420.96385129</v>
      </c>
      <c r="P91" s="848">
        <v>0</v>
      </c>
      <c r="Q91" s="845">
        <v>105.403713999999</v>
      </c>
      <c r="R91" s="846">
        <v>1112.44838861</v>
      </c>
      <c r="S91" s="847">
        <v>0.0947493070952271</v>
      </c>
      <c r="T91" s="846">
        <v>-1007.04467461</v>
      </c>
      <c r="U91" s="848">
        <v>0</v>
      </c>
      <c r="V91" s="854">
        <v>0.0554292300659902</v>
      </c>
      <c r="W91" s="855">
        <v>0.186562978444328</v>
      </c>
      <c r="X91" s="855">
        <v>0.297107338916818</v>
      </c>
      <c r="Y91" s="847">
        <v>-0.131133748378338</v>
      </c>
      <c r="Z91" s="860" t="s">
        <v>29</v>
      </c>
      <c r="AA91" s="845">
        <v>790.460972999999</v>
      </c>
      <c r="AB91" s="846">
        <v>666.96212732</v>
      </c>
      <c r="AC91" s="847">
        <v>1.18516620452835</v>
      </c>
      <c r="AD91" s="846">
        <v>123.498845679999</v>
      </c>
      <c r="AE91" s="848">
        <v>0</v>
      </c>
      <c r="AF91" s="845">
        <v>184.853856</v>
      </c>
      <c r="AG91" s="846">
        <v>350.79999997</v>
      </c>
      <c r="AH91" s="847">
        <v>0.526949418517127</v>
      </c>
      <c r="AI91" s="846">
        <v>-165.94614397</v>
      </c>
      <c r="AJ91" s="848">
        <v>0</v>
      </c>
      <c r="AK91" s="845">
        <v>3.99999999999999e-5</v>
      </c>
      <c r="AL91" s="846">
        <v>0</v>
      </c>
      <c r="AM91" s="855" t="s">
        <v>29</v>
      </c>
      <c r="AN91" s="846">
        <v>3.99999999999999e-5</v>
      </c>
      <c r="AO91" s="848">
        <v>0</v>
      </c>
      <c r="AP91" s="845">
        <v>0.018544</v>
      </c>
      <c r="AQ91" s="846">
        <v>0</v>
      </c>
      <c r="AR91" s="855" t="s">
        <v>29</v>
      </c>
      <c r="AS91" s="846">
        <v>0.018544</v>
      </c>
      <c r="AT91" s="848">
        <v>0</v>
      </c>
      <c r="AU91" s="845">
        <v>-198.704644</v>
      </c>
      <c r="AV91" s="846">
        <v>403.60930128</v>
      </c>
      <c r="AW91" s="847">
        <v>-0.492319288405474</v>
      </c>
      <c r="AX91" s="846">
        <v>-602.31394528</v>
      </c>
      <c r="AY91" s="848">
        <v>0</v>
      </c>
      <c r="AZ91" s="854">
        <v>-0.104493902629055</v>
      </c>
      <c r="BA91" s="855">
        <v>0.0676872330847783</v>
      </c>
      <c r="BB91" s="855">
        <v>-1.54377565556825</v>
      </c>
      <c r="BC91" s="847">
        <v>-0.172181135713833</v>
      </c>
      <c r="BD91" s="860" t="s">
        <v>29</v>
      </c>
      <c r="BE91" s="845">
        <v>224.666666666667</v>
      </c>
      <c r="BF91" s="846">
        <v>102</v>
      </c>
      <c r="BG91" s="855">
        <v>2.20261437908497</v>
      </c>
      <c r="BH91" s="846">
        <v>122.666666666667</v>
      </c>
      <c r="BI91" s="867">
        <v>4.99999999666667</v>
      </c>
      <c r="BJ91" s="845">
        <v>8.46405401038574</v>
      </c>
      <c r="BK91" s="846">
        <v>58.4593837535294</v>
      </c>
      <c r="BL91" s="855">
        <v>0.144785207556601</v>
      </c>
      <c r="BM91" s="867">
        <v>-49.9953297431437</v>
      </c>
      <c r="BN91" s="854">
        <v>0.415684053890204</v>
      </c>
      <c r="BO91" s="855">
        <v>0.111852776503061</v>
      </c>
      <c r="BP91" s="855">
        <v>3.71634989211759</v>
      </c>
      <c r="BQ91" s="855">
        <v>0.303831277387143</v>
      </c>
      <c r="BR91" s="860" t="s">
        <v>29</v>
      </c>
      <c r="BS91" s="872">
        <v>2.405673228601</v>
      </c>
      <c r="BT91" s="873">
        <v>8.94032344358152</v>
      </c>
      <c r="BU91" s="855">
        <v>0.269081229978105</v>
      </c>
      <c r="BV91" s="855">
        <v>-6.53465021498052</v>
      </c>
      <c r="BW91" s="867" t="s">
        <v>29</v>
      </c>
      <c r="BX91" s="872">
        <v>-0.251378184106757</v>
      </c>
      <c r="BY91" s="873">
        <v>0.60514575677901</v>
      </c>
      <c r="BZ91" s="855">
        <v>-0.415401052210561</v>
      </c>
      <c r="CA91" s="855">
        <v>-0.856523940885767</v>
      </c>
      <c r="CB91" s="867" t="s">
        <v>29</v>
      </c>
      <c r="CC91" s="159"/>
    </row>
    <row r="92" s="163" customFormat="1" spans="1:81">
      <c r="A92" s="844" t="s">
        <v>113</v>
      </c>
      <c r="B92" s="845">
        <v>0</v>
      </c>
      <c r="C92" s="849">
        <v>0</v>
      </c>
      <c r="D92" s="847" t="s">
        <v>29</v>
      </c>
      <c r="E92" s="849">
        <v>0</v>
      </c>
      <c r="F92" s="848">
        <v>0</v>
      </c>
      <c r="G92" s="845">
        <v>0</v>
      </c>
      <c r="H92" s="849">
        <v>0</v>
      </c>
      <c r="I92" s="847" t="s">
        <v>29</v>
      </c>
      <c r="J92" s="849">
        <v>0</v>
      </c>
      <c r="K92" s="848">
        <v>0</v>
      </c>
      <c r="L92" s="845">
        <v>0</v>
      </c>
      <c r="M92" s="849">
        <v>0</v>
      </c>
      <c r="N92" s="847" t="s">
        <v>29</v>
      </c>
      <c r="O92" s="849">
        <v>0</v>
      </c>
      <c r="P92" s="848">
        <v>0</v>
      </c>
      <c r="Q92" s="845">
        <v>0</v>
      </c>
      <c r="R92" s="849">
        <v>0</v>
      </c>
      <c r="S92" s="847" t="s">
        <v>29</v>
      </c>
      <c r="T92" s="849">
        <v>0</v>
      </c>
      <c r="U92" s="848">
        <v>0</v>
      </c>
      <c r="V92" s="854" t="s">
        <v>29</v>
      </c>
      <c r="W92" s="855" t="s">
        <v>29</v>
      </c>
      <c r="X92" s="855" t="s">
        <v>29</v>
      </c>
      <c r="Y92" s="847" t="s">
        <v>29</v>
      </c>
      <c r="Z92" s="860" t="s">
        <v>29</v>
      </c>
      <c r="AA92" s="845">
        <v>150.696298</v>
      </c>
      <c r="AB92" s="849">
        <v>145.18820003</v>
      </c>
      <c r="AC92" s="847">
        <v>1.03793764210082</v>
      </c>
      <c r="AD92" s="849">
        <v>5.50809796999991</v>
      </c>
      <c r="AE92" s="848">
        <v>86.2726059999999</v>
      </c>
      <c r="AF92" s="845">
        <v>62.366165</v>
      </c>
      <c r="AG92" s="849">
        <v>36.34715</v>
      </c>
      <c r="AH92" s="847">
        <v>1.71584745984211</v>
      </c>
      <c r="AI92" s="849">
        <v>26.019015</v>
      </c>
      <c r="AJ92" s="848">
        <v>25.547322</v>
      </c>
      <c r="AK92" s="845">
        <v>0</v>
      </c>
      <c r="AL92" s="709">
        <v>0</v>
      </c>
      <c r="AM92" s="708" t="s">
        <v>29</v>
      </c>
      <c r="AN92" s="842">
        <v>0</v>
      </c>
      <c r="AO92" s="843">
        <v>0</v>
      </c>
      <c r="AP92" s="845">
        <v>0</v>
      </c>
      <c r="AQ92" s="709">
        <v>0</v>
      </c>
      <c r="AR92" s="708" t="s">
        <v>29</v>
      </c>
      <c r="AS92" s="842">
        <v>0</v>
      </c>
      <c r="AT92" s="843">
        <v>0</v>
      </c>
      <c r="AU92" s="845">
        <v>-213.062463</v>
      </c>
      <c r="AV92" s="849">
        <v>-181.53535003</v>
      </c>
      <c r="AW92" s="847">
        <v>0.826330723108255</v>
      </c>
      <c r="AX92" s="849">
        <v>-31.5271129699999</v>
      </c>
      <c r="AY92" s="848">
        <v>-111.819928</v>
      </c>
      <c r="AZ92" s="854" t="s">
        <v>29</v>
      </c>
      <c r="BA92" s="855" t="s">
        <v>29</v>
      </c>
      <c r="BB92" s="855" t="s">
        <v>29</v>
      </c>
      <c r="BC92" s="847" t="s">
        <v>29</v>
      </c>
      <c r="BD92" s="860" t="s">
        <v>29</v>
      </c>
      <c r="BE92" s="845">
        <v>10.3333333333333</v>
      </c>
      <c r="BF92" s="846">
        <v>8.11111111111111</v>
      </c>
      <c r="BG92" s="855">
        <v>1.27397260273973</v>
      </c>
      <c r="BH92" s="846">
        <v>2.22222222222222</v>
      </c>
      <c r="BI92" s="867">
        <v>4.41666667</v>
      </c>
      <c r="BJ92" s="845">
        <v>0</v>
      </c>
      <c r="BK92" s="846">
        <v>0</v>
      </c>
      <c r="BL92" s="855" t="s">
        <v>29</v>
      </c>
      <c r="BM92" s="867">
        <v>0</v>
      </c>
      <c r="BN92" s="854" t="s">
        <v>29</v>
      </c>
      <c r="BO92" s="855" t="s">
        <v>29</v>
      </c>
      <c r="BP92" s="855" t="s">
        <v>29</v>
      </c>
      <c r="BQ92" s="855" t="s">
        <v>29</v>
      </c>
      <c r="BR92" s="860" t="s">
        <v>29</v>
      </c>
      <c r="BS92" s="872">
        <v>0</v>
      </c>
      <c r="BT92" s="873">
        <v>0</v>
      </c>
      <c r="BU92" s="855" t="s">
        <v>29</v>
      </c>
      <c r="BV92" s="855">
        <v>0</v>
      </c>
      <c r="BW92" s="867">
        <v>0</v>
      </c>
      <c r="BX92" s="872">
        <v>-1.41385333168569</v>
      </c>
      <c r="BY92" s="873">
        <v>-1.25034506931341</v>
      </c>
      <c r="BZ92" s="855">
        <v>0.869229490014252</v>
      </c>
      <c r="CA92" s="855">
        <v>-0.16350826237228</v>
      </c>
      <c r="CB92" s="867">
        <v>-1.29612322131547</v>
      </c>
      <c r="CC92" s="159"/>
    </row>
    <row r="93" s="159" customFormat="1" ht="16.2" spans="1:80">
      <c r="A93" s="213" t="s">
        <v>114</v>
      </c>
      <c r="B93" s="214">
        <v>8781.371689</v>
      </c>
      <c r="C93" s="215">
        <v>10030.65638286</v>
      </c>
      <c r="D93" s="216">
        <v>0.875453345606103</v>
      </c>
      <c r="E93" s="215">
        <v>-1249.28469386</v>
      </c>
      <c r="F93" s="217">
        <v>1098.245182</v>
      </c>
      <c r="G93" s="214">
        <v>52.232886</v>
      </c>
      <c r="H93" s="215">
        <v>83.307212</v>
      </c>
      <c r="I93" s="216">
        <v>0.626991166142974</v>
      </c>
      <c r="J93" s="215">
        <v>-31.0743260000001</v>
      </c>
      <c r="K93" s="217">
        <v>89.9619879999999</v>
      </c>
      <c r="L93" s="214">
        <v>6953.93414200001</v>
      </c>
      <c r="M93" s="215">
        <v>7701.66505749</v>
      </c>
      <c r="N93" s="216">
        <v>0.902913083091972</v>
      </c>
      <c r="O93" s="215">
        <v>-747.730915489992</v>
      </c>
      <c r="P93" s="217">
        <v>696.373653999998</v>
      </c>
      <c r="Q93" s="214">
        <v>1089.85661299999</v>
      </c>
      <c r="R93" s="215">
        <v>1869.45076629</v>
      </c>
      <c r="S93" s="216">
        <v>0.582982249467236</v>
      </c>
      <c r="T93" s="215">
        <v>-779.594153290008</v>
      </c>
      <c r="U93" s="217">
        <v>131.561982000002</v>
      </c>
      <c r="V93" s="237">
        <v>0.124110065215119</v>
      </c>
      <c r="W93" s="238">
        <v>0.186373722210687</v>
      </c>
      <c r="X93" s="238">
        <v>0.665920408429783</v>
      </c>
      <c r="Y93" s="216">
        <v>-0.0622636569955672</v>
      </c>
      <c r="Z93" s="257">
        <v>0.119792906134508</v>
      </c>
      <c r="AA93" s="214">
        <v>1339.719668</v>
      </c>
      <c r="AB93" s="215">
        <v>1240.78887761</v>
      </c>
      <c r="AC93" s="216">
        <v>1.07973217053699</v>
      </c>
      <c r="AD93" s="215">
        <v>98.9307903899987</v>
      </c>
      <c r="AE93" s="217">
        <v>400.10012</v>
      </c>
      <c r="AF93" s="214">
        <v>638.700725999999</v>
      </c>
      <c r="AG93" s="215">
        <v>600.690456</v>
      </c>
      <c r="AH93" s="216">
        <v>1.06327763263147</v>
      </c>
      <c r="AI93" s="215">
        <v>38.0102699999992</v>
      </c>
      <c r="AJ93" s="217">
        <v>68.8208589999999</v>
      </c>
      <c r="AK93" s="214">
        <v>2.75795</v>
      </c>
      <c r="AL93" s="215">
        <v>0</v>
      </c>
      <c r="AM93" s="238" t="s">
        <v>29</v>
      </c>
      <c r="AN93" s="215">
        <v>2.75795</v>
      </c>
      <c r="AO93" s="217">
        <v>0.360260999999999</v>
      </c>
      <c r="AP93" s="214">
        <v>0.05669</v>
      </c>
      <c r="AQ93" s="215">
        <v>0</v>
      </c>
      <c r="AR93" s="238" t="s">
        <v>29</v>
      </c>
      <c r="AS93" s="215">
        <v>0.05669</v>
      </c>
      <c r="AT93" s="217">
        <v>0.775199999999999</v>
      </c>
      <c r="AU93" s="601">
        <v>-200.514473000007</v>
      </c>
      <c r="AV93" s="215">
        <v>404.20477976</v>
      </c>
      <c r="AW93" s="216">
        <v>-0.496071503951696</v>
      </c>
      <c r="AX93" s="215">
        <v>-604.719252760007</v>
      </c>
      <c r="AY93" s="217">
        <v>-157.426377999998</v>
      </c>
      <c r="AZ93" s="237">
        <v>-0.0228340719538363</v>
      </c>
      <c r="BA93" s="238">
        <v>0.0402969421274055</v>
      </c>
      <c r="BB93" s="238">
        <v>-0.566645277491344</v>
      </c>
      <c r="BC93" s="216">
        <v>-0.0631310140812418</v>
      </c>
      <c r="BD93" s="257">
        <v>-0.143343563514033</v>
      </c>
      <c r="BE93" s="214">
        <v>334.222222222222</v>
      </c>
      <c r="BF93" s="215">
        <v>217.888888888889</v>
      </c>
      <c r="BG93" s="238">
        <v>1.53391126976033</v>
      </c>
      <c r="BH93" s="215">
        <v>116.333333333333</v>
      </c>
      <c r="BI93" s="279">
        <v>86.3333333366667</v>
      </c>
      <c r="BJ93" s="214">
        <v>26.2740509311835</v>
      </c>
      <c r="BK93" s="215">
        <v>46.0356488759511</v>
      </c>
      <c r="BL93" s="238">
        <v>0.570732716334298</v>
      </c>
      <c r="BM93" s="279">
        <v>-19.7615979447676</v>
      </c>
      <c r="BN93" s="237">
        <v>0.152563826637495</v>
      </c>
      <c r="BO93" s="238">
        <v>0.123699669318771</v>
      </c>
      <c r="BP93" s="238">
        <v>1.23334061827071</v>
      </c>
      <c r="BQ93" s="238">
        <v>0.0288641573187238</v>
      </c>
      <c r="BR93" s="257">
        <v>0.364308559288539</v>
      </c>
      <c r="BS93" s="292">
        <v>6.55463370341444</v>
      </c>
      <c r="BT93" s="293">
        <v>8.08409598430717</v>
      </c>
      <c r="BU93" s="238">
        <v>0.810806021618037</v>
      </c>
      <c r="BV93" s="238">
        <v>-1.52946228089273</v>
      </c>
      <c r="BW93" s="279">
        <v>2.74492590004722</v>
      </c>
      <c r="BX93" s="292">
        <v>-0.149668977614806</v>
      </c>
      <c r="BY93" s="293">
        <v>0.325764348032017</v>
      </c>
      <c r="BZ93" s="238">
        <v>-0.459439403111405</v>
      </c>
      <c r="CA93" s="238">
        <v>-0.475433325646823</v>
      </c>
      <c r="CB93" s="279">
        <v>-0.393467460094733</v>
      </c>
    </row>
    <row r="94" s="159" customFormat="1" ht="16.2" spans="1:80">
      <c r="A94" s="677" t="s">
        <v>115</v>
      </c>
      <c r="B94" s="678">
        <v>23814.38377909</v>
      </c>
      <c r="C94" s="679">
        <v>30941.66233014</v>
      </c>
      <c r="D94" s="684">
        <v>0.769654310262852</v>
      </c>
      <c r="E94" s="679">
        <v>-7127.27855105002</v>
      </c>
      <c r="F94" s="681">
        <v>10822.707705</v>
      </c>
      <c r="G94" s="678">
        <v>1542.122943</v>
      </c>
      <c r="H94" s="679">
        <v>1987.69057789</v>
      </c>
      <c r="I94" s="684">
        <v>0.775836521113369</v>
      </c>
      <c r="J94" s="679">
        <v>-445.56763489</v>
      </c>
      <c r="K94" s="681">
        <v>1476.04778800001</v>
      </c>
      <c r="L94" s="678">
        <v>16335.45006</v>
      </c>
      <c r="M94" s="679">
        <v>21723.07864379</v>
      </c>
      <c r="N94" s="684">
        <v>0.751985955944135</v>
      </c>
      <c r="O94" s="679">
        <v>-5387.62858378996</v>
      </c>
      <c r="P94" s="681">
        <v>6549.13371599998</v>
      </c>
      <c r="Q94" s="678">
        <v>4150.20271608995</v>
      </c>
      <c r="R94" s="679">
        <v>6498.41783638</v>
      </c>
      <c r="S94" s="684">
        <v>0.638648178769904</v>
      </c>
      <c r="T94" s="679">
        <v>-2348.21512029005</v>
      </c>
      <c r="U94" s="681">
        <v>2441.62748600001</v>
      </c>
      <c r="V94" s="683">
        <v>0.174272941705676</v>
      </c>
      <c r="W94" s="680">
        <v>0.210021613158448</v>
      </c>
      <c r="X94" s="680">
        <v>0.829785749594247</v>
      </c>
      <c r="Y94" s="684">
        <v>-0.0357486714527723</v>
      </c>
      <c r="Z94" s="685">
        <v>0.225602275562889</v>
      </c>
      <c r="AA94" s="678">
        <v>4211.532441</v>
      </c>
      <c r="AB94" s="679">
        <v>3744.96896288</v>
      </c>
      <c r="AC94" s="684">
        <v>1.12458407072116</v>
      </c>
      <c r="AD94" s="679">
        <v>466.563478119996</v>
      </c>
      <c r="AE94" s="681">
        <v>1705.76435</v>
      </c>
      <c r="AF94" s="678">
        <v>2287.67471148</v>
      </c>
      <c r="AG94" s="679">
        <v>2378.74774057</v>
      </c>
      <c r="AH94" s="684">
        <v>0.961713876786203</v>
      </c>
      <c r="AI94" s="679">
        <v>-91.0730290900029</v>
      </c>
      <c r="AJ94" s="681">
        <v>875.317004999999</v>
      </c>
      <c r="AK94" s="678">
        <v>32.263475</v>
      </c>
      <c r="AL94" s="679">
        <v>0.88</v>
      </c>
      <c r="AM94" s="680">
        <v>36.6630397727273</v>
      </c>
      <c r="AN94" s="679">
        <v>31.383475</v>
      </c>
      <c r="AO94" s="681">
        <v>13.244209</v>
      </c>
      <c r="AP94" s="678">
        <v>33.613914</v>
      </c>
      <c r="AQ94" s="679">
        <v>2</v>
      </c>
      <c r="AR94" s="680">
        <v>16.806957</v>
      </c>
      <c r="AS94" s="679">
        <v>31.613914</v>
      </c>
      <c r="AT94" s="681">
        <v>0.877000999999999</v>
      </c>
      <c r="AU94" s="879">
        <v>-563.746815390047</v>
      </c>
      <c r="AV94" s="679">
        <v>1106.05640501</v>
      </c>
      <c r="AW94" s="684">
        <v>-0.509690837498428</v>
      </c>
      <c r="AX94" s="679">
        <v>-1669.80322040005</v>
      </c>
      <c r="AY94" s="681">
        <v>228.812054000002</v>
      </c>
      <c r="AZ94" s="237">
        <v>-0.0236725342389518</v>
      </c>
      <c r="BA94" s="238">
        <v>0.0357465088077249</v>
      </c>
      <c r="BB94" s="238">
        <v>-0.662233460791454</v>
      </c>
      <c r="BC94" s="216">
        <v>-0.0594190430466767</v>
      </c>
      <c r="BD94" s="257">
        <v>0.0211418491783062</v>
      </c>
      <c r="BE94" s="214">
        <v>1084.22222222222</v>
      </c>
      <c r="BF94" s="215">
        <v>756</v>
      </c>
      <c r="BG94" s="238">
        <v>1.43415637860082</v>
      </c>
      <c r="BH94" s="215">
        <v>328.222222222222</v>
      </c>
      <c r="BI94" s="279">
        <v>415.916666656667</v>
      </c>
      <c r="BJ94" s="214">
        <v>21.964485961448</v>
      </c>
      <c r="BK94" s="215">
        <v>40.9281247753175</v>
      </c>
      <c r="BL94" s="238">
        <v>0.53665996382747</v>
      </c>
      <c r="BM94" s="279">
        <v>-18.9636388138694</v>
      </c>
      <c r="BN94" s="237">
        <v>0.176848264480305</v>
      </c>
      <c r="BO94" s="238">
        <v>0.121033218025654</v>
      </c>
      <c r="BP94" s="238">
        <v>1.46115477523551</v>
      </c>
      <c r="BQ94" s="238">
        <v>0.0558150464546512</v>
      </c>
      <c r="BR94" s="257">
        <v>0.157609758712411</v>
      </c>
      <c r="BS94" s="292">
        <v>5.6545649624476</v>
      </c>
      <c r="BT94" s="293">
        <v>8.26219459675972</v>
      </c>
      <c r="BU94" s="238">
        <v>0.684390193940144</v>
      </c>
      <c r="BV94" s="238">
        <v>-2.60762963431212</v>
      </c>
      <c r="BW94" s="279">
        <v>6.34478479105276</v>
      </c>
      <c r="BX94" s="292">
        <v>-0.133857882679918</v>
      </c>
      <c r="BY94" s="293">
        <v>0.295344611924208</v>
      </c>
      <c r="BZ94" s="238">
        <v>-0.453226086664716</v>
      </c>
      <c r="CA94" s="238">
        <v>-0.429202494604127</v>
      </c>
      <c r="CB94" s="279">
        <v>0.134140483121249</v>
      </c>
    </row>
    <row r="95" s="159" customFormat="1" hidden="1" outlineLevel="1" spans="1:16384">
      <c r="A95" s="850" t="s">
        <v>116</v>
      </c>
      <c r="B95" s="841">
        <v>0</v>
      </c>
      <c r="C95" s="709">
        <v>0</v>
      </c>
      <c r="D95" s="727" t="s">
        <v>29</v>
      </c>
      <c r="E95" s="842">
        <v>0</v>
      </c>
      <c r="F95" s="843">
        <v>0</v>
      </c>
      <c r="G95" s="841">
        <v>0</v>
      </c>
      <c r="H95" s="709">
        <v>0</v>
      </c>
      <c r="I95" s="727" t="s">
        <v>29</v>
      </c>
      <c r="J95" s="842">
        <v>0</v>
      </c>
      <c r="K95" s="843">
        <v>0</v>
      </c>
      <c r="L95" s="841">
        <v>0</v>
      </c>
      <c r="M95" s="709">
        <v>0</v>
      </c>
      <c r="N95" s="727" t="s">
        <v>29</v>
      </c>
      <c r="O95" s="842">
        <v>0</v>
      </c>
      <c r="P95" s="843">
        <v>0</v>
      </c>
      <c r="Q95" s="841"/>
      <c r="R95" s="709"/>
      <c r="S95" s="727"/>
      <c r="T95" s="842"/>
      <c r="U95" s="843"/>
      <c r="V95" s="853"/>
      <c r="W95" s="708"/>
      <c r="X95" s="708"/>
      <c r="Y95" s="858"/>
      <c r="Z95" s="859"/>
      <c r="AA95" s="841">
        <v>134.767736</v>
      </c>
      <c r="AB95" s="709">
        <v>111.80361206</v>
      </c>
      <c r="AC95" s="727">
        <v>1.20539697704647</v>
      </c>
      <c r="AD95" s="842">
        <v>22.9641239399999</v>
      </c>
      <c r="AE95" s="843">
        <v>74.9160470000001</v>
      </c>
      <c r="AF95" s="841">
        <v>76.7507809999999</v>
      </c>
      <c r="AG95" s="709">
        <v>84.252837</v>
      </c>
      <c r="AH95" s="727">
        <v>0.910957823295611</v>
      </c>
      <c r="AI95" s="842">
        <v>-7.50205600000005</v>
      </c>
      <c r="AJ95" s="843">
        <v>-16.2178800000002</v>
      </c>
      <c r="AK95" s="841">
        <v>0</v>
      </c>
      <c r="AL95" s="709">
        <v>0</v>
      </c>
      <c r="AM95" s="708" t="s">
        <v>29</v>
      </c>
      <c r="AN95" s="842">
        <v>0</v>
      </c>
      <c r="AO95" s="843">
        <v>0.285573</v>
      </c>
      <c r="AP95" s="841">
        <v>0</v>
      </c>
      <c r="AQ95" s="709">
        <v>0</v>
      </c>
      <c r="AR95" s="708" t="s">
        <v>29</v>
      </c>
      <c r="AS95" s="842">
        <v>0</v>
      </c>
      <c r="AT95" s="843">
        <v>0</v>
      </c>
      <c r="AU95" s="841">
        <v>-211.518517</v>
      </c>
      <c r="AV95" s="709">
        <v>-196.05644906</v>
      </c>
      <c r="AW95" s="727">
        <v>0.92113461192359</v>
      </c>
      <c r="AX95" s="842">
        <v>-15.4620679399999</v>
      </c>
      <c r="AY95" s="843">
        <v>-58.4125939999999</v>
      </c>
      <c r="AZ95" s="853" t="s">
        <v>29</v>
      </c>
      <c r="BA95" s="708" t="s">
        <v>29</v>
      </c>
      <c r="BB95" s="708" t="s">
        <v>29</v>
      </c>
      <c r="BC95" s="858" t="s">
        <v>29</v>
      </c>
      <c r="BD95" s="859" t="s">
        <v>29</v>
      </c>
      <c r="BE95" s="841">
        <v>9.11111111111111</v>
      </c>
      <c r="BF95" s="709">
        <v>8.11111111111111</v>
      </c>
      <c r="BG95" s="708">
        <v>1.12328767123288</v>
      </c>
      <c r="BH95" s="709">
        <v>1</v>
      </c>
      <c r="BI95" s="866">
        <v>7.16666667</v>
      </c>
      <c r="BJ95" s="841">
        <v>0</v>
      </c>
      <c r="BK95" s="709">
        <v>0</v>
      </c>
      <c r="BL95" s="708" t="s">
        <v>29</v>
      </c>
      <c r="BM95" s="866">
        <v>0</v>
      </c>
      <c r="BN95" s="853" t="s">
        <v>29</v>
      </c>
      <c r="BO95" s="708" t="s">
        <v>29</v>
      </c>
      <c r="BP95" s="708" t="s">
        <v>29</v>
      </c>
      <c r="BQ95" s="708" t="s">
        <v>29</v>
      </c>
      <c r="BR95" s="859" t="s">
        <v>29</v>
      </c>
      <c r="BS95" s="870">
        <v>0</v>
      </c>
      <c r="BT95" s="871">
        <v>0</v>
      </c>
      <c r="BU95" s="708" t="s">
        <v>29</v>
      </c>
      <c r="BV95" s="875">
        <v>0</v>
      </c>
      <c r="BW95" s="866">
        <v>0</v>
      </c>
      <c r="BX95" s="870">
        <v>-1.56950412077858</v>
      </c>
      <c r="BY95" s="871">
        <v>-1.75357884640422</v>
      </c>
      <c r="BZ95" s="708">
        <v>1.10497088625532</v>
      </c>
      <c r="CA95" s="875">
        <v>0.184074725625641</v>
      </c>
      <c r="CB95" s="866">
        <v>-0.779707370304787</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hidden="1" outlineLevel="1" spans="1:16384">
      <c r="A96" s="850" t="s">
        <v>117</v>
      </c>
      <c r="B96" s="841">
        <v>0</v>
      </c>
      <c r="C96" s="709">
        <v>0</v>
      </c>
      <c r="D96" s="727" t="s">
        <v>29</v>
      </c>
      <c r="E96" s="842">
        <v>0</v>
      </c>
      <c r="F96" s="843">
        <v>1.00000000013978e-6</v>
      </c>
      <c r="G96" s="841">
        <v>-8.04630599999999</v>
      </c>
      <c r="H96" s="709">
        <v>0</v>
      </c>
      <c r="I96" s="727" t="s">
        <v>29</v>
      </c>
      <c r="J96" s="842">
        <v>-8.04630599999999</v>
      </c>
      <c r="K96" s="843">
        <v>0</v>
      </c>
      <c r="L96" s="841">
        <v>-21.5019079999999</v>
      </c>
      <c r="M96" s="709">
        <v>0</v>
      </c>
      <c r="N96" s="727" t="s">
        <v>29</v>
      </c>
      <c r="O96" s="842">
        <v>-21.5019079999999</v>
      </c>
      <c r="P96" s="843">
        <v>0</v>
      </c>
      <c r="Q96" s="841"/>
      <c r="R96" s="709"/>
      <c r="S96" s="727"/>
      <c r="T96" s="842"/>
      <c r="U96" s="843"/>
      <c r="V96" s="853"/>
      <c r="W96" s="708"/>
      <c r="X96" s="708"/>
      <c r="Y96" s="858"/>
      <c r="Z96" s="859"/>
      <c r="AA96" s="841">
        <v>116.196385</v>
      </c>
      <c r="AB96" s="709">
        <v>118.26667479</v>
      </c>
      <c r="AC96" s="727">
        <v>0.982494732403053</v>
      </c>
      <c r="AD96" s="842">
        <v>-2.07028979000005</v>
      </c>
      <c r="AE96" s="843">
        <v>85.6182329999999</v>
      </c>
      <c r="AF96" s="841">
        <v>16.281141</v>
      </c>
      <c r="AG96" s="709">
        <v>17.582075</v>
      </c>
      <c r="AH96" s="727">
        <v>0.926007937060898</v>
      </c>
      <c r="AI96" s="842">
        <v>-1.30093400000001</v>
      </c>
      <c r="AJ96" s="843">
        <v>-38.3845159999999</v>
      </c>
      <c r="AK96" s="841">
        <v>0.831959</v>
      </c>
      <c r="AL96" s="709">
        <v>0</v>
      </c>
      <c r="AM96" s="708" t="s">
        <v>29</v>
      </c>
      <c r="AN96" s="842">
        <v>0.831959</v>
      </c>
      <c r="AO96" s="843">
        <v>2.009091</v>
      </c>
      <c r="AP96" s="841">
        <v>0.259216</v>
      </c>
      <c r="AQ96" s="709">
        <v>0</v>
      </c>
      <c r="AR96" s="708" t="s">
        <v>29</v>
      </c>
      <c r="AS96" s="842">
        <v>0.259216</v>
      </c>
      <c r="AT96" s="843">
        <v>0</v>
      </c>
      <c r="AU96" s="841">
        <v>-102.356569</v>
      </c>
      <c r="AV96" s="709">
        <v>-135.84874979</v>
      </c>
      <c r="AW96" s="727">
        <v>1.2465402209573</v>
      </c>
      <c r="AX96" s="842">
        <v>33.49218079</v>
      </c>
      <c r="AY96" s="843">
        <v>-45.224625</v>
      </c>
      <c r="AZ96" s="853" t="s">
        <v>29</v>
      </c>
      <c r="BA96" s="708" t="s">
        <v>29</v>
      </c>
      <c r="BB96" s="708" t="s">
        <v>29</v>
      </c>
      <c r="BC96" s="858" t="s">
        <v>29</v>
      </c>
      <c r="BD96" s="859">
        <v>-45224624.9936786</v>
      </c>
      <c r="BE96" s="841">
        <v>7.44444444444444</v>
      </c>
      <c r="BF96" s="709">
        <v>7.66666666666667</v>
      </c>
      <c r="BG96" s="708">
        <v>0.971014492753623</v>
      </c>
      <c r="BH96" s="709">
        <v>-0.222222222222222</v>
      </c>
      <c r="BI96" s="866">
        <v>6.83333333</v>
      </c>
      <c r="BJ96" s="841">
        <v>0</v>
      </c>
      <c r="BK96" s="709">
        <v>0</v>
      </c>
      <c r="BL96" s="708" t="s">
        <v>29</v>
      </c>
      <c r="BM96" s="866">
        <v>0</v>
      </c>
      <c r="BN96" s="853" t="s">
        <v>29</v>
      </c>
      <c r="BO96" s="708" t="s">
        <v>29</v>
      </c>
      <c r="BP96" s="708" t="s">
        <v>29</v>
      </c>
      <c r="BQ96" s="708" t="s">
        <v>29</v>
      </c>
      <c r="BR96" s="859">
        <v>85618232.9880324</v>
      </c>
      <c r="BS96" s="870">
        <v>0</v>
      </c>
      <c r="BT96" s="871">
        <v>0</v>
      </c>
      <c r="BU96" s="708" t="s">
        <v>29</v>
      </c>
      <c r="BV96" s="875">
        <v>0</v>
      </c>
      <c r="BW96" s="866">
        <v>1.16797551771453e-8</v>
      </c>
      <c r="BX96" s="870">
        <v>-0.88089288664187</v>
      </c>
      <c r="BY96" s="871">
        <v>-1.14866466002549</v>
      </c>
      <c r="BZ96" s="708">
        <v>1.23311570617805</v>
      </c>
      <c r="CA96" s="875">
        <v>0.267771773383616</v>
      </c>
      <c r="CB96" s="866">
        <v>-0.528212547904371</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hidden="1" outlineLevel="1" spans="1:16384">
      <c r="A97" s="850" t="s">
        <v>118</v>
      </c>
      <c r="B97" s="841">
        <v>0</v>
      </c>
      <c r="C97" s="709">
        <v>0</v>
      </c>
      <c r="D97" s="727" t="s">
        <v>29</v>
      </c>
      <c r="E97" s="842">
        <v>0</v>
      </c>
      <c r="F97" s="843">
        <v>0</v>
      </c>
      <c r="G97" s="841">
        <v>0</v>
      </c>
      <c r="H97" s="709">
        <v>0</v>
      </c>
      <c r="I97" s="727" t="s">
        <v>29</v>
      </c>
      <c r="J97" s="842">
        <v>0</v>
      </c>
      <c r="K97" s="843">
        <v>0</v>
      </c>
      <c r="L97" s="841">
        <v>0</v>
      </c>
      <c r="M97" s="709">
        <v>0</v>
      </c>
      <c r="N97" s="727" t="s">
        <v>29</v>
      </c>
      <c r="O97" s="842">
        <v>0</v>
      </c>
      <c r="P97" s="843">
        <v>0</v>
      </c>
      <c r="Q97" s="841"/>
      <c r="R97" s="709"/>
      <c r="S97" s="727"/>
      <c r="T97" s="842"/>
      <c r="U97" s="843"/>
      <c r="V97" s="853"/>
      <c r="W97" s="708"/>
      <c r="X97" s="708"/>
      <c r="Y97" s="858"/>
      <c r="Z97" s="859"/>
      <c r="AA97" s="841">
        <v>157.214112</v>
      </c>
      <c r="AB97" s="709">
        <v>154.46637504</v>
      </c>
      <c r="AC97" s="727">
        <v>1.01778857670019</v>
      </c>
      <c r="AD97" s="842">
        <v>2.74773695999988</v>
      </c>
      <c r="AE97" s="843">
        <v>121.831666</v>
      </c>
      <c r="AF97" s="841">
        <v>17.310011</v>
      </c>
      <c r="AG97" s="709">
        <v>30.874432</v>
      </c>
      <c r="AH97" s="727">
        <v>0.560658443854125</v>
      </c>
      <c r="AI97" s="842">
        <v>-13.564421</v>
      </c>
      <c r="AJ97" s="843">
        <v>-74.599118</v>
      </c>
      <c r="AK97" s="841">
        <v>0</v>
      </c>
      <c r="AL97" s="709">
        <v>0</v>
      </c>
      <c r="AM97" s="708" t="s">
        <v>29</v>
      </c>
      <c r="AN97" s="842">
        <v>0</v>
      </c>
      <c r="AO97" s="843">
        <v>0</v>
      </c>
      <c r="AP97" s="841">
        <v>0</v>
      </c>
      <c r="AQ97" s="709">
        <v>0</v>
      </c>
      <c r="AR97" s="708" t="s">
        <v>29</v>
      </c>
      <c r="AS97" s="842">
        <v>0</v>
      </c>
      <c r="AT97" s="843">
        <v>0</v>
      </c>
      <c r="AU97" s="841">
        <v>-174.524123</v>
      </c>
      <c r="AV97" s="709">
        <v>-185.34080704</v>
      </c>
      <c r="AW97" s="727">
        <v>1.05836104964011</v>
      </c>
      <c r="AX97" s="842">
        <v>10.8166840400001</v>
      </c>
      <c r="AY97" s="843">
        <v>-47.2325479999998</v>
      </c>
      <c r="AZ97" s="853" t="s">
        <v>29</v>
      </c>
      <c r="BA97" s="708" t="s">
        <v>29</v>
      </c>
      <c r="BB97" s="708" t="s">
        <v>29</v>
      </c>
      <c r="BC97" s="858" t="s">
        <v>29</v>
      </c>
      <c r="BD97" s="859" t="s">
        <v>29</v>
      </c>
      <c r="BE97" s="841">
        <v>11.5555555555556</v>
      </c>
      <c r="BF97" s="709">
        <v>12.5555555555556</v>
      </c>
      <c r="BG97" s="708">
        <v>0.920353982300885</v>
      </c>
      <c r="BH97" s="709">
        <v>-1</v>
      </c>
      <c r="BI97" s="866">
        <v>9.75</v>
      </c>
      <c r="BJ97" s="841">
        <v>0</v>
      </c>
      <c r="BK97" s="709">
        <v>0</v>
      </c>
      <c r="BL97" s="708" t="s">
        <v>29</v>
      </c>
      <c r="BM97" s="866">
        <v>0</v>
      </c>
      <c r="BN97" s="853" t="s">
        <v>29</v>
      </c>
      <c r="BO97" s="708" t="s">
        <v>29</v>
      </c>
      <c r="BP97" s="708" t="s">
        <v>29</v>
      </c>
      <c r="BQ97" s="708" t="s">
        <v>29</v>
      </c>
      <c r="BR97" s="859" t="s">
        <v>29</v>
      </c>
      <c r="BS97" s="870">
        <v>0</v>
      </c>
      <c r="BT97" s="871">
        <v>0</v>
      </c>
      <c r="BU97" s="708" t="s">
        <v>29</v>
      </c>
      <c r="BV97" s="875">
        <v>0</v>
      </c>
      <c r="BW97" s="866">
        <v>0</v>
      </c>
      <c r="BX97" s="870">
        <v>-1.1101046895841</v>
      </c>
      <c r="BY97" s="871">
        <v>-1.19987801223409</v>
      </c>
      <c r="BZ97" s="708">
        <v>1.07481870801419</v>
      </c>
      <c r="CA97" s="875">
        <v>0.0897733226499853</v>
      </c>
      <c r="CB97" s="866">
        <v>-0.387686958167344</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hidden="1" outlineLevel="1" spans="1:16384">
      <c r="A98" s="850" t="s">
        <v>119</v>
      </c>
      <c r="B98" s="841">
        <v>0</v>
      </c>
      <c r="C98" s="709">
        <v>0</v>
      </c>
      <c r="D98" s="727" t="s">
        <v>29</v>
      </c>
      <c r="E98" s="842">
        <v>0</v>
      </c>
      <c r="F98" s="843">
        <v>11.3256599999999</v>
      </c>
      <c r="G98" s="841">
        <v>0</v>
      </c>
      <c r="H98" s="709">
        <v>0</v>
      </c>
      <c r="I98" s="727" t="s">
        <v>29</v>
      </c>
      <c r="J98" s="842">
        <v>0</v>
      </c>
      <c r="K98" s="843">
        <v>0</v>
      </c>
      <c r="L98" s="841">
        <v>0</v>
      </c>
      <c r="M98" s="709">
        <v>0</v>
      </c>
      <c r="N98" s="727" t="s">
        <v>29</v>
      </c>
      <c r="O98" s="842">
        <v>0</v>
      </c>
      <c r="P98" s="843">
        <v>0</v>
      </c>
      <c r="Q98" s="841"/>
      <c r="R98" s="709"/>
      <c r="S98" s="727"/>
      <c r="T98" s="842"/>
      <c r="U98" s="843"/>
      <c r="V98" s="853"/>
      <c r="W98" s="708"/>
      <c r="X98" s="708"/>
      <c r="Y98" s="858"/>
      <c r="Z98" s="859"/>
      <c r="AA98" s="841">
        <v>78.2393149999998</v>
      </c>
      <c r="AB98" s="709">
        <v>78.7967821200001</v>
      </c>
      <c r="AC98" s="727">
        <v>0.99292525525787</v>
      </c>
      <c r="AD98" s="842">
        <v>-0.557467120000254</v>
      </c>
      <c r="AE98" s="843">
        <v>80.5208529999998</v>
      </c>
      <c r="AF98" s="841">
        <v>23.19105</v>
      </c>
      <c r="AG98" s="709">
        <v>39.21274</v>
      </c>
      <c r="AH98" s="727">
        <v>0.591416208099714</v>
      </c>
      <c r="AI98" s="842">
        <v>-16.02169</v>
      </c>
      <c r="AJ98" s="843">
        <v>14.119292</v>
      </c>
      <c r="AK98" s="841">
        <v>0</v>
      </c>
      <c r="AL98" s="709">
        <v>0</v>
      </c>
      <c r="AM98" s="708" t="s">
        <v>29</v>
      </c>
      <c r="AN98" s="842">
        <v>0</v>
      </c>
      <c r="AO98" s="843">
        <v>0</v>
      </c>
      <c r="AP98" s="841">
        <v>0.041417</v>
      </c>
      <c r="AQ98" s="709">
        <v>0</v>
      </c>
      <c r="AR98" s="708" t="s">
        <v>29</v>
      </c>
      <c r="AS98" s="842">
        <v>0.041417</v>
      </c>
      <c r="AT98" s="843">
        <v>0</v>
      </c>
      <c r="AU98" s="841">
        <v>-101.471782</v>
      </c>
      <c r="AV98" s="709">
        <v>-118.00952212</v>
      </c>
      <c r="AW98" s="727">
        <v>1.14013903135023</v>
      </c>
      <c r="AX98" s="842">
        <v>16.5377401200003</v>
      </c>
      <c r="AY98" s="843">
        <v>-83.3144849999999</v>
      </c>
      <c r="AZ98" s="853" t="s">
        <v>29</v>
      </c>
      <c r="BA98" s="708" t="s">
        <v>29</v>
      </c>
      <c r="BB98" s="708" t="s">
        <v>29</v>
      </c>
      <c r="BC98" s="858" t="s">
        <v>29</v>
      </c>
      <c r="BD98" s="859">
        <v>-7.35625870810184</v>
      </c>
      <c r="BE98" s="841">
        <v>3.55555555555556</v>
      </c>
      <c r="BF98" s="709">
        <v>4</v>
      </c>
      <c r="BG98" s="708">
        <v>0.888888888888889</v>
      </c>
      <c r="BH98" s="709">
        <v>-0.444444444444445</v>
      </c>
      <c r="BI98" s="866">
        <v>4</v>
      </c>
      <c r="BJ98" s="841">
        <v>0</v>
      </c>
      <c r="BK98" s="709">
        <v>0</v>
      </c>
      <c r="BL98" s="708" t="s">
        <v>29</v>
      </c>
      <c r="BM98" s="866">
        <v>0</v>
      </c>
      <c r="BN98" s="853" t="s">
        <v>29</v>
      </c>
      <c r="BO98" s="708" t="s">
        <v>29</v>
      </c>
      <c r="BP98" s="708" t="s">
        <v>29</v>
      </c>
      <c r="BQ98" s="708" t="s">
        <v>29</v>
      </c>
      <c r="BR98" s="859">
        <v>7.10959476092347</v>
      </c>
      <c r="BS98" s="870">
        <v>0</v>
      </c>
      <c r="BT98" s="871">
        <v>0</v>
      </c>
      <c r="BU98" s="708" t="s">
        <v>29</v>
      </c>
      <c r="BV98" s="875">
        <v>0</v>
      </c>
      <c r="BW98" s="866">
        <v>0.140654992812855</v>
      </c>
      <c r="BX98" s="870">
        <v>-1.29694108390392</v>
      </c>
      <c r="BY98" s="871">
        <v>-1.49764392586848</v>
      </c>
      <c r="BZ98" s="708">
        <v>1.13401239006006</v>
      </c>
      <c r="CA98" s="875">
        <v>0.200702841964562</v>
      </c>
      <c r="CB98" s="866">
        <v>-1.03469451571756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hidden="1" outlineLevel="1" spans="1:16384">
      <c r="A99" s="850" t="s">
        <v>120</v>
      </c>
      <c r="B99" s="841">
        <v>0</v>
      </c>
      <c r="C99" s="709">
        <v>0</v>
      </c>
      <c r="D99" s="727" t="s">
        <v>29</v>
      </c>
      <c r="E99" s="842">
        <v>0</v>
      </c>
      <c r="F99" s="843">
        <v>10.989558</v>
      </c>
      <c r="G99" s="841">
        <v>0</v>
      </c>
      <c r="H99" s="709">
        <v>0</v>
      </c>
      <c r="I99" s="727" t="s">
        <v>29</v>
      </c>
      <c r="J99" s="842">
        <v>0</v>
      </c>
      <c r="K99" s="843">
        <v>0</v>
      </c>
      <c r="L99" s="841">
        <v>0</v>
      </c>
      <c r="M99" s="709">
        <v>0</v>
      </c>
      <c r="N99" s="727" t="s">
        <v>29</v>
      </c>
      <c r="O99" s="842">
        <v>0</v>
      </c>
      <c r="P99" s="843">
        <v>3.526547</v>
      </c>
      <c r="Q99" s="841"/>
      <c r="R99" s="709"/>
      <c r="S99" s="727"/>
      <c r="T99" s="842"/>
      <c r="U99" s="843"/>
      <c r="V99" s="853"/>
      <c r="W99" s="708"/>
      <c r="X99" s="708"/>
      <c r="Y99" s="858"/>
      <c r="Z99" s="859"/>
      <c r="AA99" s="841">
        <v>295.955038999999</v>
      </c>
      <c r="AB99" s="709">
        <v>285.09621866</v>
      </c>
      <c r="AC99" s="727">
        <v>1.03808826504623</v>
      </c>
      <c r="AD99" s="842">
        <v>10.8588203399999</v>
      </c>
      <c r="AE99" s="843">
        <v>257.589488</v>
      </c>
      <c r="AF99" s="841">
        <v>38.38551</v>
      </c>
      <c r="AG99" s="709">
        <v>40.72202764</v>
      </c>
      <c r="AH99" s="727">
        <v>0.942622757868153</v>
      </c>
      <c r="AI99" s="842">
        <v>-2.33651764000005</v>
      </c>
      <c r="AJ99" s="843">
        <v>19.76225</v>
      </c>
      <c r="AK99" s="841">
        <v>0</v>
      </c>
      <c r="AL99" s="709">
        <v>0</v>
      </c>
      <c r="AM99" s="708" t="s">
        <v>29</v>
      </c>
      <c r="AN99" s="842">
        <v>0</v>
      </c>
      <c r="AO99" s="843">
        <v>0</v>
      </c>
      <c r="AP99" s="841">
        <v>0</v>
      </c>
      <c r="AQ99" s="709">
        <v>0</v>
      </c>
      <c r="AR99" s="708" t="s">
        <v>29</v>
      </c>
      <c r="AS99" s="842">
        <v>0</v>
      </c>
      <c r="AT99" s="843">
        <v>0</v>
      </c>
      <c r="AU99" s="841">
        <v>-334.340548999999</v>
      </c>
      <c r="AV99" s="709">
        <v>-325.8182463</v>
      </c>
      <c r="AW99" s="727">
        <v>0.973843384166543</v>
      </c>
      <c r="AX99" s="842">
        <v>-8.52230269999984</v>
      </c>
      <c r="AY99" s="843">
        <v>-269.888727</v>
      </c>
      <c r="AZ99" s="853" t="s">
        <v>29</v>
      </c>
      <c r="BA99" s="708" t="s">
        <v>29</v>
      </c>
      <c r="BB99" s="708" t="s">
        <v>29</v>
      </c>
      <c r="BC99" s="858" t="s">
        <v>29</v>
      </c>
      <c r="BD99" s="859">
        <v>-24.5586516764368</v>
      </c>
      <c r="BE99" s="841">
        <v>13.4444444444444</v>
      </c>
      <c r="BF99" s="709">
        <v>14</v>
      </c>
      <c r="BG99" s="708">
        <v>0.96031746031746</v>
      </c>
      <c r="BH99" s="709">
        <v>-0.555555555555555</v>
      </c>
      <c r="BI99" s="866">
        <v>11.66666667</v>
      </c>
      <c r="BJ99" s="841">
        <v>0</v>
      </c>
      <c r="BK99" s="709">
        <v>0</v>
      </c>
      <c r="BL99" s="708" t="s">
        <v>29</v>
      </c>
      <c r="BM99" s="866">
        <v>0</v>
      </c>
      <c r="BN99" s="853" t="s">
        <v>29</v>
      </c>
      <c r="BO99" s="708" t="s">
        <v>29</v>
      </c>
      <c r="BP99" s="708" t="s">
        <v>29</v>
      </c>
      <c r="BQ99" s="708" t="s">
        <v>29</v>
      </c>
      <c r="BR99" s="859">
        <v>23.4394766377319</v>
      </c>
      <c r="BS99" s="870">
        <v>0</v>
      </c>
      <c r="BT99" s="871">
        <v>0</v>
      </c>
      <c r="BU99" s="708" t="s">
        <v>29</v>
      </c>
      <c r="BV99" s="875">
        <v>0</v>
      </c>
      <c r="BW99" s="866">
        <v>0.0426630686109365</v>
      </c>
      <c r="BX99" s="870">
        <v>-1.12970047791617</v>
      </c>
      <c r="BY99" s="871">
        <v>-1.14283608471344</v>
      </c>
      <c r="BZ99" s="708">
        <v>1.01149386773218</v>
      </c>
      <c r="CA99" s="875">
        <v>0.0131356067972619</v>
      </c>
      <c r="CB99" s="866">
        <v>-1.04774744146392</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hidden="1" outlineLevel="1" spans="1:16384">
      <c r="A100" s="850" t="s">
        <v>121</v>
      </c>
      <c r="B100" s="841">
        <v>0</v>
      </c>
      <c r="C100" s="709">
        <v>0</v>
      </c>
      <c r="D100" s="727" t="s">
        <v>29</v>
      </c>
      <c r="E100" s="842">
        <v>0</v>
      </c>
      <c r="F100" s="843">
        <v>0</v>
      </c>
      <c r="G100" s="841">
        <v>0</v>
      </c>
      <c r="H100" s="709">
        <v>0</v>
      </c>
      <c r="I100" s="727" t="s">
        <v>29</v>
      </c>
      <c r="J100" s="842">
        <v>0</v>
      </c>
      <c r="K100" s="843">
        <v>0</v>
      </c>
      <c r="L100" s="841">
        <v>0</v>
      </c>
      <c r="M100" s="709">
        <v>0</v>
      </c>
      <c r="N100" s="727" t="s">
        <v>29</v>
      </c>
      <c r="O100" s="842">
        <v>0</v>
      </c>
      <c r="P100" s="843">
        <v>0</v>
      </c>
      <c r="Q100" s="841"/>
      <c r="R100" s="709"/>
      <c r="S100" s="727"/>
      <c r="T100" s="842"/>
      <c r="U100" s="843"/>
      <c r="V100" s="853"/>
      <c r="W100" s="708"/>
      <c r="X100" s="708"/>
      <c r="Y100" s="858"/>
      <c r="Z100" s="859"/>
      <c r="AA100" s="841">
        <v>133.59262</v>
      </c>
      <c r="AB100" s="709">
        <v>192.57181313</v>
      </c>
      <c r="AC100" s="727">
        <v>0.693728837199113</v>
      </c>
      <c r="AD100" s="842">
        <v>-58.9791931300003</v>
      </c>
      <c r="AE100" s="843">
        <v>193.910657</v>
      </c>
      <c r="AF100" s="841">
        <v>54.196137</v>
      </c>
      <c r="AG100" s="709">
        <v>36.7594180000001</v>
      </c>
      <c r="AH100" s="727">
        <v>1.4743469823162</v>
      </c>
      <c r="AI100" s="842">
        <v>17.4367189999999</v>
      </c>
      <c r="AJ100" s="843">
        <v>25.871992</v>
      </c>
      <c r="AK100" s="841">
        <v>0</v>
      </c>
      <c r="AL100" s="709">
        <v>0</v>
      </c>
      <c r="AM100" s="708" t="s">
        <v>29</v>
      </c>
      <c r="AN100" s="842">
        <v>0</v>
      </c>
      <c r="AO100" s="843">
        <v>0</v>
      </c>
      <c r="AP100" s="841">
        <v>0.007953</v>
      </c>
      <c r="AQ100" s="709">
        <v>0</v>
      </c>
      <c r="AR100" s="708" t="s">
        <v>29</v>
      </c>
      <c r="AS100" s="842">
        <v>0.007953</v>
      </c>
      <c r="AT100" s="843">
        <v>0</v>
      </c>
      <c r="AU100" s="841">
        <v>-187.79671</v>
      </c>
      <c r="AV100" s="709">
        <v>-229.33123113</v>
      </c>
      <c r="AW100" s="727">
        <v>1.18111149068247</v>
      </c>
      <c r="AX100" s="842">
        <v>41.5345211300004</v>
      </c>
      <c r="AY100" s="843">
        <v>-219.782649</v>
      </c>
      <c r="AZ100" s="853" t="s">
        <v>29</v>
      </c>
      <c r="BA100" s="708" t="s">
        <v>29</v>
      </c>
      <c r="BB100" s="708" t="s">
        <v>29</v>
      </c>
      <c r="BC100" s="858" t="s">
        <v>29</v>
      </c>
      <c r="BD100" s="859" t="s">
        <v>29</v>
      </c>
      <c r="BE100" s="841">
        <v>8.55555555555556</v>
      </c>
      <c r="BF100" s="709">
        <v>10.8888888888889</v>
      </c>
      <c r="BG100" s="708">
        <v>0.785714285714286</v>
      </c>
      <c r="BH100" s="709">
        <v>-2.33333333333333</v>
      </c>
      <c r="BI100" s="866">
        <v>10.83333333</v>
      </c>
      <c r="BJ100" s="841">
        <v>0</v>
      </c>
      <c r="BK100" s="709">
        <v>0</v>
      </c>
      <c r="BL100" s="708" t="s">
        <v>29</v>
      </c>
      <c r="BM100" s="866">
        <v>0</v>
      </c>
      <c r="BN100" s="853" t="s">
        <v>29</v>
      </c>
      <c r="BO100" s="708" t="s">
        <v>29</v>
      </c>
      <c r="BP100" s="708" t="s">
        <v>29</v>
      </c>
      <c r="BQ100" s="708" t="s">
        <v>29</v>
      </c>
      <c r="BR100" s="859" t="s">
        <v>29</v>
      </c>
      <c r="BS100" s="870">
        <v>0</v>
      </c>
      <c r="BT100" s="871">
        <v>0</v>
      </c>
      <c r="BU100" s="708" t="s">
        <v>29</v>
      </c>
      <c r="BV100" s="875">
        <v>0</v>
      </c>
      <c r="BW100" s="866">
        <v>0</v>
      </c>
      <c r="BX100" s="870">
        <v>-1.4057416495013</v>
      </c>
      <c r="BY100" s="871">
        <v>-1.19088680426551</v>
      </c>
      <c r="BZ100" s="708">
        <v>0.819584158237184</v>
      </c>
      <c r="CA100" s="875">
        <v>-0.214854845235791</v>
      </c>
      <c r="CB100" s="866">
        <v>-1.13342222856787</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hidden="1" outlineLevel="1" spans="1:16384">
      <c r="A101" s="850" t="s">
        <v>122</v>
      </c>
      <c r="B101" s="841">
        <v>14.150945</v>
      </c>
      <c r="C101" s="709">
        <v>0</v>
      </c>
      <c r="D101" s="727" t="s">
        <v>29</v>
      </c>
      <c r="E101" s="842">
        <v>14.150945</v>
      </c>
      <c r="F101" s="843">
        <v>0</v>
      </c>
      <c r="G101" s="841">
        <v>0</v>
      </c>
      <c r="H101" s="709">
        <v>0</v>
      </c>
      <c r="I101" s="727" t="s">
        <v>29</v>
      </c>
      <c r="J101" s="842">
        <v>0</v>
      </c>
      <c r="K101" s="843">
        <v>0</v>
      </c>
      <c r="L101" s="841">
        <v>0</v>
      </c>
      <c r="M101" s="709">
        <v>0</v>
      </c>
      <c r="N101" s="727" t="s">
        <v>29</v>
      </c>
      <c r="O101" s="842">
        <v>0</v>
      </c>
      <c r="P101" s="843">
        <v>0</v>
      </c>
      <c r="Q101" s="841"/>
      <c r="R101" s="709"/>
      <c r="S101" s="727"/>
      <c r="T101" s="842"/>
      <c r="U101" s="843"/>
      <c r="V101" s="853"/>
      <c r="W101" s="708"/>
      <c r="X101" s="708"/>
      <c r="Y101" s="858"/>
      <c r="Z101" s="859"/>
      <c r="AA101" s="841">
        <v>102.025684</v>
      </c>
      <c r="AB101" s="709">
        <v>80.01512175</v>
      </c>
      <c r="AC101" s="727">
        <v>1.27508003198158</v>
      </c>
      <c r="AD101" s="842">
        <v>22.0105622499998</v>
      </c>
      <c r="AE101" s="843">
        <v>44.5725709999999</v>
      </c>
      <c r="AF101" s="841">
        <v>40.659236</v>
      </c>
      <c r="AG101" s="709">
        <v>69.3055070000001</v>
      </c>
      <c r="AH101" s="727">
        <v>0.586666742081549</v>
      </c>
      <c r="AI101" s="842">
        <v>-28.6462710000001</v>
      </c>
      <c r="AJ101" s="843">
        <v>25.4863330000001</v>
      </c>
      <c r="AK101" s="841">
        <v>0</v>
      </c>
      <c r="AL101" s="709">
        <v>0</v>
      </c>
      <c r="AM101" s="708" t="s">
        <v>29</v>
      </c>
      <c r="AN101" s="842">
        <v>0</v>
      </c>
      <c r="AO101" s="843">
        <v>0</v>
      </c>
      <c r="AP101" s="841">
        <v>0</v>
      </c>
      <c r="AQ101" s="709">
        <v>0</v>
      </c>
      <c r="AR101" s="708" t="s">
        <v>29</v>
      </c>
      <c r="AS101" s="842">
        <v>0</v>
      </c>
      <c r="AT101" s="843">
        <v>0</v>
      </c>
      <c r="AU101" s="841">
        <v>-128.533975</v>
      </c>
      <c r="AV101" s="709">
        <v>-149.32062875</v>
      </c>
      <c r="AW101" s="727">
        <v>1.13920818525887</v>
      </c>
      <c r="AX101" s="842">
        <v>20.7866537500003</v>
      </c>
      <c r="AY101" s="843">
        <v>-70.058904</v>
      </c>
      <c r="AZ101" s="853">
        <v>-9.08306653725245</v>
      </c>
      <c r="BA101" s="708" t="s">
        <v>29</v>
      </c>
      <c r="BB101" s="708" t="s">
        <v>29</v>
      </c>
      <c r="BC101" s="858" t="s">
        <v>29</v>
      </c>
      <c r="BD101" s="859" t="s">
        <v>29</v>
      </c>
      <c r="BE101" s="841">
        <v>4.55555555555556</v>
      </c>
      <c r="BF101" s="709">
        <v>4.88888888888889</v>
      </c>
      <c r="BG101" s="708">
        <v>0.931818181818182</v>
      </c>
      <c r="BH101" s="709">
        <v>-0.333333333333334</v>
      </c>
      <c r="BI101" s="866">
        <v>3.41666667</v>
      </c>
      <c r="BJ101" s="841">
        <v>3.106305</v>
      </c>
      <c r="BK101" s="709">
        <v>0</v>
      </c>
      <c r="BL101" s="708" t="s">
        <v>29</v>
      </c>
      <c r="BM101" s="866">
        <v>3.106305</v>
      </c>
      <c r="BN101" s="853">
        <v>7.20981418555438</v>
      </c>
      <c r="BO101" s="708" t="s">
        <v>29</v>
      </c>
      <c r="BP101" s="708" t="s">
        <v>29</v>
      </c>
      <c r="BQ101" s="708" t="s">
        <v>29</v>
      </c>
      <c r="BR101" s="859" t="s">
        <v>29</v>
      </c>
      <c r="BS101" s="870">
        <v>0.138699829740911</v>
      </c>
      <c r="BT101" s="871">
        <v>0</v>
      </c>
      <c r="BU101" s="708" t="s">
        <v>29</v>
      </c>
      <c r="BV101" s="875">
        <v>0.138699829740911</v>
      </c>
      <c r="BW101" s="866">
        <v>0</v>
      </c>
      <c r="BX101" s="870">
        <v>-1.25981978224228</v>
      </c>
      <c r="BY101" s="871">
        <v>-1.86615511523608</v>
      </c>
      <c r="BZ101" s="708">
        <v>1.32491154033414</v>
      </c>
      <c r="CA101" s="875">
        <v>0.606335332993794</v>
      </c>
      <c r="CB101" s="866">
        <v>-1.57179409731604</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hidden="1" outlineLevel="1" spans="1:16384">
      <c r="A102" s="850" t="s">
        <v>123</v>
      </c>
      <c r="B102" s="841">
        <v>436.139999999999</v>
      </c>
      <c r="C102" s="709">
        <v>436.14</v>
      </c>
      <c r="D102" s="727">
        <v>0.999999999999998</v>
      </c>
      <c r="E102" s="842">
        <v>-7.38964445190504e-13</v>
      </c>
      <c r="F102" s="843">
        <v>0</v>
      </c>
      <c r="G102" s="841">
        <v>0</v>
      </c>
      <c r="H102" s="709">
        <v>0</v>
      </c>
      <c r="I102" s="727" t="s">
        <v>29</v>
      </c>
      <c r="J102" s="842">
        <v>0</v>
      </c>
      <c r="K102" s="843">
        <v>0</v>
      </c>
      <c r="L102" s="841">
        <v>0</v>
      </c>
      <c r="M102" s="709">
        <v>0</v>
      </c>
      <c r="N102" s="727" t="s">
        <v>29</v>
      </c>
      <c r="O102" s="842">
        <v>0</v>
      </c>
      <c r="P102" s="843">
        <v>0</v>
      </c>
      <c r="Q102" s="841"/>
      <c r="R102" s="709"/>
      <c r="S102" s="727"/>
      <c r="T102" s="842"/>
      <c r="U102" s="843"/>
      <c r="V102" s="853"/>
      <c r="W102" s="708"/>
      <c r="X102" s="708"/>
      <c r="Y102" s="858"/>
      <c r="Z102" s="859"/>
      <c r="AA102" s="841">
        <v>161.481699</v>
      </c>
      <c r="AB102" s="709">
        <v>436.72589821</v>
      </c>
      <c r="AC102" s="727">
        <v>0.369755262195033</v>
      </c>
      <c r="AD102" s="842">
        <v>-275.24419921</v>
      </c>
      <c r="AE102" s="843">
        <v>187.731245</v>
      </c>
      <c r="AF102" s="841">
        <v>-158.054687</v>
      </c>
      <c r="AG102" s="709">
        <v>84.356834</v>
      </c>
      <c r="AH102" s="727">
        <v>-1.87364413178427</v>
      </c>
      <c r="AI102" s="842">
        <v>-242.411521</v>
      </c>
      <c r="AJ102" s="843">
        <v>-11.8011539999984</v>
      </c>
      <c r="AK102" s="841">
        <v>0.353949999999999</v>
      </c>
      <c r="AL102" s="709">
        <v>0</v>
      </c>
      <c r="AM102" s="708" t="s">
        <v>29</v>
      </c>
      <c r="AN102" s="842">
        <v>0.353949999999999</v>
      </c>
      <c r="AO102" s="843">
        <v>0</v>
      </c>
      <c r="AP102" s="841">
        <v>0.169492</v>
      </c>
      <c r="AQ102" s="709">
        <v>0</v>
      </c>
      <c r="AR102" s="708" t="s">
        <v>29</v>
      </c>
      <c r="AS102" s="842">
        <v>0.169492</v>
      </c>
      <c r="AT102" s="843">
        <v>0</v>
      </c>
      <c r="AU102" s="841">
        <v>432.897445999999</v>
      </c>
      <c r="AV102" s="709">
        <v>-84.9427322100001</v>
      </c>
      <c r="AW102" s="727">
        <v>7.09634473411765</v>
      </c>
      <c r="AX102" s="842">
        <v>517.84017821</v>
      </c>
      <c r="AY102" s="843">
        <v>-175.930091000002</v>
      </c>
      <c r="AZ102" s="853">
        <v>0.992565336818453</v>
      </c>
      <c r="BA102" s="708">
        <v>-0.194760242605586</v>
      </c>
      <c r="BB102" s="708">
        <v>7.09634473411765</v>
      </c>
      <c r="BC102" s="858">
        <v>1.18732557942404</v>
      </c>
      <c r="BD102" s="859" t="s">
        <v>29</v>
      </c>
      <c r="BE102" s="841">
        <v>1.77777777777778</v>
      </c>
      <c r="BF102" s="709">
        <v>4</v>
      </c>
      <c r="BG102" s="708">
        <v>0.444444444444444</v>
      </c>
      <c r="BH102" s="709">
        <v>-2.22222222222222</v>
      </c>
      <c r="BI102" s="866">
        <v>3.83333333</v>
      </c>
      <c r="BJ102" s="841">
        <v>245.32875</v>
      </c>
      <c r="BK102" s="709">
        <v>109.035</v>
      </c>
      <c r="BL102" s="708">
        <v>2.25</v>
      </c>
      <c r="BM102" s="866">
        <v>136.29375</v>
      </c>
      <c r="BN102" s="853">
        <v>0.370251981015271</v>
      </c>
      <c r="BO102" s="708">
        <v>1.001343371876</v>
      </c>
      <c r="BP102" s="708">
        <v>0.369755262195034</v>
      </c>
      <c r="BQ102" s="708">
        <v>-0.631091390860733</v>
      </c>
      <c r="BR102" s="859" t="s">
        <v>29</v>
      </c>
      <c r="BS102" s="870">
        <v>2.70086333436459</v>
      </c>
      <c r="BT102" s="871">
        <v>0.998658430350933</v>
      </c>
      <c r="BU102" s="708">
        <v>2.70449159820891</v>
      </c>
      <c r="BV102" s="875">
        <v>1.70220490401366</v>
      </c>
      <c r="BW102" s="866">
        <v>0</v>
      </c>
      <c r="BX102" s="870">
        <v>2.6807833251742</v>
      </c>
      <c r="BY102" s="871">
        <v>-0.194498958175261</v>
      </c>
      <c r="BZ102" s="708">
        <v>15.7830215149974</v>
      </c>
      <c r="CA102" s="875">
        <v>2.87528228334946</v>
      </c>
      <c r="CB102" s="866">
        <v>-0.937138040074265</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hidden="1" outlineLevel="1" spans="1:16384">
      <c r="A103" s="850" t="s">
        <v>124</v>
      </c>
      <c r="B103" s="841">
        <v>0</v>
      </c>
      <c r="C103" s="709">
        <v>0</v>
      </c>
      <c r="D103" s="727" t="s">
        <v>29</v>
      </c>
      <c r="E103" s="842">
        <v>0</v>
      </c>
      <c r="F103" s="843">
        <v>0</v>
      </c>
      <c r="G103" s="841">
        <v>0</v>
      </c>
      <c r="H103" s="709">
        <v>0</v>
      </c>
      <c r="I103" s="727" t="s">
        <v>29</v>
      </c>
      <c r="J103" s="842">
        <v>0</v>
      </c>
      <c r="K103" s="843">
        <v>0</v>
      </c>
      <c r="L103" s="841">
        <v>0</v>
      </c>
      <c r="M103" s="709">
        <v>0</v>
      </c>
      <c r="N103" s="727" t="s">
        <v>29</v>
      </c>
      <c r="O103" s="842">
        <v>0</v>
      </c>
      <c r="P103" s="843">
        <v>0</v>
      </c>
      <c r="Q103" s="841"/>
      <c r="R103" s="709"/>
      <c r="S103" s="727"/>
      <c r="T103" s="842"/>
      <c r="U103" s="843"/>
      <c r="V103" s="853"/>
      <c r="W103" s="708"/>
      <c r="X103" s="708"/>
      <c r="Y103" s="858"/>
      <c r="Z103" s="859"/>
      <c r="AA103" s="841">
        <v>-1.32324706747511e-14</v>
      </c>
      <c r="AB103" s="709">
        <v>0</v>
      </c>
      <c r="AC103" s="727" t="s">
        <v>29</v>
      </c>
      <c r="AD103" s="842">
        <v>-1.32324706747511e-14</v>
      </c>
      <c r="AE103" s="843">
        <v>0</v>
      </c>
      <c r="AF103" s="841">
        <v>1.04083408558608e-15</v>
      </c>
      <c r="AG103" s="709">
        <v>0</v>
      </c>
      <c r="AH103" s="727" t="s">
        <v>29</v>
      </c>
      <c r="AI103" s="842">
        <v>1.04083408558608e-15</v>
      </c>
      <c r="AJ103" s="843">
        <v>0</v>
      </c>
      <c r="AK103" s="841">
        <v>0</v>
      </c>
      <c r="AL103" s="709">
        <v>0</v>
      </c>
      <c r="AM103" s="708" t="s">
        <v>29</v>
      </c>
      <c r="AN103" s="842">
        <v>0</v>
      </c>
      <c r="AO103" s="843">
        <v>0</v>
      </c>
      <c r="AP103" s="841">
        <v>0</v>
      </c>
      <c r="AQ103" s="709">
        <v>0</v>
      </c>
      <c r="AR103" s="708" t="s">
        <v>29</v>
      </c>
      <c r="AS103" s="842">
        <v>0</v>
      </c>
      <c r="AT103" s="843">
        <v>0</v>
      </c>
      <c r="AU103" s="841">
        <v>1.2191636589165e-14</v>
      </c>
      <c r="AV103" s="709">
        <v>0</v>
      </c>
      <c r="AW103" s="727" t="s">
        <v>29</v>
      </c>
      <c r="AX103" s="842">
        <v>1.2191636589165e-14</v>
      </c>
      <c r="AY103" s="843">
        <v>0</v>
      </c>
      <c r="AZ103" s="853" t="s">
        <v>29</v>
      </c>
      <c r="BA103" s="708" t="s">
        <v>29</v>
      </c>
      <c r="BB103" s="708" t="s">
        <v>29</v>
      </c>
      <c r="BC103" s="858" t="s">
        <v>29</v>
      </c>
      <c r="BD103" s="859" t="s">
        <v>29</v>
      </c>
      <c r="BE103" s="841">
        <v>7.55555555555556</v>
      </c>
      <c r="BF103" s="709">
        <v>0</v>
      </c>
      <c r="BG103" s="708" t="s">
        <v>29</v>
      </c>
      <c r="BH103" s="709">
        <v>7.55555555555556</v>
      </c>
      <c r="BI103" s="866">
        <v>0</v>
      </c>
      <c r="BJ103" s="841">
        <v>0</v>
      </c>
      <c r="BK103" s="709" t="s">
        <v>29</v>
      </c>
      <c r="BL103" s="708" t="s">
        <v>29</v>
      </c>
      <c r="BM103" s="866" t="s">
        <v>29</v>
      </c>
      <c r="BN103" s="853" t="s">
        <v>29</v>
      </c>
      <c r="BO103" s="708" t="s">
        <v>29</v>
      </c>
      <c r="BP103" s="708" t="s">
        <v>29</v>
      </c>
      <c r="BQ103" s="708" t="s">
        <v>29</v>
      </c>
      <c r="BR103" s="859" t="s">
        <v>29</v>
      </c>
      <c r="BS103" s="870">
        <v>0</v>
      </c>
      <c r="BT103" s="871" t="s">
        <v>29</v>
      </c>
      <c r="BU103" s="708" t="s">
        <v>29</v>
      </c>
      <c r="BV103" s="875" t="s">
        <v>29</v>
      </c>
      <c r="BW103" s="866" t="s">
        <v>29</v>
      </c>
      <c r="BX103" s="870">
        <v>-0.921342422653382</v>
      </c>
      <c r="BY103" s="871" t="s">
        <v>29</v>
      </c>
      <c r="BZ103" s="708" t="s">
        <v>29</v>
      </c>
      <c r="CA103" s="875" t="s">
        <v>29</v>
      </c>
      <c r="CB103" s="866"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hidden="1" outlineLevel="1" spans="1:16384">
      <c r="A104" s="850" t="s">
        <v>125</v>
      </c>
      <c r="B104" s="841">
        <v>2.169812</v>
      </c>
      <c r="C104" s="709">
        <v>0</v>
      </c>
      <c r="D104" s="727" t="s">
        <v>29</v>
      </c>
      <c r="E104" s="842">
        <v>2.169812</v>
      </c>
      <c r="F104" s="843">
        <v>0</v>
      </c>
      <c r="G104" s="841">
        <v>0</v>
      </c>
      <c r="H104" s="709">
        <v>0</v>
      </c>
      <c r="I104" s="727" t="s">
        <v>29</v>
      </c>
      <c r="J104" s="842">
        <v>0</v>
      </c>
      <c r="K104" s="843">
        <v>0</v>
      </c>
      <c r="L104" s="841">
        <v>0</v>
      </c>
      <c r="M104" s="709">
        <v>0</v>
      </c>
      <c r="N104" s="727" t="s">
        <v>29</v>
      </c>
      <c r="O104" s="842">
        <v>0</v>
      </c>
      <c r="P104" s="843">
        <v>0</v>
      </c>
      <c r="Q104" s="841"/>
      <c r="R104" s="709"/>
      <c r="S104" s="727"/>
      <c r="T104" s="842"/>
      <c r="U104" s="843"/>
      <c r="V104" s="853"/>
      <c r="W104" s="708"/>
      <c r="X104" s="708"/>
      <c r="Y104" s="858"/>
      <c r="Z104" s="859"/>
      <c r="AA104" s="841">
        <v>0</v>
      </c>
      <c r="AB104" s="709">
        <v>0</v>
      </c>
      <c r="AC104" s="727" t="s">
        <v>29</v>
      </c>
      <c r="AD104" s="842">
        <v>0</v>
      </c>
      <c r="AE104" s="843">
        <v>0</v>
      </c>
      <c r="AF104" s="841">
        <v>0</v>
      </c>
      <c r="AG104" s="709">
        <v>0</v>
      </c>
      <c r="AH104" s="727" t="s">
        <v>29</v>
      </c>
      <c r="AI104" s="842">
        <v>0</v>
      </c>
      <c r="AJ104" s="843">
        <v>0</v>
      </c>
      <c r="AK104" s="841">
        <v>0</v>
      </c>
      <c r="AL104" s="709">
        <v>0</v>
      </c>
      <c r="AM104" s="708" t="s">
        <v>29</v>
      </c>
      <c r="AN104" s="842">
        <v>0</v>
      </c>
      <c r="AO104" s="843">
        <v>0</v>
      </c>
      <c r="AP104" s="841">
        <v>0</v>
      </c>
      <c r="AQ104" s="709">
        <v>0</v>
      </c>
      <c r="AR104" s="708" t="s">
        <v>29</v>
      </c>
      <c r="AS104" s="842">
        <v>0</v>
      </c>
      <c r="AT104" s="843">
        <v>0</v>
      </c>
      <c r="AU104" s="841">
        <v>2.169812</v>
      </c>
      <c r="AV104" s="709">
        <v>0</v>
      </c>
      <c r="AW104" s="727" t="s">
        <v>29</v>
      </c>
      <c r="AX104" s="842">
        <v>2.169812</v>
      </c>
      <c r="AY104" s="843">
        <v>0</v>
      </c>
      <c r="AZ104" s="853">
        <v>1</v>
      </c>
      <c r="BA104" s="708" t="s">
        <v>29</v>
      </c>
      <c r="BB104" s="708" t="s">
        <v>29</v>
      </c>
      <c r="BC104" s="858" t="s">
        <v>29</v>
      </c>
      <c r="BD104" s="859" t="s">
        <v>29</v>
      </c>
      <c r="BE104" s="841">
        <v>0</v>
      </c>
      <c r="BF104" s="709">
        <v>0</v>
      </c>
      <c r="BG104" s="708" t="s">
        <v>29</v>
      </c>
      <c r="BH104" s="709">
        <v>0</v>
      </c>
      <c r="BI104" s="866">
        <v>0</v>
      </c>
      <c r="BJ104" s="841" t="s">
        <v>29</v>
      </c>
      <c r="BK104" s="709" t="s">
        <v>29</v>
      </c>
      <c r="BL104" s="708" t="s">
        <v>29</v>
      </c>
      <c r="BM104" s="866" t="s">
        <v>29</v>
      </c>
      <c r="BN104" s="853">
        <v>0</v>
      </c>
      <c r="BO104" s="708" t="s">
        <v>29</v>
      </c>
      <c r="BP104" s="708" t="s">
        <v>29</v>
      </c>
      <c r="BQ104" s="708" t="s">
        <v>29</v>
      </c>
      <c r="BR104" s="859" t="s">
        <v>29</v>
      </c>
      <c r="BS104" s="870" t="s">
        <v>29</v>
      </c>
      <c r="BT104" s="871" t="s">
        <v>29</v>
      </c>
      <c r="BU104" s="708" t="s">
        <v>29</v>
      </c>
      <c r="BV104" s="875" t="s">
        <v>29</v>
      </c>
      <c r="BW104" s="866" t="s">
        <v>29</v>
      </c>
      <c r="BX104" s="870" t="s">
        <v>29</v>
      </c>
      <c r="BY104" s="871" t="s">
        <v>29</v>
      </c>
      <c r="BZ104" s="708" t="s">
        <v>29</v>
      </c>
      <c r="CA104" s="875" t="s">
        <v>29</v>
      </c>
      <c r="CB104" s="866"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collapsed="1" spans="1:80">
      <c r="A105" s="213" t="s">
        <v>126</v>
      </c>
      <c r="B105" s="214">
        <v>452.460756999999</v>
      </c>
      <c r="C105" s="215">
        <v>436.14</v>
      </c>
      <c r="D105" s="216">
        <v>1.03742091300958</v>
      </c>
      <c r="E105" s="215">
        <v>16.3207569999992</v>
      </c>
      <c r="F105" s="217">
        <v>22.3152189999999</v>
      </c>
      <c r="G105" s="214">
        <v>-8.04630599999999</v>
      </c>
      <c r="H105" s="215">
        <v>0</v>
      </c>
      <c r="I105" s="216" t="s">
        <v>29</v>
      </c>
      <c r="J105" s="215">
        <v>-8.04630599999999</v>
      </c>
      <c r="K105" s="217">
        <v>0</v>
      </c>
      <c r="L105" s="214">
        <v>-21.5019079999999</v>
      </c>
      <c r="M105" s="215">
        <v>0</v>
      </c>
      <c r="N105" s="216" t="s">
        <v>29</v>
      </c>
      <c r="O105" s="215">
        <v>-21.5019079999999</v>
      </c>
      <c r="P105" s="217">
        <v>3.526547</v>
      </c>
      <c r="Q105" s="214">
        <v>0</v>
      </c>
      <c r="R105" s="215"/>
      <c r="S105" s="216"/>
      <c r="T105" s="215"/>
      <c r="U105" s="217"/>
      <c r="V105" s="237"/>
      <c r="W105" s="238"/>
      <c r="X105" s="238"/>
      <c r="Y105" s="216"/>
      <c r="Z105" s="257"/>
      <c r="AA105" s="214">
        <v>1179.47259</v>
      </c>
      <c r="AB105" s="215">
        <v>1457.74249576</v>
      </c>
      <c r="AC105" s="216">
        <v>0.809109011660578</v>
      </c>
      <c r="AD105" s="215">
        <v>-278.269905760001</v>
      </c>
      <c r="AE105" s="217">
        <v>1046.69076</v>
      </c>
      <c r="AF105" s="214">
        <v>108.719179</v>
      </c>
      <c r="AG105" s="215">
        <v>403.06587064</v>
      </c>
      <c r="AH105" s="216">
        <v>0.269730550064614</v>
      </c>
      <c r="AI105" s="215">
        <v>-294.34669164</v>
      </c>
      <c r="AJ105" s="217">
        <v>-55.7628009999984</v>
      </c>
      <c r="AK105" s="214">
        <v>1.185909</v>
      </c>
      <c r="AL105" s="215">
        <v>0</v>
      </c>
      <c r="AM105" s="238" t="s">
        <v>29</v>
      </c>
      <c r="AN105" s="215">
        <v>1.185909</v>
      </c>
      <c r="AO105" s="217">
        <v>2.294664</v>
      </c>
      <c r="AP105" s="214">
        <v>0.478078</v>
      </c>
      <c r="AQ105" s="215">
        <v>0</v>
      </c>
      <c r="AR105" s="238" t="s">
        <v>29</v>
      </c>
      <c r="AS105" s="215">
        <v>0.478078</v>
      </c>
      <c r="AT105" s="217">
        <v>0</v>
      </c>
      <c r="AU105" s="214">
        <v>-805.474966999999</v>
      </c>
      <c r="AV105" s="215">
        <v>-1424.6683664</v>
      </c>
      <c r="AW105" s="216">
        <v>1.43462283153282</v>
      </c>
      <c r="AX105" s="215">
        <v>619.193399400001</v>
      </c>
      <c r="AY105" s="217">
        <v>-969.844623000001</v>
      </c>
      <c r="AZ105" s="237">
        <v>-1.78020956411917</v>
      </c>
      <c r="BA105" s="238">
        <v>-3.26653910762599</v>
      </c>
      <c r="BB105" s="238">
        <v>1.45501660764963</v>
      </c>
      <c r="BC105" s="216">
        <v>1.48632954350682</v>
      </c>
      <c r="BD105" s="257">
        <v>-43.4611295098652</v>
      </c>
      <c r="BE105" s="214">
        <v>67.5555555555556</v>
      </c>
      <c r="BF105" s="215">
        <v>66.1111111111111</v>
      </c>
      <c r="BG105" s="238">
        <v>1.0218487394958</v>
      </c>
      <c r="BH105" s="215">
        <v>1.44444444444444</v>
      </c>
      <c r="BI105" s="279">
        <v>57.5</v>
      </c>
      <c r="BJ105" s="214">
        <v>6.69760988980262</v>
      </c>
      <c r="BK105" s="215">
        <v>6.5970756302521</v>
      </c>
      <c r="BL105" s="238">
        <v>1.01523921585642</v>
      </c>
      <c r="BM105" s="279">
        <v>0.100534259550519</v>
      </c>
      <c r="BN105" s="237">
        <v>2.60679533363376</v>
      </c>
      <c r="BO105" s="238">
        <v>3.34237285220342</v>
      </c>
      <c r="BP105" s="238">
        <v>0.77992355996886</v>
      </c>
      <c r="BQ105" s="238">
        <v>-0.735577518569657</v>
      </c>
      <c r="BR105" s="257">
        <v>46.9047944364787</v>
      </c>
      <c r="BS105" s="292">
        <v>0.383612778148579</v>
      </c>
      <c r="BT105" s="293">
        <v>0.299188643583184</v>
      </c>
      <c r="BU105" s="238">
        <v>1.28217693544214</v>
      </c>
      <c r="BV105" s="238">
        <v>0.0844241345653948</v>
      </c>
      <c r="BW105" s="279">
        <v>0.021319782167562</v>
      </c>
      <c r="BX105" s="292">
        <v>-0.682911136578426</v>
      </c>
      <c r="BY105" s="293">
        <v>-0.977311404822045</v>
      </c>
      <c r="BZ105" s="238">
        <v>1.30123486412934</v>
      </c>
      <c r="CA105" s="238">
        <v>0.294400268243619</v>
      </c>
      <c r="CB105" s="279">
        <v>-0.926581813906527</v>
      </c>
    </row>
    <row r="106" s="159" customFormat="1" ht="16.2" spans="1:16384">
      <c r="A106" s="302" t="s">
        <v>127</v>
      </c>
      <c r="B106" s="303">
        <v>24266.84453609</v>
      </c>
      <c r="C106" s="304">
        <v>31377.80233014</v>
      </c>
      <c r="D106" s="305">
        <v>0.773376168310565</v>
      </c>
      <c r="E106" s="306">
        <v>-7110.95779405001</v>
      </c>
      <c r="F106" s="307">
        <v>10845.022924</v>
      </c>
      <c r="G106" s="303">
        <v>1534.076637</v>
      </c>
      <c r="H106" s="304">
        <v>1987.69057789</v>
      </c>
      <c r="I106" s="305">
        <v>0.771788453426425</v>
      </c>
      <c r="J106" s="306">
        <v>-453.61394089</v>
      </c>
      <c r="K106" s="307">
        <v>1476.04778800001</v>
      </c>
      <c r="L106" s="303">
        <v>16313.948152</v>
      </c>
      <c r="M106" s="304">
        <v>21723.07864379</v>
      </c>
      <c r="N106" s="305">
        <v>0.750996137311491</v>
      </c>
      <c r="O106" s="306">
        <v>-5409.13049178997</v>
      </c>
      <c r="P106" s="307">
        <v>6552.66026299998</v>
      </c>
      <c r="Q106" s="303">
        <v>4150.20271608995</v>
      </c>
      <c r="R106" s="304">
        <v>6498.41783638</v>
      </c>
      <c r="S106" s="305">
        <v>0.638648178769904</v>
      </c>
      <c r="T106" s="306">
        <v>-2348.21512029005</v>
      </c>
      <c r="U106" s="307">
        <v>2441.62748600001</v>
      </c>
      <c r="V106" s="311">
        <v>0.171023583635594</v>
      </c>
      <c r="W106" s="312">
        <v>0.207102389390029</v>
      </c>
      <c r="X106" s="312">
        <v>0.825792421513359</v>
      </c>
      <c r="Y106" s="305">
        <v>-0.0360788057544343</v>
      </c>
      <c r="Z106" s="315">
        <v>0.225138065923005</v>
      </c>
      <c r="AA106" s="303">
        <v>5391.005031</v>
      </c>
      <c r="AB106" s="304">
        <v>5202.71145864</v>
      </c>
      <c r="AC106" s="305">
        <v>1.03619143092152</v>
      </c>
      <c r="AD106" s="306">
        <v>188.293572359995</v>
      </c>
      <c r="AE106" s="307">
        <v>2752.45511</v>
      </c>
      <c r="AF106" s="303">
        <v>2396.39389048</v>
      </c>
      <c r="AG106" s="304">
        <v>2781.81361121</v>
      </c>
      <c r="AH106" s="305">
        <v>0.861450199547209</v>
      </c>
      <c r="AI106" s="306">
        <v>-385.419720730004</v>
      </c>
      <c r="AJ106" s="307">
        <v>819.554204000001</v>
      </c>
      <c r="AK106" s="303">
        <v>33.449384</v>
      </c>
      <c r="AL106" s="304">
        <v>0.88</v>
      </c>
      <c r="AM106" s="312">
        <v>38.0106636363636</v>
      </c>
      <c r="AN106" s="304">
        <v>32.569384</v>
      </c>
      <c r="AO106" s="317">
        <v>15.538873</v>
      </c>
      <c r="AP106" s="303">
        <v>34.091992</v>
      </c>
      <c r="AQ106" s="304">
        <v>2</v>
      </c>
      <c r="AR106" s="312">
        <v>17.045996</v>
      </c>
      <c r="AS106" s="304">
        <v>32.091992</v>
      </c>
      <c r="AT106" s="317">
        <v>0.877000999999999</v>
      </c>
      <c r="AU106" s="303">
        <v>-1369.22178239005</v>
      </c>
      <c r="AV106" s="304">
        <v>-318.61196139</v>
      </c>
      <c r="AW106" s="305">
        <v>-2.29745881609898</v>
      </c>
      <c r="AX106" s="306">
        <v>-1050.60982100005</v>
      </c>
      <c r="AY106" s="307">
        <v>-741.032568999999</v>
      </c>
      <c r="AZ106" s="311">
        <v>-0.05642356097653</v>
      </c>
      <c r="BA106" s="312">
        <v>-0.0101540559800123</v>
      </c>
      <c r="BB106" s="312">
        <v>-3.55675102516638</v>
      </c>
      <c r="BC106" s="305">
        <v>-0.0462695049965177</v>
      </c>
      <c r="BD106" s="315">
        <v>-0.0683292764056862</v>
      </c>
      <c r="BE106" s="303">
        <v>1151.77777777778</v>
      </c>
      <c r="BF106" s="306">
        <v>822.111111111111</v>
      </c>
      <c r="BG106" s="312">
        <v>1.4010001351534</v>
      </c>
      <c r="BH106" s="304">
        <v>329.666666666667</v>
      </c>
      <c r="BI106" s="319">
        <v>473.416666656667</v>
      </c>
      <c r="BJ106" s="303">
        <v>21.0690334579211</v>
      </c>
      <c r="BK106" s="306">
        <v>38.1673497731126</v>
      </c>
      <c r="BL106" s="312">
        <v>0.552017197504328</v>
      </c>
      <c r="BM106" s="319">
        <v>-17.0983163151915</v>
      </c>
      <c r="BN106" s="311">
        <v>0.22215517237861</v>
      </c>
      <c r="BO106" s="312">
        <v>0.165808663204004</v>
      </c>
      <c r="BP106" s="312">
        <v>1.3398284992219</v>
      </c>
      <c r="BQ106" s="312">
        <v>0.0563465091746056</v>
      </c>
      <c r="BR106" s="315">
        <v>0.253798920416187</v>
      </c>
      <c r="BS106" s="324">
        <v>4.50135816912578</v>
      </c>
      <c r="BT106" s="325">
        <v>6.03104796020001</v>
      </c>
      <c r="BU106" s="312">
        <v>0.746364180625169</v>
      </c>
      <c r="BV106" s="312">
        <v>-1.52968979107423</v>
      </c>
      <c r="BW106" s="319">
        <v>3.94012708312616</v>
      </c>
      <c r="BX106" s="324">
        <v>-0.253982657132869</v>
      </c>
      <c r="BY106" s="325">
        <v>-0.0612395986060096</v>
      </c>
      <c r="BZ106" s="312">
        <v>-2.14735992583637</v>
      </c>
      <c r="CA106" s="312">
        <v>-0.19274305852686</v>
      </c>
      <c r="CB106" s="319">
        <v>-0.269226032536458</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hidden="1" outlineLevel="3" spans="1:80">
      <c r="A107" s="850" t="s">
        <v>128</v>
      </c>
      <c r="B107" s="841">
        <v>646.773970000001</v>
      </c>
      <c r="C107" s="709">
        <v>653.00083199</v>
      </c>
      <c r="D107" s="727">
        <v>0.990464235748333</v>
      </c>
      <c r="E107" s="842">
        <v>-6.22686198999929</v>
      </c>
      <c r="F107" s="843">
        <v>680.706589000109</v>
      </c>
      <c r="G107" s="841">
        <v>0</v>
      </c>
      <c r="H107" s="709">
        <v>0</v>
      </c>
      <c r="I107" s="727" t="s">
        <v>29</v>
      </c>
      <c r="J107" s="842">
        <v>0</v>
      </c>
      <c r="K107" s="843">
        <v>0</v>
      </c>
      <c r="L107" s="841">
        <v>432.319264999998</v>
      </c>
      <c r="M107" s="709">
        <v>437.77175779</v>
      </c>
      <c r="N107" s="727">
        <v>0.987544895957821</v>
      </c>
      <c r="O107" s="842">
        <v>-5.45249279000188</v>
      </c>
      <c r="P107" s="843">
        <v>452.190381000001</v>
      </c>
      <c r="Q107" s="841">
        <v>214.454705000003</v>
      </c>
      <c r="R107" s="709">
        <v>215.2290742</v>
      </c>
      <c r="S107" s="727">
        <v>0.996402116197007</v>
      </c>
      <c r="T107" s="842">
        <v>-0.774369199997409</v>
      </c>
      <c r="U107" s="843">
        <v>228.516208000108</v>
      </c>
      <c r="V107" s="853">
        <v>0.331575967721772</v>
      </c>
      <c r="W107" s="708">
        <v>0.329599999963394</v>
      </c>
      <c r="X107" s="708">
        <v>1.00599504781128</v>
      </c>
      <c r="Y107" s="858">
        <v>0.00197596775837844</v>
      </c>
      <c r="Z107" s="859">
        <v>0.335704416106469</v>
      </c>
      <c r="AA107" s="841">
        <v>43.970522</v>
      </c>
      <c r="AB107" s="709">
        <v>42.11364424</v>
      </c>
      <c r="AC107" s="727">
        <v>1.04409207024255</v>
      </c>
      <c r="AD107" s="842">
        <v>1.85687775999999</v>
      </c>
      <c r="AE107" s="843">
        <v>36.446726</v>
      </c>
      <c r="AF107" s="841">
        <v>3.72969399999998</v>
      </c>
      <c r="AG107" s="709">
        <v>4.04467262</v>
      </c>
      <c r="AH107" s="727">
        <v>0.922125064351927</v>
      </c>
      <c r="AI107" s="842">
        <v>-0.314978620000023</v>
      </c>
      <c r="AJ107" s="843">
        <v>3.40515599999999</v>
      </c>
      <c r="AK107" s="841">
        <v>0</v>
      </c>
      <c r="AL107" s="709">
        <v>0</v>
      </c>
      <c r="AM107" s="708" t="s">
        <v>29</v>
      </c>
      <c r="AN107" s="842">
        <v>0</v>
      </c>
      <c r="AO107" s="843">
        <v>0</v>
      </c>
      <c r="AP107" s="841">
        <v>0</v>
      </c>
      <c r="AQ107" s="709">
        <v>0</v>
      </c>
      <c r="AR107" s="708" t="s">
        <v>29</v>
      </c>
      <c r="AS107" s="842">
        <v>0</v>
      </c>
      <c r="AT107" s="843">
        <v>0</v>
      </c>
      <c r="AU107" s="841">
        <v>166.754489000003</v>
      </c>
      <c r="AV107" s="709">
        <v>169.07075734</v>
      </c>
      <c r="AW107" s="727">
        <v>0.986300006125013</v>
      </c>
      <c r="AX107" s="842">
        <v>-2.31626833999735</v>
      </c>
      <c r="AY107" s="843">
        <v>188.664326000108</v>
      </c>
      <c r="AZ107" s="853">
        <v>0.2578249848243</v>
      </c>
      <c r="BA107" s="708">
        <v>0.258913540469408</v>
      </c>
      <c r="BB107" s="708">
        <v>0.995795678962428</v>
      </c>
      <c r="BC107" s="858">
        <v>-0.00108855564510774</v>
      </c>
      <c r="BD107" s="859">
        <v>0.277159541348406</v>
      </c>
      <c r="BE107" s="841">
        <v>9</v>
      </c>
      <c r="BF107" s="709">
        <v>8</v>
      </c>
      <c r="BG107" s="708">
        <v>1.125</v>
      </c>
      <c r="BH107" s="709">
        <v>1</v>
      </c>
      <c r="BI107" s="866">
        <v>7.83333333</v>
      </c>
      <c r="BJ107" s="841">
        <v>71.8637744444445</v>
      </c>
      <c r="BK107" s="709">
        <v>81.62510399875</v>
      </c>
      <c r="BL107" s="708">
        <v>0.880412653998518</v>
      </c>
      <c r="BM107" s="866">
        <v>-9.76132955430548</v>
      </c>
      <c r="BN107" s="853">
        <v>0.0679843717272666</v>
      </c>
      <c r="BO107" s="708">
        <v>0.0644924817502299</v>
      </c>
      <c r="BP107" s="708">
        <v>1.05414414025127</v>
      </c>
      <c r="BQ107" s="708">
        <v>0.00349188997703667</v>
      </c>
      <c r="BR107" s="859">
        <v>0.0535424903900763</v>
      </c>
      <c r="BS107" s="870">
        <v>14.7092629466623</v>
      </c>
      <c r="BT107" s="871">
        <v>15.5056833426392</v>
      </c>
      <c r="BU107" s="708">
        <v>0.948636872146953</v>
      </c>
      <c r="BV107" s="875">
        <v>-0.796420395976838</v>
      </c>
      <c r="BW107" s="866">
        <v>18.676755464952</v>
      </c>
      <c r="BX107" s="870">
        <v>3.79241549599986</v>
      </c>
      <c r="BY107" s="871">
        <v>4.01463137164023</v>
      </c>
      <c r="BZ107" s="708">
        <v>0.944648498188369</v>
      </c>
      <c r="CA107" s="875">
        <v>-0.222215875640374</v>
      </c>
      <c r="CB107" s="866">
        <v>5.17644097854244</v>
      </c>
    </row>
    <row r="108" s="159" customFormat="1" hidden="1" outlineLevel="3" spans="1:80">
      <c r="A108" s="850" t="s">
        <v>129</v>
      </c>
      <c r="B108" s="841">
        <v>618.518952000001</v>
      </c>
      <c r="C108" s="709">
        <v>598.89049921</v>
      </c>
      <c r="D108" s="727">
        <v>1.03277469389795</v>
      </c>
      <c r="E108" s="842">
        <v>19.6284527900006</v>
      </c>
      <c r="F108" s="843">
        <v>634.744699999946</v>
      </c>
      <c r="G108" s="841">
        <v>0</v>
      </c>
      <c r="H108" s="709">
        <v>0</v>
      </c>
      <c r="I108" s="727" t="s">
        <v>29</v>
      </c>
      <c r="J108" s="842">
        <v>0</v>
      </c>
      <c r="K108" s="843">
        <v>0</v>
      </c>
      <c r="L108" s="841">
        <v>413.05037400001</v>
      </c>
      <c r="M108" s="709">
        <v>402.45441547</v>
      </c>
      <c r="N108" s="727">
        <v>1.02632834458441</v>
      </c>
      <c r="O108" s="842">
        <v>10.59595853001</v>
      </c>
      <c r="P108" s="843">
        <v>423.731026</v>
      </c>
      <c r="Q108" s="841">
        <v>205.468577999991</v>
      </c>
      <c r="R108" s="709">
        <v>196.43608374</v>
      </c>
      <c r="S108" s="727">
        <v>1.04598184858921</v>
      </c>
      <c r="T108" s="842">
        <v>9.03249425999059</v>
      </c>
      <c r="U108" s="843">
        <v>211.013673999946</v>
      </c>
      <c r="V108" s="853">
        <v>0.332194474131474</v>
      </c>
      <c r="W108" s="708">
        <v>0.327999999998531</v>
      </c>
      <c r="X108" s="708">
        <v>1.01278803089318</v>
      </c>
      <c r="Y108" s="858">
        <v>0.00419447413294338</v>
      </c>
      <c r="Z108" s="859">
        <v>0.33243865447</v>
      </c>
      <c r="AA108" s="841">
        <v>33.555999</v>
      </c>
      <c r="AB108" s="709">
        <v>35.52072021</v>
      </c>
      <c r="AC108" s="727">
        <v>0.94468802438733</v>
      </c>
      <c r="AD108" s="842">
        <v>-1.96472120999999</v>
      </c>
      <c r="AE108" s="843">
        <v>34.58077</v>
      </c>
      <c r="AF108" s="841">
        <v>5.93233100000009</v>
      </c>
      <c r="AG108" s="709">
        <v>3.77321803</v>
      </c>
      <c r="AH108" s="727">
        <v>1.57222056950684</v>
      </c>
      <c r="AI108" s="842">
        <v>2.15911297000009</v>
      </c>
      <c r="AJ108" s="843">
        <v>4.520095</v>
      </c>
      <c r="AK108" s="841">
        <v>0</v>
      </c>
      <c r="AL108" s="709">
        <v>0</v>
      </c>
      <c r="AM108" s="708" t="s">
        <v>29</v>
      </c>
      <c r="AN108" s="842">
        <v>0</v>
      </c>
      <c r="AO108" s="843">
        <v>0</v>
      </c>
      <c r="AP108" s="841">
        <v>0</v>
      </c>
      <c r="AQ108" s="709">
        <v>0</v>
      </c>
      <c r="AR108" s="708" t="s">
        <v>29</v>
      </c>
      <c r="AS108" s="842">
        <v>0</v>
      </c>
      <c r="AT108" s="843">
        <v>0</v>
      </c>
      <c r="AU108" s="841">
        <v>165.980247999991</v>
      </c>
      <c r="AV108" s="709">
        <v>157.1421455</v>
      </c>
      <c r="AW108" s="727">
        <v>1.05624272515734</v>
      </c>
      <c r="AX108" s="842">
        <v>8.8381024999905</v>
      </c>
      <c r="AY108" s="843">
        <v>171.912808999946</v>
      </c>
      <c r="AZ108" s="853">
        <v>0.268351111090918</v>
      </c>
      <c r="BA108" s="708">
        <v>0.262388776758501</v>
      </c>
      <c r="BB108" s="708">
        <v>1.02272328262693</v>
      </c>
      <c r="BC108" s="858">
        <v>0.00596233433241716</v>
      </c>
      <c r="BD108" s="859">
        <v>0.270837722630785</v>
      </c>
      <c r="BE108" s="841">
        <v>7</v>
      </c>
      <c r="BF108" s="709">
        <v>7</v>
      </c>
      <c r="BG108" s="708">
        <v>1</v>
      </c>
      <c r="BH108" s="709">
        <v>0</v>
      </c>
      <c r="BI108" s="866">
        <v>7.08333333</v>
      </c>
      <c r="BJ108" s="841">
        <v>88.3598502857144</v>
      </c>
      <c r="BK108" s="709">
        <v>85.5557856014286</v>
      </c>
      <c r="BL108" s="708">
        <v>1.03277469389795</v>
      </c>
      <c r="BM108" s="866">
        <v>2.80406468428579</v>
      </c>
      <c r="BN108" s="853">
        <v>0.0542521759300917</v>
      </c>
      <c r="BO108" s="708">
        <v>0.0593108761231904</v>
      </c>
      <c r="BP108" s="708">
        <v>0.914708725890482</v>
      </c>
      <c r="BQ108" s="708">
        <v>-0.0050587001930987</v>
      </c>
      <c r="BR108" s="859">
        <v>0.0544798089688703</v>
      </c>
      <c r="BS108" s="870">
        <v>18.4324404110276</v>
      </c>
      <c r="BT108" s="871">
        <v>16.8603140834233</v>
      </c>
      <c r="BU108" s="708">
        <v>1.09324418986655</v>
      </c>
      <c r="BV108" s="875">
        <v>1.57212632760431</v>
      </c>
      <c r="BW108" s="866">
        <v>18.3554241273386</v>
      </c>
      <c r="BX108" s="870">
        <v>4.9463658644164</v>
      </c>
      <c r="BY108" s="871">
        <v>4.42395718811356</v>
      </c>
      <c r="BZ108" s="708">
        <v>1.11808628657313</v>
      </c>
      <c r="CA108" s="875">
        <v>0.522408676302833</v>
      </c>
      <c r="CB108" s="866">
        <v>4.97134126857054</v>
      </c>
    </row>
    <row r="109" s="159" customFormat="1" hidden="1" outlineLevel="3" spans="1:80">
      <c r="A109" s="850" t="s">
        <v>130</v>
      </c>
      <c r="B109" s="841">
        <v>270.431744999999</v>
      </c>
      <c r="C109" s="709">
        <v>255.50019218</v>
      </c>
      <c r="D109" s="727">
        <v>1.05844047588614</v>
      </c>
      <c r="E109" s="842">
        <v>14.9315528199992</v>
      </c>
      <c r="F109" s="843">
        <v>267.576708999793</v>
      </c>
      <c r="G109" s="841">
        <v>0</v>
      </c>
      <c r="H109" s="709">
        <v>0</v>
      </c>
      <c r="I109" s="727" t="s">
        <v>29</v>
      </c>
      <c r="J109" s="842">
        <v>0</v>
      </c>
      <c r="K109" s="843">
        <v>0</v>
      </c>
      <c r="L109" s="841">
        <v>179.554222999996</v>
      </c>
      <c r="M109" s="709">
        <v>169.88207777</v>
      </c>
      <c r="N109" s="727">
        <v>1.05693446511227</v>
      </c>
      <c r="O109" s="842">
        <v>9.67214522999555</v>
      </c>
      <c r="P109" s="843">
        <v>176.53018</v>
      </c>
      <c r="Q109" s="841">
        <v>90.8775220000036</v>
      </c>
      <c r="R109" s="709">
        <v>85.61811441</v>
      </c>
      <c r="S109" s="727">
        <v>1.06142867810447</v>
      </c>
      <c r="T109" s="842">
        <v>5.2594075900036</v>
      </c>
      <c r="U109" s="843">
        <v>91.0465289997928</v>
      </c>
      <c r="V109" s="853">
        <v>0.336046058498065</v>
      </c>
      <c r="W109" s="708">
        <v>0.335100000041025</v>
      </c>
      <c r="X109" s="708">
        <v>1.00282321234534</v>
      </c>
      <c r="Y109" s="858">
        <v>0.000946058457039933</v>
      </c>
      <c r="Z109" s="859">
        <v>0.340263281285306</v>
      </c>
      <c r="AA109" s="841">
        <v>21.632707</v>
      </c>
      <c r="AB109" s="709">
        <v>25.35546515</v>
      </c>
      <c r="AC109" s="727">
        <v>0.85317728828966</v>
      </c>
      <c r="AD109" s="842">
        <v>-3.72275815000002</v>
      </c>
      <c r="AE109" s="843">
        <v>21.470963</v>
      </c>
      <c r="AF109" s="841">
        <v>2.03558999999996</v>
      </c>
      <c r="AG109" s="709">
        <v>2.49733410000002</v>
      </c>
      <c r="AH109" s="727">
        <v>0.815105195576334</v>
      </c>
      <c r="AI109" s="842">
        <v>-0.461744100000057</v>
      </c>
      <c r="AJ109" s="843">
        <v>2.00800199999999</v>
      </c>
      <c r="AK109" s="841">
        <v>0</v>
      </c>
      <c r="AL109" s="709">
        <v>0</v>
      </c>
      <c r="AM109" s="708" t="s">
        <v>29</v>
      </c>
      <c r="AN109" s="842">
        <v>0</v>
      </c>
      <c r="AO109" s="843">
        <v>0</v>
      </c>
      <c r="AP109" s="841">
        <v>0</v>
      </c>
      <c r="AQ109" s="709">
        <v>0</v>
      </c>
      <c r="AR109" s="708" t="s">
        <v>29</v>
      </c>
      <c r="AS109" s="842">
        <v>0</v>
      </c>
      <c r="AT109" s="843">
        <v>0</v>
      </c>
      <c r="AU109" s="841">
        <v>67.2092250000037</v>
      </c>
      <c r="AV109" s="709">
        <v>57.76531516</v>
      </c>
      <c r="AW109" s="727">
        <v>1.16348754981853</v>
      </c>
      <c r="AX109" s="842">
        <v>9.44390984000369</v>
      </c>
      <c r="AY109" s="843">
        <v>67.5675639997929</v>
      </c>
      <c r="AZ109" s="853">
        <v>0.248525649235462</v>
      </c>
      <c r="BA109" s="708">
        <v>0.226087169121596</v>
      </c>
      <c r="BB109" s="708">
        <v>1.09924703025406</v>
      </c>
      <c r="BC109" s="858">
        <v>0.0224384801138658</v>
      </c>
      <c r="BD109" s="859">
        <v>0.252516611974046</v>
      </c>
      <c r="BE109" s="841">
        <v>4.66666666666667</v>
      </c>
      <c r="BF109" s="709">
        <v>5</v>
      </c>
      <c r="BG109" s="708">
        <v>0.933333333333333</v>
      </c>
      <c r="BH109" s="709">
        <v>-0.333333333333333</v>
      </c>
      <c r="BI109" s="866">
        <v>5</v>
      </c>
      <c r="BJ109" s="841">
        <v>57.949659642857</v>
      </c>
      <c r="BK109" s="709">
        <v>51.100038436</v>
      </c>
      <c r="BL109" s="708">
        <v>1.13404336702086</v>
      </c>
      <c r="BM109" s="866">
        <v>6.84962120685696</v>
      </c>
      <c r="BN109" s="853">
        <v>0.0799932234287067</v>
      </c>
      <c r="BO109" s="708">
        <v>0.0992385365101293</v>
      </c>
      <c r="BP109" s="708">
        <v>0.806070164290883</v>
      </c>
      <c r="BQ109" s="708">
        <v>-0.0192453130814226</v>
      </c>
      <c r="BR109" s="859">
        <v>0.0802422717592233</v>
      </c>
      <c r="BS109" s="870">
        <v>12.5010589289634</v>
      </c>
      <c r="BT109" s="871">
        <v>10.0767306246796</v>
      </c>
      <c r="BU109" s="708">
        <v>1.24058679293721</v>
      </c>
      <c r="BV109" s="875">
        <v>2.42432830428387</v>
      </c>
      <c r="BW109" s="866">
        <v>12.4622593313487</v>
      </c>
      <c r="BX109" s="870">
        <v>3.1068337864514</v>
      </c>
      <c r="BY109" s="871">
        <v>2.27821950093469</v>
      </c>
      <c r="BZ109" s="708">
        <v>1.36371134790864</v>
      </c>
      <c r="CA109" s="875">
        <v>0.82861428551671</v>
      </c>
      <c r="CB109" s="866">
        <v>3.14692750389412</v>
      </c>
    </row>
    <row r="110" s="159" customFormat="1" hidden="1" outlineLevel="3" spans="1:80">
      <c r="A110" s="850" t="s">
        <v>131</v>
      </c>
      <c r="B110" s="841">
        <v>99.637737</v>
      </c>
      <c r="C110" s="709">
        <v>103.817912</v>
      </c>
      <c r="D110" s="727">
        <v>0.959735512692646</v>
      </c>
      <c r="E110" s="842">
        <v>-4.18017500000002</v>
      </c>
      <c r="F110" s="843">
        <v>107.60922700047</v>
      </c>
      <c r="G110" s="841">
        <v>0</v>
      </c>
      <c r="H110" s="709">
        <v>0</v>
      </c>
      <c r="I110" s="727" t="s">
        <v>29</v>
      </c>
      <c r="J110" s="842">
        <v>0</v>
      </c>
      <c r="K110" s="843">
        <v>0.391892</v>
      </c>
      <c r="L110" s="841">
        <v>77.3457120000001</v>
      </c>
      <c r="M110" s="709">
        <v>77.34434444</v>
      </c>
      <c r="N110" s="727">
        <v>1.00001768144795</v>
      </c>
      <c r="O110" s="842">
        <v>0.00136756000013349</v>
      </c>
      <c r="P110" s="843">
        <v>78.953415</v>
      </c>
      <c r="Q110" s="841">
        <v>22.2920249999998</v>
      </c>
      <c r="R110" s="709">
        <v>26.47356756</v>
      </c>
      <c r="S110" s="727">
        <v>0.842048392211474</v>
      </c>
      <c r="T110" s="842">
        <v>-4.18154256000015</v>
      </c>
      <c r="U110" s="843">
        <v>28.6558120004699</v>
      </c>
      <c r="V110" s="853">
        <v>0.223730743704063</v>
      </c>
      <c r="W110" s="708">
        <v>0.255</v>
      </c>
      <c r="X110" s="708">
        <v>0.87737546550613</v>
      </c>
      <c r="Y110" s="858">
        <v>-0.0312692562959369</v>
      </c>
      <c r="Z110" s="859">
        <v>0.266295119844553</v>
      </c>
      <c r="AA110" s="841">
        <v>27.533688</v>
      </c>
      <c r="AB110" s="709">
        <v>24.16800315</v>
      </c>
      <c r="AC110" s="727">
        <v>1.13926201635736</v>
      </c>
      <c r="AD110" s="842">
        <v>3.36568485000004</v>
      </c>
      <c r="AE110" s="843">
        <v>23.802513</v>
      </c>
      <c r="AF110" s="841">
        <v>2.669927</v>
      </c>
      <c r="AG110" s="709">
        <v>2.35181102</v>
      </c>
      <c r="AH110" s="727">
        <v>1.13526426115649</v>
      </c>
      <c r="AI110" s="842">
        <v>0.318115979999999</v>
      </c>
      <c r="AJ110" s="843">
        <v>2.568114</v>
      </c>
      <c r="AK110" s="841">
        <v>0</v>
      </c>
      <c r="AL110" s="709">
        <v>0</v>
      </c>
      <c r="AM110" s="708" t="s">
        <v>29</v>
      </c>
      <c r="AN110" s="842">
        <v>0</v>
      </c>
      <c r="AO110" s="843">
        <v>0</v>
      </c>
      <c r="AP110" s="841">
        <v>0</v>
      </c>
      <c r="AQ110" s="709">
        <v>0</v>
      </c>
      <c r="AR110" s="708" t="s">
        <v>29</v>
      </c>
      <c r="AS110" s="842">
        <v>0</v>
      </c>
      <c r="AT110" s="843">
        <v>0</v>
      </c>
      <c r="AU110" s="841">
        <v>-7.9115900000002</v>
      </c>
      <c r="AV110" s="709">
        <v>-0.0462466100000092</v>
      </c>
      <c r="AW110" s="727">
        <v>-169.073944663158</v>
      </c>
      <c r="AX110" s="842">
        <v>-7.86534339000019</v>
      </c>
      <c r="AY110" s="843">
        <v>1.89329300046986</v>
      </c>
      <c r="AZ110" s="853">
        <v>-0.0794035496811836</v>
      </c>
      <c r="BA110" s="708">
        <v>-0.000445458872260975</v>
      </c>
      <c r="BB110" s="708">
        <v>-176.251135235363</v>
      </c>
      <c r="BC110" s="858">
        <v>-0.0789580908089226</v>
      </c>
      <c r="BD110" s="859">
        <v>0.0175941511080792</v>
      </c>
      <c r="BE110" s="841">
        <v>5.44444444444444</v>
      </c>
      <c r="BF110" s="709">
        <v>5</v>
      </c>
      <c r="BG110" s="708">
        <v>1.08888888888889</v>
      </c>
      <c r="BH110" s="709">
        <v>0.444444444444445</v>
      </c>
      <c r="BI110" s="866">
        <v>5</v>
      </c>
      <c r="BJ110" s="841">
        <v>18.3008088367347</v>
      </c>
      <c r="BK110" s="709">
        <v>20.7635824</v>
      </c>
      <c r="BL110" s="708">
        <v>0.88138975655447</v>
      </c>
      <c r="BM110" s="866">
        <v>-2.46277356326531</v>
      </c>
      <c r="BN110" s="853">
        <v>0.276337950148346</v>
      </c>
      <c r="BO110" s="708">
        <v>0.232792229051958</v>
      </c>
      <c r="BP110" s="708">
        <v>1.18705831063918</v>
      </c>
      <c r="BQ110" s="708">
        <v>0.0435457210963885</v>
      </c>
      <c r="BR110" s="859">
        <v>0.221193978095355</v>
      </c>
      <c r="BS110" s="870">
        <v>3.61875739276191</v>
      </c>
      <c r="BT110" s="871">
        <v>4.295676037265</v>
      </c>
      <c r="BU110" s="708">
        <v>0.842418599859296</v>
      </c>
      <c r="BV110" s="875">
        <v>-0.67691864450309</v>
      </c>
      <c r="BW110" s="866">
        <v>4.52091873662541</v>
      </c>
      <c r="BX110" s="870">
        <v>-0.287342182420321</v>
      </c>
      <c r="BY110" s="871">
        <v>-0.00191354700315856</v>
      </c>
      <c r="BZ110" s="708">
        <v>-148.162071768305</v>
      </c>
      <c r="CA110" s="875">
        <v>-0.285428635417162</v>
      </c>
      <c r="CB110" s="866">
        <v>0.0795417273995341</v>
      </c>
    </row>
    <row r="111" s="159" customFormat="1" hidden="1" outlineLevel="3" spans="1:80">
      <c r="A111" s="850" t="s">
        <v>132</v>
      </c>
      <c r="B111" s="841">
        <v>535.402215</v>
      </c>
      <c r="C111" s="709">
        <v>580.00889477</v>
      </c>
      <c r="D111" s="727">
        <v>0.923093110860501</v>
      </c>
      <c r="E111" s="842">
        <v>-44.6066797699998</v>
      </c>
      <c r="F111" s="843">
        <v>562.912847000611</v>
      </c>
      <c r="G111" s="841">
        <v>0</v>
      </c>
      <c r="H111" s="709">
        <v>0</v>
      </c>
      <c r="I111" s="727" t="s">
        <v>29</v>
      </c>
      <c r="J111" s="842">
        <v>0</v>
      </c>
      <c r="K111" s="843">
        <v>0</v>
      </c>
      <c r="L111" s="841">
        <v>356.112826000008</v>
      </c>
      <c r="M111" s="709">
        <v>389.53397372</v>
      </c>
      <c r="N111" s="727">
        <v>0.914202226314628</v>
      </c>
      <c r="O111" s="842">
        <v>-33.4211477199922</v>
      </c>
      <c r="P111" s="843">
        <v>375.562818</v>
      </c>
      <c r="Q111" s="841">
        <v>179.289388999992</v>
      </c>
      <c r="R111" s="709">
        <v>190.47492105</v>
      </c>
      <c r="S111" s="727">
        <v>0.941275565369199</v>
      </c>
      <c r="T111" s="842">
        <v>-11.1855320500076</v>
      </c>
      <c r="U111" s="843">
        <v>187.350029000611</v>
      </c>
      <c r="V111" s="853">
        <v>0.334868597807337</v>
      </c>
      <c r="W111" s="708">
        <v>0.328400000012986</v>
      </c>
      <c r="X111" s="708">
        <v>1.01969731362392</v>
      </c>
      <c r="Y111" s="858">
        <v>0.00646859779435088</v>
      </c>
      <c r="Z111" s="859">
        <v>0.332822443116861</v>
      </c>
      <c r="AA111" s="841">
        <v>38.4213449999999</v>
      </c>
      <c r="AB111" s="709">
        <v>46.2040063</v>
      </c>
      <c r="AC111" s="727">
        <v>0.831558734334254</v>
      </c>
      <c r="AD111" s="842">
        <v>-7.7826613000001</v>
      </c>
      <c r="AE111" s="843">
        <v>43.966051</v>
      </c>
      <c r="AF111" s="841">
        <v>5.651738</v>
      </c>
      <c r="AG111" s="709">
        <v>5.17468526000005</v>
      </c>
      <c r="AH111" s="727">
        <v>1.09218971126371</v>
      </c>
      <c r="AI111" s="842">
        <v>0.477052739999955</v>
      </c>
      <c r="AJ111" s="843">
        <v>5.39068199999996</v>
      </c>
      <c r="AK111" s="841">
        <v>0</v>
      </c>
      <c r="AL111" s="709">
        <v>0</v>
      </c>
      <c r="AM111" s="708" t="s">
        <v>29</v>
      </c>
      <c r="AN111" s="842">
        <v>0</v>
      </c>
      <c r="AO111" s="843">
        <v>0</v>
      </c>
      <c r="AP111" s="841">
        <v>0</v>
      </c>
      <c r="AQ111" s="709">
        <v>0</v>
      </c>
      <c r="AR111" s="708" t="s">
        <v>29</v>
      </c>
      <c r="AS111" s="842">
        <v>0</v>
      </c>
      <c r="AT111" s="843">
        <v>0</v>
      </c>
      <c r="AU111" s="841">
        <v>135.216305999992</v>
      </c>
      <c r="AV111" s="709">
        <v>139.09622949</v>
      </c>
      <c r="AW111" s="727">
        <v>0.972106192207846</v>
      </c>
      <c r="AX111" s="842">
        <v>-3.87992349000743</v>
      </c>
      <c r="AY111" s="843">
        <v>137.993296000611</v>
      </c>
      <c r="AZ111" s="853">
        <v>0.252550890175141</v>
      </c>
      <c r="BA111" s="708">
        <v>0.239817407533307</v>
      </c>
      <c r="BB111" s="708">
        <v>1.05309657365079</v>
      </c>
      <c r="BC111" s="858">
        <v>0.0127334826418346</v>
      </c>
      <c r="BD111" s="859">
        <v>0.245141493458332</v>
      </c>
      <c r="BE111" s="841">
        <v>9</v>
      </c>
      <c r="BF111" s="709">
        <v>10</v>
      </c>
      <c r="BG111" s="708">
        <v>0.9</v>
      </c>
      <c r="BH111" s="709">
        <v>-1</v>
      </c>
      <c r="BI111" s="866">
        <v>9.91666667</v>
      </c>
      <c r="BJ111" s="841">
        <v>59.489135</v>
      </c>
      <c r="BK111" s="709">
        <v>58.000889477</v>
      </c>
      <c r="BL111" s="708">
        <v>1.02565901206722</v>
      </c>
      <c r="BM111" s="866">
        <v>1.48824552300002</v>
      </c>
      <c r="BN111" s="853">
        <v>0.0717616474560157</v>
      </c>
      <c r="BO111" s="708">
        <v>0.0796608581637735</v>
      </c>
      <c r="BP111" s="708">
        <v>0.900839497717712</v>
      </c>
      <c r="BQ111" s="708">
        <v>-0.00789921070775787</v>
      </c>
      <c r="BR111" s="859">
        <v>0.0781045435972298</v>
      </c>
      <c r="BS111" s="870">
        <v>13.9350201040594</v>
      </c>
      <c r="BT111" s="871">
        <v>12.5532165112271</v>
      </c>
      <c r="BU111" s="708">
        <v>1.11007566001881</v>
      </c>
      <c r="BV111" s="875">
        <v>1.38180359283231</v>
      </c>
      <c r="BW111" s="866">
        <v>12.8033524548432</v>
      </c>
      <c r="BX111" s="870">
        <v>3.51930173188869</v>
      </c>
      <c r="BY111" s="871">
        <v>3.01047983992678</v>
      </c>
      <c r="BZ111" s="708">
        <v>1.16901687405895</v>
      </c>
      <c r="CA111" s="875">
        <v>0.508821891961909</v>
      </c>
      <c r="CB111" s="866">
        <v>3.13863294205366</v>
      </c>
    </row>
    <row r="112" s="159" customFormat="1" hidden="1" outlineLevel="3" spans="1:80">
      <c r="A112" s="850" t="s">
        <v>133</v>
      </c>
      <c r="B112" s="841">
        <v>1190.587512</v>
      </c>
      <c r="C112" s="709">
        <v>1015.00601287</v>
      </c>
      <c r="D112" s="727">
        <v>1.17298567388141</v>
      </c>
      <c r="E112" s="842">
        <v>175.581499129999</v>
      </c>
      <c r="F112" s="843">
        <v>1056.78093799954</v>
      </c>
      <c r="G112" s="841">
        <v>0</v>
      </c>
      <c r="H112" s="709">
        <v>0</v>
      </c>
      <c r="I112" s="727" t="s">
        <v>29</v>
      </c>
      <c r="J112" s="842">
        <v>0</v>
      </c>
      <c r="K112" s="843">
        <v>0</v>
      </c>
      <c r="L112" s="841">
        <v>792.52335100005</v>
      </c>
      <c r="M112" s="709">
        <v>665.84394441</v>
      </c>
      <c r="N112" s="727">
        <v>1.19025389906084</v>
      </c>
      <c r="O112" s="842">
        <v>126.67940659005</v>
      </c>
      <c r="P112" s="843">
        <v>684.389580999998</v>
      </c>
      <c r="Q112" s="841">
        <v>398.06416099995</v>
      </c>
      <c r="R112" s="709">
        <v>349.16206846</v>
      </c>
      <c r="S112" s="727">
        <v>1.14005557005558</v>
      </c>
      <c r="T112" s="842">
        <v>48.9020925399495</v>
      </c>
      <c r="U112" s="843">
        <v>372.391356999542</v>
      </c>
      <c r="V112" s="853">
        <v>0.334342630833801</v>
      </c>
      <c r="W112" s="708">
        <v>0.344000000032236</v>
      </c>
      <c r="X112" s="708">
        <v>0.971926252332761</v>
      </c>
      <c r="Y112" s="858">
        <v>-0.00965736919843513</v>
      </c>
      <c r="Z112" s="859">
        <v>0.352382734783681</v>
      </c>
      <c r="AA112" s="841">
        <v>57.1423919999999</v>
      </c>
      <c r="AB112" s="709">
        <v>56.12329233</v>
      </c>
      <c r="AC112" s="727">
        <v>1.01815823034771</v>
      </c>
      <c r="AD112" s="842">
        <v>1.01909966999985</v>
      </c>
      <c r="AE112" s="843">
        <v>51.192538</v>
      </c>
      <c r="AF112" s="841">
        <v>5.92934300000009</v>
      </c>
      <c r="AG112" s="709">
        <v>3.66710939000006</v>
      </c>
      <c r="AH112" s="727">
        <v>1.61689831674205</v>
      </c>
      <c r="AI112" s="842">
        <v>2.26223361000002</v>
      </c>
      <c r="AJ112" s="843">
        <v>4.36083399999999</v>
      </c>
      <c r="AK112" s="841">
        <v>0</v>
      </c>
      <c r="AL112" s="709">
        <v>0</v>
      </c>
      <c r="AM112" s="708" t="s">
        <v>29</v>
      </c>
      <c r="AN112" s="842">
        <v>0</v>
      </c>
      <c r="AO112" s="843">
        <v>0</v>
      </c>
      <c r="AP112" s="841">
        <v>0</v>
      </c>
      <c r="AQ112" s="709">
        <v>0</v>
      </c>
      <c r="AR112" s="708" t="s">
        <v>29</v>
      </c>
      <c r="AS112" s="842">
        <v>0</v>
      </c>
      <c r="AT112" s="843">
        <v>0</v>
      </c>
      <c r="AU112" s="841">
        <v>334.99242599995</v>
      </c>
      <c r="AV112" s="709">
        <v>289.37166674</v>
      </c>
      <c r="AW112" s="727">
        <v>1.157654547779</v>
      </c>
      <c r="AX112" s="842">
        <v>45.6207592599496</v>
      </c>
      <c r="AY112" s="843">
        <v>316.837984999542</v>
      </c>
      <c r="AZ112" s="853">
        <v>0.281367327158686</v>
      </c>
      <c r="BA112" s="708">
        <v>0.285093549270493</v>
      </c>
      <c r="BB112" s="708">
        <v>0.986929826643423</v>
      </c>
      <c r="BC112" s="858">
        <v>-0.00372622211180718</v>
      </c>
      <c r="BD112" s="859">
        <v>0.29981425062351</v>
      </c>
      <c r="BE112" s="841">
        <v>11</v>
      </c>
      <c r="BF112" s="709">
        <v>11</v>
      </c>
      <c r="BG112" s="708">
        <v>1</v>
      </c>
      <c r="BH112" s="709">
        <v>0</v>
      </c>
      <c r="BI112" s="866">
        <v>11</v>
      </c>
      <c r="BJ112" s="841">
        <v>108.235228363636</v>
      </c>
      <c r="BK112" s="709">
        <v>92.2732738972727</v>
      </c>
      <c r="BL112" s="708">
        <v>1.17298567388141</v>
      </c>
      <c r="BM112" s="866">
        <v>15.9619544663636</v>
      </c>
      <c r="BN112" s="853">
        <v>0.047995121252372</v>
      </c>
      <c r="BO112" s="708">
        <v>0.055293556509392</v>
      </c>
      <c r="BP112" s="708">
        <v>0.868005682438236</v>
      </c>
      <c r="BQ112" s="708">
        <v>-0.00729843525702001</v>
      </c>
      <c r="BR112" s="859">
        <v>0.0484419581762197</v>
      </c>
      <c r="BS112" s="870">
        <v>20.8354510605717</v>
      </c>
      <c r="BT112" s="871">
        <v>18.08528991674</v>
      </c>
      <c r="BU112" s="708">
        <v>1.15206619061639</v>
      </c>
      <c r="BV112" s="875">
        <v>2.75016114383168</v>
      </c>
      <c r="BW112" s="866">
        <v>20.643261289361</v>
      </c>
      <c r="BX112" s="870">
        <v>5.86241517505866</v>
      </c>
      <c r="BY112" s="871">
        <v>5.15599949194926</v>
      </c>
      <c r="BZ112" s="708">
        <v>1.13700848578678</v>
      </c>
      <c r="CA112" s="875">
        <v>0.706415683109394</v>
      </c>
      <c r="CB112" s="866">
        <v>6.18914391389506</v>
      </c>
    </row>
    <row r="113" s="159" customFormat="1" hidden="1" outlineLevel="3" spans="1:80">
      <c r="A113" s="850" t="s">
        <v>134</v>
      </c>
      <c r="B113" s="841">
        <v>310.674309</v>
      </c>
      <c r="C113" s="709">
        <v>407.872872</v>
      </c>
      <c r="D113" s="727">
        <v>0.761693974587258</v>
      </c>
      <c r="E113" s="842">
        <v>-97.1985630000003</v>
      </c>
      <c r="F113" s="843">
        <v>444.614111000131</v>
      </c>
      <c r="G113" s="841">
        <v>0</v>
      </c>
      <c r="H113" s="709">
        <v>0</v>
      </c>
      <c r="I113" s="727" t="s">
        <v>29</v>
      </c>
      <c r="J113" s="842">
        <v>0</v>
      </c>
      <c r="K113" s="843">
        <v>0</v>
      </c>
      <c r="L113" s="841">
        <v>208.085859000009</v>
      </c>
      <c r="M113" s="709">
        <v>274.21293184</v>
      </c>
      <c r="N113" s="727">
        <v>0.75884772320448</v>
      </c>
      <c r="O113" s="842">
        <v>-66.1270728399906</v>
      </c>
      <c r="P113" s="843">
        <v>296.408937</v>
      </c>
      <c r="Q113" s="841">
        <v>102.58844999999</v>
      </c>
      <c r="R113" s="709">
        <v>133.65994016</v>
      </c>
      <c r="S113" s="727">
        <v>0.767533262974568</v>
      </c>
      <c r="T113" s="842">
        <v>-31.0714901600097</v>
      </c>
      <c r="U113" s="843">
        <v>148.205174000131</v>
      </c>
      <c r="V113" s="853">
        <v>0.330212209468503</v>
      </c>
      <c r="W113" s="708">
        <v>0.32770000001373</v>
      </c>
      <c r="X113" s="708">
        <v>1.007666186923</v>
      </c>
      <c r="Y113" s="858">
        <v>0.00251220945477321</v>
      </c>
      <c r="Z113" s="859">
        <v>0.333334391179697</v>
      </c>
      <c r="AA113" s="841">
        <v>33.768032</v>
      </c>
      <c r="AB113" s="709">
        <v>35.51775121</v>
      </c>
      <c r="AC113" s="727">
        <v>0.950736768224576</v>
      </c>
      <c r="AD113" s="842">
        <v>-1.74971921000007</v>
      </c>
      <c r="AE113" s="843">
        <v>33.0061319999999</v>
      </c>
      <c r="AF113" s="841">
        <v>2.93139</v>
      </c>
      <c r="AG113" s="709">
        <v>2.33483109</v>
      </c>
      <c r="AH113" s="727">
        <v>1.25550409730067</v>
      </c>
      <c r="AI113" s="842">
        <v>0.596558909999998</v>
      </c>
      <c r="AJ113" s="843">
        <v>2.920575</v>
      </c>
      <c r="AK113" s="841">
        <v>0</v>
      </c>
      <c r="AL113" s="709">
        <v>0</v>
      </c>
      <c r="AM113" s="708" t="s">
        <v>29</v>
      </c>
      <c r="AN113" s="842">
        <v>0</v>
      </c>
      <c r="AO113" s="843">
        <v>0</v>
      </c>
      <c r="AP113" s="841">
        <v>0</v>
      </c>
      <c r="AQ113" s="709">
        <v>0</v>
      </c>
      <c r="AR113" s="708" t="s">
        <v>29</v>
      </c>
      <c r="AS113" s="842">
        <v>0</v>
      </c>
      <c r="AT113" s="843">
        <v>0</v>
      </c>
      <c r="AU113" s="841">
        <v>65.8890279999903</v>
      </c>
      <c r="AV113" s="709">
        <v>95.8073578599999</v>
      </c>
      <c r="AW113" s="727">
        <v>0.687724090004358</v>
      </c>
      <c r="AX113" s="842">
        <v>-29.9183298600096</v>
      </c>
      <c r="AY113" s="843">
        <v>112.278467000131</v>
      </c>
      <c r="AZ113" s="853">
        <v>0.212083928703581</v>
      </c>
      <c r="BA113" s="708">
        <v>0.234895146103269</v>
      </c>
      <c r="BB113" s="708">
        <v>0.902887659544659</v>
      </c>
      <c r="BC113" s="858">
        <v>-0.0228112173996878</v>
      </c>
      <c r="BD113" s="859">
        <v>0.252530147429572</v>
      </c>
      <c r="BE113" s="841">
        <v>7</v>
      </c>
      <c r="BF113" s="709">
        <v>7</v>
      </c>
      <c r="BG113" s="708">
        <v>1</v>
      </c>
      <c r="BH113" s="709">
        <v>0</v>
      </c>
      <c r="BI113" s="866">
        <v>7</v>
      </c>
      <c r="BJ113" s="841">
        <v>44.3820441428571</v>
      </c>
      <c r="BK113" s="709">
        <v>58.2675531428571</v>
      </c>
      <c r="BL113" s="708">
        <v>0.761693974587258</v>
      </c>
      <c r="BM113" s="866">
        <v>-13.885509</v>
      </c>
      <c r="BN113" s="853">
        <v>0.108692708156953</v>
      </c>
      <c r="BO113" s="708">
        <v>0.0870804450314118</v>
      </c>
      <c r="BP113" s="708">
        <v>1.24818732974717</v>
      </c>
      <c r="BQ113" s="708">
        <v>0.0216122631255411</v>
      </c>
      <c r="BR113" s="859">
        <v>0.0742354576325856</v>
      </c>
      <c r="BS113" s="870">
        <v>9.20024918834476</v>
      </c>
      <c r="BT113" s="871">
        <v>11.4836344674086</v>
      </c>
      <c r="BU113" s="708">
        <v>0.801161793720947</v>
      </c>
      <c r="BV113" s="875">
        <v>-2.28338527906384</v>
      </c>
      <c r="BW113" s="866">
        <v>13.4706517867689</v>
      </c>
      <c r="BX113" s="870">
        <v>1.95122499291609</v>
      </c>
      <c r="BY113" s="871">
        <v>2.69744999601848</v>
      </c>
      <c r="BZ113" s="708">
        <v>0.723359096849306</v>
      </c>
      <c r="CA113" s="875">
        <v>-0.746225003102387</v>
      </c>
      <c r="CB113" s="866">
        <v>3.40174568168519</v>
      </c>
    </row>
    <row r="114" s="159" customFormat="1" hidden="1" outlineLevel="3" spans="1:80">
      <c r="A114" s="850" t="s">
        <v>135</v>
      </c>
      <c r="B114" s="841">
        <v>46.674307</v>
      </c>
      <c r="C114" s="709">
        <v>71.9057264</v>
      </c>
      <c r="D114" s="727">
        <v>0.649104172042687</v>
      </c>
      <c r="E114" s="842">
        <v>-25.2314194</v>
      </c>
      <c r="F114" s="843">
        <v>0</v>
      </c>
      <c r="G114" s="841">
        <v>0</v>
      </c>
      <c r="H114" s="709">
        <v>0</v>
      </c>
      <c r="I114" s="727" t="s">
        <v>29</v>
      </c>
      <c r="J114" s="842">
        <v>0</v>
      </c>
      <c r="K114" s="843">
        <v>0</v>
      </c>
      <c r="L114" s="841">
        <v>32.396165</v>
      </c>
      <c r="M114" s="709">
        <v>50.33400848</v>
      </c>
      <c r="N114" s="727">
        <v>0.643623783964523</v>
      </c>
      <c r="O114" s="842">
        <v>-17.93784348</v>
      </c>
      <c r="P114" s="843">
        <v>0</v>
      </c>
      <c r="Q114" s="841">
        <v>14.278142</v>
      </c>
      <c r="R114" s="709">
        <v>21.57171792</v>
      </c>
      <c r="S114" s="727">
        <v>0.661891744225068</v>
      </c>
      <c r="T114" s="842">
        <v>-7.29357592000004</v>
      </c>
      <c r="U114" s="843">
        <v>0</v>
      </c>
      <c r="V114" s="853">
        <v>0.305910101675425</v>
      </c>
      <c r="W114" s="708">
        <v>0.3</v>
      </c>
      <c r="X114" s="708">
        <v>1.01970033891808</v>
      </c>
      <c r="Y114" s="858">
        <v>0.0059101016754245</v>
      </c>
      <c r="Z114" s="859" t="s">
        <v>29</v>
      </c>
      <c r="AA114" s="841">
        <v>5.528347</v>
      </c>
      <c r="AB114" s="709">
        <v>9.08690688</v>
      </c>
      <c r="AC114" s="727">
        <v>0.60838600780291</v>
      </c>
      <c r="AD114" s="842">
        <v>-3.55855988</v>
      </c>
      <c r="AE114" s="843">
        <v>0</v>
      </c>
      <c r="AF114" s="841">
        <v>1.529385</v>
      </c>
      <c r="AG114" s="709">
        <v>1.55</v>
      </c>
      <c r="AH114" s="727">
        <v>0.986699999999999</v>
      </c>
      <c r="AI114" s="842">
        <v>-0.020615000000002</v>
      </c>
      <c r="AJ114" s="843">
        <v>0</v>
      </c>
      <c r="AK114" s="841">
        <v>0</v>
      </c>
      <c r="AL114" s="709">
        <v>0</v>
      </c>
      <c r="AM114" s="708" t="s">
        <v>29</v>
      </c>
      <c r="AN114" s="842">
        <v>0</v>
      </c>
      <c r="AO114" s="843">
        <v>0</v>
      </c>
      <c r="AP114" s="841">
        <v>0</v>
      </c>
      <c r="AQ114" s="709">
        <v>0</v>
      </c>
      <c r="AR114" s="708" t="s">
        <v>29</v>
      </c>
      <c r="AS114" s="842">
        <v>0</v>
      </c>
      <c r="AT114" s="843">
        <v>0</v>
      </c>
      <c r="AU114" s="841">
        <v>7.22040999999997</v>
      </c>
      <c r="AV114" s="709">
        <v>10.93481104</v>
      </c>
      <c r="AW114" s="727">
        <v>0.660314108180507</v>
      </c>
      <c r="AX114" s="842">
        <v>-3.71440104000004</v>
      </c>
      <c r="AY114" s="843">
        <v>0</v>
      </c>
      <c r="AZ114" s="853">
        <v>0.154697744092911</v>
      </c>
      <c r="BA114" s="708">
        <v>0.15207149120741</v>
      </c>
      <c r="BB114" s="708">
        <v>1.0172698568591</v>
      </c>
      <c r="BC114" s="858">
        <v>0.00262625288550156</v>
      </c>
      <c r="BD114" s="859" t="s">
        <v>29</v>
      </c>
      <c r="BE114" s="841">
        <v>1</v>
      </c>
      <c r="BF114" s="709">
        <v>1.77777777777778</v>
      </c>
      <c r="BG114" s="708">
        <v>0.5625</v>
      </c>
      <c r="BH114" s="709">
        <v>-0.777777777777778</v>
      </c>
      <c r="BI114" s="866">
        <v>0</v>
      </c>
      <c r="BJ114" s="841">
        <v>46.674307</v>
      </c>
      <c r="BK114" s="709">
        <v>40.4469711</v>
      </c>
      <c r="BL114" s="708">
        <v>1.15396297252033</v>
      </c>
      <c r="BM114" s="866">
        <v>6.22733589999995</v>
      </c>
      <c r="BN114" s="853">
        <v>0.118445186556278</v>
      </c>
      <c r="BO114" s="708">
        <v>0.126372506543512</v>
      </c>
      <c r="BP114" s="708">
        <v>0.937270216409735</v>
      </c>
      <c r="BQ114" s="708">
        <v>-0.00792731998723392</v>
      </c>
      <c r="BR114" s="859" t="s">
        <v>29</v>
      </c>
      <c r="BS114" s="870">
        <v>8.44272383770411</v>
      </c>
      <c r="BT114" s="871">
        <v>7.91311359845255</v>
      </c>
      <c r="BU114" s="708">
        <v>1.06692817342533</v>
      </c>
      <c r="BV114" s="875">
        <v>0.529610239251555</v>
      </c>
      <c r="BW114" s="866" t="s">
        <v>29</v>
      </c>
      <c r="BX114" s="870">
        <v>1.30607033169227</v>
      </c>
      <c r="BY114" s="871">
        <v>1.20335898501031</v>
      </c>
      <c r="BZ114" s="708">
        <v>1.08535387025932</v>
      </c>
      <c r="CA114" s="875">
        <v>0.10271134668196</v>
      </c>
      <c r="CB114" s="866" t="s">
        <v>29</v>
      </c>
    </row>
    <row r="115" s="163" customFormat="1" collapsed="1" spans="1:82">
      <c r="A115" s="844" t="s">
        <v>136</v>
      </c>
      <c r="B115" s="845">
        <v>3718.700747</v>
      </c>
      <c r="C115" s="846">
        <v>3686.00294142</v>
      </c>
      <c r="D115" s="847">
        <v>1.00887080289941</v>
      </c>
      <c r="E115" s="846">
        <v>32.6978055799991</v>
      </c>
      <c r="F115" s="848">
        <v>3754.9451210006</v>
      </c>
      <c r="G115" s="845">
        <v>0</v>
      </c>
      <c r="H115" s="846">
        <v>0</v>
      </c>
      <c r="I115" s="847" t="s">
        <v>29</v>
      </c>
      <c r="J115" s="846">
        <v>0</v>
      </c>
      <c r="K115" s="848">
        <v>0.391892</v>
      </c>
      <c r="L115" s="845">
        <v>2491.38777500007</v>
      </c>
      <c r="M115" s="846">
        <v>2467.37745392</v>
      </c>
      <c r="N115" s="847">
        <v>1.00973110986401</v>
      </c>
      <c r="O115" s="846">
        <v>24.0103210800703</v>
      </c>
      <c r="P115" s="848">
        <v>2487.766338</v>
      </c>
      <c r="Q115" s="845">
        <v>1227.31297199993</v>
      </c>
      <c r="R115" s="846">
        <v>1218.6254875</v>
      </c>
      <c r="S115" s="847">
        <v>1.00712892072999</v>
      </c>
      <c r="T115" s="846">
        <v>8.68748449992881</v>
      </c>
      <c r="U115" s="848">
        <v>1267.1787830006</v>
      </c>
      <c r="V115" s="854">
        <v>0.330038111560884</v>
      </c>
      <c r="W115" s="855">
        <v>0.330608929745058</v>
      </c>
      <c r="X115" s="855">
        <v>0.998273433858506</v>
      </c>
      <c r="Y115" s="847">
        <v>-0.000570818184173372</v>
      </c>
      <c r="Z115" s="860">
        <v>0.337469321698882</v>
      </c>
      <c r="AA115" s="845">
        <v>261.553032</v>
      </c>
      <c r="AB115" s="846">
        <v>274.08978947</v>
      </c>
      <c r="AC115" s="847">
        <v>0.954260399505424</v>
      </c>
      <c r="AD115" s="846">
        <v>-12.5367574700003</v>
      </c>
      <c r="AE115" s="848">
        <v>244.465693</v>
      </c>
      <c r="AF115" s="845">
        <v>30.4093980000001</v>
      </c>
      <c r="AG115" s="846">
        <v>25.3936615100001</v>
      </c>
      <c r="AH115" s="847">
        <v>1.19751923085313</v>
      </c>
      <c r="AI115" s="846">
        <v>5.01573648999998</v>
      </c>
      <c r="AJ115" s="848">
        <v>25.1734579999999</v>
      </c>
      <c r="AK115" s="845">
        <v>0</v>
      </c>
      <c r="AL115" s="846">
        <v>0</v>
      </c>
      <c r="AM115" s="855" t="s">
        <v>29</v>
      </c>
      <c r="AN115" s="846">
        <v>0</v>
      </c>
      <c r="AO115" s="848">
        <v>0</v>
      </c>
      <c r="AP115" s="845">
        <v>0</v>
      </c>
      <c r="AQ115" s="846">
        <v>0</v>
      </c>
      <c r="AR115" s="855" t="s">
        <v>29</v>
      </c>
      <c r="AS115" s="846">
        <v>0</v>
      </c>
      <c r="AT115" s="848">
        <v>0</v>
      </c>
      <c r="AU115" s="845">
        <v>935.350541999929</v>
      </c>
      <c r="AV115" s="846">
        <v>919.14203652</v>
      </c>
      <c r="AW115" s="847">
        <v>1.01763438602079</v>
      </c>
      <c r="AX115" s="846">
        <v>16.2085054799292</v>
      </c>
      <c r="AY115" s="848">
        <v>997.1477400006</v>
      </c>
      <c r="AZ115" s="854">
        <v>0.251526166162875</v>
      </c>
      <c r="BA115" s="855">
        <v>0.249360093067617</v>
      </c>
      <c r="BB115" s="855">
        <v>1.00868652665553</v>
      </c>
      <c r="BC115" s="847">
        <v>0.00216607309525832</v>
      </c>
      <c r="BD115" s="860">
        <v>0.265555875750026</v>
      </c>
      <c r="BE115" s="845">
        <v>54.1111111111111</v>
      </c>
      <c r="BF115" s="846">
        <v>54.7777777777778</v>
      </c>
      <c r="BG115" s="855">
        <v>0.987829614604463</v>
      </c>
      <c r="BH115" s="846">
        <v>-0.666666666666664</v>
      </c>
      <c r="BI115" s="867">
        <v>52.83333333</v>
      </c>
      <c r="BJ115" s="845">
        <v>68.7234224291581</v>
      </c>
      <c r="BK115" s="846">
        <v>67.2901145492495</v>
      </c>
      <c r="BL115" s="855">
        <v>1.02130042264766</v>
      </c>
      <c r="BM115" s="867">
        <v>1.4333078799086</v>
      </c>
      <c r="BN115" s="854">
        <v>0.0703345199828202</v>
      </c>
      <c r="BO115" s="855">
        <v>0.0743596231001404</v>
      </c>
      <c r="BP115" s="855">
        <v>0.945869775161453</v>
      </c>
      <c r="BQ115" s="855">
        <v>-0.00402510311732021</v>
      </c>
      <c r="BR115" s="860">
        <v>0.0651049975757983</v>
      </c>
      <c r="BS115" s="872">
        <v>14.2177695993981</v>
      </c>
      <c r="BT115" s="873">
        <v>13.44815853428</v>
      </c>
      <c r="BU115" s="855">
        <v>1.05722798873588</v>
      </c>
      <c r="BV115" s="855">
        <v>0.769611065118077</v>
      </c>
      <c r="BW115" s="867">
        <v>15.3598039664429</v>
      </c>
      <c r="BX115" s="872">
        <v>3.57614107872368</v>
      </c>
      <c r="BY115" s="873">
        <v>3.35343406369613</v>
      </c>
      <c r="BZ115" s="855">
        <v>1.06641162784101</v>
      </c>
      <c r="CA115" s="855">
        <v>0.222707015027549</v>
      </c>
      <c r="CB115" s="867">
        <v>4.07888619365745</v>
      </c>
      <c r="CC115" s="159"/>
      <c r="CD115" s="159"/>
    </row>
    <row r="116" s="164" customFormat="1" hidden="1" outlineLevel="1" spans="1:82">
      <c r="A116" s="850" t="s">
        <v>137</v>
      </c>
      <c r="B116" s="841">
        <v>613.861171</v>
      </c>
      <c r="C116" s="709">
        <v>465.4006272</v>
      </c>
      <c r="D116" s="727">
        <v>1.31899515196872</v>
      </c>
      <c r="E116" s="842">
        <v>148.4605438</v>
      </c>
      <c r="F116" s="843">
        <v>440.504598</v>
      </c>
      <c r="G116" s="841">
        <v>0</v>
      </c>
      <c r="H116" s="709">
        <v>0</v>
      </c>
      <c r="I116" s="727" t="s">
        <v>29</v>
      </c>
      <c r="J116" s="842">
        <v>0</v>
      </c>
      <c r="K116" s="843">
        <v>1.02140518265514e-13</v>
      </c>
      <c r="L116" s="841">
        <v>398.091150999999</v>
      </c>
      <c r="M116" s="709">
        <v>313.95926311</v>
      </c>
      <c r="N116" s="727">
        <v>1.26797071396018</v>
      </c>
      <c r="O116" s="842">
        <v>84.131887889999</v>
      </c>
      <c r="P116" s="843">
        <v>294.848331</v>
      </c>
      <c r="Q116" s="841">
        <v>215.770020000001</v>
      </c>
      <c r="R116" s="709">
        <v>151.44136409</v>
      </c>
      <c r="S116" s="727">
        <v>1.42477599364313</v>
      </c>
      <c r="T116" s="842">
        <v>64.3286559100011</v>
      </c>
      <c r="U116" s="843">
        <v>145.656267</v>
      </c>
      <c r="V116" s="853">
        <v>0.351496446091393</v>
      </c>
      <c r="W116" s="708">
        <v>0.325399999998109</v>
      </c>
      <c r="X116" s="708">
        <v>1.08019805191591</v>
      </c>
      <c r="Y116" s="858">
        <v>0.0260964460932842</v>
      </c>
      <c r="Z116" s="859">
        <v>0.330657767617672</v>
      </c>
      <c r="AA116" s="841">
        <v>18.894174</v>
      </c>
      <c r="AB116" s="709">
        <v>19.16974912</v>
      </c>
      <c r="AC116" s="727">
        <v>0.98562447957587</v>
      </c>
      <c r="AD116" s="842">
        <v>-0.275575120000013</v>
      </c>
      <c r="AE116" s="843">
        <v>16.572215</v>
      </c>
      <c r="AF116" s="841">
        <v>-6.15652899999999</v>
      </c>
      <c r="AG116" s="709">
        <v>1.4525212</v>
      </c>
      <c r="AH116" s="727">
        <v>-4.23851231913173</v>
      </c>
      <c r="AI116" s="842">
        <v>-7.60905019999999</v>
      </c>
      <c r="AJ116" s="843">
        <v>2.35164399999999</v>
      </c>
      <c r="AK116" s="841">
        <v>0.22838</v>
      </c>
      <c r="AL116" s="709">
        <v>0</v>
      </c>
      <c r="AM116" s="708" t="s">
        <v>29</v>
      </c>
      <c r="AN116" s="842">
        <v>0.22838</v>
      </c>
      <c r="AO116" s="843">
        <v>0.31811</v>
      </c>
      <c r="AP116" s="841">
        <v>0</v>
      </c>
      <c r="AQ116" s="709">
        <v>0</v>
      </c>
      <c r="AR116" s="708" t="s">
        <v>29</v>
      </c>
      <c r="AS116" s="842">
        <v>0</v>
      </c>
      <c r="AT116" s="843">
        <v>0</v>
      </c>
      <c r="AU116" s="841">
        <v>203.260755000001</v>
      </c>
      <c r="AV116" s="709">
        <v>130.81909377</v>
      </c>
      <c r="AW116" s="727">
        <v>1.5537544951761</v>
      </c>
      <c r="AX116" s="842">
        <v>72.4416612300011</v>
      </c>
      <c r="AY116" s="843">
        <v>127.050518</v>
      </c>
      <c r="AZ116" s="853">
        <v>0.331118442739883</v>
      </c>
      <c r="BA116" s="708">
        <v>0.281089208145356</v>
      </c>
      <c r="BB116" s="708">
        <v>1.17798347693468</v>
      </c>
      <c r="BC116" s="858">
        <v>0.0500292345945271</v>
      </c>
      <c r="BD116" s="859">
        <v>0.288420412810311</v>
      </c>
      <c r="BE116" s="841">
        <v>4</v>
      </c>
      <c r="BF116" s="709">
        <v>4</v>
      </c>
      <c r="BG116" s="708">
        <v>1</v>
      </c>
      <c r="BH116" s="709">
        <v>0</v>
      </c>
      <c r="BI116" s="866">
        <v>3.91666667</v>
      </c>
      <c r="BJ116" s="841">
        <v>153.46529275</v>
      </c>
      <c r="BK116" s="709">
        <v>116.3501568</v>
      </c>
      <c r="BL116" s="708">
        <v>1.31899515196872</v>
      </c>
      <c r="BM116" s="866">
        <v>37.11513595</v>
      </c>
      <c r="BN116" s="853">
        <v>0.030779229722611</v>
      </c>
      <c r="BO116" s="708">
        <v>0.0411897792990341</v>
      </c>
      <c r="BP116" s="708">
        <v>0.747254057836936</v>
      </c>
      <c r="BQ116" s="708">
        <v>-0.010410549576423</v>
      </c>
      <c r="BR116" s="859">
        <v>0.0376209807462668</v>
      </c>
      <c r="BS116" s="870">
        <v>32.4894420364711</v>
      </c>
      <c r="BT116" s="871">
        <v>24.277867398611</v>
      </c>
      <c r="BU116" s="708">
        <v>1.33823294703101</v>
      </c>
      <c r="BV116" s="875">
        <v>8.21157463786015</v>
      </c>
      <c r="BW116" s="866">
        <v>26.5809125696233</v>
      </c>
      <c r="BX116" s="870">
        <v>10.757853452604</v>
      </c>
      <c r="BY116" s="871">
        <v>6.82424652253351</v>
      </c>
      <c r="BZ116" s="708">
        <v>1.57641629989213</v>
      </c>
      <c r="CA116" s="875">
        <v>3.9336069300705</v>
      </c>
      <c r="CB116" s="866">
        <v>7.66647777620554</v>
      </c>
      <c r="CC116" s="159"/>
      <c r="CD116" s="159"/>
    </row>
    <row r="117" s="159" customFormat="1" hidden="1" outlineLevel="1" spans="1:80">
      <c r="A117" s="850" t="s">
        <v>138</v>
      </c>
      <c r="B117" s="841">
        <v>105.947595</v>
      </c>
      <c r="C117" s="709">
        <v>92.99978352</v>
      </c>
      <c r="D117" s="727">
        <v>1.13922410343262</v>
      </c>
      <c r="E117" s="842">
        <v>12.9478114799999</v>
      </c>
      <c r="F117" s="843">
        <v>94.590592</v>
      </c>
      <c r="G117" s="841">
        <v>0</v>
      </c>
      <c r="H117" s="709">
        <v>0</v>
      </c>
      <c r="I117" s="727" t="s">
        <v>29</v>
      </c>
      <c r="J117" s="842">
        <v>0</v>
      </c>
      <c r="K117" s="843">
        <v>0</v>
      </c>
      <c r="L117" s="841">
        <v>75.9391279999994</v>
      </c>
      <c r="M117" s="709">
        <v>61.84485603</v>
      </c>
      <c r="N117" s="727">
        <v>1.22789723955639</v>
      </c>
      <c r="O117" s="842">
        <v>14.0942719699994</v>
      </c>
      <c r="P117" s="843">
        <v>63.487693</v>
      </c>
      <c r="Q117" s="841">
        <v>30.0084670000005</v>
      </c>
      <c r="R117" s="709">
        <v>31.15492749</v>
      </c>
      <c r="S117" s="727">
        <v>0.963201310920481</v>
      </c>
      <c r="T117" s="842">
        <v>-1.14646048999948</v>
      </c>
      <c r="U117" s="843">
        <v>31.102899</v>
      </c>
      <c r="V117" s="853">
        <v>0.283238774792392</v>
      </c>
      <c r="W117" s="708">
        <v>0.335000000116129</v>
      </c>
      <c r="X117" s="708">
        <v>0.845488879684196</v>
      </c>
      <c r="Y117" s="858">
        <v>-0.0517612253237375</v>
      </c>
      <c r="Z117" s="859">
        <v>0.328815988380747</v>
      </c>
      <c r="AA117" s="841">
        <v>17.521567</v>
      </c>
      <c r="AB117" s="709">
        <v>17.64805812</v>
      </c>
      <c r="AC117" s="727">
        <v>0.992832575734967</v>
      </c>
      <c r="AD117" s="842">
        <v>-0.126491119999997</v>
      </c>
      <c r="AE117" s="843">
        <v>14.349188</v>
      </c>
      <c r="AF117" s="841">
        <v>0.89862</v>
      </c>
      <c r="AG117" s="709">
        <v>1.30153486</v>
      </c>
      <c r="AH117" s="727">
        <v>0.690430988533031</v>
      </c>
      <c r="AI117" s="842">
        <v>-0.40291486</v>
      </c>
      <c r="AJ117" s="843">
        <v>1.290663</v>
      </c>
      <c r="AK117" s="841">
        <v>0</v>
      </c>
      <c r="AL117" s="709">
        <v>0</v>
      </c>
      <c r="AM117" s="708" t="s">
        <v>29</v>
      </c>
      <c r="AN117" s="842">
        <v>0</v>
      </c>
      <c r="AO117" s="843">
        <v>0</v>
      </c>
      <c r="AP117" s="841">
        <v>0</v>
      </c>
      <c r="AQ117" s="709">
        <v>0</v>
      </c>
      <c r="AR117" s="708" t="s">
        <v>29</v>
      </c>
      <c r="AS117" s="842">
        <v>0</v>
      </c>
      <c r="AT117" s="843">
        <v>0</v>
      </c>
      <c r="AU117" s="841">
        <v>11.5882800000005</v>
      </c>
      <c r="AV117" s="709">
        <v>12.20533451</v>
      </c>
      <c r="AW117" s="727">
        <v>0.949443867393071</v>
      </c>
      <c r="AX117" s="842">
        <v>-0.617054509999486</v>
      </c>
      <c r="AY117" s="843">
        <v>15.463048</v>
      </c>
      <c r="AZ117" s="865">
        <v>0.109377471003476</v>
      </c>
      <c r="BA117" s="708">
        <v>0.131240461515431</v>
      </c>
      <c r="BB117" s="708">
        <v>0.833412727603182</v>
      </c>
      <c r="BC117" s="727">
        <v>-0.0218629905119552</v>
      </c>
      <c r="BD117" s="859">
        <v>0.163473424502936</v>
      </c>
      <c r="BE117" s="880">
        <v>4</v>
      </c>
      <c r="BF117" s="709">
        <v>4</v>
      </c>
      <c r="BG117" s="708">
        <v>1</v>
      </c>
      <c r="BH117" s="709">
        <v>0</v>
      </c>
      <c r="BI117" s="866">
        <v>3.41666667</v>
      </c>
      <c r="BJ117" s="880">
        <v>26.48689875</v>
      </c>
      <c r="BK117" s="709">
        <v>23.24994588</v>
      </c>
      <c r="BL117" s="708">
        <v>1.13922410343262</v>
      </c>
      <c r="BM117" s="866">
        <v>3.23695286999998</v>
      </c>
      <c r="BN117" s="877">
        <v>0.165379563358659</v>
      </c>
      <c r="BO117" s="708">
        <v>0.189764507529254</v>
      </c>
      <c r="BP117" s="708">
        <v>0.871498919960911</v>
      </c>
      <c r="BQ117" s="708">
        <v>-0.024384944170595</v>
      </c>
      <c r="BR117" s="859">
        <v>0.151697834812155</v>
      </c>
      <c r="BS117" s="881">
        <v>6.04669633714837</v>
      </c>
      <c r="BT117" s="871">
        <v>5.2696893271564</v>
      </c>
      <c r="BU117" s="708">
        <v>1.1474483525979</v>
      </c>
      <c r="BV117" s="708">
        <v>0.777007009991969</v>
      </c>
      <c r="BW117" s="866">
        <v>6.59205189868584</v>
      </c>
      <c r="BX117" s="881">
        <v>0.661372353283269</v>
      </c>
      <c r="BY117" s="871">
        <v>0.691596459338947</v>
      </c>
      <c r="BZ117" s="708">
        <v>0.956298061322397</v>
      </c>
      <c r="CA117" s="708">
        <v>-0.030224106055678</v>
      </c>
      <c r="CB117" s="866">
        <v>1.07762529837925</v>
      </c>
    </row>
    <row r="118" s="159" customFormat="1" hidden="1" outlineLevel="1" spans="1:80">
      <c r="A118" s="850" t="s">
        <v>139</v>
      </c>
      <c r="B118" s="841">
        <v>45.8174910000001</v>
      </c>
      <c r="C118" s="709">
        <v>36.30024</v>
      </c>
      <c r="D118" s="727">
        <v>1.26218148970916</v>
      </c>
      <c r="E118" s="842">
        <v>9.51725100000007</v>
      </c>
      <c r="F118" s="843">
        <v>42.7701189999999</v>
      </c>
      <c r="G118" s="841">
        <v>0</v>
      </c>
      <c r="H118" s="709">
        <v>0</v>
      </c>
      <c r="I118" s="727" t="s">
        <v>29</v>
      </c>
      <c r="J118" s="842">
        <v>0</v>
      </c>
      <c r="K118" s="843">
        <v>-1.99840144432528e-15</v>
      </c>
      <c r="L118" s="841">
        <v>31.8170349999999</v>
      </c>
      <c r="M118" s="709">
        <v>24.3211608</v>
      </c>
      <c r="N118" s="727">
        <v>1.30820380086463</v>
      </c>
      <c r="O118" s="842">
        <v>7.49587419999989</v>
      </c>
      <c r="P118" s="843">
        <v>29.103434</v>
      </c>
      <c r="Q118" s="841">
        <v>14.0004560000002</v>
      </c>
      <c r="R118" s="709">
        <v>11.9790792</v>
      </c>
      <c r="S118" s="727">
        <v>1.16874225190866</v>
      </c>
      <c r="T118" s="842">
        <v>2.02137680000018</v>
      </c>
      <c r="U118" s="843">
        <v>13.6666849999999</v>
      </c>
      <c r="V118" s="853">
        <v>0.305570115133545</v>
      </c>
      <c r="W118" s="708">
        <v>0.33</v>
      </c>
      <c r="X118" s="708">
        <v>0.925970045859227</v>
      </c>
      <c r="Y118" s="858">
        <v>-0.0244298848664551</v>
      </c>
      <c r="Z118" s="859">
        <v>0.319538157001619</v>
      </c>
      <c r="AA118" s="841">
        <v>2.98858299999999</v>
      </c>
      <c r="AB118" s="709">
        <v>3.68870003</v>
      </c>
      <c r="AC118" s="727">
        <v>0.810199521699787</v>
      </c>
      <c r="AD118" s="842">
        <v>-0.700117030000011</v>
      </c>
      <c r="AE118" s="843">
        <v>3.93535499999999</v>
      </c>
      <c r="AF118" s="841">
        <v>0.25308</v>
      </c>
      <c r="AG118" s="709">
        <v>3.89700032</v>
      </c>
      <c r="AH118" s="727">
        <v>0.0649422579467481</v>
      </c>
      <c r="AI118" s="842">
        <v>-3.64392032</v>
      </c>
      <c r="AJ118" s="843">
        <v>0.452993</v>
      </c>
      <c r="AK118" s="841">
        <v>0.0369</v>
      </c>
      <c r="AL118" s="709">
        <v>0</v>
      </c>
      <c r="AM118" s="708" t="s">
        <v>29</v>
      </c>
      <c r="AN118" s="842">
        <v>0.0369</v>
      </c>
      <c r="AO118" s="843">
        <v>0.0509499999999999</v>
      </c>
      <c r="AP118" s="841">
        <v>0</v>
      </c>
      <c r="AQ118" s="709">
        <v>0</v>
      </c>
      <c r="AR118" s="708" t="s">
        <v>29</v>
      </c>
      <c r="AS118" s="842">
        <v>0</v>
      </c>
      <c r="AT118" s="843">
        <v>0</v>
      </c>
      <c r="AU118" s="841">
        <v>10.7956930000002</v>
      </c>
      <c r="AV118" s="709">
        <v>4.39337885</v>
      </c>
      <c r="AW118" s="727">
        <v>2.45726429898031</v>
      </c>
      <c r="AX118" s="842">
        <v>6.40231415000019</v>
      </c>
      <c r="AY118" s="843">
        <v>9.32928699999992</v>
      </c>
      <c r="AZ118" s="877">
        <v>0.235623836320504</v>
      </c>
      <c r="BA118" s="708">
        <v>0.121028920194467</v>
      </c>
      <c r="BB118" s="708">
        <v>1.94683911863303</v>
      </c>
      <c r="BC118" s="727">
        <v>0.114594916126037</v>
      </c>
      <c r="BD118" s="859">
        <v>0.21812628110761</v>
      </c>
      <c r="BE118" s="880">
        <v>1</v>
      </c>
      <c r="BF118" s="709">
        <v>1</v>
      </c>
      <c r="BG118" s="708">
        <v>1</v>
      </c>
      <c r="BH118" s="709">
        <v>0</v>
      </c>
      <c r="BI118" s="866">
        <v>1</v>
      </c>
      <c r="BJ118" s="880">
        <v>45.8174910000001</v>
      </c>
      <c r="BK118" s="709">
        <v>36.30024</v>
      </c>
      <c r="BL118" s="708">
        <v>1.26218148970916</v>
      </c>
      <c r="BM118" s="866">
        <v>9.51725100000007</v>
      </c>
      <c r="BN118" s="877">
        <v>0.0652279933879397</v>
      </c>
      <c r="BO118" s="708">
        <v>0.101616408872228</v>
      </c>
      <c r="BP118" s="708">
        <v>0.641904138434543</v>
      </c>
      <c r="BQ118" s="708">
        <v>-0.0363884154842882</v>
      </c>
      <c r="BR118" s="859">
        <v>0.0920117851437354</v>
      </c>
      <c r="BS118" s="881">
        <v>15.3308410708353</v>
      </c>
      <c r="BT118" s="871">
        <v>9.84093032905145</v>
      </c>
      <c r="BU118" s="708">
        <v>1.55786501460915</v>
      </c>
      <c r="BV118" s="708">
        <v>5.48991074178387</v>
      </c>
      <c r="BW118" s="866">
        <v>10.8681730110752</v>
      </c>
      <c r="BX118" s="881">
        <v>3.61231158713017</v>
      </c>
      <c r="BY118" s="871">
        <v>1.19103717143408</v>
      </c>
      <c r="BZ118" s="708">
        <v>3.03291255199091</v>
      </c>
      <c r="CA118" s="708">
        <v>2.42127441569609</v>
      </c>
      <c r="CB118" s="866">
        <v>2.37063416133994</v>
      </c>
    </row>
    <row r="119" s="159" customFormat="1" hidden="1" outlineLevel="1" spans="1:80">
      <c r="A119" s="850" t="s">
        <v>140</v>
      </c>
      <c r="B119" s="841">
        <v>172.886971</v>
      </c>
      <c r="C119" s="709">
        <v>154.49184</v>
      </c>
      <c r="D119" s="727">
        <v>1.1190686252426</v>
      </c>
      <c r="E119" s="842">
        <v>18.3951309999999</v>
      </c>
      <c r="F119" s="843">
        <v>154.455434</v>
      </c>
      <c r="G119" s="841">
        <v>0</v>
      </c>
      <c r="H119" s="709">
        <v>0</v>
      </c>
      <c r="I119" s="727" t="s">
        <v>29</v>
      </c>
      <c r="J119" s="842">
        <v>0</v>
      </c>
      <c r="K119" s="843">
        <v>-1.06581410364015e-14</v>
      </c>
      <c r="L119" s="841">
        <v>114.389833</v>
      </c>
      <c r="M119" s="709">
        <v>105.30163814</v>
      </c>
      <c r="N119" s="727">
        <v>1.08630630083757</v>
      </c>
      <c r="O119" s="842">
        <v>9.08819486000004</v>
      </c>
      <c r="P119" s="843">
        <v>105.887517</v>
      </c>
      <c r="Q119" s="841">
        <v>58.4971379999999</v>
      </c>
      <c r="R119" s="709">
        <v>49.19020186</v>
      </c>
      <c r="S119" s="727">
        <v>1.18920304833244</v>
      </c>
      <c r="T119" s="842">
        <v>9.30693613999986</v>
      </c>
      <c r="U119" s="843">
        <v>48.5679170000001</v>
      </c>
      <c r="V119" s="853">
        <v>0.338354808703311</v>
      </c>
      <c r="W119" s="708">
        <v>0.318400000025891</v>
      </c>
      <c r="X119" s="708">
        <v>1.06267213780087</v>
      </c>
      <c r="Y119" s="858">
        <v>0.0199548086774198</v>
      </c>
      <c r="Z119" s="859">
        <v>0.314446152797707</v>
      </c>
      <c r="AA119" s="841">
        <v>8.58089999999999</v>
      </c>
      <c r="AB119" s="709">
        <v>10.03536006</v>
      </c>
      <c r="AC119" s="727">
        <v>0.855066479797038</v>
      </c>
      <c r="AD119" s="842">
        <v>-1.45446006000001</v>
      </c>
      <c r="AE119" s="843">
        <v>9.11745799999998</v>
      </c>
      <c r="AF119" s="841">
        <v>0.579367</v>
      </c>
      <c r="AG119" s="709">
        <v>0.24400192</v>
      </c>
      <c r="AH119" s="727">
        <v>2.37443623394439</v>
      </c>
      <c r="AI119" s="842">
        <v>0.33536508</v>
      </c>
      <c r="AJ119" s="843">
        <v>3.905875</v>
      </c>
      <c r="AK119" s="841">
        <v>0.29074</v>
      </c>
      <c r="AL119" s="709">
        <v>0</v>
      </c>
      <c r="AM119" s="708" t="s">
        <v>29</v>
      </c>
      <c r="AN119" s="842">
        <v>0.29074</v>
      </c>
      <c r="AO119" s="843">
        <v>0.2318</v>
      </c>
      <c r="AP119" s="841">
        <v>0</v>
      </c>
      <c r="AQ119" s="709">
        <v>0</v>
      </c>
      <c r="AR119" s="708" t="s">
        <v>29</v>
      </c>
      <c r="AS119" s="842">
        <v>0</v>
      </c>
      <c r="AT119" s="843">
        <v>0</v>
      </c>
      <c r="AU119" s="841">
        <v>49.6276109999999</v>
      </c>
      <c r="AV119" s="709">
        <v>38.91083988</v>
      </c>
      <c r="AW119" s="727">
        <v>1.27541865333799</v>
      </c>
      <c r="AX119" s="842">
        <v>10.7167711199999</v>
      </c>
      <c r="AY119" s="843">
        <v>35.7763840000001</v>
      </c>
      <c r="AZ119" s="877">
        <v>0.287052348207315</v>
      </c>
      <c r="BA119" s="708">
        <v>0.251863398610567</v>
      </c>
      <c r="BB119" s="708">
        <v>1.13971442373473</v>
      </c>
      <c r="BC119" s="727">
        <v>0.0351889495967472</v>
      </c>
      <c r="BD119" s="859">
        <v>0.231629170133309</v>
      </c>
      <c r="BE119" s="880">
        <v>2</v>
      </c>
      <c r="BF119" s="709">
        <v>2</v>
      </c>
      <c r="BG119" s="708">
        <v>1</v>
      </c>
      <c r="BH119" s="709">
        <v>0</v>
      </c>
      <c r="BI119" s="866">
        <v>2</v>
      </c>
      <c r="BJ119" s="880">
        <v>86.4434854999999</v>
      </c>
      <c r="BK119" s="709">
        <v>77.24592</v>
      </c>
      <c r="BL119" s="708">
        <v>1.1190686252426</v>
      </c>
      <c r="BM119" s="866">
        <v>9.19756549999995</v>
      </c>
      <c r="BN119" s="877">
        <v>0.0496330056010987</v>
      </c>
      <c r="BO119" s="708">
        <v>0.0649572175462471</v>
      </c>
      <c r="BP119" s="708">
        <v>0.764087617604032</v>
      </c>
      <c r="BQ119" s="708">
        <v>-0.0153242119451484</v>
      </c>
      <c r="BR119" s="859">
        <v>0.0590297004377326</v>
      </c>
      <c r="BS119" s="881">
        <v>20.1478832057244</v>
      </c>
      <c r="BT119" s="871">
        <v>15.3947480784262</v>
      </c>
      <c r="BU119" s="708">
        <v>1.30875043249061</v>
      </c>
      <c r="BV119" s="708">
        <v>4.75313512729815</v>
      </c>
      <c r="BW119" s="866">
        <v>16.9406246785014</v>
      </c>
      <c r="BX119" s="881">
        <v>5.78349718560989</v>
      </c>
      <c r="BY119" s="871">
        <v>3.87737357178592</v>
      </c>
      <c r="BZ119" s="708">
        <v>1.49160174497863</v>
      </c>
      <c r="CA119" s="708">
        <v>1.90612361382397</v>
      </c>
      <c r="CB119" s="866">
        <v>3.92394283582114</v>
      </c>
    </row>
    <row r="120" s="164" customFormat="1" hidden="1" outlineLevel="1" spans="1:82">
      <c r="A120" s="850" t="s">
        <v>141</v>
      </c>
      <c r="B120" s="841">
        <v>552.751741</v>
      </c>
      <c r="C120" s="709">
        <v>481.00176</v>
      </c>
      <c r="D120" s="727">
        <v>1.14916781385582</v>
      </c>
      <c r="E120" s="842">
        <v>71.7499809999997</v>
      </c>
      <c r="F120" s="843">
        <v>489.616567999999</v>
      </c>
      <c r="G120" s="841">
        <v>0</v>
      </c>
      <c r="H120" s="709">
        <v>0</v>
      </c>
      <c r="I120" s="727" t="s">
        <v>29</v>
      </c>
      <c r="J120" s="842">
        <v>0</v>
      </c>
      <c r="K120" s="843">
        <v>0</v>
      </c>
      <c r="L120" s="841">
        <v>392.740705000018</v>
      </c>
      <c r="M120" s="709">
        <v>329.05330402</v>
      </c>
      <c r="N120" s="727">
        <v>1.19354736816788</v>
      </c>
      <c r="O120" s="842">
        <v>63.6874009800176</v>
      </c>
      <c r="P120" s="843">
        <v>335.251567999999</v>
      </c>
      <c r="Q120" s="841">
        <v>160.011035999982</v>
      </c>
      <c r="R120" s="709">
        <v>151.94845598</v>
      </c>
      <c r="S120" s="727">
        <v>1.05306128297245</v>
      </c>
      <c r="T120" s="842">
        <v>8.06258001998208</v>
      </c>
      <c r="U120" s="843">
        <v>154.365</v>
      </c>
      <c r="V120" s="853">
        <v>0.289480835845946</v>
      </c>
      <c r="W120" s="708">
        <v>0.315899999991684</v>
      </c>
      <c r="X120" s="708">
        <v>0.91636858453171</v>
      </c>
      <c r="Y120" s="858">
        <v>-0.0264191641457375</v>
      </c>
      <c r="Z120" s="859">
        <v>0.315277321252741</v>
      </c>
      <c r="AA120" s="841">
        <v>34.0050529999999</v>
      </c>
      <c r="AB120" s="709">
        <v>39.63830376</v>
      </c>
      <c r="AC120" s="727">
        <v>0.857883657330343</v>
      </c>
      <c r="AD120" s="842">
        <v>-5.6332507600001</v>
      </c>
      <c r="AE120" s="843">
        <v>35.154989</v>
      </c>
      <c r="AF120" s="841">
        <v>12.436073</v>
      </c>
      <c r="AG120" s="709">
        <v>7.50083078</v>
      </c>
      <c r="AH120" s="727">
        <v>1.65795941339714</v>
      </c>
      <c r="AI120" s="842">
        <v>4.93524221999999</v>
      </c>
      <c r="AJ120" s="843">
        <v>10.299049</v>
      </c>
      <c r="AK120" s="841">
        <v>0.1515</v>
      </c>
      <c r="AL120" s="709">
        <v>0</v>
      </c>
      <c r="AM120" s="708" t="s">
        <v>29</v>
      </c>
      <c r="AN120" s="842">
        <v>0.1515</v>
      </c>
      <c r="AO120" s="843">
        <v>0.0792</v>
      </c>
      <c r="AP120" s="841">
        <v>0.000873999999999999</v>
      </c>
      <c r="AQ120" s="709">
        <v>0</v>
      </c>
      <c r="AR120" s="708" t="s">
        <v>29</v>
      </c>
      <c r="AS120" s="842">
        <v>0.000873999999999999</v>
      </c>
      <c r="AT120" s="843">
        <v>0</v>
      </c>
      <c r="AU120" s="841">
        <v>113.720535999982</v>
      </c>
      <c r="AV120" s="709">
        <v>104.80932144</v>
      </c>
      <c r="AW120" s="727">
        <v>1.08502311089843</v>
      </c>
      <c r="AX120" s="842">
        <v>8.91121455998216</v>
      </c>
      <c r="AY120" s="843">
        <v>108.990162</v>
      </c>
      <c r="AZ120" s="865">
        <v>0.205735283247135</v>
      </c>
      <c r="BA120" s="708">
        <v>0.217897999874262</v>
      </c>
      <c r="BB120" s="708">
        <v>0.944181604998001</v>
      </c>
      <c r="BC120" s="727">
        <v>-0.012162716627127</v>
      </c>
      <c r="BD120" s="859">
        <v>0.222603092140461</v>
      </c>
      <c r="BE120" s="880">
        <v>8</v>
      </c>
      <c r="BF120" s="709">
        <v>8</v>
      </c>
      <c r="BG120" s="708">
        <v>1</v>
      </c>
      <c r="BH120" s="709">
        <v>0</v>
      </c>
      <c r="BI120" s="866">
        <v>8</v>
      </c>
      <c r="BJ120" s="880">
        <v>69.093967625</v>
      </c>
      <c r="BK120" s="709">
        <v>60.12522</v>
      </c>
      <c r="BL120" s="708">
        <v>1.14916781385582</v>
      </c>
      <c r="BM120" s="866">
        <v>8.96874762499996</v>
      </c>
      <c r="BN120" s="877">
        <v>0.0615195764711304</v>
      </c>
      <c r="BO120" s="708">
        <v>0.0824078143913653</v>
      </c>
      <c r="BP120" s="708">
        <v>0.746526005154875</v>
      </c>
      <c r="BQ120" s="708">
        <v>-0.0208882379202349</v>
      </c>
      <c r="BR120" s="859">
        <v>0.0718010608660613</v>
      </c>
      <c r="BS120" s="881">
        <v>16.2549883689345</v>
      </c>
      <c r="BT120" s="871">
        <v>12.1347715308996</v>
      </c>
      <c r="BU120" s="708">
        <v>1.33953806444095</v>
      </c>
      <c r="BV120" s="708">
        <v>4.12021683803486</v>
      </c>
      <c r="BW120" s="866">
        <v>13.9273708206821</v>
      </c>
      <c r="BX120" s="881">
        <v>3.34422463626163</v>
      </c>
      <c r="BY120" s="871">
        <v>2.64414244551417</v>
      </c>
      <c r="BZ120" s="708">
        <v>1.26476719963978</v>
      </c>
      <c r="CA120" s="708">
        <v>0.700082190747458</v>
      </c>
      <c r="CB120" s="866">
        <v>3.10027581007067</v>
      </c>
      <c r="CC120" s="159"/>
      <c r="CD120" s="159"/>
    </row>
    <row r="121" s="164" customFormat="1" hidden="1" outlineLevel="1" spans="1:82">
      <c r="A121" s="850" t="s">
        <v>142</v>
      </c>
      <c r="B121" s="841">
        <v>97.1649779999998</v>
      </c>
      <c r="C121" s="709">
        <v>112.46976</v>
      </c>
      <c r="D121" s="727">
        <v>0.863920915275358</v>
      </c>
      <c r="E121" s="842">
        <v>-15.3047820000002</v>
      </c>
      <c r="F121" s="843">
        <v>115.467535</v>
      </c>
      <c r="G121" s="841">
        <v>0</v>
      </c>
      <c r="H121" s="709">
        <v>0</v>
      </c>
      <c r="I121" s="727" t="s">
        <v>29</v>
      </c>
      <c r="J121" s="842">
        <v>0</v>
      </c>
      <c r="K121" s="843">
        <v>8.88178419700125e-15</v>
      </c>
      <c r="L121" s="841">
        <v>63.0637749999995</v>
      </c>
      <c r="M121" s="709">
        <v>76.56941261</v>
      </c>
      <c r="N121" s="727">
        <v>0.823615760528419</v>
      </c>
      <c r="O121" s="842">
        <v>-13.5056376100005</v>
      </c>
      <c r="P121" s="843">
        <v>79.4672689999999</v>
      </c>
      <c r="Q121" s="841">
        <v>34.1012030000004</v>
      </c>
      <c r="R121" s="709">
        <v>35.90034739</v>
      </c>
      <c r="S121" s="727">
        <v>0.949885042324109</v>
      </c>
      <c r="T121" s="842">
        <v>-1.79914438999962</v>
      </c>
      <c r="U121" s="843">
        <v>36.0002659999999</v>
      </c>
      <c r="V121" s="853">
        <v>0.350961876407778</v>
      </c>
      <c r="W121" s="708">
        <v>0.319199999982217</v>
      </c>
      <c r="X121" s="708">
        <v>1.0995046253989</v>
      </c>
      <c r="Y121" s="858">
        <v>0.0317618764255603</v>
      </c>
      <c r="Z121" s="859">
        <v>0.311778250050977</v>
      </c>
      <c r="AA121" s="841">
        <v>10.253445</v>
      </c>
      <c r="AB121" s="709">
        <v>11.71792606</v>
      </c>
      <c r="AC121" s="727">
        <v>0.875022162411561</v>
      </c>
      <c r="AD121" s="842">
        <v>-1.46448106000001</v>
      </c>
      <c r="AE121" s="843">
        <v>10.543814</v>
      </c>
      <c r="AF121" s="841">
        <v>6.03945799999999</v>
      </c>
      <c r="AG121" s="709">
        <v>11.48134003</v>
      </c>
      <c r="AH121" s="727">
        <v>0.526023790273546</v>
      </c>
      <c r="AI121" s="842">
        <v>-5.44188203000001</v>
      </c>
      <c r="AJ121" s="843">
        <v>4.718151</v>
      </c>
      <c r="AK121" s="841">
        <v>0.245</v>
      </c>
      <c r="AL121" s="709">
        <v>0</v>
      </c>
      <c r="AM121" s="708" t="s">
        <v>29</v>
      </c>
      <c r="AN121" s="842">
        <v>0.245</v>
      </c>
      <c r="AO121" s="843">
        <v>0.149999999999999</v>
      </c>
      <c r="AP121" s="841">
        <v>0</v>
      </c>
      <c r="AQ121" s="709">
        <v>0</v>
      </c>
      <c r="AR121" s="708" t="s">
        <v>29</v>
      </c>
      <c r="AS121" s="842">
        <v>0</v>
      </c>
      <c r="AT121" s="843">
        <v>0</v>
      </c>
      <c r="AU121" s="841">
        <v>18.0533000000004</v>
      </c>
      <c r="AV121" s="709">
        <v>12.7010813</v>
      </c>
      <c r="AW121" s="727">
        <v>1.42139866469482</v>
      </c>
      <c r="AX121" s="842">
        <v>5.35221870000041</v>
      </c>
      <c r="AY121" s="843">
        <v>20.8883009999999</v>
      </c>
      <c r="AZ121" s="853">
        <v>0.185800484614945</v>
      </c>
      <c r="BA121" s="708">
        <v>0.112928855720862</v>
      </c>
      <c r="BB121" s="708">
        <v>1.64528794194291</v>
      </c>
      <c r="BC121" s="858">
        <v>0.0728716288940824</v>
      </c>
      <c r="BD121" s="859">
        <v>0.180901939233395</v>
      </c>
      <c r="BE121" s="841">
        <v>2</v>
      </c>
      <c r="BF121" s="709">
        <v>2</v>
      </c>
      <c r="BG121" s="708">
        <v>1</v>
      </c>
      <c r="BH121" s="709">
        <v>0</v>
      </c>
      <c r="BI121" s="866">
        <v>2</v>
      </c>
      <c r="BJ121" s="841">
        <v>48.5824889999999</v>
      </c>
      <c r="BK121" s="709">
        <v>56.23488</v>
      </c>
      <c r="BL121" s="708">
        <v>0.863920915275358</v>
      </c>
      <c r="BM121" s="866">
        <v>-7.65239100000008</v>
      </c>
      <c r="BN121" s="853">
        <v>0.105526139263882</v>
      </c>
      <c r="BO121" s="708">
        <v>0.104187348314783</v>
      </c>
      <c r="BP121" s="708">
        <v>1.01284984185464</v>
      </c>
      <c r="BQ121" s="708">
        <v>0.00133879094909915</v>
      </c>
      <c r="BR121" s="859">
        <v>0.0913140996731246</v>
      </c>
      <c r="BS121" s="870">
        <v>9.47632507903441</v>
      </c>
      <c r="BT121" s="871">
        <v>9.59809435766315</v>
      </c>
      <c r="BU121" s="708">
        <v>0.987313181753467</v>
      </c>
      <c r="BV121" s="875">
        <v>-0.121769278628742</v>
      </c>
      <c r="BW121" s="866">
        <v>10.9512112979231</v>
      </c>
      <c r="BX121" s="870">
        <v>1.76070579205335</v>
      </c>
      <c r="BY121" s="871">
        <v>1.08390181291176</v>
      </c>
      <c r="BZ121" s="708">
        <v>1.62441447286026</v>
      </c>
      <c r="CA121" s="875">
        <v>0.676803979141583</v>
      </c>
      <c r="CB121" s="866">
        <v>1.98109536074896</v>
      </c>
      <c r="CC121" s="159"/>
      <c r="CD121" s="159"/>
    </row>
    <row r="122" s="159" customFormat="1" hidden="1" outlineLevel="1" spans="1:80">
      <c r="A122" s="850" t="s">
        <v>143</v>
      </c>
      <c r="B122" s="841">
        <v>0</v>
      </c>
      <c r="C122" s="709">
        <v>0</v>
      </c>
      <c r="D122" s="308" t="s">
        <v>29</v>
      </c>
      <c r="E122" s="842">
        <v>0</v>
      </c>
      <c r="F122" s="843">
        <v>0</v>
      </c>
      <c r="G122" s="841">
        <v>0</v>
      </c>
      <c r="H122" s="709">
        <v>0</v>
      </c>
      <c r="I122" s="308" t="s">
        <v>29</v>
      </c>
      <c r="J122" s="842">
        <v>0</v>
      </c>
      <c r="K122" s="843">
        <v>0</v>
      </c>
      <c r="L122" s="841">
        <v>0</v>
      </c>
      <c r="M122" s="709">
        <v>0</v>
      </c>
      <c r="N122" s="308" t="s">
        <v>29</v>
      </c>
      <c r="O122" s="842">
        <v>0</v>
      </c>
      <c r="P122" s="843">
        <v>0</v>
      </c>
      <c r="Q122" s="841">
        <v>0</v>
      </c>
      <c r="R122" s="709">
        <v>0</v>
      </c>
      <c r="S122" s="308" t="s">
        <v>29</v>
      </c>
      <c r="T122" s="842">
        <v>0</v>
      </c>
      <c r="U122" s="843">
        <v>0</v>
      </c>
      <c r="V122" s="313" t="s">
        <v>29</v>
      </c>
      <c r="W122" s="314" t="s">
        <v>29</v>
      </c>
      <c r="X122" s="314" t="s">
        <v>29</v>
      </c>
      <c r="Y122" s="308" t="s">
        <v>29</v>
      </c>
      <c r="Z122" s="316" t="s">
        <v>29</v>
      </c>
      <c r="AA122" s="841">
        <v>0</v>
      </c>
      <c r="AB122" s="709">
        <v>0</v>
      </c>
      <c r="AC122" s="308" t="s">
        <v>29</v>
      </c>
      <c r="AD122" s="842">
        <v>0</v>
      </c>
      <c r="AE122" s="843">
        <v>0</v>
      </c>
      <c r="AF122" s="841">
        <v>0</v>
      </c>
      <c r="AG122" s="709">
        <v>0</v>
      </c>
      <c r="AH122" s="308" t="s">
        <v>29</v>
      </c>
      <c r="AI122" s="842">
        <v>0</v>
      </c>
      <c r="AJ122" s="843">
        <v>0</v>
      </c>
      <c r="AK122" s="841">
        <v>0</v>
      </c>
      <c r="AL122" s="709">
        <v>0</v>
      </c>
      <c r="AM122" s="708" t="s">
        <v>29</v>
      </c>
      <c r="AN122" s="842">
        <v>0</v>
      </c>
      <c r="AO122" s="843">
        <v>0</v>
      </c>
      <c r="AP122" s="841">
        <v>0</v>
      </c>
      <c r="AQ122" s="709">
        <v>0</v>
      </c>
      <c r="AR122" s="708" t="s">
        <v>29</v>
      </c>
      <c r="AS122" s="842">
        <v>0</v>
      </c>
      <c r="AT122" s="843">
        <v>0</v>
      </c>
      <c r="AU122" s="841">
        <v>0</v>
      </c>
      <c r="AV122" s="709">
        <v>0</v>
      </c>
      <c r="AW122" s="308" t="s">
        <v>29</v>
      </c>
      <c r="AX122" s="842">
        <v>0</v>
      </c>
      <c r="AY122" s="843">
        <v>0</v>
      </c>
      <c r="AZ122" s="313" t="s">
        <v>29</v>
      </c>
      <c r="BA122" s="314" t="s">
        <v>29</v>
      </c>
      <c r="BB122" s="314" t="s">
        <v>29</v>
      </c>
      <c r="BC122" s="308" t="s">
        <v>29</v>
      </c>
      <c r="BD122" s="316" t="s">
        <v>29</v>
      </c>
      <c r="BE122" s="320">
        <v>0</v>
      </c>
      <c r="BF122" s="321">
        <v>0</v>
      </c>
      <c r="BG122" s="314" t="s">
        <v>29</v>
      </c>
      <c r="BH122" s="709">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collapsed="1" spans="1:81">
      <c r="A123" s="844" t="s">
        <v>144</v>
      </c>
      <c r="B123" s="845">
        <v>1588.429947</v>
      </c>
      <c r="C123" s="846">
        <v>1342.66401072</v>
      </c>
      <c r="D123" s="847">
        <v>1.18304351223968</v>
      </c>
      <c r="E123" s="846">
        <v>245.76593628</v>
      </c>
      <c r="F123" s="848">
        <v>1337.404846</v>
      </c>
      <c r="G123" s="845">
        <v>0</v>
      </c>
      <c r="H123" s="846">
        <v>0</v>
      </c>
      <c r="I123" s="847" t="s">
        <v>29</v>
      </c>
      <c r="J123" s="846">
        <v>0</v>
      </c>
      <c r="K123" s="848">
        <v>9.83657599817889e-14</v>
      </c>
      <c r="L123" s="845">
        <v>1076.04162700002</v>
      </c>
      <c r="M123" s="846">
        <v>911.04963471</v>
      </c>
      <c r="N123" s="847">
        <v>1.18110099165183</v>
      </c>
      <c r="O123" s="846">
        <v>164.991992290015</v>
      </c>
      <c r="P123" s="848">
        <v>908.045811999999</v>
      </c>
      <c r="Q123" s="845">
        <v>512.388319999984</v>
      </c>
      <c r="R123" s="846">
        <v>431.61437601</v>
      </c>
      <c r="S123" s="847">
        <v>1.18714377573956</v>
      </c>
      <c r="T123" s="846">
        <v>80.7739439899842</v>
      </c>
      <c r="U123" s="848">
        <v>429.359034</v>
      </c>
      <c r="V123" s="854">
        <v>0.322575333566148</v>
      </c>
      <c r="W123" s="855">
        <v>0.321461193987428</v>
      </c>
      <c r="X123" s="855">
        <v>1.00346586026419</v>
      </c>
      <c r="Y123" s="847">
        <v>0.00111413957872036</v>
      </c>
      <c r="Z123" s="860">
        <v>0.321038939917226</v>
      </c>
      <c r="AA123" s="845">
        <v>92.2437219999999</v>
      </c>
      <c r="AB123" s="846">
        <v>101.89809715</v>
      </c>
      <c r="AC123" s="847">
        <v>0.905254608083718</v>
      </c>
      <c r="AD123" s="846">
        <v>-9.65437515000013</v>
      </c>
      <c r="AE123" s="848">
        <v>89.6730189999999</v>
      </c>
      <c r="AF123" s="845">
        <v>14.050069</v>
      </c>
      <c r="AG123" s="846">
        <v>25.87722911</v>
      </c>
      <c r="AH123" s="847">
        <v>0.542951060960792</v>
      </c>
      <c r="AI123" s="846">
        <v>-11.82716011</v>
      </c>
      <c r="AJ123" s="848">
        <v>23.018375</v>
      </c>
      <c r="AK123" s="845">
        <v>0.95252</v>
      </c>
      <c r="AL123" s="846">
        <v>0</v>
      </c>
      <c r="AM123" s="855" t="s">
        <v>29</v>
      </c>
      <c r="AN123" s="846">
        <v>0.95252</v>
      </c>
      <c r="AO123" s="848">
        <v>0.830059999999999</v>
      </c>
      <c r="AP123" s="845">
        <v>0.000873999999999999</v>
      </c>
      <c r="AQ123" s="846">
        <v>0</v>
      </c>
      <c r="AR123" s="855" t="s">
        <v>29</v>
      </c>
      <c r="AS123" s="846">
        <v>0.000873999999999999</v>
      </c>
      <c r="AT123" s="848">
        <v>0</v>
      </c>
      <c r="AU123" s="845">
        <v>407.046174999984</v>
      </c>
      <c r="AV123" s="846">
        <v>303.83904975</v>
      </c>
      <c r="AW123" s="847">
        <v>1.33967696165092</v>
      </c>
      <c r="AX123" s="846">
        <v>103.207125249984</v>
      </c>
      <c r="AY123" s="848">
        <v>317.4977</v>
      </c>
      <c r="AZ123" s="854">
        <v>0.256256925757888</v>
      </c>
      <c r="BA123" s="855">
        <v>0.22629566840558</v>
      </c>
      <c r="BB123" s="855">
        <v>1.13239872227076</v>
      </c>
      <c r="BC123" s="847">
        <v>0.0299612573523071</v>
      </c>
      <c r="BD123" s="860">
        <v>0.237398347216696</v>
      </c>
      <c r="BE123" s="845">
        <v>21</v>
      </c>
      <c r="BF123" s="846">
        <v>21</v>
      </c>
      <c r="BG123" s="855">
        <v>1</v>
      </c>
      <c r="BH123" s="846">
        <v>0</v>
      </c>
      <c r="BI123" s="867">
        <v>20.33333334</v>
      </c>
      <c r="BJ123" s="845">
        <v>75.6395212857143</v>
      </c>
      <c r="BK123" s="846">
        <v>63.9363814628571</v>
      </c>
      <c r="BL123" s="855">
        <v>1.18304351223968</v>
      </c>
      <c r="BM123" s="867">
        <v>11.7031398228571</v>
      </c>
      <c r="BN123" s="854">
        <v>0.0580722632271047</v>
      </c>
      <c r="BO123" s="855">
        <v>0.0758924767003753</v>
      </c>
      <c r="BP123" s="855">
        <v>0.765191304223407</v>
      </c>
      <c r="BQ123" s="855">
        <v>-0.0178202134732706</v>
      </c>
      <c r="BR123" s="860">
        <v>0.067050018001804</v>
      </c>
      <c r="BS123" s="872">
        <v>17.2199247012171</v>
      </c>
      <c r="BT123" s="873">
        <v>13.1765366407532</v>
      </c>
      <c r="BU123" s="855">
        <v>1.30686273416933</v>
      </c>
      <c r="BV123" s="855">
        <v>4.04338806046392</v>
      </c>
      <c r="BW123" s="867">
        <v>14.9142390979387</v>
      </c>
      <c r="BX123" s="872">
        <v>4.4127249657162</v>
      </c>
      <c r="BY123" s="873">
        <v>2.98179316638986</v>
      </c>
      <c r="BZ123" s="855">
        <v>1.47988969035663</v>
      </c>
      <c r="CA123" s="855">
        <v>1.43093179932634</v>
      </c>
      <c r="CB123" s="867">
        <v>3.54061571184528</v>
      </c>
      <c r="CC123" s="159"/>
    </row>
    <row r="124" s="159" customFormat="1" ht="16.2" spans="1:80">
      <c r="A124" s="213" t="s">
        <v>145</v>
      </c>
      <c r="B124" s="214">
        <v>5307.130694</v>
      </c>
      <c r="C124" s="215">
        <v>5028.66695214</v>
      </c>
      <c r="D124" s="216">
        <v>1.05537526038417</v>
      </c>
      <c r="E124" s="215">
        <v>278.463741859999</v>
      </c>
      <c r="F124" s="217">
        <v>5092.3499670006</v>
      </c>
      <c r="G124" s="214">
        <v>0</v>
      </c>
      <c r="H124" s="215">
        <v>0</v>
      </c>
      <c r="I124" s="216" t="s">
        <v>29</v>
      </c>
      <c r="J124" s="215">
        <v>0</v>
      </c>
      <c r="K124" s="217">
        <v>0.391892000000098</v>
      </c>
      <c r="L124" s="214">
        <v>3567.42940200009</v>
      </c>
      <c r="M124" s="215">
        <v>3378.42708863</v>
      </c>
      <c r="N124" s="216">
        <v>1.05594387814559</v>
      </c>
      <c r="O124" s="215">
        <v>189.002313370086</v>
      </c>
      <c r="P124" s="217">
        <v>3395.81215</v>
      </c>
      <c r="Q124" s="214">
        <v>1739.70129199991</v>
      </c>
      <c r="R124" s="215">
        <v>1650.23986351</v>
      </c>
      <c r="S124" s="216">
        <v>1.05421116679343</v>
      </c>
      <c r="T124" s="215">
        <v>89.461428489913</v>
      </c>
      <c r="U124" s="217">
        <v>1696.5378170006</v>
      </c>
      <c r="V124" s="237">
        <v>0.32780449404925</v>
      </c>
      <c r="W124" s="238">
        <v>0.328166466225751</v>
      </c>
      <c r="X124" s="238">
        <v>0.99889698609165</v>
      </c>
      <c r="Y124" s="216">
        <v>-0.000361972176501024</v>
      </c>
      <c r="Z124" s="257">
        <v>0.333154207388434</v>
      </c>
      <c r="AA124" s="214">
        <v>353.796754</v>
      </c>
      <c r="AB124" s="215">
        <v>375.98788662</v>
      </c>
      <c r="AC124" s="216">
        <v>0.940979128823827</v>
      </c>
      <c r="AD124" s="215">
        <v>-22.1911326200004</v>
      </c>
      <c r="AE124" s="217">
        <v>334.138712</v>
      </c>
      <c r="AF124" s="214">
        <v>44.4594670000001</v>
      </c>
      <c r="AG124" s="215">
        <v>51.2708906200001</v>
      </c>
      <c r="AH124" s="216">
        <v>0.867148326513701</v>
      </c>
      <c r="AI124" s="215">
        <v>-6.81142362000003</v>
      </c>
      <c r="AJ124" s="217">
        <v>48.1918329999999</v>
      </c>
      <c r="AK124" s="214">
        <v>0.95252</v>
      </c>
      <c r="AL124" s="215">
        <v>0</v>
      </c>
      <c r="AM124" s="238" t="s">
        <v>29</v>
      </c>
      <c r="AN124" s="215">
        <v>0.95252</v>
      </c>
      <c r="AO124" s="217">
        <v>0.830059999999999</v>
      </c>
      <c r="AP124" s="214">
        <v>0.000873999999999999</v>
      </c>
      <c r="AQ124" s="215">
        <v>0</v>
      </c>
      <c r="AR124" s="238" t="s">
        <v>29</v>
      </c>
      <c r="AS124" s="215">
        <v>0.000873999999999999</v>
      </c>
      <c r="AT124" s="217">
        <v>0</v>
      </c>
      <c r="AU124" s="214">
        <v>1342.39671699991</v>
      </c>
      <c r="AV124" s="215">
        <v>1222.98108627</v>
      </c>
      <c r="AW124" s="216">
        <v>1.09764307238317</v>
      </c>
      <c r="AX124" s="215">
        <v>119.415630729913</v>
      </c>
      <c r="AY124" s="217">
        <v>1314.6454400006</v>
      </c>
      <c r="AZ124" s="237">
        <v>0.252942087617621</v>
      </c>
      <c r="BA124" s="238">
        <v>0.243201846117399</v>
      </c>
      <c r="BB124" s="238">
        <v>1.04005003109853</v>
      </c>
      <c r="BC124" s="216">
        <v>0.00974024150022243</v>
      </c>
      <c r="BD124" s="257">
        <v>0.258160858644782</v>
      </c>
      <c r="BE124" s="214">
        <v>75.1111111111111</v>
      </c>
      <c r="BF124" s="215">
        <v>75.7777777777778</v>
      </c>
      <c r="BG124" s="238">
        <v>0.991202346041056</v>
      </c>
      <c r="BH124" s="215">
        <v>-0.666666666666657</v>
      </c>
      <c r="BI124" s="279">
        <v>73.16666667</v>
      </c>
      <c r="BJ124" s="214">
        <v>70.6570654526627</v>
      </c>
      <c r="BK124" s="215">
        <v>66.3607075795601</v>
      </c>
      <c r="BL124" s="238">
        <v>1.06474249642308</v>
      </c>
      <c r="BM124" s="279">
        <v>4.29635787310258</v>
      </c>
      <c r="BN124" s="237">
        <v>0.0666644132958674</v>
      </c>
      <c r="BO124" s="238">
        <v>0.0747688980396673</v>
      </c>
      <c r="BP124" s="238">
        <v>0.891606203163511</v>
      </c>
      <c r="BQ124" s="238">
        <v>-0.00810448474379985</v>
      </c>
      <c r="BR124" s="257">
        <v>0.0656158186623627</v>
      </c>
      <c r="BS124" s="292">
        <v>15.0005070255676</v>
      </c>
      <c r="BT124" s="293">
        <v>13.3745451145939</v>
      </c>
      <c r="BU124" s="238">
        <v>1.12157138033797</v>
      </c>
      <c r="BV124" s="238">
        <v>1.62596191097369</v>
      </c>
      <c r="BW124" s="279">
        <v>15.2402274388386</v>
      </c>
      <c r="BX124" s="292">
        <v>3.79425956236985</v>
      </c>
      <c r="BY124" s="293">
        <v>3.25271406284967</v>
      </c>
      <c r="BZ124" s="238">
        <v>1.16649034899974</v>
      </c>
      <c r="CA124" s="238">
        <v>0.541545499520187</v>
      </c>
      <c r="CB124" s="279">
        <v>3.93443020155235</v>
      </c>
    </row>
    <row r="125" s="159" customFormat="1" hidden="1" outlineLevel="2" spans="1:80">
      <c r="A125" s="309" t="s">
        <v>146</v>
      </c>
      <c r="B125" s="841">
        <v>297.278412999998</v>
      </c>
      <c r="C125" s="709">
        <v>323.08860481</v>
      </c>
      <c r="D125" s="308">
        <v>0.9201141995547</v>
      </c>
      <c r="E125" s="842">
        <v>-25.8101918100022</v>
      </c>
      <c r="F125" s="843">
        <v>335.519501999999</v>
      </c>
      <c r="G125" s="841">
        <v>0</v>
      </c>
      <c r="H125" s="709">
        <v>0</v>
      </c>
      <c r="I125" s="308" t="s">
        <v>29</v>
      </c>
      <c r="J125" s="842">
        <v>0</v>
      </c>
      <c r="K125" s="843">
        <v>0</v>
      </c>
      <c r="L125" s="841">
        <v>180.867797000011</v>
      </c>
      <c r="M125" s="709">
        <v>217.7294108</v>
      </c>
      <c r="N125" s="308">
        <v>0.83069988723825</v>
      </c>
      <c r="O125" s="842">
        <v>-36.8616137999895</v>
      </c>
      <c r="P125" s="843">
        <v>237.261087</v>
      </c>
      <c r="Q125" s="841">
        <v>116.410615999987</v>
      </c>
      <c r="R125" s="709">
        <v>105.35919401</v>
      </c>
      <c r="S125" s="308">
        <v>1.10489281067335</v>
      </c>
      <c r="T125" s="842">
        <v>11.0514219899873</v>
      </c>
      <c r="U125" s="843">
        <v>98.2584149999992</v>
      </c>
      <c r="V125" s="313">
        <v>0.391587854715801</v>
      </c>
      <c r="W125" s="314">
        <v>0.326099999942613</v>
      </c>
      <c r="X125" s="314">
        <v>1.20082138848425</v>
      </c>
      <c r="Y125" s="308">
        <v>0.0654878547731886</v>
      </c>
      <c r="Z125" s="316">
        <v>0.292854556633192</v>
      </c>
      <c r="AA125" s="841">
        <v>18.438193</v>
      </c>
      <c r="AB125" s="709">
        <v>19.89534309</v>
      </c>
      <c r="AC125" s="308">
        <v>0.926759237907668</v>
      </c>
      <c r="AD125" s="842">
        <v>-1.45715009000001</v>
      </c>
      <c r="AE125" s="843">
        <v>17.321686</v>
      </c>
      <c r="AF125" s="841">
        <v>3.26768700000003</v>
      </c>
      <c r="AG125" s="709">
        <v>1.51019502</v>
      </c>
      <c r="AH125" s="308">
        <v>2.16375167228403</v>
      </c>
      <c r="AI125" s="842">
        <v>1.75749198000002</v>
      </c>
      <c r="AJ125" s="843">
        <v>1.587767</v>
      </c>
      <c r="AK125" s="841">
        <v>0</v>
      </c>
      <c r="AL125" s="709">
        <v>0</v>
      </c>
      <c r="AM125" s="708" t="s">
        <v>29</v>
      </c>
      <c r="AN125" s="842">
        <v>0</v>
      </c>
      <c r="AO125" s="843">
        <v>0</v>
      </c>
      <c r="AP125" s="841">
        <v>0</v>
      </c>
      <c r="AQ125" s="709">
        <v>0</v>
      </c>
      <c r="AR125" s="708" t="s">
        <v>29</v>
      </c>
      <c r="AS125" s="842">
        <v>0</v>
      </c>
      <c r="AT125" s="843">
        <v>0</v>
      </c>
      <c r="AU125" s="841">
        <v>94.7047359999871</v>
      </c>
      <c r="AV125" s="709">
        <v>83.9536558999998</v>
      </c>
      <c r="AW125" s="308">
        <v>1.12805970132847</v>
      </c>
      <c r="AX125" s="842">
        <v>10.7510800999873</v>
      </c>
      <c r="AY125" s="843">
        <v>79.3489619999992</v>
      </c>
      <c r="AZ125" s="313">
        <v>0.318572529516255</v>
      </c>
      <c r="BA125" s="314">
        <v>0.259847158488832</v>
      </c>
      <c r="BB125" s="314">
        <v>1.22599966599191</v>
      </c>
      <c r="BC125" s="308">
        <v>0.0587253710274221</v>
      </c>
      <c r="BD125" s="316">
        <v>0.236495826701601</v>
      </c>
      <c r="BE125" s="320">
        <v>3</v>
      </c>
      <c r="BF125" s="321">
        <v>3</v>
      </c>
      <c r="BG125" s="314">
        <v>1</v>
      </c>
      <c r="BH125" s="709">
        <v>0</v>
      </c>
      <c r="BI125" s="322">
        <v>3</v>
      </c>
      <c r="BJ125" s="320">
        <v>99.0928043333326</v>
      </c>
      <c r="BK125" s="321">
        <v>107.696201603333</v>
      </c>
      <c r="BL125" s="314">
        <v>0.9201141995547</v>
      </c>
      <c r="BM125" s="322">
        <v>-8.60339727000071</v>
      </c>
      <c r="BN125" s="313">
        <v>0.0620233161699505</v>
      </c>
      <c r="BO125" s="314">
        <v>0.0615785973067665</v>
      </c>
      <c r="BP125" s="314">
        <v>1.00722197131202</v>
      </c>
      <c r="BQ125" s="314">
        <v>0.000444718863184042</v>
      </c>
      <c r="BR125" s="316">
        <v>0.0516264655161536</v>
      </c>
      <c r="BS125" s="326">
        <v>16.1229689373573</v>
      </c>
      <c r="BT125" s="327">
        <v>16.2394085564875</v>
      </c>
      <c r="BU125" s="314">
        <v>0.992829811583027</v>
      </c>
      <c r="BV125" s="314">
        <v>-0.116439619130219</v>
      </c>
      <c r="BW125" s="322">
        <v>19.3699101807988</v>
      </c>
      <c r="BX125" s="326">
        <v>5.1363349976859</v>
      </c>
      <c r="BY125" s="327">
        <v>4.2197641689425</v>
      </c>
      <c r="BZ125" s="314">
        <v>1.2172090173876</v>
      </c>
      <c r="CA125" s="314">
        <v>0.916570828743398</v>
      </c>
      <c r="CB125" s="322">
        <v>4.58090292134376</v>
      </c>
    </row>
    <row r="126" s="159" customFormat="1" hidden="1" outlineLevel="2" spans="1:80">
      <c r="A126" s="309" t="s">
        <v>147</v>
      </c>
      <c r="B126" s="841">
        <v>45.4392440000001</v>
      </c>
      <c r="C126" s="709">
        <v>71.9993184</v>
      </c>
      <c r="D126" s="308">
        <v>0.631106585586789</v>
      </c>
      <c r="E126" s="842">
        <v>-26.5600743999999</v>
      </c>
      <c r="F126" s="843">
        <v>74.307929</v>
      </c>
      <c r="G126" s="841">
        <v>0</v>
      </c>
      <c r="H126" s="709">
        <v>0</v>
      </c>
      <c r="I126" s="308" t="s">
        <v>29</v>
      </c>
      <c r="J126" s="842">
        <v>0</v>
      </c>
      <c r="K126" s="843">
        <v>0</v>
      </c>
      <c r="L126" s="841">
        <v>25.3543409999999</v>
      </c>
      <c r="M126" s="709">
        <v>42.47959786</v>
      </c>
      <c r="N126" s="308">
        <v>0.596859251906297</v>
      </c>
      <c r="O126" s="842">
        <v>-17.1252568600001</v>
      </c>
      <c r="P126" s="843">
        <v>42.5052619999999</v>
      </c>
      <c r="Q126" s="841">
        <v>20.0849030000001</v>
      </c>
      <c r="R126" s="709">
        <v>29.51972054</v>
      </c>
      <c r="S126" s="308">
        <v>0.680389334065157</v>
      </c>
      <c r="T126" s="842">
        <v>-9.43481753999985</v>
      </c>
      <c r="U126" s="843">
        <v>31.8026670000001</v>
      </c>
      <c r="V126" s="313">
        <v>0.442016662953286</v>
      </c>
      <c r="W126" s="314">
        <v>0.409999999944444</v>
      </c>
      <c r="X126" s="314">
        <v>1.07808942198337</v>
      </c>
      <c r="Y126" s="308">
        <v>0.0320166630088419</v>
      </c>
      <c r="Z126" s="316">
        <v>0.42798483860316</v>
      </c>
      <c r="AA126" s="841">
        <v>10.009737</v>
      </c>
      <c r="AB126" s="709">
        <v>11.15370606</v>
      </c>
      <c r="AC126" s="308">
        <v>0.897435968471271</v>
      </c>
      <c r="AD126" s="842">
        <v>-1.14396906000002</v>
      </c>
      <c r="AE126" s="843">
        <v>0</v>
      </c>
      <c r="AF126" s="841">
        <v>1.19266</v>
      </c>
      <c r="AG126" s="709">
        <v>0.2</v>
      </c>
      <c r="AH126" s="308">
        <v>5.96329999999999</v>
      </c>
      <c r="AI126" s="842">
        <v>0.992659999999999</v>
      </c>
      <c r="AJ126" s="843">
        <v>0.04</v>
      </c>
      <c r="AK126" s="841">
        <v>0</v>
      </c>
      <c r="AL126" s="709">
        <v>0</v>
      </c>
      <c r="AM126" s="708" t="s">
        <v>29</v>
      </c>
      <c r="AN126" s="842">
        <v>0</v>
      </c>
      <c r="AO126" s="843">
        <v>0</v>
      </c>
      <c r="AP126" s="841">
        <v>0</v>
      </c>
      <c r="AQ126" s="709">
        <v>0</v>
      </c>
      <c r="AR126" s="708" t="s">
        <v>29</v>
      </c>
      <c r="AS126" s="842">
        <v>0</v>
      </c>
      <c r="AT126" s="843">
        <v>0</v>
      </c>
      <c r="AU126" s="841">
        <v>8.88250600000015</v>
      </c>
      <c r="AV126" s="709">
        <v>18.16601448</v>
      </c>
      <c r="AW126" s="308">
        <v>0.48896283825929</v>
      </c>
      <c r="AX126" s="842">
        <v>-9.28350847999983</v>
      </c>
      <c r="AY126" s="843">
        <v>31.7626670000001</v>
      </c>
      <c r="AZ126" s="313">
        <v>0.195480937138834</v>
      </c>
      <c r="BA126" s="314">
        <v>0.252308145183774</v>
      </c>
      <c r="BB126" s="314">
        <v>0.774770616289265</v>
      </c>
      <c r="BC126" s="308">
        <v>-0.0568272080449402</v>
      </c>
      <c r="BD126" s="316">
        <v>0.427446538040377</v>
      </c>
      <c r="BE126" s="320">
        <v>2</v>
      </c>
      <c r="BF126" s="321">
        <v>2</v>
      </c>
      <c r="BG126" s="314">
        <v>1</v>
      </c>
      <c r="BH126" s="709">
        <v>0</v>
      </c>
      <c r="BI126" s="322">
        <v>0.5</v>
      </c>
      <c r="BJ126" s="320">
        <v>22.719622</v>
      </c>
      <c r="BK126" s="321">
        <v>35.9996592</v>
      </c>
      <c r="BL126" s="314">
        <v>0.631106585586789</v>
      </c>
      <c r="BM126" s="322">
        <v>-13.2800372</v>
      </c>
      <c r="BN126" s="313">
        <v>0.220288370114608</v>
      </c>
      <c r="BO126" s="314">
        <v>0.154914050686347</v>
      </c>
      <c r="BP126" s="314">
        <v>1.42200380881282</v>
      </c>
      <c r="BQ126" s="314">
        <v>0.0653743194282613</v>
      </c>
      <c r="BR126" s="316">
        <v>0</v>
      </c>
      <c r="BS126" s="326">
        <v>4.53950428467802</v>
      </c>
      <c r="BT126" s="327">
        <v>6.45519238293428</v>
      </c>
      <c r="BU126" s="314">
        <v>0.703232996847498</v>
      </c>
      <c r="BV126" s="314">
        <v>-1.91568809825626</v>
      </c>
      <c r="BW126" s="322" t="s">
        <v>29</v>
      </c>
      <c r="BX126" s="326">
        <v>0.887386551714612</v>
      </c>
      <c r="BY126" s="327">
        <v>1.62869761694258</v>
      </c>
      <c r="BZ126" s="314">
        <v>0.544844262362483</v>
      </c>
      <c r="CA126" s="314">
        <v>-0.741311065227965</v>
      </c>
      <c r="CB126" s="322" t="s">
        <v>29</v>
      </c>
    </row>
    <row r="127" s="159" customFormat="1" hidden="1" outlineLevel="2" spans="1:80">
      <c r="A127" s="309" t="s">
        <v>148</v>
      </c>
      <c r="B127" s="841">
        <v>27.001472</v>
      </c>
      <c r="C127" s="709">
        <v>0</v>
      </c>
      <c r="D127" s="308" t="s">
        <v>29</v>
      </c>
      <c r="E127" s="842">
        <v>27.001472</v>
      </c>
      <c r="F127" s="843">
        <v>0</v>
      </c>
      <c r="G127" s="841">
        <v>0</v>
      </c>
      <c r="H127" s="709">
        <v>0</v>
      </c>
      <c r="I127" s="308" t="s">
        <v>29</v>
      </c>
      <c r="J127" s="842">
        <v>0</v>
      </c>
      <c r="K127" s="843">
        <v>0</v>
      </c>
      <c r="L127" s="841">
        <v>17.377064</v>
      </c>
      <c r="M127" s="709">
        <v>0</v>
      </c>
      <c r="N127" s="308" t="s">
        <v>29</v>
      </c>
      <c r="O127" s="842">
        <v>17.377064</v>
      </c>
      <c r="P127" s="843">
        <v>0</v>
      </c>
      <c r="Q127" s="841">
        <v>9.62440799999995</v>
      </c>
      <c r="R127" s="709">
        <v>0</v>
      </c>
      <c r="S127" s="308" t="s">
        <v>29</v>
      </c>
      <c r="T127" s="842">
        <v>9.62440799999995</v>
      </c>
      <c r="U127" s="843">
        <v>0</v>
      </c>
      <c r="V127" s="313">
        <v>0.356440122968109</v>
      </c>
      <c r="W127" s="314" t="s">
        <v>29</v>
      </c>
      <c r="X127" s="314" t="s">
        <v>29</v>
      </c>
      <c r="Y127" s="308" t="s">
        <v>29</v>
      </c>
      <c r="Z127" s="316" t="s">
        <v>29</v>
      </c>
      <c r="AA127" s="841">
        <v>4.13063799999999</v>
      </c>
      <c r="AB127" s="709">
        <v>0</v>
      </c>
      <c r="AC127" s="308" t="s">
        <v>29</v>
      </c>
      <c r="AD127" s="842">
        <v>4.13063799999999</v>
      </c>
      <c r="AE127" s="843">
        <v>0</v>
      </c>
      <c r="AF127" s="841">
        <v>9.99999999999999e-7</v>
      </c>
      <c r="AG127" s="709">
        <v>0</v>
      </c>
      <c r="AH127" s="308" t="s">
        <v>29</v>
      </c>
      <c r="AI127" s="842">
        <v>9.99999999999999e-7</v>
      </c>
      <c r="AJ127" s="843">
        <v>0</v>
      </c>
      <c r="AK127" s="841">
        <v>0</v>
      </c>
      <c r="AL127" s="709">
        <v>0</v>
      </c>
      <c r="AM127" s="708" t="s">
        <v>29</v>
      </c>
      <c r="AN127" s="842">
        <v>0</v>
      </c>
      <c r="AO127" s="843">
        <v>0</v>
      </c>
      <c r="AP127" s="841">
        <v>0</v>
      </c>
      <c r="AQ127" s="709">
        <v>0</v>
      </c>
      <c r="AR127" s="708" t="s">
        <v>29</v>
      </c>
      <c r="AS127" s="842">
        <v>0</v>
      </c>
      <c r="AT127" s="843">
        <v>0</v>
      </c>
      <c r="AU127" s="841">
        <v>5.49376899999996</v>
      </c>
      <c r="AV127" s="709">
        <v>0</v>
      </c>
      <c r="AW127" s="308" t="s">
        <v>29</v>
      </c>
      <c r="AX127" s="842">
        <v>5.49376899999996</v>
      </c>
      <c r="AY127" s="843">
        <v>0</v>
      </c>
      <c r="AZ127" s="313">
        <v>0.203461833488188</v>
      </c>
      <c r="BA127" s="314" t="s">
        <v>29</v>
      </c>
      <c r="BB127" s="314" t="s">
        <v>29</v>
      </c>
      <c r="BC127" s="308" t="s">
        <v>29</v>
      </c>
      <c r="BD127" s="316" t="s">
        <v>29</v>
      </c>
      <c r="BE127" s="320">
        <v>0.888888888888889</v>
      </c>
      <c r="BF127" s="321">
        <v>0</v>
      </c>
      <c r="BG127" s="314" t="s">
        <v>29</v>
      </c>
      <c r="BH127" s="709">
        <v>0.888888888888889</v>
      </c>
      <c r="BI127" s="322">
        <v>0</v>
      </c>
      <c r="BJ127" s="320">
        <v>30.376656</v>
      </c>
      <c r="BK127" s="321" t="s">
        <v>29</v>
      </c>
      <c r="BL127" s="314" t="s">
        <v>29</v>
      </c>
      <c r="BM127" s="322" t="s">
        <v>29</v>
      </c>
      <c r="BN127" s="313">
        <v>0.152978252444904</v>
      </c>
      <c r="BO127" s="314" t="s">
        <v>29</v>
      </c>
      <c r="BP127" s="314" t="s">
        <v>29</v>
      </c>
      <c r="BQ127" s="314" t="s">
        <v>29</v>
      </c>
      <c r="BR127" s="316" t="s">
        <v>29</v>
      </c>
      <c r="BS127" s="326">
        <v>6.53687686986854</v>
      </c>
      <c r="BT127" s="327" t="s">
        <v>29</v>
      </c>
      <c r="BU127" s="314" t="s">
        <v>29</v>
      </c>
      <c r="BV127" s="314" t="s">
        <v>29</v>
      </c>
      <c r="BW127" s="322" t="s">
        <v>29</v>
      </c>
      <c r="BX127" s="326">
        <v>1.33000495322998</v>
      </c>
      <c r="BY127" s="327" t="s">
        <v>29</v>
      </c>
      <c r="BZ127" s="314" t="s">
        <v>29</v>
      </c>
      <c r="CA127" s="314" t="s">
        <v>29</v>
      </c>
      <c r="CB127" s="322" t="s">
        <v>29</v>
      </c>
    </row>
    <row r="128" s="159" customFormat="1" hidden="1" outlineLevel="2" spans="1:80">
      <c r="A128" s="309" t="s">
        <v>149</v>
      </c>
      <c r="B128" s="841">
        <v>63.392764</v>
      </c>
      <c r="C128" s="709">
        <v>62.012928</v>
      </c>
      <c r="D128" s="308">
        <v>1.02225077970839</v>
      </c>
      <c r="E128" s="842">
        <v>1.37983599999997</v>
      </c>
      <c r="F128" s="843">
        <v>68.1911099999998</v>
      </c>
      <c r="G128" s="841">
        <v>2.566324</v>
      </c>
      <c r="H128" s="709">
        <v>0</v>
      </c>
      <c r="I128" s="308" t="s">
        <v>29</v>
      </c>
      <c r="J128" s="842">
        <v>2.566324</v>
      </c>
      <c r="K128" s="843">
        <v>0.143055</v>
      </c>
      <c r="L128" s="841">
        <v>21.357705</v>
      </c>
      <c r="M128" s="709">
        <v>21.08439553</v>
      </c>
      <c r="N128" s="308">
        <v>1.01296264195059</v>
      </c>
      <c r="O128" s="842">
        <v>0.27330946999999</v>
      </c>
      <c r="P128" s="843">
        <v>20.125963</v>
      </c>
      <c r="Q128" s="841">
        <v>42.035059</v>
      </c>
      <c r="R128" s="709">
        <v>40.92853247</v>
      </c>
      <c r="S128" s="308">
        <v>1.02703557795069</v>
      </c>
      <c r="T128" s="842">
        <v>1.10652652999998</v>
      </c>
      <c r="U128" s="843">
        <v>48.0651469999998</v>
      </c>
      <c r="V128" s="313">
        <v>0.66308922892209</v>
      </c>
      <c r="W128" s="314">
        <v>0.659999999838743</v>
      </c>
      <c r="X128" s="314">
        <v>1.00468065012743</v>
      </c>
      <c r="Y128" s="308">
        <v>0.0030892290833463</v>
      </c>
      <c r="Z128" s="316">
        <v>0.704859431090064</v>
      </c>
      <c r="AA128" s="841">
        <v>18.4048</v>
      </c>
      <c r="AB128" s="709">
        <v>17.84625909</v>
      </c>
      <c r="AC128" s="308">
        <v>1.03129736642191</v>
      </c>
      <c r="AD128" s="842">
        <v>0.558540909999987</v>
      </c>
      <c r="AE128" s="843">
        <v>16.205689</v>
      </c>
      <c r="AF128" s="841">
        <v>0.607450999999998</v>
      </c>
      <c r="AG128" s="709">
        <v>0.805745</v>
      </c>
      <c r="AH128" s="308">
        <v>0.753899807010901</v>
      </c>
      <c r="AI128" s="842">
        <v>-0.198294000000002</v>
      </c>
      <c r="AJ128" s="843">
        <v>1.24393</v>
      </c>
      <c r="AK128" s="841">
        <v>0</v>
      </c>
      <c r="AL128" s="709">
        <v>0</v>
      </c>
      <c r="AM128" s="708" t="s">
        <v>29</v>
      </c>
      <c r="AN128" s="842">
        <v>0</v>
      </c>
      <c r="AO128" s="843">
        <v>0</v>
      </c>
      <c r="AP128" s="841">
        <v>0</v>
      </c>
      <c r="AQ128" s="709">
        <v>0</v>
      </c>
      <c r="AR128" s="708" t="s">
        <v>29</v>
      </c>
      <c r="AS128" s="842">
        <v>0</v>
      </c>
      <c r="AT128" s="843">
        <v>0</v>
      </c>
      <c r="AU128" s="841">
        <v>20.456484</v>
      </c>
      <c r="AV128" s="709">
        <v>22.27652838</v>
      </c>
      <c r="AW128" s="308">
        <v>0.918297665194814</v>
      </c>
      <c r="AX128" s="842">
        <v>-1.82004438</v>
      </c>
      <c r="AY128" s="843">
        <v>30.4724729999998</v>
      </c>
      <c r="AZ128" s="313">
        <v>0.322694306246057</v>
      </c>
      <c r="BA128" s="314">
        <v>0.359223940853107</v>
      </c>
      <c r="BB128" s="314">
        <v>0.898309576693866</v>
      </c>
      <c r="BC128" s="308">
        <v>-0.0365296346070503</v>
      </c>
      <c r="BD128" s="316">
        <v>0.446868704732918</v>
      </c>
      <c r="BE128" s="320">
        <v>3</v>
      </c>
      <c r="BF128" s="321">
        <v>3</v>
      </c>
      <c r="BG128" s="314">
        <v>1</v>
      </c>
      <c r="BH128" s="709">
        <v>0</v>
      </c>
      <c r="BI128" s="322">
        <v>2.91666667</v>
      </c>
      <c r="BJ128" s="320">
        <v>21.1309213333333</v>
      </c>
      <c r="BK128" s="321">
        <v>20.670976</v>
      </c>
      <c r="BL128" s="314">
        <v>1.02225077970839</v>
      </c>
      <c r="BM128" s="322">
        <v>0.459945333333323</v>
      </c>
      <c r="BN128" s="313">
        <v>0.290329666016771</v>
      </c>
      <c r="BO128" s="314">
        <v>0.287782881176003</v>
      </c>
      <c r="BP128" s="314">
        <v>1.00884967455452</v>
      </c>
      <c r="BQ128" s="314">
        <v>0.00254678484076865</v>
      </c>
      <c r="BR128" s="316">
        <v>0.237651051581358</v>
      </c>
      <c r="BS128" s="326">
        <v>3.44436038424759</v>
      </c>
      <c r="BT128" s="327">
        <v>3.47484185269665</v>
      </c>
      <c r="BU128" s="314">
        <v>0.991227955187254</v>
      </c>
      <c r="BV128" s="314">
        <v>-0.03048146844906</v>
      </c>
      <c r="BW128" s="322">
        <v>4.20785009511165</v>
      </c>
      <c r="BX128" s="326">
        <v>1.11147548465618</v>
      </c>
      <c r="BY128" s="327">
        <v>1.248246384167</v>
      </c>
      <c r="BZ128" s="314">
        <v>0.890429564831388</v>
      </c>
      <c r="CA128" s="314">
        <v>-0.136770899510825</v>
      </c>
      <c r="CB128" s="322">
        <v>1.88035652171283</v>
      </c>
    </row>
    <row r="129" s="159" customFormat="1" hidden="1" outlineLevel="2" spans="1:80">
      <c r="A129" s="309" t="s">
        <v>150</v>
      </c>
      <c r="B129" s="841">
        <v>278.354840999997</v>
      </c>
      <c r="C129" s="709">
        <v>291.9967776</v>
      </c>
      <c r="D129" s="308">
        <v>0.953280523462863</v>
      </c>
      <c r="E129" s="842">
        <v>-13.6419366000027</v>
      </c>
      <c r="F129" s="843">
        <v>317.487396999999</v>
      </c>
      <c r="G129" s="841">
        <v>0</v>
      </c>
      <c r="H129" s="709">
        <v>0</v>
      </c>
      <c r="I129" s="308" t="s">
        <v>29</v>
      </c>
      <c r="J129" s="842">
        <v>0</v>
      </c>
      <c r="K129" s="843">
        <v>0</v>
      </c>
      <c r="L129" s="841">
        <v>185.326476000002</v>
      </c>
      <c r="M129" s="709">
        <v>194.1778571</v>
      </c>
      <c r="N129" s="308">
        <v>0.954416115039115</v>
      </c>
      <c r="O129" s="842">
        <v>-8.85138109999752</v>
      </c>
      <c r="P129" s="843">
        <v>207.557921</v>
      </c>
      <c r="Q129" s="841">
        <v>93.0283649999948</v>
      </c>
      <c r="R129" s="709">
        <v>97.8189205</v>
      </c>
      <c r="S129" s="308">
        <v>0.951026289438502</v>
      </c>
      <c r="T129" s="842">
        <v>-4.79055550000515</v>
      </c>
      <c r="U129" s="843">
        <v>109.929475999999</v>
      </c>
      <c r="V129" s="313">
        <v>0.334207821447573</v>
      </c>
      <c r="W129" s="314">
        <v>0.335000000013699</v>
      </c>
      <c r="X129" s="314">
        <v>0.99763528786241</v>
      </c>
      <c r="Y129" s="308">
        <v>-0.000792178566125179</v>
      </c>
      <c r="Z129" s="316">
        <v>0.346248314228358</v>
      </c>
      <c r="AA129" s="841">
        <v>23.2981519999999</v>
      </c>
      <c r="AB129" s="709">
        <v>24.23434412</v>
      </c>
      <c r="AC129" s="308">
        <v>0.961369199209008</v>
      </c>
      <c r="AD129" s="842">
        <v>-0.936192120000069</v>
      </c>
      <c r="AE129" s="843">
        <v>26.1009589999999</v>
      </c>
      <c r="AF129" s="841">
        <v>0.373616</v>
      </c>
      <c r="AG129" s="709">
        <v>0.206829</v>
      </c>
      <c r="AH129" s="308">
        <v>1.80640045641568</v>
      </c>
      <c r="AI129" s="842">
        <v>0.166787</v>
      </c>
      <c r="AJ129" s="843">
        <v>0.567837</v>
      </c>
      <c r="AK129" s="841">
        <v>0</v>
      </c>
      <c r="AL129" s="709">
        <v>0</v>
      </c>
      <c r="AM129" s="708" t="s">
        <v>29</v>
      </c>
      <c r="AN129" s="842">
        <v>0</v>
      </c>
      <c r="AO129" s="843">
        <v>0</v>
      </c>
      <c r="AP129" s="841">
        <v>0</v>
      </c>
      <c r="AQ129" s="709">
        <v>0</v>
      </c>
      <c r="AR129" s="708" t="s">
        <v>29</v>
      </c>
      <c r="AS129" s="842">
        <v>0</v>
      </c>
      <c r="AT129" s="843">
        <v>0</v>
      </c>
      <c r="AU129" s="841">
        <v>69.3565969999949</v>
      </c>
      <c r="AV129" s="709">
        <v>73.37774738</v>
      </c>
      <c r="AW129" s="308">
        <v>0.945199320998765</v>
      </c>
      <c r="AX129" s="842">
        <v>-4.02115038000508</v>
      </c>
      <c r="AY129" s="843">
        <v>83.2606799999991</v>
      </c>
      <c r="AZ129" s="313">
        <v>0.249166124615722</v>
      </c>
      <c r="BA129" s="314">
        <v>0.251296428621957</v>
      </c>
      <c r="BB129" s="314">
        <v>0.991522744601198</v>
      </c>
      <c r="BC129" s="308">
        <v>-0.00213030400623515</v>
      </c>
      <c r="BD129" s="316">
        <v>0.262248772035507</v>
      </c>
      <c r="BE129" s="320">
        <v>4</v>
      </c>
      <c r="BF129" s="321">
        <v>4</v>
      </c>
      <c r="BG129" s="314">
        <v>1</v>
      </c>
      <c r="BH129" s="709">
        <v>0</v>
      </c>
      <c r="BI129" s="322">
        <v>4</v>
      </c>
      <c r="BJ129" s="320">
        <v>69.5887102499993</v>
      </c>
      <c r="BK129" s="321">
        <v>72.9991944</v>
      </c>
      <c r="BL129" s="314">
        <v>0.953280523462863</v>
      </c>
      <c r="BM129" s="322">
        <v>-3.41048415000067</v>
      </c>
      <c r="BN129" s="313">
        <v>0.0836994676158701</v>
      </c>
      <c r="BO129" s="314">
        <v>0.0829952450817732</v>
      </c>
      <c r="BP129" s="314">
        <v>1.00848509494011</v>
      </c>
      <c r="BQ129" s="314">
        <v>0.000704222534096924</v>
      </c>
      <c r="BR129" s="316">
        <v>0.0822110082057841</v>
      </c>
      <c r="BS129" s="326">
        <v>11.9475072958575</v>
      </c>
      <c r="BT129" s="327">
        <v>12.0488830295606</v>
      </c>
      <c r="BU129" s="314">
        <v>0.99158629613597</v>
      </c>
      <c r="BV129" s="314">
        <v>-0.101375733703064</v>
      </c>
      <c r="BW129" s="322">
        <v>12.1638211454223</v>
      </c>
      <c r="BX129" s="326">
        <v>2.97691409172689</v>
      </c>
      <c r="BY129" s="327">
        <v>3.02784127421229</v>
      </c>
      <c r="BZ129" s="314">
        <v>0.983180365853673</v>
      </c>
      <c r="CA129" s="314">
        <v>-0.0509271824853994</v>
      </c>
      <c r="CB129" s="322">
        <v>3.18994715864652</v>
      </c>
    </row>
    <row r="130" s="159" customFormat="1" hidden="1" outlineLevel="2" spans="1:80">
      <c r="A130" s="309" t="s">
        <v>151</v>
      </c>
      <c r="B130" s="841">
        <v>44.1343219999999</v>
      </c>
      <c r="C130" s="709">
        <v>23.3508</v>
      </c>
      <c r="D130" s="308">
        <v>1.89005610086164</v>
      </c>
      <c r="E130" s="842">
        <v>20.7835219999999</v>
      </c>
      <c r="F130" s="843">
        <v>29.685053</v>
      </c>
      <c r="G130" s="841">
        <v>0</v>
      </c>
      <c r="H130" s="709">
        <v>0</v>
      </c>
      <c r="I130" s="308" t="s">
        <v>29</v>
      </c>
      <c r="J130" s="842">
        <v>0</v>
      </c>
      <c r="K130" s="843">
        <v>0</v>
      </c>
      <c r="L130" s="841">
        <v>31.475823</v>
      </c>
      <c r="M130" s="709">
        <v>18.68064</v>
      </c>
      <c r="N130" s="308">
        <v>1.68494350300632</v>
      </c>
      <c r="O130" s="842">
        <v>12.795183</v>
      </c>
      <c r="P130" s="843">
        <v>25.978657</v>
      </c>
      <c r="Q130" s="841">
        <v>12.658499</v>
      </c>
      <c r="R130" s="709">
        <v>4.67016</v>
      </c>
      <c r="S130" s="308">
        <v>2.71050649228291</v>
      </c>
      <c r="T130" s="842">
        <v>7.98833899999997</v>
      </c>
      <c r="U130" s="843">
        <v>3.70639600000001</v>
      </c>
      <c r="V130" s="313">
        <v>0.286817570234793</v>
      </c>
      <c r="W130" s="314">
        <v>0.2</v>
      </c>
      <c r="X130" s="314">
        <v>1.43408785117397</v>
      </c>
      <c r="Y130" s="308">
        <v>0.0868175702347934</v>
      </c>
      <c r="Z130" s="316">
        <v>0.124857314554905</v>
      </c>
      <c r="AA130" s="841">
        <v>6.34009099999998</v>
      </c>
      <c r="AB130" s="709">
        <v>7.40722202999999</v>
      </c>
      <c r="AC130" s="308">
        <v>0.855933705554116</v>
      </c>
      <c r="AD130" s="842">
        <v>-1.06713103000002</v>
      </c>
      <c r="AE130" s="843">
        <v>15.525966</v>
      </c>
      <c r="AF130" s="841">
        <v>-3.030732</v>
      </c>
      <c r="AG130" s="709">
        <v>0.690162</v>
      </c>
      <c r="AH130" s="308">
        <v>-4.39133420849018</v>
      </c>
      <c r="AI130" s="842">
        <v>-3.720894</v>
      </c>
      <c r="AJ130" s="843">
        <v>6.75850499999999</v>
      </c>
      <c r="AK130" s="841">
        <v>0</v>
      </c>
      <c r="AL130" s="709">
        <v>0</v>
      </c>
      <c r="AM130" s="708" t="s">
        <v>29</v>
      </c>
      <c r="AN130" s="842">
        <v>0</v>
      </c>
      <c r="AO130" s="843">
        <v>0</v>
      </c>
      <c r="AP130" s="841">
        <v>0</v>
      </c>
      <c r="AQ130" s="709">
        <v>0</v>
      </c>
      <c r="AR130" s="708" t="s">
        <v>29</v>
      </c>
      <c r="AS130" s="842">
        <v>0</v>
      </c>
      <c r="AT130" s="843">
        <v>0</v>
      </c>
      <c r="AU130" s="841">
        <v>9.34913999999999</v>
      </c>
      <c r="AV130" s="709">
        <v>-3.42722402999999</v>
      </c>
      <c r="AW130" s="308">
        <v>4.72790454261609</v>
      </c>
      <c r="AX130" s="842">
        <v>12.77636403</v>
      </c>
      <c r="AY130" s="843">
        <v>-18.5780749999999</v>
      </c>
      <c r="AZ130" s="313">
        <v>0.211833774176932</v>
      </c>
      <c r="BA130" s="314">
        <v>-0.14677116115936</v>
      </c>
      <c r="BB130" s="314">
        <v>3.44329289557727</v>
      </c>
      <c r="BC130" s="308">
        <v>0.358604935336292</v>
      </c>
      <c r="BD130" s="316">
        <v>-0.625839374448816</v>
      </c>
      <c r="BE130" s="320">
        <v>1</v>
      </c>
      <c r="BF130" s="321">
        <v>1</v>
      </c>
      <c r="BG130" s="314">
        <v>1</v>
      </c>
      <c r="BH130" s="709">
        <v>0</v>
      </c>
      <c r="BI130" s="322">
        <v>2.33333333</v>
      </c>
      <c r="BJ130" s="320">
        <v>44.1343219999999</v>
      </c>
      <c r="BK130" s="321">
        <v>23.3508</v>
      </c>
      <c r="BL130" s="314">
        <v>1.89005610086164</v>
      </c>
      <c r="BM130" s="322">
        <v>20.7835219999999</v>
      </c>
      <c r="BN130" s="313">
        <v>0.143654432937703</v>
      </c>
      <c r="BO130" s="314">
        <v>0.31721491469243</v>
      </c>
      <c r="BP130" s="314">
        <v>0.452861534196743</v>
      </c>
      <c r="BQ130" s="314">
        <v>-0.173560481754727</v>
      </c>
      <c r="BR130" s="316">
        <v>0.52302301767829</v>
      </c>
      <c r="BS130" s="326">
        <v>6.96114961125954</v>
      </c>
      <c r="BT130" s="327">
        <v>3.15243689272806</v>
      </c>
      <c r="BU130" s="314">
        <v>2.20818048009694</v>
      </c>
      <c r="BV130" s="314">
        <v>3.80871271853148</v>
      </c>
      <c r="BW130" s="322">
        <v>1.91196174202623</v>
      </c>
      <c r="BX130" s="326">
        <v>1.47460659476339</v>
      </c>
      <c r="BY130" s="327">
        <v>-0.462686823227303</v>
      </c>
      <c r="BZ130" s="314">
        <v>5.18705119907632</v>
      </c>
      <c r="CA130" s="314">
        <v>1.93729341799069</v>
      </c>
      <c r="CB130" s="322">
        <v>-1.19658094059977</v>
      </c>
    </row>
    <row r="131" s="159" customFormat="1" ht="16.2" collapsed="1" spans="1:80">
      <c r="A131" s="213" t="s">
        <v>152</v>
      </c>
      <c r="B131" s="214">
        <v>755.601055999995</v>
      </c>
      <c r="C131" s="215">
        <v>772.44842881</v>
      </c>
      <c r="D131" s="216">
        <v>0.978189647125104</v>
      </c>
      <c r="E131" s="215">
        <v>-16.8473728100048</v>
      </c>
      <c r="F131" s="217">
        <v>825.190990999998</v>
      </c>
      <c r="G131" s="214">
        <v>2.566324</v>
      </c>
      <c r="H131" s="215">
        <v>0</v>
      </c>
      <c r="I131" s="216" t="s">
        <v>29</v>
      </c>
      <c r="J131" s="215">
        <v>2.566324</v>
      </c>
      <c r="K131" s="217">
        <v>0.143055</v>
      </c>
      <c r="L131" s="214">
        <v>461.759206000013</v>
      </c>
      <c r="M131" s="215">
        <v>494.15190129</v>
      </c>
      <c r="N131" s="216">
        <v>0.934447899106682</v>
      </c>
      <c r="O131" s="215">
        <v>-32.3926952899871</v>
      </c>
      <c r="P131" s="217">
        <v>533.42889</v>
      </c>
      <c r="Q131" s="214">
        <v>293.841849999982</v>
      </c>
      <c r="R131" s="215">
        <v>278.29652752</v>
      </c>
      <c r="S131" s="216">
        <v>1.05585884458751</v>
      </c>
      <c r="T131" s="215">
        <v>15.5453224799822</v>
      </c>
      <c r="U131" s="217">
        <v>291.762100999998</v>
      </c>
      <c r="V131" s="237">
        <v>0.388884911775433</v>
      </c>
      <c r="W131" s="238">
        <v>0.360278456321972</v>
      </c>
      <c r="X131" s="238">
        <v>1.07940096042794</v>
      </c>
      <c r="Y131" s="216">
        <v>0.0286064554534604</v>
      </c>
      <c r="Z131" s="257">
        <v>0.353569178750279</v>
      </c>
      <c r="AA131" s="214">
        <v>80.6216109999999</v>
      </c>
      <c r="AB131" s="215">
        <v>80.53687439</v>
      </c>
      <c r="AC131" s="216">
        <v>1.00105214674199</v>
      </c>
      <c r="AD131" s="215">
        <v>0.084736609999851</v>
      </c>
      <c r="AE131" s="217">
        <v>75.1542999999999</v>
      </c>
      <c r="AF131" s="214">
        <v>2.41068300000002</v>
      </c>
      <c r="AG131" s="215">
        <v>3.41293102</v>
      </c>
      <c r="AH131" s="216">
        <v>0.706338037854636</v>
      </c>
      <c r="AI131" s="215">
        <v>-1.00224801999998</v>
      </c>
      <c r="AJ131" s="217">
        <v>10.198039</v>
      </c>
      <c r="AK131" s="214">
        <v>0</v>
      </c>
      <c r="AL131" s="215">
        <v>0</v>
      </c>
      <c r="AM131" s="238" t="s">
        <v>29</v>
      </c>
      <c r="AN131" s="215">
        <v>0</v>
      </c>
      <c r="AO131" s="217">
        <v>0</v>
      </c>
      <c r="AP131" s="214">
        <v>0</v>
      </c>
      <c r="AQ131" s="215">
        <v>0</v>
      </c>
      <c r="AR131" s="238" t="s">
        <v>29</v>
      </c>
      <c r="AS131" s="215">
        <v>0</v>
      </c>
      <c r="AT131" s="217">
        <v>0</v>
      </c>
      <c r="AU131" s="214">
        <v>208.243231999982</v>
      </c>
      <c r="AV131" s="215">
        <v>194.34672211</v>
      </c>
      <c r="AW131" s="216">
        <v>1.07150370090686</v>
      </c>
      <c r="AX131" s="215">
        <v>13.8965098899823</v>
      </c>
      <c r="AY131" s="217">
        <v>206.266706999998</v>
      </c>
      <c r="AZ131" s="237">
        <v>0.275599445430081</v>
      </c>
      <c r="BA131" s="238">
        <v>0.25159831370154</v>
      </c>
      <c r="BB131" s="238">
        <v>1.09539464464381</v>
      </c>
      <c r="BC131" s="216">
        <v>0.0240011317285412</v>
      </c>
      <c r="BD131" s="257">
        <v>0.24996238355685</v>
      </c>
      <c r="BE131" s="214">
        <v>13.8888888888889</v>
      </c>
      <c r="BF131" s="215">
        <v>13</v>
      </c>
      <c r="BG131" s="238">
        <v>1.06837606837607</v>
      </c>
      <c r="BH131" s="215">
        <v>0.888888888888889</v>
      </c>
      <c r="BI131" s="279">
        <v>12.75</v>
      </c>
      <c r="BJ131" s="214">
        <v>54.4032760319996</v>
      </c>
      <c r="BK131" s="215">
        <v>59.4191099084615</v>
      </c>
      <c r="BL131" s="238">
        <v>0.915585509709098</v>
      </c>
      <c r="BM131" s="279">
        <v>-5.01583387646188</v>
      </c>
      <c r="BN131" s="237">
        <v>0.106698647864251</v>
      </c>
      <c r="BO131" s="238">
        <v>0.104261813975169</v>
      </c>
      <c r="BP131" s="238">
        <v>1.02337225678485</v>
      </c>
      <c r="BQ131" s="238">
        <v>0.00243683388908196</v>
      </c>
      <c r="BR131" s="257">
        <v>0.0910750369546874</v>
      </c>
      <c r="BS131" s="292">
        <v>9.3721899950622</v>
      </c>
      <c r="BT131" s="293">
        <v>9.5912392262632</v>
      </c>
      <c r="BU131" s="238">
        <v>0.977161529805118</v>
      </c>
      <c r="BV131" s="238">
        <v>-0.219049231201</v>
      </c>
      <c r="BW131" s="279">
        <v>10.9799571148956</v>
      </c>
      <c r="BX131" s="292">
        <v>2.58297036510449</v>
      </c>
      <c r="BY131" s="293">
        <v>2.41313961563588</v>
      </c>
      <c r="BZ131" s="238">
        <v>1.07037750670048</v>
      </c>
      <c r="CA131" s="238">
        <v>0.169830749468614</v>
      </c>
      <c r="CB131" s="279">
        <v>2.7445762517913</v>
      </c>
    </row>
    <row r="132" s="159" customFormat="1" ht="16.2" spans="1:80">
      <c r="A132" s="213" t="s">
        <v>153</v>
      </c>
      <c r="B132" s="214">
        <v>2162.115277</v>
      </c>
      <c r="C132" s="328">
        <v>3677.25648096</v>
      </c>
      <c r="D132" s="216">
        <v>0.587969669288759</v>
      </c>
      <c r="E132" s="328">
        <v>-1515.14120396</v>
      </c>
      <c r="F132" s="217">
        <v>3420.174091</v>
      </c>
      <c r="G132" s="214">
        <v>0.00214</v>
      </c>
      <c r="H132" s="328">
        <v>0</v>
      </c>
      <c r="I132" s="216" t="s">
        <v>29</v>
      </c>
      <c r="J132" s="328">
        <v>0.00214</v>
      </c>
      <c r="K132" s="217">
        <v>0.0356599999999999</v>
      </c>
      <c r="L132" s="214">
        <v>1235.165986</v>
      </c>
      <c r="M132" s="328">
        <v>2892.52994793</v>
      </c>
      <c r="N132" s="216">
        <v>0.427019255888406</v>
      </c>
      <c r="O132" s="328">
        <v>-1657.36396193</v>
      </c>
      <c r="P132" s="217">
        <v>3170.45789400001</v>
      </c>
      <c r="Q132" s="328">
        <v>926.949290999996</v>
      </c>
      <c r="R132" s="328">
        <v>784.72653303</v>
      </c>
      <c r="S132" s="216">
        <v>1.18123862515626</v>
      </c>
      <c r="T132" s="328">
        <v>142.222757969996</v>
      </c>
      <c r="U132" s="217">
        <v>249.716196999989</v>
      </c>
      <c r="V132" s="237">
        <v>0.428723343690614</v>
      </c>
      <c r="W132" s="238">
        <v>0.213399999998133</v>
      </c>
      <c r="X132" s="238">
        <v>2.0090128570495</v>
      </c>
      <c r="Y132" s="216">
        <v>0.215323343692481</v>
      </c>
      <c r="Z132" s="257">
        <v>0.073012715246602</v>
      </c>
      <c r="AA132" s="214">
        <v>75.344055</v>
      </c>
      <c r="AB132" s="328">
        <v>144.94760999</v>
      </c>
      <c r="AC132" s="216">
        <v>0.519801982283102</v>
      </c>
      <c r="AD132" s="328">
        <v>-69.6035549900001</v>
      </c>
      <c r="AE132" s="217">
        <v>39.9283319999999</v>
      </c>
      <c r="AF132" s="214">
        <v>35.2282659999999</v>
      </c>
      <c r="AG132" s="328">
        <v>36.055167</v>
      </c>
      <c r="AH132" s="216">
        <v>0.977065672723134</v>
      </c>
      <c r="AI132" s="328">
        <v>-0.82690100000007</v>
      </c>
      <c r="AJ132" s="217">
        <v>22.5211269999999</v>
      </c>
      <c r="AK132" s="214">
        <v>0</v>
      </c>
      <c r="AL132" s="709">
        <v>0</v>
      </c>
      <c r="AM132" s="708" t="s">
        <v>29</v>
      </c>
      <c r="AN132" s="842">
        <v>0</v>
      </c>
      <c r="AO132" s="843">
        <v>0</v>
      </c>
      <c r="AP132" s="214">
        <v>0.00247199999999999</v>
      </c>
      <c r="AQ132" s="709">
        <v>0</v>
      </c>
      <c r="AR132" s="708" t="s">
        <v>29</v>
      </c>
      <c r="AS132" s="842">
        <v>0.00247199999999999</v>
      </c>
      <c r="AT132" s="843">
        <v>0</v>
      </c>
      <c r="AU132" s="328">
        <v>816.372357999996</v>
      </c>
      <c r="AV132" s="328">
        <v>603.72375604</v>
      </c>
      <c r="AW132" s="216">
        <v>1.35222831606763</v>
      </c>
      <c r="AX132" s="328">
        <v>212.648601959997</v>
      </c>
      <c r="AY132" s="217">
        <v>187.231077999989</v>
      </c>
      <c r="AZ132" s="237">
        <v>0.377580403174774</v>
      </c>
      <c r="BA132" s="238">
        <v>0.164177766540339</v>
      </c>
      <c r="BB132" s="238">
        <v>2.29982665211858</v>
      </c>
      <c r="BC132" s="216">
        <v>0.213402636634435</v>
      </c>
      <c r="BD132" s="257">
        <v>0.0547431426057163</v>
      </c>
      <c r="BE132" s="214">
        <v>8</v>
      </c>
      <c r="BF132" s="215">
        <v>13.5555555555556</v>
      </c>
      <c r="BG132" s="238">
        <v>0.590163934426229</v>
      </c>
      <c r="BH132" s="215">
        <v>-5.55555555555556</v>
      </c>
      <c r="BI132" s="279">
        <v>4.91666667</v>
      </c>
      <c r="BJ132" s="214">
        <v>270.264409624999</v>
      </c>
      <c r="BK132" s="215">
        <v>271.273019087213</v>
      </c>
      <c r="BL132" s="238">
        <v>0.996281939628174</v>
      </c>
      <c r="BM132" s="279">
        <v>-1.00860946221366</v>
      </c>
      <c r="BN132" s="237">
        <v>0.0348473810816148</v>
      </c>
      <c r="BO132" s="238">
        <v>0.0394173239589096</v>
      </c>
      <c r="BP132" s="238">
        <v>0.884062579132498</v>
      </c>
      <c r="BQ132" s="238">
        <v>-0.00456994287729476</v>
      </c>
      <c r="BR132" s="257">
        <v>0.0116743566080654</v>
      </c>
      <c r="BS132" s="292">
        <v>28.6965610889936</v>
      </c>
      <c r="BT132" s="293">
        <v>25.369555808569</v>
      </c>
      <c r="BU132" s="238">
        <v>1.1311416449515</v>
      </c>
      <c r="BV132" s="238">
        <v>3.32700528042463</v>
      </c>
      <c r="BW132" s="279">
        <v>85.6578254007707</v>
      </c>
      <c r="BX132" s="292">
        <v>10.8352591057117</v>
      </c>
      <c r="BY132" s="293">
        <v>4.16511701077135</v>
      </c>
      <c r="BZ132" s="238">
        <v>2.60142970238071</v>
      </c>
      <c r="CA132" s="238">
        <v>6.6701420949404</v>
      </c>
      <c r="CB132" s="279">
        <v>4.68917855120994</v>
      </c>
    </row>
    <row r="133" s="159" customFormat="1" ht="16.2" spans="1:80">
      <c r="A133" s="213" t="s">
        <v>154</v>
      </c>
      <c r="B133" s="214">
        <v>636.138010000001</v>
      </c>
      <c r="C133" s="328">
        <v>593.3</v>
      </c>
      <c r="D133" s="216">
        <v>1.07220294960391</v>
      </c>
      <c r="E133" s="328">
        <v>42.8380100000011</v>
      </c>
      <c r="F133" s="217">
        <v>558.784703</v>
      </c>
      <c r="G133" s="214">
        <v>0</v>
      </c>
      <c r="H133" s="328">
        <v>0</v>
      </c>
      <c r="I133" s="216" t="s">
        <v>29</v>
      </c>
      <c r="J133" s="328">
        <v>0</v>
      </c>
      <c r="K133" s="217">
        <v>-0.391892000000204</v>
      </c>
      <c r="L133" s="214">
        <v>11.67272</v>
      </c>
      <c r="M133" s="328">
        <v>0</v>
      </c>
      <c r="N133" s="216" t="s">
        <v>29</v>
      </c>
      <c r="O133" s="328">
        <v>11.67272</v>
      </c>
      <c r="P133" s="217">
        <v>1.340182</v>
      </c>
      <c r="Q133" s="328"/>
      <c r="R133" s="328"/>
      <c r="S133" s="216"/>
      <c r="T133" s="328"/>
      <c r="U133" s="217"/>
      <c r="V133" s="237"/>
      <c r="W133" s="238"/>
      <c r="X133" s="238"/>
      <c r="Y133" s="216"/>
      <c r="Z133" s="257"/>
      <c r="AA133" s="214">
        <v>117.314501</v>
      </c>
      <c r="AB133" s="328">
        <v>101.2356876</v>
      </c>
      <c r="AC133" s="216">
        <v>1.15882554641729</v>
      </c>
      <c r="AD133" s="328">
        <v>16.0788133999997</v>
      </c>
      <c r="AE133" s="217">
        <v>94.7861859999998</v>
      </c>
      <c r="AF133" s="214">
        <v>160.207057</v>
      </c>
      <c r="AG133" s="328">
        <v>142.069438</v>
      </c>
      <c r="AH133" s="216">
        <v>1.12766728196672</v>
      </c>
      <c r="AI133" s="328">
        <v>18.1376189999997</v>
      </c>
      <c r="AJ133" s="217">
        <v>80.936364</v>
      </c>
      <c r="AK133" s="214">
        <v>0.456599999999999</v>
      </c>
      <c r="AL133" s="709">
        <v>0</v>
      </c>
      <c r="AM133" s="708" t="s">
        <v>29</v>
      </c>
      <c r="AN133" s="842">
        <v>0.456599999999999</v>
      </c>
      <c r="AO133" s="843">
        <v>0.7824</v>
      </c>
      <c r="AP133" s="214">
        <v>0.572726999999998</v>
      </c>
      <c r="AQ133" s="709">
        <v>0</v>
      </c>
      <c r="AR133" s="708" t="s">
        <v>29</v>
      </c>
      <c r="AS133" s="842">
        <v>0.572726999999998</v>
      </c>
      <c r="AT133" s="843">
        <v>0.042264</v>
      </c>
      <c r="AU133" s="328">
        <v>346.827605000002</v>
      </c>
      <c r="AV133" s="328">
        <v>349.9948744</v>
      </c>
      <c r="AW133" s="216">
        <v>0.990950526331484</v>
      </c>
      <c r="AX133" s="328">
        <v>-3.16726939999836</v>
      </c>
      <c r="AY133" s="217">
        <v>382.853999</v>
      </c>
      <c r="AZ133" s="237">
        <v>0.545208114509619</v>
      </c>
      <c r="BA133" s="238">
        <v>0.589912142929378</v>
      </c>
      <c r="BB133" s="238">
        <v>0.92421917576104</v>
      </c>
      <c r="BC133" s="216">
        <v>-0.0447040284197592</v>
      </c>
      <c r="BD133" s="257">
        <v>0.685154759864642</v>
      </c>
      <c r="BE133" s="214">
        <v>8.11111111111111</v>
      </c>
      <c r="BF133" s="215">
        <v>8</v>
      </c>
      <c r="BG133" s="238">
        <v>1.01388888888889</v>
      </c>
      <c r="BH133" s="215">
        <v>0.111111111111111</v>
      </c>
      <c r="BI133" s="279">
        <v>9.08333333</v>
      </c>
      <c r="BJ133" s="214">
        <v>78.4279738356166</v>
      </c>
      <c r="BK133" s="215">
        <v>74.1625</v>
      </c>
      <c r="BL133" s="238">
        <v>1.0575152379655</v>
      </c>
      <c r="BM133" s="279">
        <v>4.26547383561658</v>
      </c>
      <c r="BN133" s="237">
        <v>0.184416744724937</v>
      </c>
      <c r="BO133" s="238">
        <v>0.17063153143435</v>
      </c>
      <c r="BP133" s="238">
        <v>1.08078936627191</v>
      </c>
      <c r="BQ133" s="238">
        <v>0.013785213290587</v>
      </c>
      <c r="BR133" s="257">
        <v>0.16962917111208</v>
      </c>
      <c r="BS133" s="292">
        <v>5.42250109387588</v>
      </c>
      <c r="BT133" s="293">
        <v>5.86058152085886</v>
      </c>
      <c r="BU133" s="238">
        <v>0.92524966585248</v>
      </c>
      <c r="BV133" s="238">
        <v>-0.438080426982981</v>
      </c>
      <c r="BW133" s="279">
        <v>5.89521244161044</v>
      </c>
      <c r="BX133" s="292">
        <v>2.95639159731841</v>
      </c>
      <c r="BY133" s="293">
        <v>3.45722820378216</v>
      </c>
      <c r="BZ133" s="238">
        <v>0.855133483547357</v>
      </c>
      <c r="CA133" s="238">
        <v>-0.50083660646375</v>
      </c>
      <c r="CB133" s="279">
        <v>4.03913286478265</v>
      </c>
    </row>
    <row r="134" s="159" customFormat="1" ht="16.2" spans="1:16384">
      <c r="A134" s="302" t="s">
        <v>155</v>
      </c>
      <c r="B134" s="303">
        <v>8860.98503699999</v>
      </c>
      <c r="C134" s="304">
        <v>10071.67186191</v>
      </c>
      <c r="D134" s="305">
        <v>0.879792864431108</v>
      </c>
      <c r="E134" s="306">
        <v>-1210.68682491001</v>
      </c>
      <c r="F134" s="304">
        <v>9896.49975200059</v>
      </c>
      <c r="G134" s="303">
        <v>2.568464</v>
      </c>
      <c r="H134" s="304">
        <v>0</v>
      </c>
      <c r="I134" s="305" t="s">
        <v>29</v>
      </c>
      <c r="J134" s="306">
        <v>2.568464</v>
      </c>
      <c r="K134" s="304">
        <v>0.178714999999893</v>
      </c>
      <c r="L134" s="303">
        <v>5276.0273140001</v>
      </c>
      <c r="M134" s="304">
        <v>6765.10893785</v>
      </c>
      <c r="N134" s="305">
        <v>0.779888005126028</v>
      </c>
      <c r="O134" s="306">
        <v>-1489.0816238499</v>
      </c>
      <c r="P134" s="304">
        <v>7101.03911600001</v>
      </c>
      <c r="Q134" s="303">
        <v>2960.49243299989</v>
      </c>
      <c r="R134" s="304">
        <v>2713.26292406</v>
      </c>
      <c r="S134" s="305">
        <v>1.09111889111356</v>
      </c>
      <c r="T134" s="306">
        <v>247.229508939891</v>
      </c>
      <c r="U134" s="304">
        <v>2238.01611500059</v>
      </c>
      <c r="V134" s="311">
        <v>0.334104213091213</v>
      </c>
      <c r="W134" s="312">
        <v>0.269395484807371</v>
      </c>
      <c r="X134" s="312">
        <v>1.24019975067552</v>
      </c>
      <c r="Y134" s="305">
        <v>0.0647087282838418</v>
      </c>
      <c r="Z134" s="315">
        <v>0.226142188762059</v>
      </c>
      <c r="AA134" s="303">
        <v>627.076920999999</v>
      </c>
      <c r="AB134" s="304">
        <v>702.7080586</v>
      </c>
      <c r="AC134" s="305">
        <v>0.892371893741079</v>
      </c>
      <c r="AD134" s="306">
        <v>-75.6311376000009</v>
      </c>
      <c r="AE134" s="304">
        <v>544.007529999999</v>
      </c>
      <c r="AF134" s="303">
        <v>242.305473</v>
      </c>
      <c r="AG134" s="304">
        <v>232.80842664</v>
      </c>
      <c r="AH134" s="305">
        <v>1.04079339608564</v>
      </c>
      <c r="AI134" s="306">
        <v>9.49704635999964</v>
      </c>
      <c r="AJ134" s="304">
        <v>161.847363</v>
      </c>
      <c r="AK134" s="303">
        <v>1.40912</v>
      </c>
      <c r="AL134" s="304">
        <v>0</v>
      </c>
      <c r="AM134" s="312" t="s">
        <v>29</v>
      </c>
      <c r="AN134" s="304">
        <v>1.40912</v>
      </c>
      <c r="AO134" s="317">
        <v>1.61246</v>
      </c>
      <c r="AP134" s="303">
        <v>0.576072999999998</v>
      </c>
      <c r="AQ134" s="304">
        <v>0</v>
      </c>
      <c r="AR134" s="312" t="s">
        <v>29</v>
      </c>
      <c r="AS134" s="304">
        <v>0.576072999999998</v>
      </c>
      <c r="AT134" s="317">
        <v>0.042264</v>
      </c>
      <c r="AU134" s="303">
        <v>2713.83991199989</v>
      </c>
      <c r="AV134" s="304">
        <v>2371.04643882</v>
      </c>
      <c r="AW134" s="305">
        <v>1.14457476140809</v>
      </c>
      <c r="AX134" s="306">
        <v>342.793473179894</v>
      </c>
      <c r="AY134" s="304">
        <v>2090.99722400059</v>
      </c>
      <c r="AZ134" s="311">
        <v>0.306268422829738</v>
      </c>
      <c r="BA134" s="312">
        <v>0.235417363803029</v>
      </c>
      <c r="BB134" s="312">
        <v>1.30095935950582</v>
      </c>
      <c r="BC134" s="305">
        <v>0.0708510590267086</v>
      </c>
      <c r="BD134" s="315">
        <v>0.211286543363768</v>
      </c>
      <c r="BE134" s="303">
        <v>105.111111111111</v>
      </c>
      <c r="BF134" s="306">
        <v>110.333333333333</v>
      </c>
      <c r="BG134" s="312">
        <v>0.952668680765358</v>
      </c>
      <c r="BH134" s="304">
        <v>-5.22222222222221</v>
      </c>
      <c r="BI134" s="319">
        <v>99.91666667</v>
      </c>
      <c r="BJ134" s="303">
        <v>84.3011261448202</v>
      </c>
      <c r="BK134" s="306">
        <v>91.2840350022054</v>
      </c>
      <c r="BL134" s="312">
        <v>0.923503503573034</v>
      </c>
      <c r="BM134" s="319">
        <v>-6.98290885738525</v>
      </c>
      <c r="BN134" s="311">
        <v>0.0707683083067596</v>
      </c>
      <c r="BO134" s="312">
        <v>0.0697707459332117</v>
      </c>
      <c r="BP134" s="312">
        <v>1.0142977169042</v>
      </c>
      <c r="BQ134" s="312">
        <v>0.000997562373547908</v>
      </c>
      <c r="BR134" s="315">
        <v>0.0549696906615925</v>
      </c>
      <c r="BS134" s="324">
        <v>14.1306189723414</v>
      </c>
      <c r="BT134" s="325">
        <v>14.332654562089</v>
      </c>
      <c r="BU134" s="312">
        <v>0.98590382619825</v>
      </c>
      <c r="BV134" s="312">
        <v>-0.20203558974765</v>
      </c>
      <c r="BW134" s="319">
        <v>18.191843322464</v>
      </c>
      <c r="BX134" s="324">
        <v>4.32776238626696</v>
      </c>
      <c r="BY134" s="325">
        <v>3.37415575330645</v>
      </c>
      <c r="BZ134" s="312">
        <v>1.28262081026521</v>
      </c>
      <c r="CA134" s="312">
        <v>0.953606632960503</v>
      </c>
      <c r="CB134" s="319">
        <v>3.84369169301864</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33127.82957309</v>
      </c>
      <c r="C135" s="206">
        <v>41449.47419205</v>
      </c>
      <c r="D135" s="207">
        <v>0.799234012465323</v>
      </c>
      <c r="E135" s="208">
        <v>-8321.64461896002</v>
      </c>
      <c r="F135" s="209">
        <v>20741.5226760006</v>
      </c>
      <c r="G135" s="205">
        <v>1536.645101</v>
      </c>
      <c r="H135" s="206">
        <v>1987.69057789</v>
      </c>
      <c r="I135" s="207">
        <v>0.773080638451886</v>
      </c>
      <c r="J135" s="208">
        <v>-451.04547689</v>
      </c>
      <c r="K135" s="209">
        <v>1476.22650300001</v>
      </c>
      <c r="L135" s="205">
        <v>21589.9754660001</v>
      </c>
      <c r="M135" s="206">
        <v>28488.18758164</v>
      </c>
      <c r="N135" s="207">
        <v>0.757857108463944</v>
      </c>
      <c r="O135" s="208">
        <v>-6898.21211563987</v>
      </c>
      <c r="P135" s="209">
        <v>13653.699379</v>
      </c>
      <c r="Q135" s="205">
        <v>7110.69514908984</v>
      </c>
      <c r="R135" s="206">
        <v>9211.68076044</v>
      </c>
      <c r="S135" s="207">
        <v>0.771921578049802</v>
      </c>
      <c r="T135" s="208">
        <v>-2100.98561135016</v>
      </c>
      <c r="U135" s="209">
        <v>4679.6436010006</v>
      </c>
      <c r="V135" s="233">
        <v>0.214644159932105</v>
      </c>
      <c r="W135" s="234">
        <v>0.22223878444776</v>
      </c>
      <c r="X135" s="234">
        <v>0.965826736613381</v>
      </c>
      <c r="Y135" s="207">
        <v>-0.00759462451565529</v>
      </c>
      <c r="Z135" s="251">
        <v>0.225617167750913</v>
      </c>
      <c r="AA135" s="205">
        <v>6018.08195199999</v>
      </c>
      <c r="AB135" s="206">
        <v>5905.41951724</v>
      </c>
      <c r="AC135" s="207">
        <v>1.01907780377518</v>
      </c>
      <c r="AD135" s="208">
        <v>112.662434759994</v>
      </c>
      <c r="AE135" s="209">
        <v>3296.46264</v>
      </c>
      <c r="AF135" s="205">
        <v>2638.69936348</v>
      </c>
      <c r="AG135" s="206">
        <v>3014.62203785</v>
      </c>
      <c r="AH135" s="207">
        <v>0.875300230128315</v>
      </c>
      <c r="AI135" s="208">
        <v>-375.922674370004</v>
      </c>
      <c r="AJ135" s="209">
        <v>981.401567</v>
      </c>
      <c r="AK135" s="205">
        <v>34.858504</v>
      </c>
      <c r="AL135" s="206">
        <v>0.88</v>
      </c>
      <c r="AM135" s="234">
        <v>39.6119363636364</v>
      </c>
      <c r="AN135" s="208">
        <v>33.978504</v>
      </c>
      <c r="AO135" s="209">
        <v>17.151333</v>
      </c>
      <c r="AP135" s="205">
        <v>34.668065</v>
      </c>
      <c r="AQ135" s="206">
        <v>2</v>
      </c>
      <c r="AR135" s="234">
        <v>17.3340325</v>
      </c>
      <c r="AS135" s="208">
        <v>32.668065</v>
      </c>
      <c r="AT135" s="209">
        <v>0.919264999999999</v>
      </c>
      <c r="AU135" s="205">
        <v>1344.61812960985</v>
      </c>
      <c r="AV135" s="206">
        <v>2052.43447743</v>
      </c>
      <c r="AW135" s="207">
        <v>0.655133279233128</v>
      </c>
      <c r="AX135" s="208">
        <v>-707.816347820152</v>
      </c>
      <c r="AY135" s="209">
        <v>1349.96465500059</v>
      </c>
      <c r="AZ135" s="233">
        <v>0.0405887782851338</v>
      </c>
      <c r="BA135" s="234">
        <v>0.0495165383261642</v>
      </c>
      <c r="BB135" s="234">
        <v>0.819701450407871</v>
      </c>
      <c r="BC135" s="207">
        <v>-0.00892776004103046</v>
      </c>
      <c r="BD135" s="251">
        <v>0.0650851278417758</v>
      </c>
      <c r="BE135" s="205">
        <v>1256.88888888889</v>
      </c>
      <c r="BF135" s="208">
        <v>932.444444444444</v>
      </c>
      <c r="BG135" s="234">
        <v>1.34795042897998</v>
      </c>
      <c r="BH135" s="206">
        <v>324.444444444444</v>
      </c>
      <c r="BI135" s="277">
        <v>573.333333326667</v>
      </c>
      <c r="BJ135" s="205">
        <v>26.3570072628898</v>
      </c>
      <c r="BK135" s="208">
        <v>44.4524866215979</v>
      </c>
      <c r="BL135" s="234">
        <v>0.592925374169819</v>
      </c>
      <c r="BM135" s="277">
        <v>-18.0954793587081</v>
      </c>
      <c r="BN135" s="233">
        <v>0.181662427920981</v>
      </c>
      <c r="BO135" s="234">
        <v>0.14247272450015</v>
      </c>
      <c r="BP135" s="234">
        <v>1.27506811256908</v>
      </c>
      <c r="BQ135" s="234">
        <v>0.0391897034208312</v>
      </c>
      <c r="BR135" s="251">
        <v>0.158930599816292</v>
      </c>
      <c r="BS135" s="290">
        <v>5.50471559498796</v>
      </c>
      <c r="BT135" s="291">
        <v>7.0188873239309</v>
      </c>
      <c r="BU135" s="234">
        <v>0.784271828416397</v>
      </c>
      <c r="BV135" s="234">
        <v>-1.51417172894294</v>
      </c>
      <c r="BW135" s="277">
        <v>6.29205452666699</v>
      </c>
      <c r="BX135" s="290">
        <v>0.223429680807685</v>
      </c>
      <c r="BY135" s="291">
        <v>0.347551003182453</v>
      </c>
      <c r="BZ135" s="234">
        <v>0.642868755266954</v>
      </c>
      <c r="CA135" s="234">
        <v>-0.124121322374768</v>
      </c>
      <c r="CB135" s="277">
        <v>0.409519173255545</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43973.35575509</v>
      </c>
      <c r="C136" s="331">
        <v>52632.22592604</v>
      </c>
      <c r="D136" s="332">
        <v>0.835483489086749</v>
      </c>
      <c r="E136" s="331">
        <v>-8658.87017095003</v>
      </c>
      <c r="F136" s="333">
        <v>32191.8247840008</v>
      </c>
      <c r="G136" s="330">
        <v>2689.565075</v>
      </c>
      <c r="H136" s="331">
        <v>3128.24966789</v>
      </c>
      <c r="I136" s="332">
        <v>0.859766757943623</v>
      </c>
      <c r="J136" s="331">
        <v>-438.684592890001</v>
      </c>
      <c r="K136" s="333">
        <v>2651.55722100001</v>
      </c>
      <c r="L136" s="330">
        <v>21590.4747750001</v>
      </c>
      <c r="M136" s="331">
        <v>28488.18758164</v>
      </c>
      <c r="N136" s="332">
        <v>0.757874635342359</v>
      </c>
      <c r="O136" s="331">
        <v>-6897.71280663987</v>
      </c>
      <c r="P136" s="333">
        <v>13685.839672</v>
      </c>
      <c r="Q136" s="330">
        <v>13908.6688120898</v>
      </c>
      <c r="R136" s="331">
        <v>16599.54984415</v>
      </c>
      <c r="S136" s="332">
        <v>0.837894337055864</v>
      </c>
      <c r="T136" s="331">
        <v>-2690.88103206017</v>
      </c>
      <c r="U136" s="333">
        <v>14259.4446430009</v>
      </c>
      <c r="V136" s="362">
        <v>0.316297643726676</v>
      </c>
      <c r="W136" s="363">
        <v>0.315387570107258</v>
      </c>
      <c r="X136" s="363">
        <v>1.00288557224721</v>
      </c>
      <c r="Y136" s="332">
        <v>0.000910073619417917</v>
      </c>
      <c r="Z136" s="367">
        <v>0.442952356341344</v>
      </c>
      <c r="AA136" s="330">
        <v>10418.069183</v>
      </c>
      <c r="AB136" s="331">
        <v>10344.18398168</v>
      </c>
      <c r="AC136" s="332">
        <v>1.00714268051021</v>
      </c>
      <c r="AD136" s="331">
        <v>73.8852013199848</v>
      </c>
      <c r="AE136" s="333">
        <v>7793.01833499999</v>
      </c>
      <c r="AF136" s="330">
        <v>8437.02464047999</v>
      </c>
      <c r="AG136" s="331">
        <v>8983.42236248</v>
      </c>
      <c r="AH136" s="332">
        <v>0.93917710868387</v>
      </c>
      <c r="AI136" s="331">
        <v>-546.397722000009</v>
      </c>
      <c r="AJ136" s="333">
        <v>7334.004492</v>
      </c>
      <c r="AK136" s="330">
        <v>80.039474</v>
      </c>
      <c r="AL136" s="331">
        <v>11.47</v>
      </c>
      <c r="AM136" s="363">
        <v>6.97815815170009</v>
      </c>
      <c r="AN136" s="331">
        <v>68.569474</v>
      </c>
      <c r="AO136" s="333">
        <v>44.7458329999999</v>
      </c>
      <c r="AP136" s="330">
        <v>55.647357</v>
      </c>
      <c r="AQ136" s="331">
        <v>2</v>
      </c>
      <c r="AR136" s="363">
        <v>27.8236785</v>
      </c>
      <c r="AS136" s="331">
        <v>53.647357</v>
      </c>
      <c r="AT136" s="333">
        <v>3.31524599999999</v>
      </c>
      <c r="AU136" s="330">
        <v>862.614198609847</v>
      </c>
      <c r="AV136" s="331">
        <v>1697.65233235</v>
      </c>
      <c r="AW136" s="332">
        <v>0.508121823398176</v>
      </c>
      <c r="AX136" s="331">
        <v>-835.038133740149</v>
      </c>
      <c r="AY136" s="333">
        <v>768.835651000851</v>
      </c>
      <c r="AZ136" s="362">
        <v>0.0196167470914475</v>
      </c>
      <c r="BA136" s="363">
        <v>0.0322549978170328</v>
      </c>
      <c r="BB136" s="363">
        <v>0.608176977804306</v>
      </c>
      <c r="BC136" s="332">
        <v>-0.0126382507255853</v>
      </c>
      <c r="BD136" s="367">
        <v>0.0238829471817627</v>
      </c>
      <c r="BE136" s="330">
        <v>1814.55555555556</v>
      </c>
      <c r="BF136" s="331">
        <v>1500.77777777778</v>
      </c>
      <c r="BG136" s="363">
        <v>1.20907677500555</v>
      </c>
      <c r="BH136" s="331">
        <v>313.777777777778</v>
      </c>
      <c r="BI136" s="381">
        <v>1136.5</v>
      </c>
      <c r="BJ136" s="330">
        <v>24.2336783905339</v>
      </c>
      <c r="BK136" s="331">
        <v>35.0699661904464</v>
      </c>
      <c r="BL136" s="363">
        <v>0.691009459744947</v>
      </c>
      <c r="BM136" s="381">
        <v>-10.8362877999125</v>
      </c>
      <c r="BN136" s="362">
        <v>0.236917765408297</v>
      </c>
      <c r="BO136" s="363">
        <v>0.196537079701244</v>
      </c>
      <c r="BP136" s="363">
        <v>1.20546090217905</v>
      </c>
      <c r="BQ136" s="363">
        <v>0.0403806857070529</v>
      </c>
      <c r="BR136" s="396">
        <v>0.242080664494455</v>
      </c>
      <c r="BS136" s="397">
        <v>4.2208738474155</v>
      </c>
      <c r="BT136" s="398">
        <v>5.08809839608943</v>
      </c>
      <c r="BU136" s="363">
        <v>0.829558219758396</v>
      </c>
      <c r="BV136" s="363">
        <v>-0.867224548673934</v>
      </c>
      <c r="BW136" s="381">
        <v>4.13085449054071</v>
      </c>
      <c r="BX136" s="397">
        <v>0.0827998147696548</v>
      </c>
      <c r="BY136" s="398">
        <v>0.164116602658713</v>
      </c>
      <c r="BZ136" s="363">
        <v>0.504518211005382</v>
      </c>
      <c r="CA136" s="363">
        <v>-0.0813167878890579</v>
      </c>
      <c r="CB136" s="381">
        <v>0.0986569796131311</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538"/>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c r="AV138" s="341"/>
      <c r="AW138" s="341"/>
      <c r="AX138" s="341"/>
      <c r="AY138" s="341"/>
      <c r="AZ138" s="340"/>
      <c r="BA138" s="340"/>
      <c r="BB138" s="340"/>
      <c r="BC138" s="308"/>
      <c r="BD138" s="340"/>
      <c r="BE138" s="749"/>
      <c r="BF138" s="749"/>
      <c r="BG138" s="749"/>
      <c r="BH138" s="749"/>
      <c r="BI138" s="747"/>
      <c r="BJ138" s="749"/>
      <c r="BK138" s="749"/>
      <c r="BL138" s="749"/>
      <c r="BM138" s="747"/>
      <c r="BN138" s="708"/>
      <c r="BO138" s="708"/>
      <c r="BP138" s="708"/>
      <c r="BQ138" s="758"/>
      <c r="BR138" s="758"/>
      <c r="BS138" s="749"/>
      <c r="BT138" s="749"/>
      <c r="BU138" s="749"/>
      <c r="BV138" s="758"/>
      <c r="BW138" s="765"/>
      <c r="BX138" s="749"/>
      <c r="BY138" s="749"/>
      <c r="BZ138" s="749"/>
      <c r="CA138" s="764"/>
      <c r="CB138" s="758"/>
    </row>
    <row r="139" s="159" customFormat="1" spans="1:16384">
      <c r="A139" s="342" t="s">
        <v>158</v>
      </c>
      <c r="B139" s="343">
        <v>18651.970697</v>
      </c>
      <c r="C139" s="343">
        <v>18093.35084916</v>
      </c>
      <c r="D139" s="707">
        <v>1.03087431689669</v>
      </c>
      <c r="E139" s="343">
        <v>558.61984783999</v>
      </c>
      <c r="F139" s="345">
        <v>10822.707705</v>
      </c>
      <c r="G139" s="343">
        <v>1124.696953</v>
      </c>
      <c r="H139" s="343">
        <v>1283.77542589</v>
      </c>
      <c r="I139" s="707">
        <v>0.876085435441549</v>
      </c>
      <c r="J139" s="343">
        <v>-159.07847289</v>
      </c>
      <c r="K139" s="345">
        <v>1476.04778800001</v>
      </c>
      <c r="L139" s="343">
        <v>13860.176513</v>
      </c>
      <c r="M139" s="343">
        <v>12684.0263615</v>
      </c>
      <c r="N139" s="707">
        <v>1.09272687693791</v>
      </c>
      <c r="O139" s="343">
        <v>1176.15015150004</v>
      </c>
      <c r="P139" s="345">
        <v>6549.06821599998</v>
      </c>
      <c r="Q139" s="343">
        <v>3500.80719399995</v>
      </c>
      <c r="R139" s="343">
        <v>3891.34965465</v>
      </c>
      <c r="S139" s="707">
        <v>0.899638301538036</v>
      </c>
      <c r="T139" s="343">
        <v>-390.542460650049</v>
      </c>
      <c r="U139" s="345">
        <v>2441.62748600001</v>
      </c>
      <c r="V139" s="364">
        <v>0.187691008680548</v>
      </c>
      <c r="W139" s="364">
        <v>0.21507070122562</v>
      </c>
      <c r="X139" s="707">
        <v>0.872694456339039</v>
      </c>
      <c r="Y139" s="369">
        <v>-0.0273796925450716</v>
      </c>
      <c r="Z139" s="370">
        <v>0.225602275562889</v>
      </c>
      <c r="AA139" s="343">
        <v>1638.263122</v>
      </c>
      <c r="AB139" s="343">
        <v>1905.31780462</v>
      </c>
      <c r="AC139" s="707">
        <v>0.859837197777479</v>
      </c>
      <c r="AD139" s="343">
        <v>-267.05468262</v>
      </c>
      <c r="AE139" s="345">
        <v>1444.246874</v>
      </c>
      <c r="AF139" s="343">
        <v>1571.168888</v>
      </c>
      <c r="AG139" s="343">
        <v>1287.37205297</v>
      </c>
      <c r="AH139" s="707">
        <v>1.22044663341516</v>
      </c>
      <c r="AI139" s="343">
        <v>283.796835029998</v>
      </c>
      <c r="AJ139" s="345">
        <v>753.623129999999</v>
      </c>
      <c r="AK139" s="343">
        <v>31.322672</v>
      </c>
      <c r="AL139" s="343">
        <v>0.88</v>
      </c>
      <c r="AM139" s="707">
        <v>35.5939454545454</v>
      </c>
      <c r="AN139" s="343">
        <v>30.442672</v>
      </c>
      <c r="AO139" s="345">
        <v>13.244209</v>
      </c>
      <c r="AP139" s="343">
        <v>33.476045</v>
      </c>
      <c r="AQ139" s="343">
        <v>2</v>
      </c>
      <c r="AR139" s="737">
        <v>16.7380225</v>
      </c>
      <c r="AS139" s="343">
        <v>31.476045</v>
      </c>
      <c r="AT139" s="345">
        <v>0.877000999999999</v>
      </c>
      <c r="AU139" s="343">
        <v>455.511847999952</v>
      </c>
      <c r="AV139" s="343">
        <v>931.73920418</v>
      </c>
      <c r="AW139" s="737">
        <v>0.488883419261978</v>
      </c>
      <c r="AX139" s="343">
        <v>-476.227356180048</v>
      </c>
      <c r="AY139" s="345">
        <v>612.088905000002</v>
      </c>
      <c r="AZ139" s="364"/>
      <c r="BA139" s="364"/>
      <c r="BB139" s="707"/>
      <c r="BC139" s="369"/>
      <c r="BD139" s="370"/>
      <c r="BE139" s="343">
        <v>449</v>
      </c>
      <c r="BF139" s="343">
        <v>480.111111111111</v>
      </c>
      <c r="BG139" s="364">
        <v>0.935200185142328</v>
      </c>
      <c r="BH139" s="343">
        <v>-31.1111111111111</v>
      </c>
      <c r="BI139" s="387">
        <v>395.33333332</v>
      </c>
      <c r="BJ139" s="343">
        <v>41.5411374097995</v>
      </c>
      <c r="BK139" s="343">
        <v>37.6857573808007</v>
      </c>
      <c r="BL139" s="364">
        <v>1.10230337127211</v>
      </c>
      <c r="BM139" s="387">
        <v>3.85538002899879</v>
      </c>
      <c r="BN139" s="400">
        <v>0.0878332455381511</v>
      </c>
      <c r="BO139" s="364">
        <v>0.105304861465639</v>
      </c>
      <c r="BP139" s="364">
        <v>0.834085381393441</v>
      </c>
      <c r="BQ139" s="401">
        <v>-0.0174716159274881</v>
      </c>
      <c r="BR139" s="402">
        <v>0.133445983516008</v>
      </c>
      <c r="BS139" s="403">
        <v>11.3852106212521</v>
      </c>
      <c r="BT139" s="404">
        <v>9.49623774327169</v>
      </c>
      <c r="BU139" s="364">
        <v>1.19891802722807</v>
      </c>
      <c r="BV139" s="401">
        <v>1.88897287798039</v>
      </c>
      <c r="BW139" s="418">
        <v>7.49366877632584</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5159.02521708999</v>
      </c>
      <c r="C140" s="173">
        <v>12848.31148098</v>
      </c>
      <c r="D140" s="708">
        <v>0.401533324026831</v>
      </c>
      <c r="E140" s="173">
        <v>-7689.28626389001</v>
      </c>
      <c r="F140" s="346">
        <v>0</v>
      </c>
      <c r="G140" s="173">
        <v>417.355194</v>
      </c>
      <c r="H140" s="173">
        <v>703.915152</v>
      </c>
      <c r="I140" s="708">
        <v>0.592905540979177</v>
      </c>
      <c r="J140" s="173">
        <v>-286.559958000001</v>
      </c>
      <c r="K140" s="346">
        <v>0</v>
      </c>
      <c r="L140" s="173">
        <v>2475.273547</v>
      </c>
      <c r="M140" s="173">
        <v>9039.05228229</v>
      </c>
      <c r="N140" s="708">
        <v>0.273842153988836</v>
      </c>
      <c r="O140" s="173">
        <v>-6563.77873529</v>
      </c>
      <c r="P140" s="346">
        <v>0</v>
      </c>
      <c r="Q140" s="173">
        <v>646.007657089999</v>
      </c>
      <c r="R140" s="173">
        <v>2607.06818173</v>
      </c>
      <c r="S140" s="708">
        <v>0.247790856264189</v>
      </c>
      <c r="T140" s="173">
        <v>-1961.06052464</v>
      </c>
      <c r="U140" s="346">
        <v>0</v>
      </c>
      <c r="V140" s="340">
        <v>0.125218937668691</v>
      </c>
      <c r="W140" s="340">
        <v>0.202911346412279</v>
      </c>
      <c r="X140" s="708">
        <v>0.617111560702322</v>
      </c>
      <c r="Y140" s="308">
        <v>-0.0776924087435882</v>
      </c>
      <c r="Z140" s="371" t="s">
        <v>29</v>
      </c>
      <c r="AA140" s="173">
        <v>2128.024476</v>
      </c>
      <c r="AB140" s="173">
        <v>1395.2624921</v>
      </c>
      <c r="AC140" s="708">
        <v>1.52517858686011</v>
      </c>
      <c r="AD140" s="173">
        <v>732.761983899997</v>
      </c>
      <c r="AE140" s="346">
        <v>0</v>
      </c>
      <c r="AF140" s="173">
        <v>473.013901479999</v>
      </c>
      <c r="AG140" s="173">
        <v>928.71466463</v>
      </c>
      <c r="AH140" s="708">
        <v>0.509321021293928</v>
      </c>
      <c r="AI140" s="173">
        <v>-455.700763150001</v>
      </c>
      <c r="AJ140" s="346">
        <v>0</v>
      </c>
      <c r="AK140" s="173">
        <v>0.940803</v>
      </c>
      <c r="AL140" s="173">
        <v>0</v>
      </c>
      <c r="AM140" s="708" t="s">
        <v>29</v>
      </c>
      <c r="AN140" s="173">
        <v>0.940803</v>
      </c>
      <c r="AO140" s="346">
        <v>0</v>
      </c>
      <c r="AP140" s="173">
        <v>0.137869</v>
      </c>
      <c r="AQ140" s="173">
        <v>0</v>
      </c>
      <c r="AR140" s="727" t="s">
        <v>29</v>
      </c>
      <c r="AS140" s="173">
        <v>0.137869</v>
      </c>
      <c r="AT140" s="346">
        <v>0</v>
      </c>
      <c r="AU140" s="173">
        <v>-333.83896739</v>
      </c>
      <c r="AV140" s="173">
        <v>781.366889959999</v>
      </c>
      <c r="AW140" s="727">
        <v>-0.427249953484835</v>
      </c>
      <c r="AX140" s="173">
        <v>-1115.20585735</v>
      </c>
      <c r="AY140" s="346">
        <v>0</v>
      </c>
      <c r="AZ140" s="340"/>
      <c r="BA140" s="340"/>
      <c r="BB140" s="708"/>
      <c r="BC140" s="308"/>
      <c r="BD140" s="371"/>
      <c r="BE140" s="173">
        <v>606</v>
      </c>
      <c r="BF140" s="173">
        <v>249.222222222222</v>
      </c>
      <c r="BG140" s="340">
        <v>2.43156486847971</v>
      </c>
      <c r="BH140" s="173">
        <v>356.777777777778</v>
      </c>
      <c r="BI140" s="160">
        <v>4.99999999666667</v>
      </c>
      <c r="BJ140" s="173">
        <v>8.51324293249174</v>
      </c>
      <c r="BK140" s="173">
        <v>51.5536350106197</v>
      </c>
      <c r="BL140" s="340">
        <v>0.165133708432743</v>
      </c>
      <c r="BM140" s="160">
        <v>-43.040392078128</v>
      </c>
      <c r="BN140" s="405">
        <v>0.412485767456732</v>
      </c>
      <c r="BO140" s="340">
        <v>0.108595008314165</v>
      </c>
      <c r="BP140" s="340">
        <v>3.79838607556816</v>
      </c>
      <c r="BQ140" s="406">
        <v>0.303890759142567</v>
      </c>
      <c r="BR140" s="407" t="s">
        <v>29</v>
      </c>
      <c r="BS140" s="408">
        <v>2.42432607109261</v>
      </c>
      <c r="BT140" s="409">
        <v>9.20852639107505</v>
      </c>
      <c r="BU140" s="340">
        <v>0.263269709846549</v>
      </c>
      <c r="BV140" s="406">
        <v>-6.78420031998244</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3.387865</v>
      </c>
      <c r="C141" s="173">
        <v>0</v>
      </c>
      <c r="D141" s="708" t="s">
        <v>29</v>
      </c>
      <c r="E141" s="173">
        <v>3.387865</v>
      </c>
      <c r="F141" s="346">
        <v>0</v>
      </c>
      <c r="G141" s="173">
        <v>0.0707959999999999</v>
      </c>
      <c r="H141" s="173">
        <v>0</v>
      </c>
      <c r="I141" s="708" t="s">
        <v>29</v>
      </c>
      <c r="J141" s="173">
        <v>0.0707959999999999</v>
      </c>
      <c r="K141" s="346">
        <v>0</v>
      </c>
      <c r="L141" s="173">
        <v>1.02362562870439e-13</v>
      </c>
      <c r="M141" s="173">
        <v>0</v>
      </c>
      <c r="N141" s="708" t="s">
        <v>29</v>
      </c>
      <c r="O141" s="173">
        <v>1.02362562870439e-13</v>
      </c>
      <c r="P141" s="346">
        <v>0</v>
      </c>
      <c r="Q141" s="173">
        <v>3.387865</v>
      </c>
      <c r="R141" s="173">
        <v>0</v>
      </c>
      <c r="S141" s="708" t="s">
        <v>29</v>
      </c>
      <c r="T141" s="173">
        <v>3.387865</v>
      </c>
      <c r="U141" s="173">
        <v>0</v>
      </c>
      <c r="V141" s="340">
        <v>0.999999999999999</v>
      </c>
      <c r="W141" s="340" t="s">
        <v>29</v>
      </c>
      <c r="X141" s="708" t="s">
        <v>29</v>
      </c>
      <c r="Y141" s="308" t="s">
        <v>29</v>
      </c>
      <c r="Z141" s="371" t="s">
        <v>29</v>
      </c>
      <c r="AA141" s="173">
        <v>445.244843</v>
      </c>
      <c r="AB141" s="173">
        <v>463.56315605</v>
      </c>
      <c r="AC141" s="708">
        <v>0.9604836734522</v>
      </c>
      <c r="AD141" s="173">
        <v>-18.3183130500006</v>
      </c>
      <c r="AE141" s="346">
        <v>0</v>
      </c>
      <c r="AF141" s="173">
        <v>243.491922</v>
      </c>
      <c r="AG141" s="173">
        <v>151.01164097</v>
      </c>
      <c r="AH141" s="708">
        <v>1.61240498041056</v>
      </c>
      <c r="AI141" s="173">
        <v>92.4802810299997</v>
      </c>
      <c r="AJ141" s="346">
        <v>0</v>
      </c>
      <c r="AK141" s="173">
        <v>0</v>
      </c>
      <c r="AL141" s="173">
        <v>0</v>
      </c>
      <c r="AM141" s="708" t="s">
        <v>29</v>
      </c>
      <c r="AN141" s="173">
        <v>0</v>
      </c>
      <c r="AO141" s="346">
        <v>0</v>
      </c>
      <c r="AP141" s="173">
        <v>0</v>
      </c>
      <c r="AQ141" s="173">
        <v>0</v>
      </c>
      <c r="AR141" s="727" t="s">
        <v>29</v>
      </c>
      <c r="AS141" s="173">
        <v>0</v>
      </c>
      <c r="AT141" s="346">
        <v>0</v>
      </c>
      <c r="AU141" s="173">
        <v>-685.419696</v>
      </c>
      <c r="AV141" s="173">
        <v>-607.04968913</v>
      </c>
      <c r="AW141" s="727">
        <v>1.12909982209581</v>
      </c>
      <c r="AX141" s="173">
        <v>-78.3700068699993</v>
      </c>
      <c r="AY141" s="346">
        <v>-383.276851</v>
      </c>
      <c r="AZ141" s="340"/>
      <c r="BA141" s="340"/>
      <c r="BB141" s="708"/>
      <c r="BC141" s="308"/>
      <c r="BD141" s="371"/>
      <c r="BE141" s="173">
        <v>29.2222222222222</v>
      </c>
      <c r="BF141" s="173">
        <v>26.6666666666667</v>
      </c>
      <c r="BG141" s="340">
        <v>1.09583333333333</v>
      </c>
      <c r="BH141" s="173">
        <v>2.55555555555556</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709">
        <v>23814.38377909</v>
      </c>
      <c r="C142" s="709">
        <v>30941.66233014</v>
      </c>
      <c r="D142" s="708">
        <v>0.769654310262852</v>
      </c>
      <c r="E142" s="709">
        <v>-7127.27855105002</v>
      </c>
      <c r="F142" s="710">
        <v>10822.707705</v>
      </c>
      <c r="G142" s="709"/>
      <c r="H142" s="709"/>
      <c r="I142" s="708"/>
      <c r="J142" s="709"/>
      <c r="K142" s="710"/>
      <c r="L142" s="709"/>
      <c r="M142" s="709"/>
      <c r="N142" s="708"/>
      <c r="O142" s="709"/>
      <c r="P142" s="710"/>
      <c r="Q142" s="709"/>
      <c r="R142" s="709"/>
      <c r="S142" s="708"/>
      <c r="T142" s="709"/>
      <c r="U142" s="710"/>
      <c r="V142" s="708"/>
      <c r="W142" s="708"/>
      <c r="X142" s="708"/>
      <c r="Y142" s="727"/>
      <c r="Z142" s="728"/>
      <c r="AA142" s="709">
        <v>4211.532441</v>
      </c>
      <c r="AB142" s="709">
        <v>3764.14345277</v>
      </c>
      <c r="AC142" s="708">
        <v>1.11885545645206</v>
      </c>
      <c r="AD142" s="709">
        <v>447.388988229997</v>
      </c>
      <c r="AE142" s="710">
        <v>1444.246874</v>
      </c>
      <c r="AF142" s="709">
        <v>2287.67471148</v>
      </c>
      <c r="AG142" s="709">
        <v>2367.09835857</v>
      </c>
      <c r="AH142" s="708">
        <v>0.966446832763644</v>
      </c>
      <c r="AI142" s="709">
        <v>-79.4236470900027</v>
      </c>
      <c r="AJ142" s="710"/>
      <c r="AK142" s="709"/>
      <c r="AL142" s="709"/>
      <c r="AM142" s="708"/>
      <c r="AN142" s="709"/>
      <c r="AO142" s="710"/>
      <c r="AP142" s="709"/>
      <c r="AQ142" s="709"/>
      <c r="AR142" s="727"/>
      <c r="AS142" s="709"/>
      <c r="AT142" s="710"/>
      <c r="AU142" s="709">
        <v>-563.746815390047</v>
      </c>
      <c r="AV142" s="709">
        <v>1106.05640501</v>
      </c>
      <c r="AW142" s="727">
        <v>-0.509690837498428</v>
      </c>
      <c r="AX142" s="709">
        <v>-1669.80322040005</v>
      </c>
      <c r="AY142" s="710">
        <v>228.812054000002</v>
      </c>
      <c r="AZ142" s="708"/>
      <c r="BA142" s="708"/>
      <c r="BB142" s="708"/>
      <c r="BC142" s="727"/>
      <c r="BD142" s="728"/>
      <c r="BE142" s="745"/>
      <c r="BF142" s="746"/>
      <c r="BG142" s="340"/>
      <c r="BH142" s="746"/>
      <c r="BI142" s="747"/>
      <c r="BJ142" s="745"/>
      <c r="BK142" s="746"/>
      <c r="BL142" s="340"/>
      <c r="BM142" s="747"/>
      <c r="BN142" s="756"/>
      <c r="BO142" s="708"/>
      <c r="BP142" s="314"/>
      <c r="BQ142" s="314"/>
      <c r="BR142" s="314"/>
      <c r="BS142" s="745"/>
      <c r="BT142" s="746"/>
      <c r="BU142" s="340"/>
      <c r="BV142" s="340"/>
      <c r="BW142" s="414"/>
      <c r="BX142" s="745"/>
      <c r="BY142" s="746"/>
      <c r="BZ142" s="340"/>
      <c r="CA142" s="414"/>
      <c r="CB142" s="340"/>
    </row>
    <row r="143" s="159" customFormat="1" spans="1:16384">
      <c r="A143" s="166" t="s">
        <v>162</v>
      </c>
      <c r="B143" s="348">
        <v>23810.99591409</v>
      </c>
      <c r="C143" s="349">
        <v>30941.66233014</v>
      </c>
      <c r="D143" s="711">
        <v>0.76954481824643</v>
      </c>
      <c r="E143" s="712">
        <v>-7130.66641605001</v>
      </c>
      <c r="F143" s="352">
        <v>10822.707705</v>
      </c>
      <c r="G143" s="349"/>
      <c r="H143" s="349"/>
      <c r="I143" s="711"/>
      <c r="J143" s="712"/>
      <c r="K143" s="352"/>
      <c r="L143" s="349"/>
      <c r="M143" s="349"/>
      <c r="N143" s="711"/>
      <c r="O143" s="712"/>
      <c r="P143" s="352"/>
      <c r="Q143" s="349"/>
      <c r="R143" s="349"/>
      <c r="S143" s="711"/>
      <c r="T143" s="712"/>
      <c r="U143" s="352"/>
      <c r="V143" s="365"/>
      <c r="W143" s="365"/>
      <c r="X143" s="711"/>
      <c r="Y143" s="729"/>
      <c r="Z143" s="374"/>
      <c r="AA143" s="348">
        <v>3766.287598</v>
      </c>
      <c r="AB143" s="349">
        <v>3300.58029672</v>
      </c>
      <c r="AC143" s="711">
        <v>1.14109861279327</v>
      </c>
      <c r="AD143" s="712">
        <v>465.707301279997</v>
      </c>
      <c r="AE143" s="352">
        <v>1444.246874</v>
      </c>
      <c r="AF143" s="348">
        <v>2044.18278948</v>
      </c>
      <c r="AG143" s="349">
        <v>2216.0867176</v>
      </c>
      <c r="AH143" s="711">
        <v>0.922429060760685</v>
      </c>
      <c r="AI143" s="712">
        <v>-171.903928120002</v>
      </c>
      <c r="AJ143" s="352"/>
      <c r="AK143" s="349"/>
      <c r="AL143" s="349"/>
      <c r="AM143" s="711"/>
      <c r="AN143" s="712"/>
      <c r="AO143" s="352"/>
      <c r="AP143" s="349"/>
      <c r="AQ143" s="349"/>
      <c r="AR143" s="729"/>
      <c r="AS143" s="712"/>
      <c r="AT143" s="352"/>
      <c r="AU143" s="349">
        <v>121.672880609953</v>
      </c>
      <c r="AV143" s="349">
        <v>1713.10609414</v>
      </c>
      <c r="AW143" s="729">
        <v>0.0710247199669404</v>
      </c>
      <c r="AX143" s="712">
        <v>-1591.43321353005</v>
      </c>
      <c r="AY143" s="352">
        <v>612.088905000002</v>
      </c>
      <c r="AZ143" s="365"/>
      <c r="BA143" s="365"/>
      <c r="BB143" s="711"/>
      <c r="BC143" s="729"/>
      <c r="BD143" s="374"/>
      <c r="BE143" s="390"/>
      <c r="BF143" s="391"/>
      <c r="BG143" s="711"/>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713"/>
      <c r="D144" s="713"/>
      <c r="E144" s="709"/>
      <c r="F144" s="714"/>
      <c r="G144" s="709"/>
      <c r="H144" s="709"/>
      <c r="I144" s="713"/>
      <c r="J144" s="709"/>
      <c r="K144" s="714"/>
      <c r="L144" s="709"/>
      <c r="M144" s="709"/>
      <c r="N144" s="713"/>
      <c r="O144" s="709"/>
      <c r="P144" s="714"/>
      <c r="Q144" s="709"/>
      <c r="R144" s="709"/>
      <c r="S144" s="713"/>
      <c r="T144" s="709"/>
      <c r="U144" s="714"/>
      <c r="V144" s="713"/>
      <c r="W144" s="713"/>
      <c r="X144" s="713"/>
      <c r="Y144" s="730"/>
      <c r="Z144" s="713"/>
      <c r="AA144" s="709"/>
      <c r="AB144" s="709"/>
      <c r="AC144" s="708"/>
      <c r="AD144" s="709"/>
      <c r="AE144" s="714"/>
      <c r="AF144" s="709"/>
      <c r="AG144" s="709"/>
      <c r="AH144" s="713"/>
      <c r="AI144" s="709"/>
      <c r="AJ144" s="714"/>
      <c r="AK144" s="709"/>
      <c r="AL144" s="709"/>
      <c r="AM144" s="713"/>
      <c r="AN144" s="709"/>
      <c r="AO144" s="714"/>
      <c r="AP144" s="709"/>
      <c r="AQ144" s="709"/>
      <c r="AR144" s="730"/>
      <c r="AS144" s="709"/>
      <c r="AT144" s="714"/>
      <c r="AU144" s="714"/>
      <c r="AV144" s="714"/>
      <c r="AW144" s="714"/>
      <c r="AX144" s="714"/>
      <c r="AY144" s="714"/>
      <c r="AZ144" s="713"/>
      <c r="BA144" s="713"/>
      <c r="BB144" s="713"/>
      <c r="BC144" s="730"/>
      <c r="BD144" s="713"/>
      <c r="BE144" s="748"/>
      <c r="BF144" s="748"/>
      <c r="BG144" s="708"/>
      <c r="BH144" s="748"/>
      <c r="BI144" s="747"/>
      <c r="BJ144" s="748"/>
      <c r="BK144" s="748"/>
      <c r="BL144" s="748"/>
      <c r="BM144" s="747"/>
      <c r="BN144" s="708"/>
      <c r="BO144" s="708"/>
      <c r="BP144" s="708"/>
      <c r="BQ144" s="757"/>
      <c r="BR144" s="757"/>
      <c r="BS144" s="748"/>
      <c r="BT144" s="748"/>
      <c r="BU144" s="708"/>
      <c r="BV144" s="757"/>
      <c r="BW144" s="764"/>
      <c r="BX144" s="748"/>
      <c r="BY144" s="748"/>
      <c r="BZ144" s="708"/>
      <c r="CA144" s="764"/>
      <c r="CB144" s="764"/>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89.3952934475956</v>
      </c>
      <c r="C145" s="355">
        <v>86.8814236370513</v>
      </c>
      <c r="D145" s="707">
        <v>1.02893449146329</v>
      </c>
      <c r="E145" s="343">
        <v>2.51386981054434</v>
      </c>
      <c r="F145" s="356">
        <v>91.2546248516408</v>
      </c>
      <c r="S145" s="366">
        <v>0.783222898817025</v>
      </c>
      <c r="V145" s="366"/>
      <c r="W145" s="366"/>
      <c r="X145" s="366"/>
      <c r="Y145" s="376"/>
      <c r="Z145" s="366"/>
      <c r="AA145" s="338"/>
      <c r="AB145" s="338"/>
      <c r="AC145" s="338"/>
      <c r="AD145" s="338"/>
      <c r="AE145" s="338"/>
      <c r="AR145" s="379"/>
      <c r="AZ145" s="366"/>
      <c r="BA145" s="366"/>
      <c r="BB145" s="366"/>
      <c r="BC145" s="376"/>
      <c r="BD145" s="366"/>
      <c r="BE145" s="749"/>
      <c r="BF145" s="749"/>
      <c r="BG145" s="749"/>
      <c r="BH145" s="749"/>
      <c r="BI145" s="747"/>
      <c r="BJ145" s="749"/>
      <c r="BK145" s="749"/>
      <c r="BL145" s="749"/>
      <c r="BM145" s="747"/>
      <c r="BN145" s="708"/>
      <c r="BO145" s="708"/>
      <c r="BP145" s="708"/>
      <c r="BQ145" s="758"/>
      <c r="BR145" s="758"/>
      <c r="BS145" s="749"/>
      <c r="BT145" s="749"/>
      <c r="BU145" s="749"/>
      <c r="BV145" s="758"/>
      <c r="BW145" s="765"/>
      <c r="BX145" s="749"/>
      <c r="BY145" s="749"/>
      <c r="BZ145" s="749"/>
      <c r="CA145" s="764"/>
      <c r="CB145" s="758"/>
    </row>
    <row r="146" s="165" customFormat="1" spans="1:80">
      <c r="A146" s="357" t="s">
        <v>164</v>
      </c>
      <c r="B146" s="165">
        <v>16.2174221911367</v>
      </c>
      <c r="C146" s="165">
        <v>47.4790580405204</v>
      </c>
      <c r="D146" s="708">
        <v>0.341570007081779</v>
      </c>
      <c r="E146" s="173">
        <v>-31.2616358493836</v>
      </c>
      <c r="F146" s="358">
        <v>16.8326803319082</v>
      </c>
      <c r="S146" s="366">
        <v>0.216665663028281</v>
      </c>
      <c r="V146" s="366"/>
      <c r="W146" s="366"/>
      <c r="X146" s="366"/>
      <c r="Y146" s="376"/>
      <c r="Z146" s="366"/>
      <c r="AA146" s="338"/>
      <c r="AB146" s="338"/>
      <c r="AC146" s="338"/>
      <c r="AD146" s="338"/>
      <c r="AE146" s="338"/>
      <c r="AR146" s="379"/>
      <c r="AZ146" s="366"/>
      <c r="BA146" s="366"/>
      <c r="BB146" s="366"/>
      <c r="BC146" s="376"/>
      <c r="BD146" s="366"/>
      <c r="BE146" s="749"/>
      <c r="BF146" s="749"/>
      <c r="BG146" s="749"/>
      <c r="BH146" s="749"/>
      <c r="BI146" s="747"/>
      <c r="BJ146" s="749"/>
      <c r="BK146" s="749"/>
      <c r="BL146" s="749"/>
      <c r="BM146" s="747"/>
      <c r="BN146" s="708"/>
      <c r="BO146" s="708"/>
      <c r="BP146" s="708"/>
      <c r="BQ146" s="758"/>
      <c r="BR146" s="758"/>
      <c r="BS146" s="749"/>
      <c r="BT146" s="749"/>
      <c r="BU146" s="749"/>
      <c r="BV146" s="758"/>
      <c r="BW146" s="765"/>
      <c r="BX146" s="749"/>
      <c r="BY146" s="749"/>
      <c r="BZ146" s="749"/>
      <c r="CA146" s="764"/>
      <c r="CB146" s="758"/>
    </row>
    <row r="147" s="165" customFormat="1" spans="1:80">
      <c r="A147" s="359" t="s">
        <v>165</v>
      </c>
      <c r="B147" s="360">
        <v>58.2719801716695</v>
      </c>
      <c r="C147" s="360">
        <v>69.0872700452749</v>
      </c>
      <c r="D147" s="711">
        <v>0.843454664419106</v>
      </c>
      <c r="E147" s="348">
        <v>-10.8152898736054</v>
      </c>
      <c r="F147" s="361">
        <v>12.7299409733838</v>
      </c>
      <c r="G147" s="708" t="s">
        <v>29</v>
      </c>
      <c r="V147" s="366"/>
      <c r="W147" s="366"/>
      <c r="X147" s="366"/>
      <c r="Y147" s="376"/>
      <c r="Z147" s="366"/>
      <c r="AA147" s="338"/>
      <c r="AB147" s="338"/>
      <c r="AC147" s="338"/>
      <c r="AD147" s="338"/>
      <c r="AE147" s="338"/>
      <c r="AR147" s="379"/>
      <c r="AZ147" s="366"/>
      <c r="BA147" s="366"/>
      <c r="BB147" s="366"/>
      <c r="BC147" s="376"/>
      <c r="BD147" s="366"/>
      <c r="BE147" s="749"/>
      <c r="BF147" s="749"/>
      <c r="BG147" s="749"/>
      <c r="BH147" s="749"/>
      <c r="BI147" s="747"/>
      <c r="BJ147" s="749"/>
      <c r="BK147" s="749"/>
      <c r="BL147" s="749"/>
      <c r="BM147" s="747"/>
      <c r="BN147" s="708"/>
      <c r="BO147" s="708"/>
      <c r="BP147" s="708"/>
      <c r="BQ147" s="758"/>
      <c r="BR147" s="758"/>
      <c r="BS147" s="749"/>
      <c r="BT147" s="749"/>
      <c r="BU147" s="749"/>
      <c r="BV147" s="758"/>
      <c r="BW147" s="765"/>
      <c r="BX147" s="749"/>
      <c r="BY147" s="749"/>
      <c r="BZ147" s="749"/>
      <c r="CA147" s="764"/>
      <c r="CB147" s="758"/>
    </row>
    <row r="148" s="165" customFormat="1" spans="1:80">
      <c r="A148" s="338"/>
      <c r="D148" s="341"/>
      <c r="V148" s="366"/>
      <c r="W148" s="366"/>
      <c r="X148" s="366"/>
      <c r="Y148" s="376"/>
      <c r="Z148" s="366"/>
      <c r="AR148" s="379"/>
      <c r="AZ148" s="366"/>
      <c r="BA148" s="366"/>
      <c r="BB148" s="366"/>
      <c r="BC148" s="376"/>
      <c r="BD148" s="366"/>
      <c r="BE148" s="749"/>
      <c r="BF148" s="749"/>
      <c r="BG148" s="749"/>
      <c r="BH148" s="749"/>
      <c r="BI148" s="747"/>
      <c r="BJ148" s="749"/>
      <c r="BK148" s="749"/>
      <c r="BL148" s="749"/>
      <c r="BM148" s="747"/>
      <c r="BN148" s="708"/>
      <c r="BO148" s="708"/>
      <c r="BP148" s="708"/>
      <c r="BQ148" s="758"/>
      <c r="BR148" s="758"/>
      <c r="BS148" s="749"/>
      <c r="BT148" s="749"/>
      <c r="BU148" s="749"/>
      <c r="BV148" s="758"/>
      <c r="BW148" s="765"/>
      <c r="BX148" s="749"/>
      <c r="BY148" s="749"/>
      <c r="BZ148" s="749"/>
      <c r="CA148" s="764"/>
      <c r="CB148" s="758"/>
    </row>
    <row r="149" s="695" customFormat="1" spans="1:80">
      <c r="A149" s="715"/>
      <c r="B149" s="716"/>
      <c r="C149" s="716"/>
      <c r="D149" s="717"/>
      <c r="E149" s="716"/>
      <c r="F149" s="716"/>
      <c r="G149" s="716"/>
      <c r="H149" s="716"/>
      <c r="I149" s="717"/>
      <c r="J149" s="716"/>
      <c r="K149" s="716"/>
      <c r="L149" s="716"/>
      <c r="M149" s="716"/>
      <c r="N149" s="717"/>
      <c r="O149" s="716"/>
      <c r="P149" s="716"/>
      <c r="Q149" s="716"/>
      <c r="R149" s="716"/>
      <c r="S149" s="717"/>
      <c r="T149" s="716"/>
      <c r="U149" s="716"/>
      <c r="V149" s="717"/>
      <c r="W149" s="717"/>
      <c r="X149" s="717"/>
      <c r="Y149" s="731"/>
      <c r="Z149" s="732"/>
      <c r="AA149" s="716"/>
      <c r="AB149" s="716"/>
      <c r="AC149" s="717"/>
      <c r="AD149" s="716"/>
      <c r="AE149" s="716"/>
      <c r="AF149" s="716"/>
      <c r="AG149" s="716"/>
      <c r="AH149" s="717"/>
      <c r="AI149" s="716"/>
      <c r="AJ149" s="716"/>
      <c r="AK149" s="716"/>
      <c r="AL149" s="716"/>
      <c r="AM149" s="717"/>
      <c r="AN149" s="716"/>
      <c r="AO149" s="716"/>
      <c r="AP149" s="716"/>
      <c r="AQ149" s="716"/>
      <c r="AR149" s="731"/>
      <c r="AS149" s="716"/>
      <c r="AT149" s="716"/>
      <c r="AU149" s="716"/>
      <c r="AV149" s="716"/>
      <c r="AW149" s="717"/>
      <c r="AX149" s="716"/>
      <c r="AY149" s="738"/>
      <c r="AZ149" s="739"/>
      <c r="BA149" s="717"/>
      <c r="BB149" s="740"/>
      <c r="BC149" s="740"/>
      <c r="BD149" s="740"/>
      <c r="BE149" s="716"/>
      <c r="BF149" s="716"/>
      <c r="BG149" s="717"/>
      <c r="BH149" s="716"/>
      <c r="BI149" s="716"/>
      <c r="BJ149" s="750"/>
      <c r="BK149" s="751"/>
      <c r="BL149" s="364"/>
      <c r="BM149" s="759"/>
      <c r="BN149" s="739"/>
      <c r="BO149" s="717"/>
      <c r="BP149" s="740"/>
      <c r="BQ149" s="740"/>
      <c r="BR149" s="740"/>
      <c r="BS149" s="750"/>
      <c r="BT149" s="751"/>
      <c r="BU149" s="364"/>
      <c r="BV149" s="364"/>
      <c r="BW149" s="766"/>
      <c r="BX149" s="750"/>
      <c r="BY149" s="751"/>
      <c r="BZ149" s="364"/>
      <c r="CA149" s="766"/>
      <c r="CB149" s="370"/>
    </row>
    <row r="150" s="695" customFormat="1" spans="1:80">
      <c r="A150" s="718"/>
      <c r="B150" s="719"/>
      <c r="C150" s="719"/>
      <c r="D150" s="720"/>
      <c r="E150" s="719"/>
      <c r="F150" s="719"/>
      <c r="G150" s="719"/>
      <c r="H150" s="719"/>
      <c r="I150" s="720"/>
      <c r="J150" s="719"/>
      <c r="K150" s="719"/>
      <c r="L150" s="719"/>
      <c r="M150" s="719"/>
      <c r="N150" s="720"/>
      <c r="O150" s="719"/>
      <c r="P150" s="719"/>
      <c r="Q150" s="719"/>
      <c r="R150" s="719"/>
      <c r="S150" s="720"/>
      <c r="T150" s="719"/>
      <c r="U150" s="719"/>
      <c r="V150" s="720"/>
      <c r="W150" s="720"/>
      <c r="X150" s="720"/>
      <c r="Y150" s="733"/>
      <c r="Z150" s="734"/>
      <c r="AA150" s="719"/>
      <c r="AB150" s="719"/>
      <c r="AC150" s="720"/>
      <c r="AD150" s="719"/>
      <c r="AE150" s="719"/>
      <c r="AF150" s="719"/>
      <c r="AG150" s="719"/>
      <c r="AH150" s="720"/>
      <c r="AI150" s="719"/>
      <c r="AJ150" s="719"/>
      <c r="AK150" s="719"/>
      <c r="AL150" s="719"/>
      <c r="AM150" s="720"/>
      <c r="AN150" s="719"/>
      <c r="AO150" s="719"/>
      <c r="AP150" s="719"/>
      <c r="AQ150" s="719"/>
      <c r="AR150" s="733"/>
      <c r="AS150" s="719"/>
      <c r="AT150" s="719"/>
      <c r="AU150" s="719"/>
      <c r="AV150" s="719"/>
      <c r="AW150" s="720"/>
      <c r="AX150" s="719"/>
      <c r="AY150" s="741"/>
      <c r="AZ150" s="742"/>
      <c r="BA150" s="720"/>
      <c r="BB150" s="314"/>
      <c r="BC150" s="314"/>
      <c r="BD150" s="314"/>
      <c r="BE150" s="719"/>
      <c r="BF150" s="719"/>
      <c r="BG150" s="720"/>
      <c r="BH150" s="719"/>
      <c r="BI150" s="719"/>
      <c r="BJ150" s="752"/>
      <c r="BK150" s="753"/>
      <c r="BL150" s="340"/>
      <c r="BM150" s="760"/>
      <c r="BN150" s="742"/>
      <c r="BO150" s="720"/>
      <c r="BP150" s="314"/>
      <c r="BQ150" s="314"/>
      <c r="BR150" s="314"/>
      <c r="BS150" s="752"/>
      <c r="BT150" s="753"/>
      <c r="BU150" s="340"/>
      <c r="BV150" s="340"/>
      <c r="BW150" s="414"/>
      <c r="BX150" s="752"/>
      <c r="BY150" s="753"/>
      <c r="BZ150" s="340"/>
      <c r="CA150" s="414"/>
      <c r="CB150" s="371"/>
    </row>
    <row r="151" s="695" customFormat="1" spans="1:80">
      <c r="A151" s="718"/>
      <c r="B151" s="719"/>
      <c r="C151" s="719"/>
      <c r="D151" s="720"/>
      <c r="E151" s="719"/>
      <c r="F151" s="719"/>
      <c r="G151" s="719"/>
      <c r="H151" s="719"/>
      <c r="I151" s="720"/>
      <c r="J151" s="719"/>
      <c r="K151" s="719"/>
      <c r="L151" s="719"/>
      <c r="M151" s="719"/>
      <c r="N151" s="720"/>
      <c r="O151" s="719"/>
      <c r="P151" s="719"/>
      <c r="Q151" s="719"/>
      <c r="R151" s="719"/>
      <c r="S151" s="720"/>
      <c r="T151" s="719"/>
      <c r="U151" s="719"/>
      <c r="V151" s="720"/>
      <c r="W151" s="720"/>
      <c r="X151" s="720"/>
      <c r="Y151" s="733"/>
      <c r="Z151" s="734"/>
      <c r="AA151" s="719"/>
      <c r="AB151" s="719"/>
      <c r="AC151" s="720"/>
      <c r="AD151" s="719"/>
      <c r="AE151" s="719"/>
      <c r="AF151" s="719"/>
      <c r="AG151" s="719"/>
      <c r="AH151" s="720"/>
      <c r="AI151" s="719"/>
      <c r="AJ151" s="719"/>
      <c r="AK151" s="719"/>
      <c r="AL151" s="719"/>
      <c r="AM151" s="720"/>
      <c r="AN151" s="719"/>
      <c r="AO151" s="719"/>
      <c r="AP151" s="719"/>
      <c r="AQ151" s="719"/>
      <c r="AR151" s="733"/>
      <c r="AS151" s="719"/>
      <c r="AT151" s="719"/>
      <c r="AU151" s="719"/>
      <c r="AV151" s="719"/>
      <c r="AW151" s="720"/>
      <c r="AX151" s="719"/>
      <c r="AY151" s="741"/>
      <c r="AZ151" s="742"/>
      <c r="BA151" s="720"/>
      <c r="BB151" s="314"/>
      <c r="BC151" s="314"/>
      <c r="BD151" s="314"/>
      <c r="BE151" s="719"/>
      <c r="BF151" s="719"/>
      <c r="BG151" s="720"/>
      <c r="BH151" s="719"/>
      <c r="BI151" s="719"/>
      <c r="BJ151" s="752"/>
      <c r="BK151" s="753"/>
      <c r="BL151" s="340"/>
      <c r="BM151" s="760"/>
      <c r="BN151" s="742"/>
      <c r="BO151" s="720"/>
      <c r="BP151" s="314"/>
      <c r="BQ151" s="314"/>
      <c r="BR151" s="314"/>
      <c r="BS151" s="752"/>
      <c r="BT151" s="753"/>
      <c r="BU151" s="340"/>
      <c r="BV151" s="340"/>
      <c r="BW151" s="414"/>
      <c r="BX151" s="752"/>
      <c r="BY151" s="753"/>
      <c r="BZ151" s="340"/>
      <c r="CA151" s="414"/>
      <c r="CB151" s="371"/>
    </row>
    <row r="152" s="695" customFormat="1" spans="1:80">
      <c r="A152" s="718"/>
      <c r="B152" s="719"/>
      <c r="C152" s="719"/>
      <c r="D152" s="720"/>
      <c r="E152" s="719"/>
      <c r="F152" s="719"/>
      <c r="G152" s="719"/>
      <c r="H152" s="719"/>
      <c r="I152" s="720"/>
      <c r="J152" s="719"/>
      <c r="K152" s="719"/>
      <c r="L152" s="719"/>
      <c r="M152" s="719"/>
      <c r="N152" s="720"/>
      <c r="O152" s="719"/>
      <c r="P152" s="719"/>
      <c r="Q152" s="719"/>
      <c r="R152" s="719"/>
      <c r="S152" s="720"/>
      <c r="T152" s="719"/>
      <c r="U152" s="719"/>
      <c r="V152" s="720"/>
      <c r="W152" s="720"/>
      <c r="X152" s="720"/>
      <c r="Y152" s="733"/>
      <c r="Z152" s="734"/>
      <c r="AA152" s="719"/>
      <c r="AB152" s="719"/>
      <c r="AC152" s="720"/>
      <c r="AD152" s="719"/>
      <c r="AE152" s="719"/>
      <c r="AF152" s="719"/>
      <c r="AG152" s="719"/>
      <c r="AH152" s="720"/>
      <c r="AI152" s="719"/>
      <c r="AJ152" s="719"/>
      <c r="AK152" s="719"/>
      <c r="AL152" s="719"/>
      <c r="AM152" s="720"/>
      <c r="AN152" s="719"/>
      <c r="AO152" s="719"/>
      <c r="AP152" s="719"/>
      <c r="AQ152" s="719"/>
      <c r="AR152" s="733"/>
      <c r="AS152" s="719"/>
      <c r="AT152" s="719"/>
      <c r="AU152" s="719"/>
      <c r="AV152" s="719"/>
      <c r="AW152" s="720"/>
      <c r="AX152" s="719"/>
      <c r="AY152" s="741"/>
      <c r="AZ152" s="742"/>
      <c r="BA152" s="720"/>
      <c r="BB152" s="314"/>
      <c r="BC152" s="314"/>
      <c r="BD152" s="314"/>
      <c r="BE152" s="719"/>
      <c r="BF152" s="719"/>
      <c r="BG152" s="720"/>
      <c r="BH152" s="719"/>
      <c r="BI152" s="719"/>
      <c r="BJ152" s="752"/>
      <c r="BK152" s="753"/>
      <c r="BL152" s="340"/>
      <c r="BM152" s="760"/>
      <c r="BN152" s="742"/>
      <c r="BO152" s="720"/>
      <c r="BP152" s="314"/>
      <c r="BQ152" s="314"/>
      <c r="BR152" s="314"/>
      <c r="BS152" s="752"/>
      <c r="BT152" s="753"/>
      <c r="BU152" s="340"/>
      <c r="BV152" s="340"/>
      <c r="BW152" s="414"/>
      <c r="BX152" s="752"/>
      <c r="BY152" s="753"/>
      <c r="BZ152" s="340"/>
      <c r="CA152" s="414"/>
      <c r="CB152" s="371"/>
    </row>
    <row r="153" s="695" customFormat="1" spans="1:80">
      <c r="A153" s="718"/>
      <c r="B153" s="719"/>
      <c r="C153" s="719"/>
      <c r="D153" s="720"/>
      <c r="E153" s="719"/>
      <c r="F153" s="719"/>
      <c r="G153" s="719"/>
      <c r="H153" s="719"/>
      <c r="I153" s="720"/>
      <c r="J153" s="719"/>
      <c r="K153" s="719"/>
      <c r="L153" s="719"/>
      <c r="M153" s="719"/>
      <c r="N153" s="720"/>
      <c r="O153" s="719"/>
      <c r="P153" s="719"/>
      <c r="Q153" s="719"/>
      <c r="R153" s="719"/>
      <c r="S153" s="720"/>
      <c r="T153" s="719"/>
      <c r="U153" s="719"/>
      <c r="V153" s="720"/>
      <c r="W153" s="720"/>
      <c r="X153" s="720"/>
      <c r="Y153" s="733"/>
      <c r="Z153" s="734"/>
      <c r="AA153" s="719"/>
      <c r="AB153" s="719"/>
      <c r="AC153" s="720"/>
      <c r="AD153" s="719"/>
      <c r="AE153" s="719"/>
      <c r="AF153" s="719"/>
      <c r="AG153" s="719"/>
      <c r="AH153" s="720"/>
      <c r="AI153" s="719"/>
      <c r="AJ153" s="719"/>
      <c r="AK153" s="719"/>
      <c r="AL153" s="719"/>
      <c r="AM153" s="720"/>
      <c r="AN153" s="719"/>
      <c r="AO153" s="719"/>
      <c r="AP153" s="719"/>
      <c r="AQ153" s="719"/>
      <c r="AR153" s="733"/>
      <c r="AS153" s="719"/>
      <c r="AT153" s="719"/>
      <c r="AU153" s="719"/>
      <c r="AV153" s="719"/>
      <c r="AW153" s="720"/>
      <c r="AX153" s="719"/>
      <c r="AY153" s="741"/>
      <c r="AZ153" s="742"/>
      <c r="BA153" s="720"/>
      <c r="BB153" s="314"/>
      <c r="BC153" s="314"/>
      <c r="BD153" s="314"/>
      <c r="BE153" s="719"/>
      <c r="BF153" s="719"/>
      <c r="BG153" s="720"/>
      <c r="BH153" s="719"/>
      <c r="BI153" s="719"/>
      <c r="BJ153" s="752"/>
      <c r="BK153" s="753"/>
      <c r="BL153" s="340"/>
      <c r="BM153" s="760"/>
      <c r="BN153" s="742"/>
      <c r="BO153" s="720"/>
      <c r="BP153" s="314"/>
      <c r="BQ153" s="314"/>
      <c r="BR153" s="314"/>
      <c r="BS153" s="752"/>
      <c r="BT153" s="753"/>
      <c r="BU153" s="340"/>
      <c r="BV153" s="340"/>
      <c r="BW153" s="414"/>
      <c r="BX153" s="752"/>
      <c r="BY153" s="753"/>
      <c r="BZ153" s="340"/>
      <c r="CA153" s="414"/>
      <c r="CB153" s="371"/>
    </row>
    <row r="154" s="695" customFormat="1" spans="1:80">
      <c r="A154" s="718"/>
      <c r="B154" s="719"/>
      <c r="C154" s="719"/>
      <c r="D154" s="720"/>
      <c r="E154" s="719"/>
      <c r="F154" s="719"/>
      <c r="G154" s="719"/>
      <c r="H154" s="719"/>
      <c r="I154" s="720"/>
      <c r="J154" s="719"/>
      <c r="K154" s="719"/>
      <c r="L154" s="719"/>
      <c r="M154" s="719"/>
      <c r="N154" s="720"/>
      <c r="O154" s="719"/>
      <c r="P154" s="719"/>
      <c r="Q154" s="719"/>
      <c r="R154" s="719"/>
      <c r="S154" s="720"/>
      <c r="T154" s="719"/>
      <c r="U154" s="719"/>
      <c r="V154" s="720"/>
      <c r="W154" s="720"/>
      <c r="X154" s="720"/>
      <c r="Y154" s="733"/>
      <c r="Z154" s="734"/>
      <c r="AA154" s="719"/>
      <c r="AB154" s="719"/>
      <c r="AC154" s="720"/>
      <c r="AD154" s="719"/>
      <c r="AE154" s="719"/>
      <c r="AF154" s="719"/>
      <c r="AG154" s="719"/>
      <c r="AH154" s="720"/>
      <c r="AI154" s="719"/>
      <c r="AJ154" s="719"/>
      <c r="AK154" s="719"/>
      <c r="AL154" s="719"/>
      <c r="AM154" s="720"/>
      <c r="AN154" s="719"/>
      <c r="AO154" s="719"/>
      <c r="AP154" s="719"/>
      <c r="AQ154" s="719"/>
      <c r="AR154" s="733"/>
      <c r="AS154" s="719"/>
      <c r="AT154" s="719"/>
      <c r="AU154" s="719"/>
      <c r="AV154" s="719"/>
      <c r="AW154" s="720"/>
      <c r="AX154" s="719"/>
      <c r="AY154" s="741"/>
      <c r="AZ154" s="742"/>
      <c r="BA154" s="720"/>
      <c r="BB154" s="314"/>
      <c r="BC154" s="314"/>
      <c r="BD154" s="314"/>
      <c r="BE154" s="719"/>
      <c r="BF154" s="719"/>
      <c r="BG154" s="720"/>
      <c r="BH154" s="719"/>
      <c r="BI154" s="719"/>
      <c r="BJ154" s="752"/>
      <c r="BK154" s="753"/>
      <c r="BL154" s="340"/>
      <c r="BM154" s="760"/>
      <c r="BN154" s="742"/>
      <c r="BO154" s="720"/>
      <c r="BP154" s="314"/>
      <c r="BQ154" s="314"/>
      <c r="BR154" s="314"/>
      <c r="BS154" s="752"/>
      <c r="BT154" s="753"/>
      <c r="BU154" s="340"/>
      <c r="BV154" s="340"/>
      <c r="BW154" s="414"/>
      <c r="BX154" s="752"/>
      <c r="BY154" s="753"/>
      <c r="BZ154" s="340"/>
      <c r="CA154" s="414"/>
      <c r="CB154" s="371"/>
    </row>
    <row r="155" s="695" customFormat="1" spans="1:80">
      <c r="A155" s="721"/>
      <c r="B155" s="722"/>
      <c r="C155" s="722"/>
      <c r="D155" s="723"/>
      <c r="E155" s="724"/>
      <c r="F155" s="722"/>
      <c r="G155" s="722"/>
      <c r="H155" s="722"/>
      <c r="I155" s="723"/>
      <c r="J155" s="724"/>
      <c r="K155" s="722"/>
      <c r="L155" s="722"/>
      <c r="M155" s="722"/>
      <c r="N155" s="723"/>
      <c r="O155" s="724"/>
      <c r="P155" s="722"/>
      <c r="Q155" s="722"/>
      <c r="R155" s="722"/>
      <c r="S155" s="723"/>
      <c r="T155" s="724"/>
      <c r="U155" s="722"/>
      <c r="V155" s="726"/>
      <c r="W155" s="726"/>
      <c r="X155" s="723"/>
      <c r="Y155" s="735"/>
      <c r="Z155" s="736"/>
      <c r="AA155" s="722"/>
      <c r="AB155" s="722"/>
      <c r="AC155" s="723"/>
      <c r="AD155" s="724"/>
      <c r="AE155" s="722"/>
      <c r="AF155" s="722"/>
      <c r="AG155" s="722"/>
      <c r="AH155" s="723"/>
      <c r="AI155" s="724"/>
      <c r="AJ155" s="722"/>
      <c r="AK155" s="722"/>
      <c r="AL155" s="722"/>
      <c r="AM155" s="723"/>
      <c r="AN155" s="724"/>
      <c r="AO155" s="722"/>
      <c r="AP155" s="722"/>
      <c r="AQ155" s="722"/>
      <c r="AR155" s="735"/>
      <c r="AS155" s="724"/>
      <c r="AT155" s="722"/>
      <c r="AU155" s="722"/>
      <c r="AV155" s="722"/>
      <c r="AW155" s="723"/>
      <c r="AX155" s="724"/>
      <c r="AY155" s="743"/>
      <c r="AZ155" s="744"/>
      <c r="BA155" s="726"/>
      <c r="BB155" s="726"/>
      <c r="BC155" s="726"/>
      <c r="BD155" s="726"/>
      <c r="BE155" s="722"/>
      <c r="BF155" s="722"/>
      <c r="BG155" s="723"/>
      <c r="BH155" s="722"/>
      <c r="BI155" s="722"/>
      <c r="BJ155" s="754"/>
      <c r="BK155" s="755"/>
      <c r="BL155" s="726"/>
      <c r="BM155" s="761"/>
      <c r="BN155" s="744"/>
      <c r="BO155" s="726"/>
      <c r="BP155" s="726"/>
      <c r="BQ155" s="726"/>
      <c r="BR155" s="726"/>
      <c r="BS155" s="754"/>
      <c r="BT155" s="755"/>
      <c r="BU155" s="726"/>
      <c r="BV155" s="726"/>
      <c r="BW155" s="767"/>
      <c r="BX155" s="754"/>
      <c r="BY155" s="755"/>
      <c r="BZ155" s="726"/>
      <c r="CA155" s="767"/>
      <c r="CB155" s="736"/>
    </row>
    <row r="156" s="165" customFormat="1" spans="1:80">
      <c r="A156" s="338"/>
      <c r="B156" s="341"/>
      <c r="C156" s="341"/>
      <c r="D156" s="338"/>
      <c r="E156" s="725"/>
      <c r="F156" s="341"/>
      <c r="G156" s="341"/>
      <c r="H156" s="341"/>
      <c r="I156" s="338"/>
      <c r="J156" s="338"/>
      <c r="K156" s="341"/>
      <c r="L156" s="341"/>
      <c r="M156" s="341"/>
      <c r="N156" s="338"/>
      <c r="O156" s="338"/>
      <c r="P156" s="341"/>
      <c r="Q156" s="341"/>
      <c r="R156" s="341"/>
      <c r="S156" s="338"/>
      <c r="T156" s="338"/>
      <c r="U156" s="341"/>
      <c r="V156" s="338"/>
      <c r="W156" s="338"/>
      <c r="X156" s="338"/>
      <c r="Y156" s="725"/>
      <c r="Z156" s="338"/>
      <c r="AA156" s="341"/>
      <c r="AB156" s="341"/>
      <c r="AC156" s="338"/>
      <c r="AD156" s="338"/>
      <c r="AE156" s="341"/>
      <c r="AF156" s="341"/>
      <c r="AG156" s="341"/>
      <c r="AH156" s="338"/>
      <c r="AI156" s="338"/>
      <c r="AJ156" s="341"/>
      <c r="AK156" s="341"/>
      <c r="AL156" s="341"/>
      <c r="AM156" s="338"/>
      <c r="AN156" s="338"/>
      <c r="AO156" s="341"/>
      <c r="AP156" s="341"/>
      <c r="AQ156" s="341"/>
      <c r="AR156" s="725"/>
      <c r="AS156" s="338"/>
      <c r="AT156" s="341"/>
      <c r="AU156" s="341"/>
      <c r="AV156" s="341"/>
      <c r="AW156" s="338"/>
      <c r="AX156" s="725"/>
      <c r="AY156" s="341"/>
      <c r="BE156" s="341"/>
      <c r="BF156" s="341"/>
      <c r="BG156" s="338"/>
      <c r="BH156" s="341"/>
      <c r="BI156" s="341"/>
      <c r="BJ156" s="341"/>
      <c r="BK156" s="341"/>
      <c r="BL156" s="341"/>
      <c r="BM156" s="762"/>
      <c r="BN156" s="340"/>
      <c r="BO156" s="340"/>
      <c r="BP156" s="340"/>
      <c r="BQ156" s="763"/>
      <c r="BR156" s="763"/>
      <c r="BS156" s="341"/>
      <c r="BT156" s="341"/>
      <c r="BU156" s="341"/>
      <c r="BV156" s="338"/>
      <c r="BW156" s="768"/>
      <c r="BX156" s="341"/>
      <c r="BY156" s="341"/>
      <c r="BZ156" s="341"/>
      <c r="CA156" s="768"/>
      <c r="CB156" s="338"/>
    </row>
    <row r="157" s="695" customFormat="1" spans="1:80">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67"/>
      <c r="W157" s="167"/>
      <c r="X157" s="167"/>
      <c r="Y157" s="168"/>
      <c r="Z157" s="167"/>
      <c r="AA157" s="159"/>
      <c r="AB157" s="159"/>
      <c r="AC157" s="159"/>
      <c r="AD157" s="159"/>
      <c r="AE157" s="159"/>
      <c r="AF157" s="159"/>
      <c r="AG157" s="159"/>
      <c r="AH157" s="159"/>
      <c r="AI157" s="159"/>
      <c r="AJ157" s="159"/>
      <c r="AK157" s="159"/>
      <c r="AL157" s="159"/>
      <c r="AM157" s="159"/>
      <c r="AN157" s="159"/>
      <c r="AO157" s="159"/>
      <c r="AP157" s="159"/>
      <c r="AQ157" s="159"/>
      <c r="AR157" s="169"/>
      <c r="AS157" s="159"/>
      <c r="AT157" s="159"/>
      <c r="AU157" s="159"/>
      <c r="AV157" s="159"/>
      <c r="AW157" s="159"/>
      <c r="AX157" s="159"/>
      <c r="AY157" s="159"/>
      <c r="AZ157" s="170"/>
      <c r="BA157" s="170"/>
      <c r="BB157" s="170"/>
      <c r="BC157" s="170"/>
      <c r="BD157" s="170"/>
      <c r="BE157" s="170"/>
      <c r="BF157" s="170"/>
      <c r="BG157" s="170"/>
      <c r="BH157" s="170"/>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row>
    <row r="158" s="695" customFormat="1" spans="1:80">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67"/>
      <c r="W158" s="167"/>
      <c r="X158" s="167"/>
      <c r="Y158" s="168"/>
      <c r="Z158" s="167"/>
      <c r="AA158" s="159"/>
      <c r="AB158" s="159"/>
      <c r="AC158" s="159"/>
      <c r="AD158" s="159"/>
      <c r="AE158" s="159"/>
      <c r="AF158" s="159"/>
      <c r="AG158" s="159"/>
      <c r="AH158" s="159"/>
      <c r="AI158" s="159"/>
      <c r="AJ158" s="159"/>
      <c r="AK158" s="159"/>
      <c r="AL158" s="159"/>
      <c r="AM158" s="159"/>
      <c r="AN158" s="159"/>
      <c r="AO158" s="159"/>
      <c r="AP158" s="159"/>
      <c r="AQ158" s="159"/>
      <c r="AR158" s="169"/>
      <c r="AS158" s="159"/>
      <c r="AT158" s="159"/>
      <c r="AU158" s="159"/>
      <c r="AV158" s="159"/>
      <c r="AW158" s="159"/>
      <c r="AX158" s="159"/>
      <c r="AY158" s="159"/>
      <c r="AZ158" s="170"/>
      <c r="BA158" s="170"/>
      <c r="BB158" s="170"/>
      <c r="BC158" s="170"/>
      <c r="BD158" s="170"/>
      <c r="BE158" s="170"/>
      <c r="BF158" s="170"/>
      <c r="BG158" s="170"/>
      <c r="BH158" s="170"/>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84"/>
  <sheetViews>
    <sheetView zoomScale="85" zoomScaleNormal="85" topLeftCell="A2" workbookViewId="0">
      <pane xSplit="1" ySplit="6" topLeftCell="B92" activePane="bottomRight" state="frozen"/>
      <selection/>
      <selection pane="topRight"/>
      <selection pane="bottomLeft"/>
      <selection pane="bottomRight" activeCell="A134" sqref="$A134:$XFD134"/>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11"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66666666666667" style="159" hidden="1" customWidth="1" outlineLevel="1" collapsed="1"/>
    <col min="33" max="33" width="9.66666666666667"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10.1666666666667" style="159" customWidth="1"/>
    <col min="49" max="49" width="11.9166666666667" style="159" customWidth="1"/>
    <col min="50" max="50" width="9.75" style="159" customWidth="1"/>
    <col min="51" max="51" width="9.91666666666667"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166</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-4</v>
      </c>
      <c r="BG2" s="167"/>
      <c r="BH2" s="167"/>
      <c r="BI2" s="167"/>
      <c r="BJ2" s="167"/>
      <c r="BK2" s="167"/>
      <c r="BL2" s="167"/>
      <c r="BS2" s="167"/>
      <c r="BT2" s="167"/>
      <c r="BU2" s="167"/>
      <c r="BX2" s="167"/>
      <c r="BY2" s="167"/>
      <c r="BZ2" s="167"/>
      <c r="CC2" s="301"/>
    </row>
    <row r="3" s="159" customFormat="1" ht="16.2" spans="1:81">
      <c r="A3" s="174" t="s">
        <v>1</v>
      </c>
      <c r="B3" s="174">
        <v>202603</v>
      </c>
      <c r="C3" s="174">
        <v>202503</v>
      </c>
      <c r="E3" s="175"/>
      <c r="F3" s="173"/>
      <c r="Q3" s="159">
        <v>4252.45138200001</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438"/>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538"/>
      <c r="AX4" s="366"/>
      <c r="AY4" s="337"/>
      <c r="AZ4" s="334"/>
      <c r="BA4" s="334"/>
      <c r="BB4" s="334"/>
      <c r="BC4" s="368"/>
      <c r="BD4" s="334"/>
      <c r="BE4" s="334"/>
      <c r="BF4" s="334">
        <v>8</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hidden="1" outlineLevel="1" spans="1:80">
      <c r="A8" s="840" t="s">
        <v>28</v>
      </c>
      <c r="B8" s="841">
        <v>194.416191</v>
      </c>
      <c r="C8" s="709">
        <v>198.1283</v>
      </c>
      <c r="D8" s="727">
        <v>0.981264115222308</v>
      </c>
      <c r="E8" s="842">
        <v>-3.71210900000005</v>
      </c>
      <c r="F8" s="843">
        <v>206.92394</v>
      </c>
      <c r="G8" s="841">
        <v>85.9602669999999</v>
      </c>
      <c r="H8" s="709">
        <v>52.46567</v>
      </c>
      <c r="I8" s="727">
        <v>1.63840978300668</v>
      </c>
      <c r="J8" s="842">
        <v>33.4945969999999</v>
      </c>
      <c r="K8" s="843">
        <v>56.566806</v>
      </c>
      <c r="L8" s="841">
        <v>0</v>
      </c>
      <c r="M8" s="709">
        <v>0</v>
      </c>
      <c r="N8" s="727" t="s">
        <v>29</v>
      </c>
      <c r="O8" s="842">
        <v>0</v>
      </c>
      <c r="P8" s="843">
        <v>0</v>
      </c>
      <c r="Q8" s="841">
        <v>108.455924</v>
      </c>
      <c r="R8" s="709">
        <v>145.66263</v>
      </c>
      <c r="S8" s="727">
        <v>0.744569310604923</v>
      </c>
      <c r="T8" s="842">
        <v>-37.206706</v>
      </c>
      <c r="U8" s="843">
        <v>150.357134</v>
      </c>
      <c r="V8" s="853">
        <v>0.557854381582859</v>
      </c>
      <c r="W8" s="708">
        <v>0.735193457976473</v>
      </c>
      <c r="X8" s="708">
        <v>0.758785834572417</v>
      </c>
      <c r="Y8" s="858">
        <v>-0.177339076393614</v>
      </c>
      <c r="Z8" s="859">
        <v>0.726629958814818</v>
      </c>
      <c r="AA8" s="841">
        <v>38.247319</v>
      </c>
      <c r="AB8" s="709">
        <v>31.49420911</v>
      </c>
      <c r="AC8" s="727">
        <v>1.21442386015833</v>
      </c>
      <c r="AD8" s="842">
        <v>6.75310988999996</v>
      </c>
      <c r="AE8" s="843">
        <v>33.6848870000001</v>
      </c>
      <c r="AF8" s="841">
        <v>16.4696570000001</v>
      </c>
      <c r="AG8" s="709">
        <v>18.033109</v>
      </c>
      <c r="AH8" s="727">
        <v>0.913301028680084</v>
      </c>
      <c r="AI8" s="842">
        <v>-1.56345199999991</v>
      </c>
      <c r="AJ8" s="843">
        <v>19.834799</v>
      </c>
      <c r="AK8" s="841">
        <v>0</v>
      </c>
      <c r="AL8" s="709">
        <v>0</v>
      </c>
      <c r="AM8" s="708" t="s">
        <v>29</v>
      </c>
      <c r="AN8" s="842">
        <v>0</v>
      </c>
      <c r="AO8" s="843">
        <v>0</v>
      </c>
      <c r="AP8" s="841">
        <v>0</v>
      </c>
      <c r="AQ8" s="709">
        <v>0</v>
      </c>
      <c r="AR8" s="708" t="s">
        <v>29</v>
      </c>
      <c r="AS8" s="842">
        <v>0</v>
      </c>
      <c r="AT8" s="843">
        <v>0</v>
      </c>
      <c r="AU8" s="841">
        <v>53.738948</v>
      </c>
      <c r="AV8" s="709">
        <v>96.13531189</v>
      </c>
      <c r="AW8" s="727">
        <v>0.55899280861011</v>
      </c>
      <c r="AX8" s="842">
        <v>-42.39636389</v>
      </c>
      <c r="AY8" s="843">
        <v>96.8374479999997</v>
      </c>
      <c r="AZ8" s="853">
        <v>0.27641189616764</v>
      </c>
      <c r="BA8" s="708">
        <v>0.485217467116005</v>
      </c>
      <c r="BB8" s="708">
        <v>0.56966600524617</v>
      </c>
      <c r="BC8" s="858">
        <v>-0.208805570948366</v>
      </c>
      <c r="BD8" s="859">
        <v>0.46798571494434</v>
      </c>
      <c r="BE8" s="841">
        <v>7.25</v>
      </c>
      <c r="BF8" s="709">
        <v>6.25</v>
      </c>
      <c r="BG8" s="708">
        <v>1.16</v>
      </c>
      <c r="BH8" s="709">
        <v>1</v>
      </c>
      <c r="BI8" s="866">
        <v>44.66666667</v>
      </c>
      <c r="BJ8" s="841">
        <v>26.8160263448276</v>
      </c>
      <c r="BK8" s="709">
        <v>31.700528</v>
      </c>
      <c r="BL8" s="708">
        <v>0.845917340708886</v>
      </c>
      <c r="BM8" s="866">
        <v>-4.88450165517242</v>
      </c>
      <c r="BN8" s="853">
        <v>0.196729083124563</v>
      </c>
      <c r="BO8" s="708">
        <v>0.158958660171212</v>
      </c>
      <c r="BP8" s="708">
        <v>1.23761160865768</v>
      </c>
      <c r="BQ8" s="708">
        <v>0.037770422953351</v>
      </c>
      <c r="BR8" s="859">
        <v>0.162788737736195</v>
      </c>
      <c r="BS8" s="870">
        <v>5.08313251969374</v>
      </c>
      <c r="BT8" s="871">
        <v>6.29094381471833</v>
      </c>
      <c r="BU8" s="708">
        <v>0.808007934803235</v>
      </c>
      <c r="BV8" s="875">
        <v>-1.20781129502459</v>
      </c>
      <c r="BW8" s="866">
        <v>6.14293110141647</v>
      </c>
      <c r="BX8" s="870">
        <v>1.40503829823994</v>
      </c>
      <c r="BY8" s="871">
        <v>3.05247582354673</v>
      </c>
      <c r="BZ8" s="708">
        <v>0.460294652426567</v>
      </c>
      <c r="CA8" s="875">
        <v>-1.64743752530679</v>
      </c>
      <c r="CB8" s="866">
        <v>2.87480400335021</v>
      </c>
    </row>
    <row r="9" s="839" customFormat="1" hidden="1" outlineLevel="1" spans="1:81">
      <c r="A9" s="840" t="s">
        <v>30</v>
      </c>
      <c r="B9" s="841">
        <v>61.8655639999999</v>
      </c>
      <c r="C9" s="709">
        <v>77.40749</v>
      </c>
      <c r="D9" s="727">
        <v>0.799219352029111</v>
      </c>
      <c r="E9" s="842">
        <v>-15.5419260000001</v>
      </c>
      <c r="F9" s="843">
        <v>76.611518</v>
      </c>
      <c r="G9" s="841">
        <v>23.3928690000001</v>
      </c>
      <c r="H9" s="709">
        <v>20.72175</v>
      </c>
      <c r="I9" s="727">
        <v>1.12890412248001</v>
      </c>
      <c r="J9" s="842">
        <v>2.67111900000005</v>
      </c>
      <c r="K9" s="843">
        <v>20.508745</v>
      </c>
      <c r="L9" s="841">
        <v>0</v>
      </c>
      <c r="M9" s="709">
        <v>0</v>
      </c>
      <c r="N9" s="727" t="s">
        <v>29</v>
      </c>
      <c r="O9" s="842">
        <v>0</v>
      </c>
      <c r="P9" s="843">
        <v>0</v>
      </c>
      <c r="Q9" s="841">
        <v>38.4726949999998</v>
      </c>
      <c r="R9" s="709">
        <v>56.68574</v>
      </c>
      <c r="S9" s="727">
        <v>0.678701468835016</v>
      </c>
      <c r="T9" s="842">
        <v>-18.2130450000002</v>
      </c>
      <c r="U9" s="843">
        <v>56.102773</v>
      </c>
      <c r="V9" s="853">
        <v>0.621875765975396</v>
      </c>
      <c r="W9" s="708">
        <v>0.732303036824989</v>
      </c>
      <c r="X9" s="708">
        <v>0.849205499231073</v>
      </c>
      <c r="Y9" s="858">
        <v>-0.110427270849593</v>
      </c>
      <c r="Z9" s="859">
        <v>0.732302067164366</v>
      </c>
      <c r="AA9" s="841">
        <v>15.538581</v>
      </c>
      <c r="AB9" s="709">
        <v>15.24167905</v>
      </c>
      <c r="AC9" s="727">
        <v>1.01947960910514</v>
      </c>
      <c r="AD9" s="842">
        <v>0.296901950000004</v>
      </c>
      <c r="AE9" s="843">
        <v>14.4364920000001</v>
      </c>
      <c r="AF9" s="841">
        <v>4.76620200000001</v>
      </c>
      <c r="AG9" s="709">
        <v>4.125175</v>
      </c>
      <c r="AH9" s="727">
        <v>1.15539389238033</v>
      </c>
      <c r="AI9" s="842">
        <v>0.641027000000016</v>
      </c>
      <c r="AJ9" s="843">
        <v>4.586338</v>
      </c>
      <c r="AK9" s="841">
        <v>0</v>
      </c>
      <c r="AL9" s="709">
        <v>0</v>
      </c>
      <c r="AM9" s="708" t="s">
        <v>29</v>
      </c>
      <c r="AN9" s="842">
        <v>0</v>
      </c>
      <c r="AO9" s="843">
        <v>0</v>
      </c>
      <c r="AP9" s="841">
        <v>0</v>
      </c>
      <c r="AQ9" s="709">
        <v>0</v>
      </c>
      <c r="AR9" s="708" t="s">
        <v>29</v>
      </c>
      <c r="AS9" s="842">
        <v>0</v>
      </c>
      <c r="AT9" s="843">
        <v>0</v>
      </c>
      <c r="AU9" s="841">
        <v>18.1679119999998</v>
      </c>
      <c r="AV9" s="709">
        <v>37.31888595</v>
      </c>
      <c r="AW9" s="727">
        <v>0.48682889474089</v>
      </c>
      <c r="AX9" s="842">
        <v>-19.1509739500002</v>
      </c>
      <c r="AY9" s="843">
        <v>37.0799429999999</v>
      </c>
      <c r="AZ9" s="853">
        <v>0.293667604808385</v>
      </c>
      <c r="BA9" s="708">
        <v>0.482109495476471</v>
      </c>
      <c r="BB9" s="708">
        <v>0.609130514050863</v>
      </c>
      <c r="BC9" s="858">
        <v>-0.188441890668086</v>
      </c>
      <c r="BD9" s="859">
        <v>0.483999586067462</v>
      </c>
      <c r="BE9" s="841">
        <v>2.875</v>
      </c>
      <c r="BF9" s="709">
        <v>3.375</v>
      </c>
      <c r="BG9" s="708">
        <v>0.851851851851852</v>
      </c>
      <c r="BH9" s="709">
        <v>-0.5</v>
      </c>
      <c r="BI9" s="866">
        <v>28.3333333366667</v>
      </c>
      <c r="BJ9" s="841">
        <v>21.5184570434782</v>
      </c>
      <c r="BK9" s="709">
        <v>22.9355525925926</v>
      </c>
      <c r="BL9" s="708">
        <v>0.938214021947217</v>
      </c>
      <c r="BM9" s="866">
        <v>-1.41709554911437</v>
      </c>
      <c r="BN9" s="853">
        <v>0.251166885021852</v>
      </c>
      <c r="BO9" s="708">
        <v>0.196901863760212</v>
      </c>
      <c r="BP9" s="708">
        <v>1.27559424895908</v>
      </c>
      <c r="BQ9" s="708">
        <v>0.0542650212616397</v>
      </c>
      <c r="BR9" s="859">
        <v>0.188437618479249</v>
      </c>
      <c r="BS9" s="870">
        <v>3.98141657851511</v>
      </c>
      <c r="BT9" s="871">
        <v>5.07867209026423</v>
      </c>
      <c r="BU9" s="708">
        <v>0.783948344715433</v>
      </c>
      <c r="BV9" s="875">
        <v>-1.09725551174912</v>
      </c>
      <c r="BW9" s="866">
        <v>5.30679600002546</v>
      </c>
      <c r="BX9" s="870">
        <v>1.16921307035693</v>
      </c>
      <c r="BY9" s="871">
        <v>2.44847603912772</v>
      </c>
      <c r="BZ9" s="708">
        <v>0.477526858205835</v>
      </c>
      <c r="CA9" s="875">
        <v>-1.2792629687708</v>
      </c>
      <c r="CB9" s="866">
        <v>2.56848706735678</v>
      </c>
      <c r="CC9" s="159"/>
    </row>
    <row r="10" s="163" customFormat="1" collapsed="1" spans="1:81">
      <c r="A10" s="844" t="s">
        <v>31</v>
      </c>
      <c r="B10" s="845">
        <v>256.281755</v>
      </c>
      <c r="C10" s="846">
        <v>275.53579</v>
      </c>
      <c r="D10" s="847">
        <v>0.930121473511662</v>
      </c>
      <c r="E10" s="846">
        <v>-19.2540350000002</v>
      </c>
      <c r="F10" s="848">
        <v>283.535458</v>
      </c>
      <c r="G10" s="845">
        <v>109.353136</v>
      </c>
      <c r="H10" s="846">
        <v>73.18742</v>
      </c>
      <c r="I10" s="847">
        <v>1.49415208242072</v>
      </c>
      <c r="J10" s="846">
        <v>36.165716</v>
      </c>
      <c r="K10" s="848">
        <v>77.075551</v>
      </c>
      <c r="L10" s="845">
        <v>0</v>
      </c>
      <c r="M10" s="846">
        <v>0</v>
      </c>
      <c r="N10" s="847" t="s">
        <v>29</v>
      </c>
      <c r="O10" s="846">
        <v>0</v>
      </c>
      <c r="P10" s="848">
        <v>0</v>
      </c>
      <c r="Q10" s="845">
        <v>146.928619</v>
      </c>
      <c r="R10" s="846">
        <v>202.34837</v>
      </c>
      <c r="S10" s="847">
        <v>0.726117136500778</v>
      </c>
      <c r="T10" s="846">
        <v>-55.4197510000001</v>
      </c>
      <c r="U10" s="848">
        <v>206.459907</v>
      </c>
      <c r="V10" s="854">
        <v>0.573308931023982</v>
      </c>
      <c r="W10" s="855">
        <v>0.734381439158956</v>
      </c>
      <c r="X10" s="855">
        <v>0.780669146105542</v>
      </c>
      <c r="Y10" s="847">
        <v>-0.161072508134975</v>
      </c>
      <c r="Z10" s="860">
        <v>0.728162567237005</v>
      </c>
      <c r="AA10" s="845">
        <v>53.7859</v>
      </c>
      <c r="AB10" s="846">
        <v>46.73588816</v>
      </c>
      <c r="AC10" s="847">
        <v>1.1508479268836</v>
      </c>
      <c r="AD10" s="846">
        <v>7.05001183999997</v>
      </c>
      <c r="AE10" s="848">
        <v>48.1213790000002</v>
      </c>
      <c r="AF10" s="845">
        <v>21.2358590000001</v>
      </c>
      <c r="AG10" s="846">
        <v>22.158284</v>
      </c>
      <c r="AH10" s="847">
        <v>0.958371099494893</v>
      </c>
      <c r="AI10" s="846">
        <v>-0.922424999999897</v>
      </c>
      <c r="AJ10" s="848">
        <v>24.421137</v>
      </c>
      <c r="AK10" s="845">
        <v>0</v>
      </c>
      <c r="AL10" s="846">
        <v>0</v>
      </c>
      <c r="AM10" s="855" t="s">
        <v>29</v>
      </c>
      <c r="AN10" s="846">
        <v>0</v>
      </c>
      <c r="AO10" s="848">
        <v>0</v>
      </c>
      <c r="AP10" s="845">
        <v>0</v>
      </c>
      <c r="AQ10" s="846">
        <v>0</v>
      </c>
      <c r="AR10" s="855" t="s">
        <v>29</v>
      </c>
      <c r="AS10" s="846">
        <v>0</v>
      </c>
      <c r="AT10" s="848">
        <v>0</v>
      </c>
      <c r="AU10" s="845">
        <v>71.9068599999998</v>
      </c>
      <c r="AV10" s="846">
        <v>133.45419784</v>
      </c>
      <c r="AW10" s="847">
        <v>0.538813024721859</v>
      </c>
      <c r="AX10" s="846">
        <v>-61.5473378400002</v>
      </c>
      <c r="AY10" s="848">
        <v>133.917391</v>
      </c>
      <c r="AZ10" s="854">
        <v>0.280577366890592</v>
      </c>
      <c r="BA10" s="855">
        <v>0.484344330876218</v>
      </c>
      <c r="BB10" s="855">
        <v>0.579293178435691</v>
      </c>
      <c r="BC10" s="847">
        <v>-0.203766963985625</v>
      </c>
      <c r="BD10" s="860">
        <v>0.47231267632142</v>
      </c>
      <c r="BE10" s="845">
        <v>10.125</v>
      </c>
      <c r="BF10" s="846">
        <v>9.625</v>
      </c>
      <c r="BG10" s="855">
        <v>1.05194805194805</v>
      </c>
      <c r="BH10" s="846">
        <v>0.5</v>
      </c>
      <c r="BI10" s="867">
        <v>73.0000000066667</v>
      </c>
      <c r="BJ10" s="845">
        <v>25.3117782716049</v>
      </c>
      <c r="BK10" s="846">
        <v>28.6270950649351</v>
      </c>
      <c r="BL10" s="855">
        <v>0.884189548893802</v>
      </c>
      <c r="BM10" s="867">
        <v>-3.31531679333014</v>
      </c>
      <c r="BN10" s="854">
        <v>0.209870187598801</v>
      </c>
      <c r="BO10" s="855">
        <v>0.169618212428955</v>
      </c>
      <c r="BP10" s="855">
        <v>1.23730927589339</v>
      </c>
      <c r="BQ10" s="855">
        <v>0.0402519751698459</v>
      </c>
      <c r="BR10" s="860">
        <v>0.169719086774679</v>
      </c>
      <c r="BS10" s="872">
        <v>4.76485017448811</v>
      </c>
      <c r="BT10" s="873">
        <v>5.89559331913636</v>
      </c>
      <c r="BU10" s="855">
        <v>0.808205369088469</v>
      </c>
      <c r="BV10" s="855">
        <v>-1.13074314464825</v>
      </c>
      <c r="BW10" s="867">
        <v>5.89208921049413</v>
      </c>
      <c r="BX10" s="872">
        <v>1.33690911558605</v>
      </c>
      <c r="BY10" s="873">
        <v>2.8554972012754</v>
      </c>
      <c r="BZ10" s="855">
        <v>0.46818785708805</v>
      </c>
      <c r="CA10" s="855">
        <v>-1.51858808568935</v>
      </c>
      <c r="CB10" s="867">
        <v>2.78290842413305</v>
      </c>
      <c r="CC10" s="159"/>
    </row>
    <row r="11" s="164" customFormat="1" hidden="1" outlineLevel="1" spans="1:81">
      <c r="A11" s="840" t="s">
        <v>32</v>
      </c>
      <c r="B11" s="841">
        <v>108.879963</v>
      </c>
      <c r="C11" s="709">
        <v>98.66</v>
      </c>
      <c r="D11" s="727">
        <v>1.10358770525035</v>
      </c>
      <c r="E11" s="842">
        <v>10.2199629999999</v>
      </c>
      <c r="F11" s="843">
        <v>28.6843759999999</v>
      </c>
      <c r="G11" s="841">
        <v>0.929204</v>
      </c>
      <c r="H11" s="709">
        <v>0</v>
      </c>
      <c r="I11" s="727" t="s">
        <v>29</v>
      </c>
      <c r="J11" s="842">
        <v>0.929204</v>
      </c>
      <c r="K11" s="843">
        <v>0</v>
      </c>
      <c r="L11" s="841">
        <v>0</v>
      </c>
      <c r="M11" s="709">
        <v>0</v>
      </c>
      <c r="N11" s="727" t="s">
        <v>29</v>
      </c>
      <c r="O11" s="842">
        <v>0</v>
      </c>
      <c r="P11" s="843">
        <v>0</v>
      </c>
      <c r="Q11" s="841">
        <v>107.950759</v>
      </c>
      <c r="R11" s="709">
        <v>98.66</v>
      </c>
      <c r="S11" s="727">
        <v>1.09416946077438</v>
      </c>
      <c r="T11" s="842">
        <v>9.29075899999988</v>
      </c>
      <c r="U11" s="843">
        <v>28.6843759999999</v>
      </c>
      <c r="V11" s="853">
        <v>0.99146579430781</v>
      </c>
      <c r="W11" s="708">
        <v>1</v>
      </c>
      <c r="X11" s="708">
        <v>0.99146579430781</v>
      </c>
      <c r="Y11" s="858">
        <v>-0.00853420569218966</v>
      </c>
      <c r="Z11" s="859">
        <v>1</v>
      </c>
      <c r="AA11" s="841">
        <v>12.963136</v>
      </c>
      <c r="AB11" s="709">
        <v>10.89666239</v>
      </c>
      <c r="AC11" s="727">
        <v>1.18964280401092</v>
      </c>
      <c r="AD11" s="842">
        <v>2.06647360999998</v>
      </c>
      <c r="AE11" s="843">
        <v>9.833948</v>
      </c>
      <c r="AF11" s="841">
        <v>43.4162409999999</v>
      </c>
      <c r="AG11" s="709">
        <v>43.240138</v>
      </c>
      <c r="AH11" s="727">
        <v>1.00407267432865</v>
      </c>
      <c r="AI11" s="842">
        <v>0.176102999999934</v>
      </c>
      <c r="AJ11" s="843">
        <v>48.860277</v>
      </c>
      <c r="AK11" s="841">
        <v>0</v>
      </c>
      <c r="AL11" s="709">
        <v>0</v>
      </c>
      <c r="AM11" s="708" t="s">
        <v>29</v>
      </c>
      <c r="AN11" s="842">
        <v>0</v>
      </c>
      <c r="AO11" s="843">
        <v>3.26792</v>
      </c>
      <c r="AP11" s="841">
        <v>0</v>
      </c>
      <c r="AQ11" s="709">
        <v>0</v>
      </c>
      <c r="AR11" s="708" t="s">
        <v>29</v>
      </c>
      <c r="AS11" s="842">
        <v>0</v>
      </c>
      <c r="AT11" s="843">
        <v>0</v>
      </c>
      <c r="AU11" s="841">
        <v>51.571382</v>
      </c>
      <c r="AV11" s="709">
        <v>44.52319961</v>
      </c>
      <c r="AW11" s="727">
        <v>1.15830359120051</v>
      </c>
      <c r="AX11" s="842">
        <v>7.04818238999997</v>
      </c>
      <c r="AY11" s="843">
        <v>-26.7419290000001</v>
      </c>
      <c r="AZ11" s="853">
        <v>0.473653559195277</v>
      </c>
      <c r="BA11" s="708">
        <v>0.451279136529495</v>
      </c>
      <c r="BB11" s="708">
        <v>1.04958000681762</v>
      </c>
      <c r="BC11" s="858">
        <v>0.0223744226657814</v>
      </c>
      <c r="BD11" s="859">
        <v>-0.932282054871966</v>
      </c>
      <c r="BE11" s="841">
        <v>1.75</v>
      </c>
      <c r="BF11" s="709">
        <v>1.875</v>
      </c>
      <c r="BG11" s="708">
        <v>0.933333333333333</v>
      </c>
      <c r="BH11" s="709">
        <v>-0.125</v>
      </c>
      <c r="BI11" s="866">
        <v>15.58333333</v>
      </c>
      <c r="BJ11" s="841">
        <v>62.2171217142857</v>
      </c>
      <c r="BK11" s="709">
        <v>52.6186666666667</v>
      </c>
      <c r="BL11" s="708">
        <v>1.18241539848252</v>
      </c>
      <c r="BM11" s="866">
        <v>9.59845504761898</v>
      </c>
      <c r="BN11" s="853">
        <v>0.119058967718422</v>
      </c>
      <c r="BO11" s="708">
        <v>0.110446608453274</v>
      </c>
      <c r="BP11" s="708">
        <v>1.07797758016981</v>
      </c>
      <c r="BQ11" s="708">
        <v>0.00861235926514828</v>
      </c>
      <c r="BR11" s="859">
        <v>0.342832906666682</v>
      </c>
      <c r="BS11" s="870">
        <v>8.39919931411659</v>
      </c>
      <c r="BT11" s="871">
        <v>9.05414855199529</v>
      </c>
      <c r="BU11" s="708">
        <v>0.927663077967241</v>
      </c>
      <c r="BV11" s="875">
        <v>-0.654949237878702</v>
      </c>
      <c r="BW11" s="866">
        <v>2.91687285716784</v>
      </c>
      <c r="BX11" s="870">
        <v>3.97831064952185</v>
      </c>
      <c r="BY11" s="871">
        <v>4.08594834055421</v>
      </c>
      <c r="BZ11" s="708">
        <v>0.97365661969731</v>
      </c>
      <c r="CA11" s="875">
        <v>-0.107637691032365</v>
      </c>
      <c r="CB11" s="866">
        <v>-2.7193482210807</v>
      </c>
      <c r="CC11" s="159"/>
    </row>
    <row r="12" s="159" customFormat="1" hidden="1" outlineLevel="1" spans="1:80">
      <c r="A12" s="840" t="s">
        <v>33</v>
      </c>
      <c r="B12" s="841">
        <v>33.078417</v>
      </c>
      <c r="C12" s="709">
        <v>37.9</v>
      </c>
      <c r="D12" s="727">
        <v>0.872781451187335</v>
      </c>
      <c r="E12" s="842">
        <v>-4.821583</v>
      </c>
      <c r="F12" s="843">
        <v>38.496118</v>
      </c>
      <c r="G12" s="841">
        <v>14.470555</v>
      </c>
      <c r="H12" s="709">
        <v>11.2</v>
      </c>
      <c r="I12" s="727">
        <v>1.29201383928571</v>
      </c>
      <c r="J12" s="842">
        <v>3.270555</v>
      </c>
      <c r="K12" s="843">
        <v>13.124357</v>
      </c>
      <c r="L12" s="841">
        <v>0</v>
      </c>
      <c r="M12" s="709">
        <v>0</v>
      </c>
      <c r="N12" s="727" t="s">
        <v>29</v>
      </c>
      <c r="O12" s="842">
        <v>0</v>
      </c>
      <c r="P12" s="843">
        <v>0</v>
      </c>
      <c r="Q12" s="841">
        <v>18.607862</v>
      </c>
      <c r="R12" s="709">
        <v>26.7</v>
      </c>
      <c r="S12" s="727">
        <v>0.696923670411985</v>
      </c>
      <c r="T12" s="842">
        <v>-8.09213800000001</v>
      </c>
      <c r="U12" s="843">
        <v>25.371761</v>
      </c>
      <c r="V12" s="853">
        <v>0.562537862679462</v>
      </c>
      <c r="W12" s="708">
        <v>0.704485488126649</v>
      </c>
      <c r="X12" s="708">
        <v>0.798508801331522</v>
      </c>
      <c r="Y12" s="858">
        <v>-0.141947625447187</v>
      </c>
      <c r="Z12" s="859">
        <v>0.659073234345343</v>
      </c>
      <c r="AA12" s="841">
        <v>7.76924399999998</v>
      </c>
      <c r="AB12" s="709">
        <v>5.95566803</v>
      </c>
      <c r="AC12" s="727">
        <v>1.30451260225798</v>
      </c>
      <c r="AD12" s="842">
        <v>1.81357596999998</v>
      </c>
      <c r="AE12" s="843">
        <v>6.85959699999999</v>
      </c>
      <c r="AF12" s="841">
        <v>2.690064</v>
      </c>
      <c r="AG12" s="709">
        <v>2.540662</v>
      </c>
      <c r="AH12" s="727">
        <v>1.05880435886395</v>
      </c>
      <c r="AI12" s="842">
        <v>0.149401999999998</v>
      </c>
      <c r="AJ12" s="843">
        <v>4.32180499999999</v>
      </c>
      <c r="AK12" s="841">
        <v>0</v>
      </c>
      <c r="AL12" s="709">
        <v>0</v>
      </c>
      <c r="AM12" s="708" t="s">
        <v>29</v>
      </c>
      <c r="AN12" s="842">
        <v>0</v>
      </c>
      <c r="AO12" s="843">
        <v>0</v>
      </c>
      <c r="AP12" s="841">
        <v>0</v>
      </c>
      <c r="AQ12" s="709">
        <v>0</v>
      </c>
      <c r="AR12" s="708" t="s">
        <v>29</v>
      </c>
      <c r="AS12" s="842">
        <v>0</v>
      </c>
      <c r="AT12" s="843">
        <v>0</v>
      </c>
      <c r="AU12" s="841">
        <v>8.14855400000001</v>
      </c>
      <c r="AV12" s="709">
        <v>18.20366997</v>
      </c>
      <c r="AW12" s="727">
        <v>0.447632483638134</v>
      </c>
      <c r="AX12" s="842">
        <v>-10.05511597</v>
      </c>
      <c r="AY12" s="843">
        <v>14.190359</v>
      </c>
      <c r="AZ12" s="853">
        <v>0.246340506560517</v>
      </c>
      <c r="BA12" s="708">
        <v>0.480307914775726</v>
      </c>
      <c r="BB12" s="708">
        <v>0.512880381485162</v>
      </c>
      <c r="BC12" s="858">
        <v>-0.233967408215209</v>
      </c>
      <c r="BD12" s="859">
        <v>0.368617921422623</v>
      </c>
      <c r="BE12" s="841">
        <v>1.25</v>
      </c>
      <c r="BF12" s="709">
        <v>1.25</v>
      </c>
      <c r="BG12" s="708">
        <v>1</v>
      </c>
      <c r="BH12" s="709">
        <v>0</v>
      </c>
      <c r="BI12" s="866">
        <v>10.0000000033333</v>
      </c>
      <c r="BJ12" s="841">
        <v>26.4627336</v>
      </c>
      <c r="BK12" s="709">
        <v>30.32</v>
      </c>
      <c r="BL12" s="708">
        <v>0.872781451187335</v>
      </c>
      <c r="BM12" s="866">
        <v>-3.8572664</v>
      </c>
      <c r="BN12" s="853">
        <v>0.234873512840714</v>
      </c>
      <c r="BO12" s="708">
        <v>0.157141636675462</v>
      </c>
      <c r="BP12" s="708">
        <v>1.49466123562012</v>
      </c>
      <c r="BQ12" s="708">
        <v>0.0777318761652521</v>
      </c>
      <c r="BR12" s="859">
        <v>0.178189317686526</v>
      </c>
      <c r="BS12" s="870">
        <v>4.25761077911829</v>
      </c>
      <c r="BT12" s="871">
        <v>6.36368578790648</v>
      </c>
      <c r="BU12" s="708">
        <v>0.669047926157735</v>
      </c>
      <c r="BV12" s="875">
        <v>-2.1060750087882</v>
      </c>
      <c r="BW12" s="866">
        <v>5.6120086938052</v>
      </c>
      <c r="BX12" s="870">
        <v>1.04882199606551</v>
      </c>
      <c r="BY12" s="871">
        <v>3.05652865107728</v>
      </c>
      <c r="BZ12" s="708">
        <v>0.343141555599636</v>
      </c>
      <c r="CA12" s="875">
        <v>-2.00770665501177</v>
      </c>
      <c r="CB12" s="866">
        <v>2.06868697971616</v>
      </c>
    </row>
    <row r="13" s="164" customFormat="1" hidden="1" outlineLevel="1" spans="1:81">
      <c r="A13" s="840" t="s">
        <v>34</v>
      </c>
      <c r="B13" s="841">
        <v>22.043115</v>
      </c>
      <c r="C13" s="709">
        <v>21</v>
      </c>
      <c r="D13" s="727">
        <v>1.04967214285714</v>
      </c>
      <c r="E13" s="842">
        <v>1.043115</v>
      </c>
      <c r="F13" s="843">
        <v>23.769248</v>
      </c>
      <c r="G13" s="841">
        <v>15.726648</v>
      </c>
      <c r="H13" s="709">
        <v>12.5</v>
      </c>
      <c r="I13" s="727">
        <v>1.25813184</v>
      </c>
      <c r="J13" s="842">
        <v>3.226648</v>
      </c>
      <c r="K13" s="843">
        <v>7.32978499999998</v>
      </c>
      <c r="L13" s="841">
        <v>0</v>
      </c>
      <c r="M13" s="709">
        <v>0</v>
      </c>
      <c r="N13" s="727" t="s">
        <v>29</v>
      </c>
      <c r="O13" s="842">
        <v>0</v>
      </c>
      <c r="P13" s="843">
        <v>0</v>
      </c>
      <c r="Q13" s="841">
        <v>6.316467</v>
      </c>
      <c r="R13" s="709">
        <v>8.5</v>
      </c>
      <c r="S13" s="727">
        <v>0.743113764705883</v>
      </c>
      <c r="T13" s="842">
        <v>-2.183533</v>
      </c>
      <c r="U13" s="843">
        <v>16.439463</v>
      </c>
      <c r="V13" s="853">
        <v>0.286550562386487</v>
      </c>
      <c r="W13" s="708">
        <v>0.404761904761905</v>
      </c>
      <c r="X13" s="708">
        <v>0.707948448248967</v>
      </c>
      <c r="Y13" s="858">
        <v>-0.118211342375418</v>
      </c>
      <c r="Z13" s="859">
        <v>0.691627391829982</v>
      </c>
      <c r="AA13" s="841">
        <v>17.629601</v>
      </c>
      <c r="AB13" s="709">
        <v>17.21445138</v>
      </c>
      <c r="AC13" s="727">
        <v>1.0241163433464</v>
      </c>
      <c r="AD13" s="842">
        <v>0.415149619999998</v>
      </c>
      <c r="AE13" s="843">
        <v>15.754414</v>
      </c>
      <c r="AF13" s="841">
        <v>4.303395</v>
      </c>
      <c r="AG13" s="709">
        <v>5.290614</v>
      </c>
      <c r="AH13" s="727">
        <v>0.813401809317406</v>
      </c>
      <c r="AI13" s="842">
        <v>-0.987219000000001</v>
      </c>
      <c r="AJ13" s="843">
        <v>6.72224299999998</v>
      </c>
      <c r="AK13" s="841">
        <v>0</v>
      </c>
      <c r="AL13" s="709">
        <v>0</v>
      </c>
      <c r="AM13" s="708" t="s">
        <v>29</v>
      </c>
      <c r="AN13" s="842">
        <v>0</v>
      </c>
      <c r="AO13" s="843">
        <v>0</v>
      </c>
      <c r="AP13" s="841">
        <v>0</v>
      </c>
      <c r="AQ13" s="709">
        <v>0</v>
      </c>
      <c r="AR13" s="708" t="s">
        <v>29</v>
      </c>
      <c r="AS13" s="842">
        <v>0</v>
      </c>
      <c r="AT13" s="843">
        <v>0</v>
      </c>
      <c r="AU13" s="841">
        <v>-15.616529</v>
      </c>
      <c r="AV13" s="709">
        <v>-14.00506538</v>
      </c>
      <c r="AW13" s="727">
        <v>0.884937086955606</v>
      </c>
      <c r="AX13" s="842">
        <v>-1.61146362</v>
      </c>
      <c r="AY13" s="843">
        <v>-6.03719399999994</v>
      </c>
      <c r="AZ13" s="853">
        <v>-0.70845381880011</v>
      </c>
      <c r="BA13" s="708">
        <v>-0.666907875238095</v>
      </c>
      <c r="BB13" s="708">
        <v>0.937703624286664</v>
      </c>
      <c r="BC13" s="858">
        <v>-0.0415459435620152</v>
      </c>
      <c r="BD13" s="859">
        <v>-0.253991796459019</v>
      </c>
      <c r="BE13" s="868">
        <v>2.5</v>
      </c>
      <c r="BF13" s="709">
        <v>3</v>
      </c>
      <c r="BG13" s="708">
        <v>0.833333333333333</v>
      </c>
      <c r="BH13" s="709">
        <v>-0.5</v>
      </c>
      <c r="BI13" s="866">
        <v>23.75</v>
      </c>
      <c r="BJ13" s="868">
        <v>8.817246</v>
      </c>
      <c r="BK13" s="709">
        <v>7</v>
      </c>
      <c r="BL13" s="708">
        <v>1.25960657142857</v>
      </c>
      <c r="BM13" s="866">
        <v>1.817246</v>
      </c>
      <c r="BN13" s="853">
        <v>0.799778116659102</v>
      </c>
      <c r="BO13" s="708">
        <v>0.81973578</v>
      </c>
      <c r="BP13" s="708">
        <v>0.975653541265579</v>
      </c>
      <c r="BQ13" s="708">
        <v>-0.0199576633408981</v>
      </c>
      <c r="BR13" s="859">
        <v>0.662806581007526</v>
      </c>
      <c r="BS13" s="874">
        <v>1.2503467889035</v>
      </c>
      <c r="BT13" s="871">
        <v>1.21990527240375</v>
      </c>
      <c r="BU13" s="708">
        <v>1.02495400027231</v>
      </c>
      <c r="BV13" s="875">
        <v>0.0304415164997547</v>
      </c>
      <c r="BW13" s="866">
        <v>1.5087357739869</v>
      </c>
      <c r="BX13" s="874">
        <v>-0.885812957423143</v>
      </c>
      <c r="BY13" s="871">
        <v>-0.813564433210534</v>
      </c>
      <c r="BZ13" s="708">
        <v>0.91119508023784</v>
      </c>
      <c r="CA13" s="875">
        <v>-0.0722485242126086</v>
      </c>
      <c r="CB13" s="866">
        <v>-0.383206509616921</v>
      </c>
      <c r="CC13" s="159"/>
    </row>
    <row r="14" s="163" customFormat="1" collapsed="1" spans="1:81">
      <c r="A14" s="844" t="s">
        <v>35</v>
      </c>
      <c r="B14" s="845">
        <v>164.001495</v>
      </c>
      <c r="C14" s="846">
        <v>157.56</v>
      </c>
      <c r="D14" s="847">
        <v>1.04088280654988</v>
      </c>
      <c r="E14" s="846">
        <v>6.44149499999989</v>
      </c>
      <c r="F14" s="848">
        <v>90.9497419999999</v>
      </c>
      <c r="G14" s="845">
        <v>31.126407</v>
      </c>
      <c r="H14" s="846">
        <v>23.7</v>
      </c>
      <c r="I14" s="847">
        <v>1.31335050632911</v>
      </c>
      <c r="J14" s="846">
        <v>7.426407</v>
      </c>
      <c r="K14" s="848">
        <v>20.454142</v>
      </c>
      <c r="L14" s="845">
        <v>0</v>
      </c>
      <c r="M14" s="846">
        <v>0</v>
      </c>
      <c r="N14" s="847" t="s">
        <v>29</v>
      </c>
      <c r="O14" s="846">
        <v>0</v>
      </c>
      <c r="P14" s="848">
        <v>0</v>
      </c>
      <c r="Q14" s="845">
        <v>132.875088</v>
      </c>
      <c r="R14" s="846">
        <v>133.86</v>
      </c>
      <c r="S14" s="847">
        <v>0.992642223218287</v>
      </c>
      <c r="T14" s="846">
        <v>-0.984912000000122</v>
      </c>
      <c r="U14" s="848">
        <v>70.4955999999999</v>
      </c>
      <c r="V14" s="854">
        <v>0.810206565495028</v>
      </c>
      <c r="W14" s="855">
        <v>0.84958111195735</v>
      </c>
      <c r="X14" s="855">
        <v>0.953654164495716</v>
      </c>
      <c r="Y14" s="847">
        <v>-0.0393745464623219</v>
      </c>
      <c r="Z14" s="860">
        <v>0.775105002496874</v>
      </c>
      <c r="AA14" s="845">
        <v>38.361981</v>
      </c>
      <c r="AB14" s="846">
        <v>34.0667818</v>
      </c>
      <c r="AC14" s="847">
        <v>1.12608174218558</v>
      </c>
      <c r="AD14" s="846">
        <v>4.29519919999996</v>
      </c>
      <c r="AE14" s="848">
        <v>32.447959</v>
      </c>
      <c r="AF14" s="845">
        <v>50.4096999999999</v>
      </c>
      <c r="AG14" s="846">
        <v>51.071414</v>
      </c>
      <c r="AH14" s="847">
        <v>0.987043358541041</v>
      </c>
      <c r="AI14" s="846">
        <v>-0.66171400000006</v>
      </c>
      <c r="AJ14" s="848">
        <v>59.904325</v>
      </c>
      <c r="AK14" s="845">
        <v>0</v>
      </c>
      <c r="AL14" s="846">
        <v>0</v>
      </c>
      <c r="AM14" s="855" t="s">
        <v>29</v>
      </c>
      <c r="AN14" s="846">
        <v>0</v>
      </c>
      <c r="AO14" s="848">
        <v>3.26792</v>
      </c>
      <c r="AP14" s="845">
        <v>0</v>
      </c>
      <c r="AQ14" s="846">
        <v>0</v>
      </c>
      <c r="AR14" s="855" t="s">
        <v>29</v>
      </c>
      <c r="AS14" s="846">
        <v>0</v>
      </c>
      <c r="AT14" s="848">
        <v>0</v>
      </c>
      <c r="AU14" s="845">
        <v>44.103407</v>
      </c>
      <c r="AV14" s="846">
        <v>48.7218042</v>
      </c>
      <c r="AW14" s="847">
        <v>0.905208822295624</v>
      </c>
      <c r="AX14" s="846">
        <v>-4.61839720000002</v>
      </c>
      <c r="AY14" s="848">
        <v>-18.588764</v>
      </c>
      <c r="AZ14" s="854">
        <v>0.268920761972322</v>
      </c>
      <c r="BA14" s="855">
        <v>0.309226987814166</v>
      </c>
      <c r="BB14" s="855">
        <v>0.869654889675845</v>
      </c>
      <c r="BC14" s="847">
        <v>-0.0403062258418437</v>
      </c>
      <c r="BD14" s="860">
        <v>-0.204385010789805</v>
      </c>
      <c r="BE14" s="845">
        <v>5.5</v>
      </c>
      <c r="BF14" s="846">
        <v>6.125</v>
      </c>
      <c r="BG14" s="855">
        <v>0.897959183673469</v>
      </c>
      <c r="BH14" s="846">
        <v>-0.625</v>
      </c>
      <c r="BI14" s="867">
        <v>49.3333333333333</v>
      </c>
      <c r="BJ14" s="845">
        <v>29.8184536363636</v>
      </c>
      <c r="BK14" s="846">
        <v>25.7240816326531</v>
      </c>
      <c r="BL14" s="855">
        <v>1.15916494365783</v>
      </c>
      <c r="BM14" s="867">
        <v>4.09437200371056</v>
      </c>
      <c r="BN14" s="854">
        <v>0.233912385981603</v>
      </c>
      <c r="BO14" s="855">
        <v>0.216214659812135</v>
      </c>
      <c r="BP14" s="855">
        <v>1.0818525727388</v>
      </c>
      <c r="BQ14" s="855">
        <v>0.0176977261694682</v>
      </c>
      <c r="BR14" s="860">
        <v>0.356768015900474</v>
      </c>
      <c r="BS14" s="872">
        <v>4.27510495352156</v>
      </c>
      <c r="BT14" s="873">
        <v>4.6250332926957</v>
      </c>
      <c r="BU14" s="855">
        <v>0.924340363186838</v>
      </c>
      <c r="BV14" s="855">
        <v>-0.349928339174139</v>
      </c>
      <c r="BW14" s="867">
        <v>2.80294184296769</v>
      </c>
      <c r="BX14" s="872">
        <v>1.14966448161267</v>
      </c>
      <c r="BY14" s="873">
        <v>1.43018511364053</v>
      </c>
      <c r="BZ14" s="855">
        <v>0.80385711657018</v>
      </c>
      <c r="CA14" s="855">
        <v>-0.280520632027857</v>
      </c>
      <c r="CB14" s="867">
        <v>-0.572879298818148</v>
      </c>
      <c r="CC14" s="159"/>
    </row>
    <row r="15" s="163" customFormat="1" spans="1:81">
      <c r="A15" s="844" t="s">
        <v>36</v>
      </c>
      <c r="B15" s="845">
        <v>337.083199999999</v>
      </c>
      <c r="C15" s="849">
        <v>426.72589182</v>
      </c>
      <c r="D15" s="847">
        <v>0.789929100768478</v>
      </c>
      <c r="E15" s="849">
        <v>-89.6426918200006</v>
      </c>
      <c r="F15" s="848">
        <v>456.286238999999</v>
      </c>
      <c r="G15" s="845">
        <v>0</v>
      </c>
      <c r="H15" s="849">
        <v>0</v>
      </c>
      <c r="I15" s="847" t="s">
        <v>29</v>
      </c>
      <c r="J15" s="849">
        <v>0</v>
      </c>
      <c r="K15" s="848">
        <v>0</v>
      </c>
      <c r="L15" s="845">
        <v>0</v>
      </c>
      <c r="M15" s="849">
        <v>0</v>
      </c>
      <c r="N15" s="847" t="s">
        <v>29</v>
      </c>
      <c r="O15" s="849">
        <v>0</v>
      </c>
      <c r="P15" s="848">
        <v>0</v>
      </c>
      <c r="Q15" s="845">
        <v>190.816794999999</v>
      </c>
      <c r="R15" s="849">
        <v>285.63506892</v>
      </c>
      <c r="S15" s="847">
        <v>0.668044003565413</v>
      </c>
      <c r="T15" s="849">
        <v>-94.8182739200006</v>
      </c>
      <c r="U15" s="848">
        <v>456.286238999999</v>
      </c>
      <c r="V15" s="854">
        <v>0.566082186831025</v>
      </c>
      <c r="W15" s="855">
        <v>0.669364279026419</v>
      </c>
      <c r="X15" s="855">
        <v>0.845701219154365</v>
      </c>
      <c r="Y15" s="847">
        <v>-0.103282092195394</v>
      </c>
      <c r="Z15" s="860">
        <v>1</v>
      </c>
      <c r="AA15" s="845">
        <v>63.482675</v>
      </c>
      <c r="AB15" s="849">
        <v>91.2002559</v>
      </c>
      <c r="AC15" s="847">
        <v>0.696080009573745</v>
      </c>
      <c r="AD15" s="849">
        <v>-27.7175809</v>
      </c>
      <c r="AE15" s="848">
        <v>94.0799779999999</v>
      </c>
      <c r="AF15" s="845">
        <v>170.113921</v>
      </c>
      <c r="AG15" s="849">
        <v>196.78801157</v>
      </c>
      <c r="AH15" s="847">
        <v>0.864452664787907</v>
      </c>
      <c r="AI15" s="849">
        <v>-26.67409057</v>
      </c>
      <c r="AJ15" s="848">
        <v>272.553571999999</v>
      </c>
      <c r="AK15" s="845">
        <v>16.912624</v>
      </c>
      <c r="AL15" s="709">
        <v>0</v>
      </c>
      <c r="AM15" s="708" t="s">
        <v>29</v>
      </c>
      <c r="AN15" s="842">
        <v>16.912624</v>
      </c>
      <c r="AO15" s="843">
        <v>0</v>
      </c>
      <c r="AP15" s="845">
        <v>0</v>
      </c>
      <c r="AQ15" s="709">
        <v>0</v>
      </c>
      <c r="AR15" s="708" t="s">
        <v>29</v>
      </c>
      <c r="AS15" s="842">
        <v>0</v>
      </c>
      <c r="AT15" s="843">
        <v>0.5775</v>
      </c>
      <c r="AU15" s="845">
        <v>120.399227999999</v>
      </c>
      <c r="AV15" s="849">
        <v>138.73762435</v>
      </c>
      <c r="AW15" s="847">
        <v>0.867819587974655</v>
      </c>
      <c r="AX15" s="849">
        <v>-18.3383963500006</v>
      </c>
      <c r="AY15" s="848">
        <v>89.0751890000002</v>
      </c>
      <c r="AZ15" s="854">
        <v>0.357179556857179</v>
      </c>
      <c r="BA15" s="855">
        <v>0.325121177340047</v>
      </c>
      <c r="BB15" s="855">
        <v>1.09860440276273</v>
      </c>
      <c r="BC15" s="847">
        <v>0.0320583795171313</v>
      </c>
      <c r="BD15" s="860">
        <v>0.195217785211358</v>
      </c>
      <c r="BE15" s="845">
        <v>7.875</v>
      </c>
      <c r="BF15" s="846">
        <v>7.875</v>
      </c>
      <c r="BG15" s="855">
        <v>1</v>
      </c>
      <c r="BH15" s="846">
        <v>0</v>
      </c>
      <c r="BI15" s="867">
        <v>62.75</v>
      </c>
      <c r="BJ15" s="845">
        <v>42.8042158730158</v>
      </c>
      <c r="BK15" s="846">
        <v>54.1874148342857</v>
      </c>
      <c r="BL15" s="855">
        <v>0.789929100768478</v>
      </c>
      <c r="BM15" s="867">
        <v>-11.3831989612699</v>
      </c>
      <c r="BN15" s="854">
        <v>0.188329394642035</v>
      </c>
      <c r="BO15" s="855">
        <v>0.213720933386601</v>
      </c>
      <c r="BP15" s="855">
        <v>0.881193019597034</v>
      </c>
      <c r="BQ15" s="855">
        <v>-0.0253915387445655</v>
      </c>
      <c r="BR15" s="860">
        <v>0.206186314551555</v>
      </c>
      <c r="BS15" s="872">
        <v>5.30984556022568</v>
      </c>
      <c r="BT15" s="873">
        <v>4.67899884280917</v>
      </c>
      <c r="BU15" s="855">
        <v>1.13482514927013</v>
      </c>
      <c r="BV15" s="855">
        <v>0.630846717416508</v>
      </c>
      <c r="BW15" s="867">
        <v>4.8499824160248</v>
      </c>
      <c r="BX15" s="872">
        <v>1.89656828418146</v>
      </c>
      <c r="BY15" s="873">
        <v>1.52124161254684</v>
      </c>
      <c r="BZ15" s="855">
        <v>1.24672390535404</v>
      </c>
      <c r="CA15" s="855">
        <v>0.375326671634628</v>
      </c>
      <c r="CB15" s="867">
        <v>0.946802825570391</v>
      </c>
      <c r="CC15" s="159"/>
    </row>
    <row r="16" s="163" customFormat="1" spans="1:81">
      <c r="A16" s="844" t="s">
        <v>37</v>
      </c>
      <c r="B16" s="845">
        <v>360.377468</v>
      </c>
      <c r="C16" s="849">
        <v>353.544</v>
      </c>
      <c r="D16" s="847">
        <v>1.01932847962347</v>
      </c>
      <c r="E16" s="849">
        <v>6.83346799999975</v>
      </c>
      <c r="F16" s="848">
        <v>356.975167</v>
      </c>
      <c r="G16" s="845">
        <v>0</v>
      </c>
      <c r="H16" s="849">
        <v>0</v>
      </c>
      <c r="I16" s="847" t="s">
        <v>29</v>
      </c>
      <c r="J16" s="849">
        <v>0</v>
      </c>
      <c r="K16" s="848">
        <v>0</v>
      </c>
      <c r="L16" s="845">
        <v>0</v>
      </c>
      <c r="M16" s="849">
        <v>0</v>
      </c>
      <c r="N16" s="847" t="s">
        <v>29</v>
      </c>
      <c r="O16" s="849">
        <v>0</v>
      </c>
      <c r="P16" s="848">
        <v>51.537416</v>
      </c>
      <c r="Q16" s="845">
        <v>264.333085</v>
      </c>
      <c r="R16" s="849">
        <v>262.364</v>
      </c>
      <c r="S16" s="847">
        <v>1.00750516458051</v>
      </c>
      <c r="T16" s="849">
        <v>1.96908499999978</v>
      </c>
      <c r="U16" s="848">
        <v>356.975167</v>
      </c>
      <c r="V16" s="854">
        <v>0.733489489415026</v>
      </c>
      <c r="W16" s="855">
        <v>0.742097164709343</v>
      </c>
      <c r="X16" s="855">
        <v>0.988400878343622</v>
      </c>
      <c r="Y16" s="847">
        <v>-0.00860767529431683</v>
      </c>
      <c r="Z16" s="860">
        <v>1</v>
      </c>
      <c r="AA16" s="845">
        <v>83.8507929999998</v>
      </c>
      <c r="AB16" s="849">
        <v>79.33461243</v>
      </c>
      <c r="AC16" s="847">
        <v>1.05692572802299</v>
      </c>
      <c r="AD16" s="849">
        <v>4.5161805699998</v>
      </c>
      <c r="AE16" s="848">
        <v>82.4860989999998</v>
      </c>
      <c r="AF16" s="845">
        <v>122.79172</v>
      </c>
      <c r="AG16" s="849">
        <v>119.591233</v>
      </c>
      <c r="AH16" s="847">
        <v>1.02676188646705</v>
      </c>
      <c r="AI16" s="849">
        <v>3.20048699999994</v>
      </c>
      <c r="AJ16" s="848">
        <v>31.400297</v>
      </c>
      <c r="AK16" s="845">
        <v>0</v>
      </c>
      <c r="AL16" s="709">
        <v>0</v>
      </c>
      <c r="AM16" s="708" t="s">
        <v>29</v>
      </c>
      <c r="AN16" s="842">
        <v>0</v>
      </c>
      <c r="AO16" s="843">
        <v>0</v>
      </c>
      <c r="AP16" s="845">
        <v>0</v>
      </c>
      <c r="AQ16" s="709">
        <v>0</v>
      </c>
      <c r="AR16" s="708" t="s">
        <v>29</v>
      </c>
      <c r="AS16" s="842">
        <v>0</v>
      </c>
      <c r="AT16" s="843">
        <v>0</v>
      </c>
      <c r="AU16" s="845">
        <v>153.734955</v>
      </c>
      <c r="AV16" s="849">
        <v>154.61815457</v>
      </c>
      <c r="AW16" s="847">
        <v>0.994287866308739</v>
      </c>
      <c r="AX16" s="849">
        <v>-0.88319956999996</v>
      </c>
      <c r="AY16" s="848">
        <v>191.551355</v>
      </c>
      <c r="AZ16" s="854">
        <v>0.426594248117643</v>
      </c>
      <c r="BA16" s="855">
        <v>0.437337798322132</v>
      </c>
      <c r="BB16" s="855">
        <v>0.975434206131491</v>
      </c>
      <c r="BC16" s="847">
        <v>-0.010743550204489</v>
      </c>
      <c r="BD16" s="860">
        <v>0.536595743087082</v>
      </c>
      <c r="BE16" s="845">
        <v>8.5</v>
      </c>
      <c r="BF16" s="846">
        <v>8.75</v>
      </c>
      <c r="BG16" s="855">
        <v>0.971428571428571</v>
      </c>
      <c r="BH16" s="846">
        <v>-0.25</v>
      </c>
      <c r="BI16" s="867">
        <v>67.83333333</v>
      </c>
      <c r="BJ16" s="845">
        <v>42.3973491764706</v>
      </c>
      <c r="BK16" s="846">
        <v>40.4050285714286</v>
      </c>
      <c r="BL16" s="855">
        <v>1.04930872902416</v>
      </c>
      <c r="BM16" s="867">
        <v>1.99232060504199</v>
      </c>
      <c r="BN16" s="854">
        <v>0.232674904636379</v>
      </c>
      <c r="BO16" s="855">
        <v>0.224398129879166</v>
      </c>
      <c r="BP16" s="855">
        <v>1.03688433037151</v>
      </c>
      <c r="BQ16" s="855">
        <v>0.008276774757213</v>
      </c>
      <c r="BR16" s="860">
        <v>0.231069571850637</v>
      </c>
      <c r="BS16" s="872">
        <v>4.29784209673486</v>
      </c>
      <c r="BT16" s="873">
        <v>4.45636512451543</v>
      </c>
      <c r="BU16" s="855">
        <v>0.964427729023257</v>
      </c>
      <c r="BV16" s="855">
        <v>-0.158523027780568</v>
      </c>
      <c r="BW16" s="867">
        <v>4.32770092570387</v>
      </c>
      <c r="BX16" s="872">
        <v>1.83343471778496</v>
      </c>
      <c r="BY16" s="873">
        <v>1.94893691207511</v>
      </c>
      <c r="BZ16" s="855">
        <v>0.940735796230998</v>
      </c>
      <c r="CA16" s="855">
        <v>-0.115502194290148</v>
      </c>
      <c r="CB16" s="867">
        <v>2.32222589408672</v>
      </c>
      <c r="CC16" s="159"/>
    </row>
    <row r="17" s="164" customFormat="1" hidden="1" outlineLevel="1" spans="1:81">
      <c r="A17" s="850" t="s">
        <v>38</v>
      </c>
      <c r="B17" s="841">
        <v>0</v>
      </c>
      <c r="C17" s="709">
        <v>0</v>
      </c>
      <c r="D17" s="727" t="s">
        <v>29</v>
      </c>
      <c r="E17" s="842">
        <v>0</v>
      </c>
      <c r="F17" s="843">
        <v>0</v>
      </c>
      <c r="G17" s="841">
        <v>0.0306330000000001</v>
      </c>
      <c r="H17" s="709">
        <v>0.4</v>
      </c>
      <c r="I17" s="727">
        <v>0.0765825000000002</v>
      </c>
      <c r="J17" s="842">
        <v>-0.369367</v>
      </c>
      <c r="K17" s="843">
        <v>0.364512999999999</v>
      </c>
      <c r="L17" s="841">
        <v>0</v>
      </c>
      <c r="M17" s="709">
        <v>0</v>
      </c>
      <c r="N17" s="727" t="s">
        <v>29</v>
      </c>
      <c r="O17" s="842">
        <v>0</v>
      </c>
      <c r="P17" s="843">
        <v>0</v>
      </c>
      <c r="Q17" s="841">
        <v>-0.0306330000000001</v>
      </c>
      <c r="R17" s="709">
        <v>-0.4</v>
      </c>
      <c r="S17" s="727">
        <v>1.9234175</v>
      </c>
      <c r="T17" s="842">
        <v>0.369367</v>
      </c>
      <c r="U17" s="843">
        <v>-0.364512999999999</v>
      </c>
      <c r="V17" s="853" t="s">
        <v>29</v>
      </c>
      <c r="W17" s="708" t="s">
        <v>29</v>
      </c>
      <c r="X17" s="708" t="s">
        <v>29</v>
      </c>
      <c r="Y17" s="858" t="s">
        <v>29</v>
      </c>
      <c r="Z17" s="859" t="s">
        <v>29</v>
      </c>
      <c r="AA17" s="841">
        <v>3.43755299999998</v>
      </c>
      <c r="AB17" s="709">
        <v>15.1740287</v>
      </c>
      <c r="AC17" s="727">
        <v>0.22654188073336</v>
      </c>
      <c r="AD17" s="842">
        <v>-11.7364757</v>
      </c>
      <c r="AE17" s="843">
        <v>0.191876999999968</v>
      </c>
      <c r="AF17" s="841">
        <v>13.743754</v>
      </c>
      <c r="AG17" s="709">
        <v>13.89498707</v>
      </c>
      <c r="AH17" s="727">
        <v>0.989115997788402</v>
      </c>
      <c r="AI17" s="842">
        <v>-0.151233070000002</v>
      </c>
      <c r="AJ17" s="843">
        <v>13.439304</v>
      </c>
      <c r="AK17" s="841">
        <v>0</v>
      </c>
      <c r="AL17" s="709">
        <v>0</v>
      </c>
      <c r="AM17" s="708" t="s">
        <v>29</v>
      </c>
      <c r="AN17" s="842">
        <v>0</v>
      </c>
      <c r="AO17" s="843">
        <v>0</v>
      </c>
      <c r="AP17" s="841">
        <v>0</v>
      </c>
      <c r="AQ17" s="709">
        <v>0</v>
      </c>
      <c r="AR17" s="708" t="s">
        <v>29</v>
      </c>
      <c r="AS17" s="842">
        <v>0</v>
      </c>
      <c r="AT17" s="843">
        <v>0</v>
      </c>
      <c r="AU17" s="841">
        <v>-17.21194</v>
      </c>
      <c r="AV17" s="709">
        <v>-29.46901577</v>
      </c>
      <c r="AW17" s="727">
        <v>1.41593095153446</v>
      </c>
      <c r="AX17" s="842">
        <v>12.25707577</v>
      </c>
      <c r="AY17" s="843">
        <v>-13.995694</v>
      </c>
      <c r="AZ17" s="853" t="s">
        <v>29</v>
      </c>
      <c r="BA17" s="708" t="s">
        <v>29</v>
      </c>
      <c r="BB17" s="708" t="s">
        <v>29</v>
      </c>
      <c r="BC17" s="858" t="s">
        <v>29</v>
      </c>
      <c r="BD17" s="859" t="s">
        <v>29</v>
      </c>
      <c r="BE17" s="868">
        <v>3.25</v>
      </c>
      <c r="BF17" s="709">
        <v>3.25</v>
      </c>
      <c r="BG17" s="708">
        <v>1</v>
      </c>
      <c r="BH17" s="709">
        <v>0</v>
      </c>
      <c r="BI17" s="866">
        <v>26.4166666666667</v>
      </c>
      <c r="BJ17" s="868">
        <v>0</v>
      </c>
      <c r="BK17" s="709">
        <v>0</v>
      </c>
      <c r="BL17" s="708" t="s">
        <v>29</v>
      </c>
      <c r="BM17" s="866">
        <v>0</v>
      </c>
      <c r="BN17" s="853" t="s">
        <v>29</v>
      </c>
      <c r="BO17" s="708" t="s">
        <v>29</v>
      </c>
      <c r="BP17" s="708" t="s">
        <v>29</v>
      </c>
      <c r="BQ17" s="708" t="s">
        <v>29</v>
      </c>
      <c r="BR17" s="859" t="s">
        <v>29</v>
      </c>
      <c r="BS17" s="874">
        <v>0</v>
      </c>
      <c r="BT17" s="871">
        <v>0</v>
      </c>
      <c r="BU17" s="708" t="s">
        <v>29</v>
      </c>
      <c r="BV17" s="875">
        <v>0</v>
      </c>
      <c r="BW17" s="866">
        <v>0</v>
      </c>
      <c r="BX17" s="874">
        <v>-5.00703261884255</v>
      </c>
      <c r="BY17" s="871">
        <v>-1.94206933126468</v>
      </c>
      <c r="BZ17" s="708">
        <v>-0.578194577421172</v>
      </c>
      <c r="CA17" s="875">
        <v>-3.06496328757787</v>
      </c>
      <c r="CB17" s="866">
        <v>-72.9409673905799</v>
      </c>
      <c r="CC17" s="159"/>
    </row>
    <row r="18" s="164" customFormat="1" hidden="1" outlineLevel="1" spans="1:81">
      <c r="A18" s="850" t="s">
        <v>39</v>
      </c>
      <c r="B18" s="841">
        <v>36.568908</v>
      </c>
      <c r="C18" s="709">
        <v>39.92</v>
      </c>
      <c r="D18" s="727">
        <v>0.916054809619239</v>
      </c>
      <c r="E18" s="842">
        <v>-3.35109199999999</v>
      </c>
      <c r="F18" s="843">
        <v>34.308403</v>
      </c>
      <c r="G18" s="841">
        <v>28.70363</v>
      </c>
      <c r="H18" s="709">
        <v>35.4225</v>
      </c>
      <c r="I18" s="727">
        <v>0.810321970498976</v>
      </c>
      <c r="J18" s="842">
        <v>-6.71887000000001</v>
      </c>
      <c r="K18" s="843">
        <v>37.006362999999</v>
      </c>
      <c r="L18" s="841">
        <v>0</v>
      </c>
      <c r="M18" s="709">
        <v>0</v>
      </c>
      <c r="N18" s="727" t="s">
        <v>29</v>
      </c>
      <c r="O18" s="842">
        <v>0</v>
      </c>
      <c r="P18" s="843">
        <v>0</v>
      </c>
      <c r="Q18" s="841">
        <v>7.86527800000002</v>
      </c>
      <c r="R18" s="709">
        <v>4.49750000000001</v>
      </c>
      <c r="S18" s="727">
        <v>1.74881111728738</v>
      </c>
      <c r="T18" s="842">
        <v>3.36777800000002</v>
      </c>
      <c r="U18" s="843">
        <v>-2.69795999999903</v>
      </c>
      <c r="V18" s="853">
        <v>0.215081019099614</v>
      </c>
      <c r="W18" s="708">
        <v>0.112662825651303</v>
      </c>
      <c r="X18" s="708">
        <v>1.90906821177467</v>
      </c>
      <c r="Y18" s="858">
        <v>0.102418193448311</v>
      </c>
      <c r="Z18" s="859">
        <v>-0.0786384606709624</v>
      </c>
      <c r="AA18" s="841">
        <v>26.6778589999999</v>
      </c>
      <c r="AB18" s="709">
        <v>26.35319803</v>
      </c>
      <c r="AC18" s="727">
        <v>1.01231960423286</v>
      </c>
      <c r="AD18" s="842">
        <v>0.324660969999883</v>
      </c>
      <c r="AE18" s="843">
        <v>25.74591</v>
      </c>
      <c r="AF18" s="841">
        <v>5.64867799999999</v>
      </c>
      <c r="AG18" s="709">
        <v>6.722842</v>
      </c>
      <c r="AH18" s="727">
        <v>0.840221739555978</v>
      </c>
      <c r="AI18" s="842">
        <v>-1.07416400000001</v>
      </c>
      <c r="AJ18" s="843">
        <v>5.69747</v>
      </c>
      <c r="AK18" s="841">
        <v>0</v>
      </c>
      <c r="AL18" s="709">
        <v>0</v>
      </c>
      <c r="AM18" s="708" t="s">
        <v>29</v>
      </c>
      <c r="AN18" s="842">
        <v>0</v>
      </c>
      <c r="AO18" s="843">
        <v>0</v>
      </c>
      <c r="AP18" s="841">
        <v>0</v>
      </c>
      <c r="AQ18" s="709">
        <v>0</v>
      </c>
      <c r="AR18" s="708" t="s">
        <v>29</v>
      </c>
      <c r="AS18" s="842">
        <v>0</v>
      </c>
      <c r="AT18" s="843">
        <v>0</v>
      </c>
      <c r="AU18" s="841">
        <v>-24.4612589999998</v>
      </c>
      <c r="AV18" s="709">
        <v>-28.57854003</v>
      </c>
      <c r="AW18" s="727">
        <v>1.14406897713032</v>
      </c>
      <c r="AX18" s="842">
        <v>4.11728103000014</v>
      </c>
      <c r="AY18" s="843">
        <v>-34.141339999999</v>
      </c>
      <c r="AZ18" s="853">
        <v>-0.668908653219829</v>
      </c>
      <c r="BA18" s="708">
        <v>-0.715895291332665</v>
      </c>
      <c r="BB18" s="708">
        <v>1.06563339455044</v>
      </c>
      <c r="BC18" s="858">
        <v>0.0469866381128357</v>
      </c>
      <c r="BD18" s="859">
        <v>-0.995130551544443</v>
      </c>
      <c r="BE18" s="868">
        <v>4.625</v>
      </c>
      <c r="BF18" s="709">
        <v>4.625</v>
      </c>
      <c r="BG18" s="708">
        <v>1</v>
      </c>
      <c r="BH18" s="709">
        <v>0</v>
      </c>
      <c r="BI18" s="866">
        <v>38.8333333366667</v>
      </c>
      <c r="BJ18" s="868">
        <v>7.90679091891892</v>
      </c>
      <c r="BK18" s="709">
        <v>8.63135135135135</v>
      </c>
      <c r="BL18" s="708">
        <v>0.916054809619239</v>
      </c>
      <c r="BM18" s="866">
        <v>-0.724560432432432</v>
      </c>
      <c r="BN18" s="853">
        <v>0.729522987123375</v>
      </c>
      <c r="BO18" s="708">
        <v>0.660150251252505</v>
      </c>
      <c r="BP18" s="708">
        <v>1.10508628261407</v>
      </c>
      <c r="BQ18" s="708">
        <v>0.0693727358708698</v>
      </c>
      <c r="BR18" s="859">
        <v>0.750425777614889</v>
      </c>
      <c r="BS18" s="874">
        <v>1.37075872542846</v>
      </c>
      <c r="BT18" s="871">
        <v>1.51480666424454</v>
      </c>
      <c r="BU18" s="708">
        <v>0.904906716998161</v>
      </c>
      <c r="BV18" s="875">
        <v>-0.144047938816077</v>
      </c>
      <c r="BW18" s="866">
        <v>1.33257682482383</v>
      </c>
      <c r="BX18" s="874">
        <v>-0.916912372915681</v>
      </c>
      <c r="BY18" s="871">
        <v>-1.08444295821201</v>
      </c>
      <c r="BZ18" s="708">
        <v>1.15448538258992</v>
      </c>
      <c r="CA18" s="875">
        <v>0.167530585296324</v>
      </c>
      <c r="CB18" s="866">
        <v>-1.32608791066228</v>
      </c>
      <c r="CC18" s="159"/>
    </row>
    <row r="19" s="164" customFormat="1" hidden="1" outlineLevel="1" spans="1:81">
      <c r="A19" s="850" t="s">
        <v>40</v>
      </c>
      <c r="B19" s="841">
        <v>9.001887</v>
      </c>
      <c r="C19" s="709">
        <v>8</v>
      </c>
      <c r="D19" s="727">
        <v>1.125235875</v>
      </c>
      <c r="E19" s="842">
        <v>1.001887</v>
      </c>
      <c r="F19" s="843">
        <v>7.96505299999999</v>
      </c>
      <c r="G19" s="841">
        <v>0</v>
      </c>
      <c r="H19" s="709">
        <v>0</v>
      </c>
      <c r="I19" s="727" t="s">
        <v>29</v>
      </c>
      <c r="J19" s="842">
        <v>0</v>
      </c>
      <c r="K19" s="843">
        <v>0</v>
      </c>
      <c r="L19" s="841">
        <v>0</v>
      </c>
      <c r="M19" s="709">
        <v>0</v>
      </c>
      <c r="N19" s="727" t="s">
        <v>29</v>
      </c>
      <c r="O19" s="842">
        <v>0</v>
      </c>
      <c r="P19" s="843">
        <v>0</v>
      </c>
      <c r="Q19" s="841">
        <v>9.001887</v>
      </c>
      <c r="R19" s="709">
        <v>8</v>
      </c>
      <c r="S19" s="727">
        <v>1.125235875</v>
      </c>
      <c r="T19" s="842">
        <v>1.001887</v>
      </c>
      <c r="U19" s="843">
        <v>7.96505299999999</v>
      </c>
      <c r="V19" s="853">
        <v>1</v>
      </c>
      <c r="W19" s="708">
        <v>1</v>
      </c>
      <c r="X19" s="708">
        <v>1</v>
      </c>
      <c r="Y19" s="858">
        <v>0</v>
      </c>
      <c r="Z19" s="859">
        <v>1</v>
      </c>
      <c r="AA19" s="841">
        <v>0</v>
      </c>
      <c r="AB19" s="709">
        <v>0</v>
      </c>
      <c r="AC19" s="727" t="s">
        <v>29</v>
      </c>
      <c r="AD19" s="842">
        <v>0</v>
      </c>
      <c r="AE19" s="843">
        <v>0</v>
      </c>
      <c r="AF19" s="841">
        <v>0.374151999999999</v>
      </c>
      <c r="AG19" s="709">
        <v>3.1616</v>
      </c>
      <c r="AH19" s="727">
        <v>0.118342611336032</v>
      </c>
      <c r="AI19" s="842">
        <v>-2.787448</v>
      </c>
      <c r="AJ19" s="843">
        <v>0</v>
      </c>
      <c r="AK19" s="841">
        <v>0</v>
      </c>
      <c r="AL19" s="709">
        <v>0</v>
      </c>
      <c r="AM19" s="708" t="s">
        <v>29</v>
      </c>
      <c r="AN19" s="842">
        <v>0</v>
      </c>
      <c r="AO19" s="843">
        <v>0</v>
      </c>
      <c r="AP19" s="841">
        <v>0</v>
      </c>
      <c r="AQ19" s="709">
        <v>0</v>
      </c>
      <c r="AR19" s="708" t="s">
        <v>29</v>
      </c>
      <c r="AS19" s="842">
        <v>0</v>
      </c>
      <c r="AT19" s="843">
        <v>0</v>
      </c>
      <c r="AU19" s="841">
        <v>8.627735</v>
      </c>
      <c r="AV19" s="709">
        <v>4.8384</v>
      </c>
      <c r="AW19" s="727">
        <v>1.78317935681217</v>
      </c>
      <c r="AX19" s="842">
        <v>3.789335</v>
      </c>
      <c r="AY19" s="843">
        <v>7.96505299999999</v>
      </c>
      <c r="AZ19" s="853">
        <v>0.958436270084261</v>
      </c>
      <c r="BA19" s="708">
        <v>0.6048</v>
      </c>
      <c r="BB19" s="708">
        <v>1.5847160550335</v>
      </c>
      <c r="BC19" s="858">
        <v>0.353636270084261</v>
      </c>
      <c r="BD19" s="859">
        <v>1</v>
      </c>
      <c r="BE19" s="868">
        <v>0</v>
      </c>
      <c r="BF19" s="709">
        <v>0</v>
      </c>
      <c r="BG19" s="708" t="s">
        <v>29</v>
      </c>
      <c r="BH19" s="709">
        <v>0</v>
      </c>
      <c r="BI19" s="866">
        <v>0</v>
      </c>
      <c r="BJ19" s="868" t="s">
        <v>29</v>
      </c>
      <c r="BK19" s="709" t="s">
        <v>29</v>
      </c>
      <c r="BL19" s="708" t="s">
        <v>29</v>
      </c>
      <c r="BM19" s="866" t="s">
        <v>29</v>
      </c>
      <c r="BN19" s="853">
        <v>0</v>
      </c>
      <c r="BO19" s="708">
        <v>0</v>
      </c>
      <c r="BP19" s="708" t="s">
        <v>29</v>
      </c>
      <c r="BQ19" s="708">
        <v>0</v>
      </c>
      <c r="BR19" s="859">
        <v>0</v>
      </c>
      <c r="BS19" s="874" t="s">
        <v>29</v>
      </c>
      <c r="BT19" s="871" t="s">
        <v>29</v>
      </c>
      <c r="BU19" s="708" t="s">
        <v>29</v>
      </c>
      <c r="BV19" s="875" t="s">
        <v>29</v>
      </c>
      <c r="BW19" s="866" t="s">
        <v>29</v>
      </c>
      <c r="BX19" s="874" t="s">
        <v>29</v>
      </c>
      <c r="BY19" s="871" t="s">
        <v>29</v>
      </c>
      <c r="BZ19" s="708" t="s">
        <v>29</v>
      </c>
      <c r="CA19" s="875" t="s">
        <v>29</v>
      </c>
      <c r="CB19" s="866" t="s">
        <v>29</v>
      </c>
      <c r="CC19" s="159"/>
    </row>
    <row r="20" s="164" customFormat="1" hidden="1" outlineLevel="1" spans="1:81">
      <c r="A20" s="850" t="s">
        <v>41</v>
      </c>
      <c r="B20" s="841">
        <v>44.7354569999999</v>
      </c>
      <c r="C20" s="709">
        <v>44.8</v>
      </c>
      <c r="D20" s="727">
        <v>0.998559308035712</v>
      </c>
      <c r="E20" s="842">
        <v>-0.0645430000000999</v>
      </c>
      <c r="F20" s="843">
        <v>49.545713999999</v>
      </c>
      <c r="G20" s="841">
        <v>0</v>
      </c>
      <c r="H20" s="709">
        <v>0</v>
      </c>
      <c r="I20" s="727" t="s">
        <v>29</v>
      </c>
      <c r="J20" s="842">
        <v>0</v>
      </c>
      <c r="K20" s="843">
        <v>0</v>
      </c>
      <c r="L20" s="841">
        <v>0</v>
      </c>
      <c r="M20" s="709">
        <v>0</v>
      </c>
      <c r="N20" s="727" t="s">
        <v>29</v>
      </c>
      <c r="O20" s="842">
        <v>0</v>
      </c>
      <c r="P20" s="843">
        <v>0</v>
      </c>
      <c r="Q20" s="841">
        <v>16.0149649999999</v>
      </c>
      <c r="R20" s="709">
        <v>17.48694528</v>
      </c>
      <c r="S20" s="727">
        <v>0.915824047228901</v>
      </c>
      <c r="T20" s="842">
        <v>-1.47198028000008</v>
      </c>
      <c r="U20" s="843">
        <v>49.545713999999</v>
      </c>
      <c r="V20" s="853">
        <v>0.357992654461984</v>
      </c>
      <c r="W20" s="708">
        <v>0.3903336</v>
      </c>
      <c r="X20" s="708">
        <v>0.917145371195266</v>
      </c>
      <c r="Y20" s="858">
        <v>-0.0323409455380157</v>
      </c>
      <c r="Z20" s="859">
        <v>1</v>
      </c>
      <c r="AA20" s="841">
        <v>28.720492</v>
      </c>
      <c r="AB20" s="709">
        <v>27.31305472</v>
      </c>
      <c r="AC20" s="727">
        <v>1.05152983781669</v>
      </c>
      <c r="AD20" s="842">
        <v>1.40743727999998</v>
      </c>
      <c r="AE20" s="843">
        <v>22.670347</v>
      </c>
      <c r="AF20" s="841">
        <v>0.301263999999999</v>
      </c>
      <c r="AG20" s="709">
        <v>0.54</v>
      </c>
      <c r="AH20" s="727">
        <v>0.557896296296294</v>
      </c>
      <c r="AI20" s="842">
        <v>-0.238736000000001</v>
      </c>
      <c r="AJ20" s="843">
        <v>0.324124999999999</v>
      </c>
      <c r="AK20" s="841">
        <v>0.0617999999999999</v>
      </c>
      <c r="AL20" s="709">
        <v>0</v>
      </c>
      <c r="AM20" s="708" t="s">
        <v>29</v>
      </c>
      <c r="AN20" s="842">
        <v>0.0617999999999999</v>
      </c>
      <c r="AO20" s="843">
        <v>0.0631999999999999</v>
      </c>
      <c r="AP20" s="841">
        <v>0</v>
      </c>
      <c r="AQ20" s="709">
        <v>0</v>
      </c>
      <c r="AR20" s="708" t="s">
        <v>29</v>
      </c>
      <c r="AS20" s="842">
        <v>0</v>
      </c>
      <c r="AT20" s="843">
        <v>0</v>
      </c>
      <c r="AU20" s="841">
        <v>15.7755009999999</v>
      </c>
      <c r="AV20" s="709">
        <v>16.94694528</v>
      </c>
      <c r="AW20" s="727">
        <v>0.930875785538615</v>
      </c>
      <c r="AX20" s="842">
        <v>-1.17144428000008</v>
      </c>
      <c r="AY20" s="843">
        <v>26.614441999999</v>
      </c>
      <c r="AZ20" s="853">
        <v>0.352639764024316</v>
      </c>
      <c r="BA20" s="708">
        <v>0.378280028571429</v>
      </c>
      <c r="BB20" s="708">
        <v>0.932218825709773</v>
      </c>
      <c r="BC20" s="858">
        <v>-0.0256402645471121</v>
      </c>
      <c r="BD20" s="859">
        <v>0.537169410859627</v>
      </c>
      <c r="BE20" s="868">
        <v>6</v>
      </c>
      <c r="BF20" s="709">
        <v>6</v>
      </c>
      <c r="BG20" s="708">
        <v>1</v>
      </c>
      <c r="BH20" s="709">
        <v>0</v>
      </c>
      <c r="BI20" s="866">
        <v>48.5</v>
      </c>
      <c r="BJ20" s="868">
        <v>7.45590949999998</v>
      </c>
      <c r="BK20" s="709">
        <v>7.46666666666667</v>
      </c>
      <c r="BL20" s="708">
        <v>0.998559308035712</v>
      </c>
      <c r="BM20" s="866">
        <v>-0.010757166666683</v>
      </c>
      <c r="BN20" s="853">
        <v>0.642007345538016</v>
      </c>
      <c r="BO20" s="708">
        <v>0.6096664</v>
      </c>
      <c r="BP20" s="708">
        <v>1.05304695410148</v>
      </c>
      <c r="BQ20" s="708">
        <v>0.0323409455380157</v>
      </c>
      <c r="BR20" s="859">
        <v>0.457564240571857</v>
      </c>
      <c r="BS20" s="874">
        <v>1.55761457707618</v>
      </c>
      <c r="BT20" s="871">
        <v>1.64024128605414</v>
      </c>
      <c r="BU20" s="708">
        <v>0.94962527179356</v>
      </c>
      <c r="BV20" s="875">
        <v>-0.0826267089779593</v>
      </c>
      <c r="BW20" s="866">
        <v>2.1854854713957</v>
      </c>
      <c r="BX20" s="874">
        <v>0.549276836900981</v>
      </c>
      <c r="BY20" s="871">
        <v>0.620470520552598</v>
      </c>
      <c r="BZ20" s="708">
        <v>0.885258555735716</v>
      </c>
      <c r="CA20" s="875">
        <v>-0.071193683651617</v>
      </c>
      <c r="CB20" s="866">
        <v>1.1739759431119</v>
      </c>
      <c r="CC20" s="159"/>
    </row>
    <row r="21" s="163" customFormat="1" collapsed="1" spans="1:81">
      <c r="A21" s="844" t="s">
        <v>42</v>
      </c>
      <c r="B21" s="845">
        <v>90.3062519999999</v>
      </c>
      <c r="C21" s="846">
        <v>92.72</v>
      </c>
      <c r="D21" s="847">
        <v>0.973967342536669</v>
      </c>
      <c r="E21" s="846">
        <v>-2.4137480000001</v>
      </c>
      <c r="F21" s="848">
        <v>91.819169999999</v>
      </c>
      <c r="G21" s="845">
        <v>28.734263</v>
      </c>
      <c r="H21" s="846">
        <v>35.8225</v>
      </c>
      <c r="I21" s="847">
        <v>0.802128913392421</v>
      </c>
      <c r="J21" s="846">
        <v>-7.08823700000001</v>
      </c>
      <c r="K21" s="848">
        <v>37.370875999999</v>
      </c>
      <c r="L21" s="845">
        <v>0</v>
      </c>
      <c r="M21" s="846">
        <v>0</v>
      </c>
      <c r="N21" s="847" t="s">
        <v>29</v>
      </c>
      <c r="O21" s="846">
        <v>0</v>
      </c>
      <c r="P21" s="848">
        <v>0</v>
      </c>
      <c r="Q21" s="845">
        <v>32.8514969999999</v>
      </c>
      <c r="R21" s="846">
        <v>29.58444528</v>
      </c>
      <c r="S21" s="847">
        <v>1.11043140032132</v>
      </c>
      <c r="T21" s="846">
        <v>3.26705171999994</v>
      </c>
      <c r="U21" s="848">
        <v>54.448294</v>
      </c>
      <c r="V21" s="854">
        <v>0.363778766945172</v>
      </c>
      <c r="W21" s="855">
        <v>0.319072964624676</v>
      </c>
      <c r="X21" s="855">
        <v>1.14011153333872</v>
      </c>
      <c r="Y21" s="847">
        <v>0.0447058023204956</v>
      </c>
      <c r="Z21" s="860">
        <v>0.592994839748612</v>
      </c>
      <c r="AA21" s="845">
        <v>58.8359039999998</v>
      </c>
      <c r="AB21" s="846">
        <v>68.84028145</v>
      </c>
      <c r="AC21" s="847">
        <v>0.85467262423576</v>
      </c>
      <c r="AD21" s="846">
        <v>-10.0043774500002</v>
      </c>
      <c r="AE21" s="848">
        <v>48.6081339999999</v>
      </c>
      <c r="AF21" s="845">
        <v>20.067848</v>
      </c>
      <c r="AG21" s="846">
        <v>24.31942907</v>
      </c>
      <c r="AH21" s="847">
        <v>0.825177595339</v>
      </c>
      <c r="AI21" s="846">
        <v>-4.25158107000001</v>
      </c>
      <c r="AJ21" s="848">
        <v>19.460899</v>
      </c>
      <c r="AK21" s="845">
        <v>0.0617999999999999</v>
      </c>
      <c r="AL21" s="846">
        <v>0</v>
      </c>
      <c r="AM21" s="855" t="s">
        <v>29</v>
      </c>
      <c r="AN21" s="846">
        <v>0.0617999999999999</v>
      </c>
      <c r="AO21" s="848">
        <v>0.0631999999999999</v>
      </c>
      <c r="AP21" s="845">
        <v>0</v>
      </c>
      <c r="AQ21" s="846">
        <v>0</v>
      </c>
      <c r="AR21" s="855" t="s">
        <v>29</v>
      </c>
      <c r="AS21" s="846">
        <v>0</v>
      </c>
      <c r="AT21" s="848">
        <v>0</v>
      </c>
      <c r="AU21" s="845">
        <v>-17.2699629999999</v>
      </c>
      <c r="AV21" s="846">
        <v>-36.26221052</v>
      </c>
      <c r="AW21" s="847">
        <v>1.52374764934766</v>
      </c>
      <c r="AX21" s="846">
        <v>18.9922475200001</v>
      </c>
      <c r="AY21" s="848">
        <v>-13.557539</v>
      </c>
      <c r="AZ21" s="854">
        <v>-0.191237734016466</v>
      </c>
      <c r="BA21" s="855">
        <v>-0.391093728645384</v>
      </c>
      <c r="BB21" s="855">
        <v>1.51101815240339</v>
      </c>
      <c r="BC21" s="847">
        <v>0.199855994628918</v>
      </c>
      <c r="BD21" s="860">
        <v>-0.147654776230281</v>
      </c>
      <c r="BE21" s="845">
        <v>13.875</v>
      </c>
      <c r="BF21" s="846">
        <v>13.875</v>
      </c>
      <c r="BG21" s="855">
        <v>1</v>
      </c>
      <c r="BH21" s="846">
        <v>0</v>
      </c>
      <c r="BI21" s="867">
        <v>113.750000003333</v>
      </c>
      <c r="BJ21" s="845">
        <v>6.5085587027027</v>
      </c>
      <c r="BK21" s="846">
        <v>6.68252252252252</v>
      </c>
      <c r="BL21" s="855">
        <v>0.973967342536669</v>
      </c>
      <c r="BM21" s="867">
        <v>-0.173963819819827</v>
      </c>
      <c r="BN21" s="854">
        <v>0.651515290436369</v>
      </c>
      <c r="BO21" s="855">
        <v>0.742453423748922</v>
      </c>
      <c r="BP21" s="855">
        <v>0.877516716330336</v>
      </c>
      <c r="BQ21" s="855">
        <v>-0.0909381333125527</v>
      </c>
      <c r="BR21" s="860">
        <v>0.529389821319453</v>
      </c>
      <c r="BS21" s="872">
        <v>1.53488339365025</v>
      </c>
      <c r="BT21" s="873">
        <v>1.34688583554593</v>
      </c>
      <c r="BU21" s="855">
        <v>1.13957943067099</v>
      </c>
      <c r="BV21" s="855">
        <v>0.187997558104321</v>
      </c>
      <c r="BW21" s="867">
        <v>1.88896718396964</v>
      </c>
      <c r="BX21" s="872">
        <v>-0.293527622181176</v>
      </c>
      <c r="BY21" s="873">
        <v>-0.52675860348331</v>
      </c>
      <c r="BZ21" s="855">
        <v>1.44276634450741</v>
      </c>
      <c r="CA21" s="855">
        <v>0.233230981302133</v>
      </c>
      <c r="CB21" s="867">
        <v>-0.278915026855381</v>
      </c>
      <c r="CC21" s="159"/>
    </row>
    <row r="22" s="164" customFormat="1" hidden="1" outlineLevel="1" spans="1:81">
      <c r="A22" s="850" t="s">
        <v>43</v>
      </c>
      <c r="B22" s="841">
        <v>1.316667</v>
      </c>
      <c r="C22" s="709">
        <v>1.24</v>
      </c>
      <c r="D22" s="727">
        <v>1.06182822580645</v>
      </c>
      <c r="E22" s="842">
        <v>0.076667</v>
      </c>
      <c r="F22" s="843">
        <v>1.316667</v>
      </c>
      <c r="G22" s="841">
        <v>0</v>
      </c>
      <c r="H22" s="709">
        <v>0</v>
      </c>
      <c r="I22" s="727" t="s">
        <v>29</v>
      </c>
      <c r="J22" s="842">
        <v>0</v>
      </c>
      <c r="K22" s="843">
        <v>0</v>
      </c>
      <c r="L22" s="841">
        <v>0</v>
      </c>
      <c r="M22" s="709">
        <v>0</v>
      </c>
      <c r="N22" s="727" t="s">
        <v>29</v>
      </c>
      <c r="O22" s="842">
        <v>0</v>
      </c>
      <c r="P22" s="843">
        <v>0</v>
      </c>
      <c r="Q22" s="841">
        <v>0</v>
      </c>
      <c r="R22" s="709">
        <v>0</v>
      </c>
      <c r="S22" s="727" t="s">
        <v>29</v>
      </c>
      <c r="T22" s="842">
        <v>0</v>
      </c>
      <c r="U22" s="843">
        <v>1.316667</v>
      </c>
      <c r="V22" s="853">
        <v>0</v>
      </c>
      <c r="W22" s="708">
        <v>0</v>
      </c>
      <c r="X22" s="708" t="s">
        <v>29</v>
      </c>
      <c r="Y22" s="858">
        <v>0</v>
      </c>
      <c r="Z22" s="859">
        <v>1</v>
      </c>
      <c r="AA22" s="841">
        <v>68.7884939999999</v>
      </c>
      <c r="AB22" s="709">
        <v>53.8809636</v>
      </c>
      <c r="AC22" s="727">
        <v>1.27667527460478</v>
      </c>
      <c r="AD22" s="842">
        <v>14.9075303999999</v>
      </c>
      <c r="AE22" s="843">
        <v>50.974675</v>
      </c>
      <c r="AF22" s="841">
        <v>15.143452</v>
      </c>
      <c r="AG22" s="709">
        <v>11.10998867</v>
      </c>
      <c r="AH22" s="727">
        <v>1.3630483747379</v>
      </c>
      <c r="AI22" s="842">
        <v>4.03346332999998</v>
      </c>
      <c r="AJ22" s="843">
        <v>14.928526</v>
      </c>
      <c r="AK22" s="841">
        <v>0.28</v>
      </c>
      <c r="AL22" s="709">
        <v>0</v>
      </c>
      <c r="AM22" s="708" t="s">
        <v>29</v>
      </c>
      <c r="AN22" s="842">
        <v>0.28</v>
      </c>
      <c r="AO22" s="843">
        <v>2.37599999999999</v>
      </c>
      <c r="AP22" s="841">
        <v>0.240440999999999</v>
      </c>
      <c r="AQ22" s="709">
        <v>0</v>
      </c>
      <c r="AR22" s="708" t="s">
        <v>29</v>
      </c>
      <c r="AS22" s="842">
        <v>0.240440999999999</v>
      </c>
      <c r="AT22" s="843">
        <v>0</v>
      </c>
      <c r="AU22" s="841">
        <v>-82.5757199999999</v>
      </c>
      <c r="AV22" s="709">
        <v>-63.75095227</v>
      </c>
      <c r="AW22" s="727">
        <v>0.704713936659759</v>
      </c>
      <c r="AX22" s="842">
        <v>-18.8247677299999</v>
      </c>
      <c r="AY22" s="843">
        <v>-62.210534</v>
      </c>
      <c r="AZ22" s="853">
        <v>-62.715720831463</v>
      </c>
      <c r="BA22" s="708">
        <v>-51.4120582822581</v>
      </c>
      <c r="BB22" s="708">
        <v>0.780135965629959</v>
      </c>
      <c r="BC22" s="858">
        <v>-11.3036625492049</v>
      </c>
      <c r="BD22" s="859">
        <v>-47.2484948737987</v>
      </c>
      <c r="BE22" s="868">
        <v>9.375</v>
      </c>
      <c r="BF22" s="709">
        <v>9.875</v>
      </c>
      <c r="BG22" s="708">
        <v>0.949367088607595</v>
      </c>
      <c r="BH22" s="709">
        <v>-0.5</v>
      </c>
      <c r="BI22" s="866">
        <v>77.5</v>
      </c>
      <c r="BJ22" s="868">
        <v>0.14044448</v>
      </c>
      <c r="BK22" s="709">
        <v>0.125569620253165</v>
      </c>
      <c r="BL22" s="708">
        <v>1.11845906451613</v>
      </c>
      <c r="BM22" s="866">
        <v>0.0148748597468354</v>
      </c>
      <c r="BN22" s="853">
        <v>52.2444125963512</v>
      </c>
      <c r="BO22" s="708">
        <v>43.45239</v>
      </c>
      <c r="BP22" s="708">
        <v>1.20233691625135</v>
      </c>
      <c r="BQ22" s="708">
        <v>8.79202259635118</v>
      </c>
      <c r="BR22" s="859">
        <v>38.7149332367257</v>
      </c>
      <c r="BS22" s="874">
        <v>0.0191408028208904</v>
      </c>
      <c r="BT22" s="871">
        <v>0.0230136938382446</v>
      </c>
      <c r="BU22" s="708">
        <v>0.831713629086429</v>
      </c>
      <c r="BV22" s="875">
        <v>-0.00387289101735418</v>
      </c>
      <c r="BW22" s="866">
        <v>0.0258298262813839</v>
      </c>
      <c r="BX22" s="874">
        <v>-1.20042924620504</v>
      </c>
      <c r="BY22" s="871">
        <v>-1.18318136890187</v>
      </c>
      <c r="BZ22" s="708">
        <v>0.98542245698208</v>
      </c>
      <c r="CA22" s="875">
        <v>-0.0172478773031681</v>
      </c>
      <c r="CB22" s="866">
        <v>-1.22042041464708</v>
      </c>
      <c r="CC22" s="159"/>
    </row>
    <row r="23" s="164" customFormat="1" hidden="1" outlineLevel="1" spans="1:81">
      <c r="A23" s="850" t="s">
        <v>44</v>
      </c>
      <c r="B23" s="841">
        <v>13.4531209999989</v>
      </c>
      <c r="C23" s="709">
        <v>3.62</v>
      </c>
      <c r="D23" s="727">
        <v>3.71633176795549</v>
      </c>
      <c r="E23" s="842">
        <v>9.83312099999888</v>
      </c>
      <c r="F23" s="843">
        <v>4.28541800001008</v>
      </c>
      <c r="G23" s="841">
        <v>0</v>
      </c>
      <c r="H23" s="709">
        <v>0</v>
      </c>
      <c r="I23" s="727" t="s">
        <v>29</v>
      </c>
      <c r="J23" s="842">
        <v>0</v>
      </c>
      <c r="K23" s="843">
        <v>0</v>
      </c>
      <c r="L23" s="841">
        <v>-9.76996261670138e-14</v>
      </c>
      <c r="M23" s="709">
        <v>0</v>
      </c>
      <c r="N23" s="727" t="s">
        <v>29</v>
      </c>
      <c r="O23" s="842">
        <v>-9.76996261670138e-14</v>
      </c>
      <c r="P23" s="843">
        <v>-9.95370452727684e-13</v>
      </c>
      <c r="Q23" s="841">
        <v>0</v>
      </c>
      <c r="R23" s="709">
        <v>0</v>
      </c>
      <c r="S23" s="727" t="s">
        <v>29</v>
      </c>
      <c r="T23" s="842">
        <v>0</v>
      </c>
      <c r="U23" s="843">
        <v>4.28541800001108</v>
      </c>
      <c r="V23" s="853">
        <v>0</v>
      </c>
      <c r="W23" s="708">
        <v>0</v>
      </c>
      <c r="X23" s="708" t="s">
        <v>29</v>
      </c>
      <c r="Y23" s="858">
        <v>0</v>
      </c>
      <c r="Z23" s="859">
        <v>1.00000000000023</v>
      </c>
      <c r="AA23" s="841">
        <v>23.56608</v>
      </c>
      <c r="AB23" s="709">
        <v>20.18825412</v>
      </c>
      <c r="AC23" s="727">
        <v>1.16731639397454</v>
      </c>
      <c r="AD23" s="842">
        <v>3.37782587999999</v>
      </c>
      <c r="AE23" s="843">
        <v>23.278686</v>
      </c>
      <c r="AF23" s="841">
        <v>1.822608</v>
      </c>
      <c r="AG23" s="709">
        <v>4.022604</v>
      </c>
      <c r="AH23" s="727">
        <v>0.453091579484333</v>
      </c>
      <c r="AI23" s="842">
        <v>-2.199996</v>
      </c>
      <c r="AJ23" s="843">
        <v>-5.3857439999999</v>
      </c>
      <c r="AK23" s="841">
        <v>0</v>
      </c>
      <c r="AL23" s="709">
        <v>0</v>
      </c>
      <c r="AM23" s="708" t="s">
        <v>29</v>
      </c>
      <c r="AN23" s="842">
        <v>0</v>
      </c>
      <c r="AO23" s="843">
        <v>1.2</v>
      </c>
      <c r="AP23" s="841">
        <v>0</v>
      </c>
      <c r="AQ23" s="709">
        <v>0</v>
      </c>
      <c r="AR23" s="708" t="s">
        <v>29</v>
      </c>
      <c r="AS23" s="842">
        <v>0</v>
      </c>
      <c r="AT23" s="843">
        <v>0</v>
      </c>
      <c r="AU23" s="841">
        <v>-11.935567000001</v>
      </c>
      <c r="AV23" s="709">
        <v>-20.59085812</v>
      </c>
      <c r="AW23" s="727">
        <v>1.42034630463468</v>
      </c>
      <c r="AX23" s="842">
        <v>8.655291119999</v>
      </c>
      <c r="AY23" s="843">
        <v>-12.407523999989</v>
      </c>
      <c r="AZ23" s="853">
        <v>-0.887196881675412</v>
      </c>
      <c r="BA23" s="708">
        <v>-5.68808235359116</v>
      </c>
      <c r="BB23" s="708">
        <v>1.84402531002117</v>
      </c>
      <c r="BC23" s="858">
        <v>4.80088547191575</v>
      </c>
      <c r="BD23" s="859">
        <v>-2.89528909431001</v>
      </c>
      <c r="BE23" s="868">
        <v>2.375</v>
      </c>
      <c r="BF23" s="709">
        <v>2.875</v>
      </c>
      <c r="BG23" s="708">
        <v>0.826086956521739</v>
      </c>
      <c r="BH23" s="709">
        <v>-0.5</v>
      </c>
      <c r="BI23" s="866">
        <v>24.5</v>
      </c>
      <c r="BJ23" s="868">
        <v>5.66447199999953</v>
      </c>
      <c r="BK23" s="709">
        <v>1.25913043478261</v>
      </c>
      <c r="BL23" s="708">
        <v>4.49871740331454</v>
      </c>
      <c r="BM23" s="866">
        <v>4.40534156521692</v>
      </c>
      <c r="BN23" s="853">
        <v>1.75171843024395</v>
      </c>
      <c r="BO23" s="708">
        <v>5.57686577900553</v>
      </c>
      <c r="BP23" s="708">
        <v>0.314104462911482</v>
      </c>
      <c r="BQ23" s="708">
        <v>-3.82514734876157</v>
      </c>
      <c r="BR23" s="859">
        <v>5.43206893701973</v>
      </c>
      <c r="BS23" s="874">
        <v>0.570868001805938</v>
      </c>
      <c r="BT23" s="871">
        <v>0.179312187100605</v>
      </c>
      <c r="BU23" s="708">
        <v>3.1836542236008</v>
      </c>
      <c r="BV23" s="875">
        <v>0.391555814705333</v>
      </c>
      <c r="BW23" s="866">
        <v>0.184091919965332</v>
      </c>
      <c r="BX23" s="874">
        <v>-0.506472311050502</v>
      </c>
      <c r="BY23" s="871">
        <v>-1.01994248723079</v>
      </c>
      <c r="BZ23" s="708">
        <v>1.50343051947408</v>
      </c>
      <c r="CA23" s="875">
        <v>0.513470176180286</v>
      </c>
      <c r="CB23" s="866">
        <v>-0.532999328226216</v>
      </c>
      <c r="CC23" s="159"/>
    </row>
    <row r="24" s="164" customFormat="1" hidden="1" outlineLevel="1" spans="1:81">
      <c r="A24" s="850" t="s">
        <v>45</v>
      </c>
      <c r="B24" s="841">
        <v>0</v>
      </c>
      <c r="C24" s="709">
        <v>0</v>
      </c>
      <c r="D24" s="727" t="s">
        <v>29</v>
      </c>
      <c r="E24" s="842">
        <v>0</v>
      </c>
      <c r="F24" s="843">
        <v>0</v>
      </c>
      <c r="G24" s="841">
        <v>0</v>
      </c>
      <c r="H24" s="709">
        <v>0</v>
      </c>
      <c r="I24" s="727" t="s">
        <v>29</v>
      </c>
      <c r="J24" s="842">
        <v>0</v>
      </c>
      <c r="K24" s="843">
        <v>0</v>
      </c>
      <c r="L24" s="841">
        <v>0</v>
      </c>
      <c r="M24" s="709">
        <v>0</v>
      </c>
      <c r="N24" s="727" t="s">
        <v>29</v>
      </c>
      <c r="O24" s="842">
        <v>0</v>
      </c>
      <c r="P24" s="843">
        <v>0</v>
      </c>
      <c r="Q24" s="841">
        <v>0</v>
      </c>
      <c r="R24" s="709">
        <v>0</v>
      </c>
      <c r="S24" s="727" t="s">
        <v>29</v>
      </c>
      <c r="T24" s="842">
        <v>0</v>
      </c>
      <c r="U24" s="843">
        <v>0</v>
      </c>
      <c r="V24" s="853" t="s">
        <v>29</v>
      </c>
      <c r="W24" s="708" t="s">
        <v>29</v>
      </c>
      <c r="X24" s="708" t="s">
        <v>29</v>
      </c>
      <c r="Y24" s="858" t="s">
        <v>29</v>
      </c>
      <c r="Z24" s="859" t="s">
        <v>29</v>
      </c>
      <c r="AA24" s="841">
        <v>2.99351600000001</v>
      </c>
      <c r="AB24" s="709">
        <v>3.21445267</v>
      </c>
      <c r="AC24" s="727">
        <v>0.931267717188073</v>
      </c>
      <c r="AD24" s="842">
        <v>-0.220936669999993</v>
      </c>
      <c r="AE24" s="843">
        <v>2.93946900000001</v>
      </c>
      <c r="AF24" s="841">
        <v>230.138464999999</v>
      </c>
      <c r="AG24" s="709">
        <v>224.588476</v>
      </c>
      <c r="AH24" s="727">
        <v>1.02471181557864</v>
      </c>
      <c r="AI24" s="842">
        <v>5.54998899999941</v>
      </c>
      <c r="AJ24" s="843">
        <v>96.309293</v>
      </c>
      <c r="AK24" s="841">
        <v>0</v>
      </c>
      <c r="AL24" s="709">
        <v>0</v>
      </c>
      <c r="AM24" s="708" t="s">
        <v>29</v>
      </c>
      <c r="AN24" s="842">
        <v>0</v>
      </c>
      <c r="AO24" s="843">
        <v>0</v>
      </c>
      <c r="AP24" s="841">
        <v>0</v>
      </c>
      <c r="AQ24" s="709">
        <v>0</v>
      </c>
      <c r="AR24" s="708" t="s">
        <v>29</v>
      </c>
      <c r="AS24" s="842">
        <v>0</v>
      </c>
      <c r="AT24" s="843">
        <v>0</v>
      </c>
      <c r="AU24" s="841">
        <v>-233.131980999999</v>
      </c>
      <c r="AV24" s="709">
        <v>-227.80292867</v>
      </c>
      <c r="AW24" s="727">
        <v>0.976606743551927</v>
      </c>
      <c r="AX24" s="842">
        <v>-5.3290523299994</v>
      </c>
      <c r="AY24" s="843">
        <v>-99.248762</v>
      </c>
      <c r="AZ24" s="853" t="s">
        <v>29</v>
      </c>
      <c r="BA24" s="708" t="s">
        <v>29</v>
      </c>
      <c r="BB24" s="708" t="s">
        <v>29</v>
      </c>
      <c r="BC24" s="858" t="s">
        <v>29</v>
      </c>
      <c r="BD24" s="859" t="s">
        <v>29</v>
      </c>
      <c r="BE24" s="868">
        <v>0.125</v>
      </c>
      <c r="BF24" s="709">
        <v>0.125</v>
      </c>
      <c r="BG24" s="708">
        <v>1</v>
      </c>
      <c r="BH24" s="709">
        <v>0</v>
      </c>
      <c r="BI24" s="866">
        <v>2</v>
      </c>
      <c r="BJ24" s="868">
        <v>0</v>
      </c>
      <c r="BK24" s="709">
        <v>0</v>
      </c>
      <c r="BL24" s="708" t="s">
        <v>29</v>
      </c>
      <c r="BM24" s="866">
        <v>0</v>
      </c>
      <c r="BN24" s="853" t="s">
        <v>29</v>
      </c>
      <c r="BO24" s="708" t="s">
        <v>29</v>
      </c>
      <c r="BP24" s="708" t="s">
        <v>29</v>
      </c>
      <c r="BQ24" s="708" t="s">
        <v>29</v>
      </c>
      <c r="BR24" s="859" t="s">
        <v>29</v>
      </c>
      <c r="BS24" s="874">
        <v>0</v>
      </c>
      <c r="BT24" s="871">
        <v>0</v>
      </c>
      <c r="BU24" s="708" t="s">
        <v>29</v>
      </c>
      <c r="BV24" s="875">
        <v>0</v>
      </c>
      <c r="BW24" s="866">
        <v>0</v>
      </c>
      <c r="BX24" s="874">
        <v>-77.8789827747702</v>
      </c>
      <c r="BY24" s="871">
        <v>-70.8683412252575</v>
      </c>
      <c r="BZ24" s="708">
        <v>0.901075128494554</v>
      </c>
      <c r="CA24" s="875">
        <v>-7.01064154951267</v>
      </c>
      <c r="CB24" s="866">
        <v>-33.7641805373691</v>
      </c>
      <c r="CC24" s="159"/>
    </row>
    <row r="25" s="164" customFormat="1" hidden="1" outlineLevel="1" spans="1:81">
      <c r="A25" s="850" t="s">
        <v>46</v>
      </c>
      <c r="B25" s="841">
        <v>238.603871</v>
      </c>
      <c r="C25" s="709">
        <v>224.55806391</v>
      </c>
      <c r="D25" s="727">
        <v>1.06254866489956</v>
      </c>
      <c r="E25" s="842">
        <v>14.0458070899997</v>
      </c>
      <c r="F25" s="843">
        <v>141.27435</v>
      </c>
      <c r="G25" s="841">
        <v>0</v>
      </c>
      <c r="H25" s="709">
        <v>0</v>
      </c>
      <c r="I25" s="727" t="s">
        <v>29</v>
      </c>
      <c r="J25" s="842">
        <v>0</v>
      </c>
      <c r="K25" s="843">
        <v>0</v>
      </c>
      <c r="L25" s="841">
        <v>0</v>
      </c>
      <c r="M25" s="709">
        <v>0</v>
      </c>
      <c r="N25" s="727" t="s">
        <v>29</v>
      </c>
      <c r="O25" s="842">
        <v>0</v>
      </c>
      <c r="P25" s="843">
        <v>0</v>
      </c>
      <c r="Q25" s="841">
        <v>163.505457</v>
      </c>
      <c r="R25" s="709">
        <v>158.63625921</v>
      </c>
      <c r="S25" s="727">
        <v>1.03069410369513</v>
      </c>
      <c r="T25" s="842">
        <v>4.86919778999979</v>
      </c>
      <c r="U25" s="843">
        <v>79.1036509999998</v>
      </c>
      <c r="V25" s="853">
        <v>0.685259029179791</v>
      </c>
      <c r="W25" s="708">
        <v>0.706437597687783</v>
      </c>
      <c r="X25" s="708">
        <v>0.970020609637269</v>
      </c>
      <c r="Y25" s="858">
        <v>-0.0211785685079922</v>
      </c>
      <c r="Z25" s="859">
        <v>0.559929321918664</v>
      </c>
      <c r="AA25" s="841">
        <v>75.0984139999999</v>
      </c>
      <c r="AB25" s="709">
        <v>65.9218047</v>
      </c>
      <c r="AC25" s="727">
        <v>1.13920446113029</v>
      </c>
      <c r="AD25" s="842">
        <v>9.17660929999987</v>
      </c>
      <c r="AE25" s="843">
        <v>62.170699</v>
      </c>
      <c r="AF25" s="841">
        <v>204.093896</v>
      </c>
      <c r="AG25" s="709">
        <v>163.13559599</v>
      </c>
      <c r="AH25" s="727">
        <v>1.25106905553899</v>
      </c>
      <c r="AI25" s="842">
        <v>40.9583000099999</v>
      </c>
      <c r="AJ25" s="843">
        <v>126.823729</v>
      </c>
      <c r="AK25" s="841">
        <v>0</v>
      </c>
      <c r="AL25" s="709">
        <v>0</v>
      </c>
      <c r="AM25" s="708" t="s">
        <v>29</v>
      </c>
      <c r="AN25" s="842">
        <v>0</v>
      </c>
      <c r="AO25" s="843">
        <v>0</v>
      </c>
      <c r="AP25" s="841">
        <v>0</v>
      </c>
      <c r="AQ25" s="709">
        <v>0</v>
      </c>
      <c r="AR25" s="708" t="s">
        <v>29</v>
      </c>
      <c r="AS25" s="842">
        <v>0</v>
      </c>
      <c r="AT25" s="843">
        <v>0</v>
      </c>
      <c r="AU25" s="841">
        <v>-40.5884390000001</v>
      </c>
      <c r="AV25" s="709">
        <v>-4.49933677999999</v>
      </c>
      <c r="AW25" s="727">
        <v>-7.02098264357979</v>
      </c>
      <c r="AX25" s="842">
        <v>-36.0891022200001</v>
      </c>
      <c r="AY25" s="843">
        <v>-47.720078</v>
      </c>
      <c r="AZ25" s="853">
        <v>-0.170108049085256</v>
      </c>
      <c r="BA25" s="708">
        <v>-0.0200364070728864</v>
      </c>
      <c r="BB25" s="708">
        <v>-6.4899477469416</v>
      </c>
      <c r="BC25" s="858">
        <v>-0.15007164201237</v>
      </c>
      <c r="BD25" s="859">
        <v>-0.337783029969701</v>
      </c>
      <c r="BE25" s="868">
        <v>11.375</v>
      </c>
      <c r="BF25" s="709">
        <v>12</v>
      </c>
      <c r="BG25" s="708">
        <v>0.947916666666667</v>
      </c>
      <c r="BH25" s="709">
        <v>-0.625</v>
      </c>
      <c r="BI25" s="866">
        <v>91</v>
      </c>
      <c r="BJ25" s="868">
        <v>20.9761644835165</v>
      </c>
      <c r="BK25" s="709">
        <v>18.7131719925</v>
      </c>
      <c r="BL25" s="708">
        <v>1.12093045967426</v>
      </c>
      <c r="BM25" s="866">
        <v>2.26299249101645</v>
      </c>
      <c r="BN25" s="853">
        <v>0.314740970820209</v>
      </c>
      <c r="BO25" s="708">
        <v>0.293562402312217</v>
      </c>
      <c r="BP25" s="708">
        <v>1.07214332741925</v>
      </c>
      <c r="BQ25" s="708">
        <v>0.021178568507992</v>
      </c>
      <c r="BR25" s="859">
        <v>0.440070678081336</v>
      </c>
      <c r="BS25" s="874">
        <v>3.1772158463959</v>
      </c>
      <c r="BT25" s="871">
        <v>3.40643076948408</v>
      </c>
      <c r="BU25" s="708">
        <v>0.932711116532426</v>
      </c>
      <c r="BV25" s="875">
        <v>-0.229214923088171</v>
      </c>
      <c r="BW25" s="866">
        <v>2.27236225862604</v>
      </c>
      <c r="BX25" s="874">
        <v>-0.540469989153169</v>
      </c>
      <c r="BY25" s="871">
        <v>-0.0682526335629885</v>
      </c>
      <c r="BZ25" s="708">
        <v>-5.91866864235185</v>
      </c>
      <c r="CA25" s="875">
        <v>-0.47221735559018</v>
      </c>
      <c r="CB25" s="866">
        <v>-0.767565408907498</v>
      </c>
      <c r="CC25" s="159"/>
    </row>
    <row r="26" s="164" customFormat="1" hidden="1" outlineLevel="1" spans="1:81">
      <c r="A26" s="850" t="s">
        <v>47</v>
      </c>
      <c r="B26" s="841">
        <v>0</v>
      </c>
      <c r="C26" s="709">
        <v>0</v>
      </c>
      <c r="D26" s="727" t="s">
        <v>29</v>
      </c>
      <c r="E26" s="842">
        <v>0</v>
      </c>
      <c r="F26" s="843">
        <v>0</v>
      </c>
      <c r="G26" s="841">
        <v>0</v>
      </c>
      <c r="H26" s="709">
        <v>0</v>
      </c>
      <c r="I26" s="727" t="s">
        <v>29</v>
      </c>
      <c r="J26" s="842">
        <v>0</v>
      </c>
      <c r="K26" s="843">
        <v>0</v>
      </c>
      <c r="L26" s="841">
        <v>0</v>
      </c>
      <c r="M26" s="709">
        <v>0</v>
      </c>
      <c r="N26" s="727" t="s">
        <v>29</v>
      </c>
      <c r="O26" s="842">
        <v>0</v>
      </c>
      <c r="P26" s="843">
        <v>0</v>
      </c>
      <c r="Q26" s="841">
        <v>0</v>
      </c>
      <c r="R26" s="709">
        <v>0</v>
      </c>
      <c r="S26" s="727" t="s">
        <v>29</v>
      </c>
      <c r="T26" s="842">
        <v>0</v>
      </c>
      <c r="U26" s="843">
        <v>0</v>
      </c>
      <c r="V26" s="853" t="s">
        <v>29</v>
      </c>
      <c r="W26" s="708" t="s">
        <v>29</v>
      </c>
      <c r="X26" s="708" t="s">
        <v>29</v>
      </c>
      <c r="Y26" s="858" t="s">
        <v>29</v>
      </c>
      <c r="Z26" s="859" t="s">
        <v>29</v>
      </c>
      <c r="AA26" s="841">
        <v>0</v>
      </c>
      <c r="AB26" s="709">
        <v>0</v>
      </c>
      <c r="AC26" s="727" t="s">
        <v>29</v>
      </c>
      <c r="AD26" s="842">
        <v>0</v>
      </c>
      <c r="AE26" s="843">
        <v>-0.005</v>
      </c>
      <c r="AF26" s="841">
        <v>0</v>
      </c>
      <c r="AG26" s="709">
        <v>0</v>
      </c>
      <c r="AH26" s="727" t="s">
        <v>29</v>
      </c>
      <c r="AI26" s="842">
        <v>0</v>
      </c>
      <c r="AJ26" s="843">
        <v>-2.64664499999999</v>
      </c>
      <c r="AK26" s="841">
        <v>0</v>
      </c>
      <c r="AL26" s="709">
        <v>0</v>
      </c>
      <c r="AM26" s="708" t="s">
        <v>29</v>
      </c>
      <c r="AN26" s="842">
        <v>0</v>
      </c>
      <c r="AO26" s="843">
        <v>-0.01</v>
      </c>
      <c r="AP26" s="841">
        <v>0</v>
      </c>
      <c r="AQ26" s="709">
        <v>0</v>
      </c>
      <c r="AR26" s="708" t="s">
        <v>29</v>
      </c>
      <c r="AS26" s="842">
        <v>0</v>
      </c>
      <c r="AT26" s="843">
        <v>0</v>
      </c>
      <c r="AU26" s="841">
        <v>0</v>
      </c>
      <c r="AV26" s="709">
        <v>0</v>
      </c>
      <c r="AW26" s="727" t="s">
        <v>29</v>
      </c>
      <c r="AX26" s="842">
        <v>0</v>
      </c>
      <c r="AY26" s="843">
        <v>2.64164499999999</v>
      </c>
      <c r="AZ26" s="853" t="s">
        <v>29</v>
      </c>
      <c r="BA26" s="708" t="s">
        <v>29</v>
      </c>
      <c r="BB26" s="708" t="s">
        <v>29</v>
      </c>
      <c r="BC26" s="858" t="s">
        <v>29</v>
      </c>
      <c r="BD26" s="859" t="s">
        <v>29</v>
      </c>
      <c r="BE26" s="868">
        <v>0</v>
      </c>
      <c r="BF26" s="709">
        <v>0</v>
      </c>
      <c r="BG26" s="708" t="s">
        <v>29</v>
      </c>
      <c r="BH26" s="709">
        <v>0</v>
      </c>
      <c r="BI26" s="866">
        <v>1.5</v>
      </c>
      <c r="BJ26" s="868" t="s">
        <v>29</v>
      </c>
      <c r="BK26" s="709" t="s">
        <v>29</v>
      </c>
      <c r="BL26" s="708" t="s">
        <v>29</v>
      </c>
      <c r="BM26" s="866" t="s">
        <v>29</v>
      </c>
      <c r="BN26" s="853" t="s">
        <v>29</v>
      </c>
      <c r="BO26" s="708" t="s">
        <v>29</v>
      </c>
      <c r="BP26" s="708" t="s">
        <v>29</v>
      </c>
      <c r="BQ26" s="708" t="s">
        <v>29</v>
      </c>
      <c r="BR26" s="859" t="s">
        <v>29</v>
      </c>
      <c r="BS26" s="874" t="s">
        <v>29</v>
      </c>
      <c r="BT26" s="871" t="s">
        <v>29</v>
      </c>
      <c r="BU26" s="708" t="s">
        <v>29</v>
      </c>
      <c r="BV26" s="875" t="s">
        <v>29</v>
      </c>
      <c r="BW26" s="866">
        <v>0</v>
      </c>
      <c r="BX26" s="874" t="s">
        <v>29</v>
      </c>
      <c r="BY26" s="871" t="s">
        <v>29</v>
      </c>
      <c r="BZ26" s="708" t="s">
        <v>29</v>
      </c>
      <c r="CA26" s="875" t="s">
        <v>29</v>
      </c>
      <c r="CB26" s="866">
        <v>-528.328999999998</v>
      </c>
      <c r="CC26" s="159"/>
    </row>
    <row r="27" s="163" customFormat="1" collapsed="1" spans="1:81">
      <c r="A27" s="844" t="s">
        <v>48</v>
      </c>
      <c r="B27" s="845">
        <v>253.373658999999</v>
      </c>
      <c r="C27" s="846">
        <v>229.41806391</v>
      </c>
      <c r="D27" s="847">
        <v>1.10441895760831</v>
      </c>
      <c r="E27" s="846">
        <v>23.9555950899986</v>
      </c>
      <c r="F27" s="848">
        <v>146.87643500001</v>
      </c>
      <c r="G27" s="845">
        <v>0</v>
      </c>
      <c r="H27" s="846">
        <v>0</v>
      </c>
      <c r="I27" s="847" t="s">
        <v>29</v>
      </c>
      <c r="J27" s="846">
        <v>0</v>
      </c>
      <c r="K27" s="848">
        <v>0</v>
      </c>
      <c r="L27" s="845">
        <v>-9.76996261670138e-14</v>
      </c>
      <c r="M27" s="846">
        <v>0</v>
      </c>
      <c r="N27" s="847" t="s">
        <v>29</v>
      </c>
      <c r="O27" s="846">
        <v>-9.76996261670138e-14</v>
      </c>
      <c r="P27" s="848">
        <v>-9.95370452727684e-13</v>
      </c>
      <c r="Q27" s="845">
        <f>SUM(Q22:Q26)</f>
        <v>163.505457</v>
      </c>
      <c r="R27" s="846">
        <f>SUM(R22:R26)</f>
        <v>158.63625921</v>
      </c>
      <c r="S27" s="847">
        <v>1.10441895760831</v>
      </c>
      <c r="T27" s="846">
        <v>23.9555950899986</v>
      </c>
      <c r="U27" s="848">
        <f>SUM(U22:U26)</f>
        <v>84.7057360000109</v>
      </c>
      <c r="V27" s="854">
        <v>1</v>
      </c>
      <c r="W27" s="855">
        <v>1</v>
      </c>
      <c r="X27" s="855">
        <v>1</v>
      </c>
      <c r="Y27" s="847">
        <v>0</v>
      </c>
      <c r="Z27" s="860">
        <v>1.00000000000001</v>
      </c>
      <c r="AA27" s="845">
        <v>170.446504</v>
      </c>
      <c r="AB27" s="846">
        <v>143.20547509</v>
      </c>
      <c r="AC27" s="847">
        <v>1.19022337583727</v>
      </c>
      <c r="AD27" s="846">
        <v>27.2410289099998</v>
      </c>
      <c r="AE27" s="848">
        <v>139.358529</v>
      </c>
      <c r="AF27" s="845">
        <v>451.198420999999</v>
      </c>
      <c r="AG27" s="846">
        <v>402.85666466</v>
      </c>
      <c r="AH27" s="847">
        <v>1.11999740994926</v>
      </c>
      <c r="AI27" s="846">
        <v>48.3417563399993</v>
      </c>
      <c r="AJ27" s="848">
        <v>230.029159</v>
      </c>
      <c r="AK27" s="845">
        <v>0.28</v>
      </c>
      <c r="AL27" s="846">
        <v>0</v>
      </c>
      <c r="AM27" s="855" t="s">
        <v>29</v>
      </c>
      <c r="AN27" s="846">
        <v>0.28</v>
      </c>
      <c r="AO27" s="848">
        <v>3.56599999999999</v>
      </c>
      <c r="AP27" s="845">
        <v>0.240440999999999</v>
      </c>
      <c r="AQ27" s="846">
        <v>0</v>
      </c>
      <c r="AR27" s="855" t="s">
        <v>29</v>
      </c>
      <c r="AS27" s="846">
        <v>0.240440999999999</v>
      </c>
      <c r="AT27" s="848">
        <v>0</v>
      </c>
      <c r="AU27" s="845">
        <v>-368.231707</v>
      </c>
      <c r="AV27" s="846">
        <v>-316.64407584</v>
      </c>
      <c r="AW27" s="847">
        <v>0.837080068454944</v>
      </c>
      <c r="AX27" s="846">
        <v>-51.5876311600005</v>
      </c>
      <c r="AY27" s="848">
        <v>-218.945252999989</v>
      </c>
      <c r="AZ27" s="854">
        <v>-1.45331487279821</v>
      </c>
      <c r="BA27" s="855">
        <v>-1.38020550972925</v>
      </c>
      <c r="BB27" s="855">
        <v>0.947030088958781</v>
      </c>
      <c r="BC27" s="847">
        <v>-0.0731093630689585</v>
      </c>
      <c r="BD27" s="860">
        <v>-1.49067652002838</v>
      </c>
      <c r="BE27" s="845">
        <v>23.25</v>
      </c>
      <c r="BF27" s="846">
        <v>24.875</v>
      </c>
      <c r="BG27" s="855">
        <v>0.934673366834171</v>
      </c>
      <c r="BH27" s="846">
        <v>-1.625</v>
      </c>
      <c r="BI27" s="867">
        <v>196.5</v>
      </c>
      <c r="BJ27" s="845">
        <v>10.8977917849462</v>
      </c>
      <c r="BK27" s="846">
        <v>9.2228367401005</v>
      </c>
      <c r="BL27" s="855">
        <v>1.18160952991427</v>
      </c>
      <c r="BM27" s="867">
        <v>1.67495504484567</v>
      </c>
      <c r="BN27" s="854">
        <v>0.672708065521526</v>
      </c>
      <c r="BO27" s="855">
        <v>0.62421185432974</v>
      </c>
      <c r="BP27" s="855">
        <v>1.07769190997479</v>
      </c>
      <c r="BQ27" s="855">
        <v>0.0484962111917856</v>
      </c>
      <c r="BR27" s="860">
        <v>0.948814757111926</v>
      </c>
      <c r="BS27" s="872">
        <v>1.48652892874822</v>
      </c>
      <c r="BT27" s="873">
        <v>1.60202020045545</v>
      </c>
      <c r="BU27" s="855">
        <v>0.927908979128728</v>
      </c>
      <c r="BV27" s="855">
        <v>-0.115491271707234</v>
      </c>
      <c r="BW27" s="867">
        <v>1.05394650800318</v>
      </c>
      <c r="BX27" s="872">
        <v>-2.16039460099458</v>
      </c>
      <c r="BY27" s="873">
        <v>-2.21111710736618</v>
      </c>
      <c r="BZ27" s="855">
        <v>1.02293976479248</v>
      </c>
      <c r="CA27" s="855">
        <v>0.0507225063715988</v>
      </c>
      <c r="CB27" s="867">
        <v>-1.57109331284624</v>
      </c>
      <c r="CC27" s="159"/>
    </row>
    <row r="28" s="159" customFormat="1" ht="16.2" spans="1:16384">
      <c r="A28" s="204" t="s">
        <v>49</v>
      </c>
      <c r="B28" s="205">
        <v>1461.423829</v>
      </c>
      <c r="C28" s="206">
        <v>1535.50374573</v>
      </c>
      <c r="D28" s="207">
        <v>0.951755300541593</v>
      </c>
      <c r="E28" s="208">
        <v>-74.0799167300027</v>
      </c>
      <c r="F28" s="209">
        <v>1426.44221100001</v>
      </c>
      <c r="G28" s="205">
        <v>169.213806</v>
      </c>
      <c r="H28" s="206">
        <v>132.70992</v>
      </c>
      <c r="I28" s="207">
        <v>1.27506524003631</v>
      </c>
      <c r="J28" s="208">
        <v>36.503886</v>
      </c>
      <c r="K28" s="209">
        <v>134.900568999999</v>
      </c>
      <c r="L28" s="205">
        <v>-9.76996261670138e-14</v>
      </c>
      <c r="M28" s="206">
        <v>0</v>
      </c>
      <c r="N28" s="207" t="s">
        <v>29</v>
      </c>
      <c r="O28" s="208">
        <v>-9.76996261670138e-14</v>
      </c>
      <c r="P28" s="209">
        <v>51.537415999999</v>
      </c>
      <c r="Q28" s="205">
        <v>1021.178743</v>
      </c>
      <c r="R28" s="206">
        <v>1143.20994811</v>
      </c>
      <c r="S28" s="207">
        <v>0.893255648000834</v>
      </c>
      <c r="T28" s="208">
        <v>-122.031205110002</v>
      </c>
      <c r="U28" s="209">
        <v>1291.54164200001</v>
      </c>
      <c r="V28" s="233">
        <v>0.698756050596736</v>
      </c>
      <c r="W28" s="234">
        <v>0.744517850437741</v>
      </c>
      <c r="X28" s="234">
        <v>0.938534986348413</v>
      </c>
      <c r="Y28" s="207">
        <v>-0.0457617998410056</v>
      </c>
      <c r="Z28" s="251">
        <v>0.905428647610319</v>
      </c>
      <c r="AA28" s="205">
        <v>468.763756999999</v>
      </c>
      <c r="AB28" s="206">
        <v>463.38329483</v>
      </c>
      <c r="AC28" s="207">
        <v>1.01161125623222</v>
      </c>
      <c r="AD28" s="208">
        <v>5.38046216999942</v>
      </c>
      <c r="AE28" s="209">
        <v>445.102078</v>
      </c>
      <c r="AF28" s="205">
        <v>835.817468999999</v>
      </c>
      <c r="AG28" s="206">
        <v>816.7850363</v>
      </c>
      <c r="AH28" s="207">
        <v>1.02330164223651</v>
      </c>
      <c r="AI28" s="208">
        <v>19.0324326999992</v>
      </c>
      <c r="AJ28" s="209">
        <v>637.769388999999</v>
      </c>
      <c r="AK28" s="205">
        <v>17.254424</v>
      </c>
      <c r="AL28" s="206">
        <v>0</v>
      </c>
      <c r="AM28" s="207" t="s">
        <v>29</v>
      </c>
      <c r="AN28" s="208">
        <v>17.254424</v>
      </c>
      <c r="AO28" s="209">
        <v>6.89711999999999</v>
      </c>
      <c r="AP28" s="205">
        <v>0.240440999999999</v>
      </c>
      <c r="AQ28" s="206">
        <v>0</v>
      </c>
      <c r="AR28" s="207" t="s">
        <v>29</v>
      </c>
      <c r="AS28" s="208">
        <v>0.240440999999999</v>
      </c>
      <c r="AT28" s="209">
        <v>0.5775</v>
      </c>
      <c r="AU28" s="205">
        <v>4.64277999999883</v>
      </c>
      <c r="AV28" s="206">
        <v>122.6254946</v>
      </c>
      <c r="AW28" s="207">
        <v>0.037861457889678</v>
      </c>
      <c r="AX28" s="208">
        <v>-117.982714600001</v>
      </c>
      <c r="AY28" s="209">
        <v>163.452379000011</v>
      </c>
      <c r="AZ28" s="233">
        <v>0.00317688811956469</v>
      </c>
      <c r="BA28" s="234">
        <v>0.0798601077600772</v>
      </c>
      <c r="BB28" s="234">
        <v>0.039780664072092</v>
      </c>
      <c r="BC28" s="207">
        <v>-0.0766832196405125</v>
      </c>
      <c r="BD28" s="251">
        <v>0.114587452432035</v>
      </c>
      <c r="BE28" s="205">
        <v>69.125</v>
      </c>
      <c r="BF28" s="206">
        <v>71.125</v>
      </c>
      <c r="BG28" s="207">
        <v>0.971880492091388</v>
      </c>
      <c r="BH28" s="208">
        <v>-2</v>
      </c>
      <c r="BI28" s="209">
        <v>563.166666673333</v>
      </c>
      <c r="BJ28" s="205">
        <v>21.1417552115732</v>
      </c>
      <c r="BK28" s="208">
        <v>21.5888048608787</v>
      </c>
      <c r="BL28" s="234">
        <v>0.979292524427064</v>
      </c>
      <c r="BM28" s="277">
        <v>-0.447049649305537</v>
      </c>
      <c r="BN28" s="233">
        <v>0.320758254859412</v>
      </c>
      <c r="BO28" s="234">
        <v>0.301779332104267</v>
      </c>
      <c r="BP28" s="234">
        <v>1.06289006812629</v>
      </c>
      <c r="BQ28" s="234">
        <v>0.0189789227551451</v>
      </c>
      <c r="BR28" s="251">
        <v>0.312036530164065</v>
      </c>
      <c r="BS28" s="290">
        <v>3.11761267200527</v>
      </c>
      <c r="BT28" s="291">
        <v>3.31367954533908</v>
      </c>
      <c r="BU28" s="234">
        <v>0.94083106991755</v>
      </c>
      <c r="BV28" s="234">
        <v>-0.196066873333812</v>
      </c>
      <c r="BW28" s="277">
        <v>3.20475298028154</v>
      </c>
      <c r="BX28" s="290">
        <v>0.00990430665909787</v>
      </c>
      <c r="BY28" s="291">
        <v>0.264630805573143</v>
      </c>
      <c r="BZ28" s="234">
        <v>0.0374268847409769</v>
      </c>
      <c r="CA28" s="234">
        <v>-0.254726498914045</v>
      </c>
      <c r="CB28" s="277">
        <v>0.367224479684435</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hidden="1" outlineLevel="2" spans="1:80">
      <c r="A29" s="850" t="s">
        <v>50</v>
      </c>
      <c r="B29" s="841">
        <v>627.947446</v>
      </c>
      <c r="C29" s="709">
        <v>529.69265056</v>
      </c>
      <c r="D29" s="727">
        <v>1.18549397530081</v>
      </c>
      <c r="E29" s="842">
        <v>98.2547954399998</v>
      </c>
      <c r="F29" s="843">
        <v>669.959310999999</v>
      </c>
      <c r="G29" s="841">
        <v>0.114083</v>
      </c>
      <c r="H29" s="709">
        <v>1.35</v>
      </c>
      <c r="I29" s="727">
        <v>0.0845059259259257</v>
      </c>
      <c r="J29" s="842">
        <v>-1.235917</v>
      </c>
      <c r="K29" s="843">
        <v>0</v>
      </c>
      <c r="L29" s="841">
        <v>557.140432999999</v>
      </c>
      <c r="M29" s="709">
        <v>446.74528972</v>
      </c>
      <c r="N29" s="727">
        <v>1.24710980914693</v>
      </c>
      <c r="O29" s="842">
        <v>110.395143279999</v>
      </c>
      <c r="P29" s="843">
        <v>625.06469699999</v>
      </c>
      <c r="Q29" s="841">
        <v>70.8070130000008</v>
      </c>
      <c r="R29" s="709">
        <v>82.9473608399999</v>
      </c>
      <c r="S29" s="727">
        <v>0.853637925100268</v>
      </c>
      <c r="T29" s="842">
        <v>-12.1403478399992</v>
      </c>
      <c r="U29" s="843">
        <v>44.8946140000087</v>
      </c>
      <c r="V29" s="853">
        <v>0.112759456943473</v>
      </c>
      <c r="W29" s="708">
        <v>0.15659526473004</v>
      </c>
      <c r="X29" s="708">
        <v>0.7200693912288</v>
      </c>
      <c r="Y29" s="858">
        <v>-0.0438358077865674</v>
      </c>
      <c r="Z29" s="859">
        <v>0.0670109561325416</v>
      </c>
      <c r="AA29" s="841">
        <v>15.696308</v>
      </c>
      <c r="AB29" s="709">
        <v>24.89169445</v>
      </c>
      <c r="AC29" s="727">
        <v>0.630584150529777</v>
      </c>
      <c r="AD29" s="842">
        <v>-9.19538644999999</v>
      </c>
      <c r="AE29" s="843">
        <v>15.548144</v>
      </c>
      <c r="AF29" s="841">
        <v>25.6537929999999</v>
      </c>
      <c r="AG29" s="709">
        <v>29.61015533</v>
      </c>
      <c r="AH29" s="727">
        <v>0.866384951854959</v>
      </c>
      <c r="AI29" s="842">
        <v>-3.95636233000009</v>
      </c>
      <c r="AJ29" s="843">
        <v>7.208537000001</v>
      </c>
      <c r="AK29" s="841">
        <v>0</v>
      </c>
      <c r="AL29" s="709">
        <v>0</v>
      </c>
      <c r="AM29" s="708" t="s">
        <v>29</v>
      </c>
      <c r="AN29" s="842">
        <v>0</v>
      </c>
      <c r="AO29" s="843">
        <v>2.214545</v>
      </c>
      <c r="AP29" s="841">
        <v>0</v>
      </c>
      <c r="AQ29" s="709">
        <v>0</v>
      </c>
      <c r="AR29" s="708" t="s">
        <v>29</v>
      </c>
      <c r="AS29" s="842">
        <v>0</v>
      </c>
      <c r="AT29" s="843">
        <v>0</v>
      </c>
      <c r="AU29" s="252">
        <v>29.3428290000008</v>
      </c>
      <c r="AV29" s="709">
        <v>27.0955110599999</v>
      </c>
      <c r="AW29" s="727">
        <v>1.08294059982941</v>
      </c>
      <c r="AX29" s="842">
        <v>2.24731794000085</v>
      </c>
      <c r="AY29" s="843">
        <v>24.3524780000077</v>
      </c>
      <c r="AZ29" s="853">
        <v>0.0467281604327136</v>
      </c>
      <c r="BA29" s="708">
        <v>0.0511532697902342</v>
      </c>
      <c r="BB29" s="708">
        <v>0.913493128090018</v>
      </c>
      <c r="BC29" s="858">
        <v>-0.00442510935752055</v>
      </c>
      <c r="BD29" s="859">
        <v>0.0363491895704212</v>
      </c>
      <c r="BE29" s="841">
        <v>4.25</v>
      </c>
      <c r="BF29" s="709">
        <v>5.375</v>
      </c>
      <c r="BG29" s="708">
        <v>0.790697674418605</v>
      </c>
      <c r="BH29" s="709">
        <v>-1.125</v>
      </c>
      <c r="BI29" s="866">
        <v>35.75</v>
      </c>
      <c r="BJ29" s="841">
        <v>147.752340235294</v>
      </c>
      <c r="BK29" s="709">
        <v>98.5474698716279</v>
      </c>
      <c r="BL29" s="708">
        <v>1.49930120405691</v>
      </c>
      <c r="BM29" s="866">
        <v>49.2048703636662</v>
      </c>
      <c r="BN29" s="853">
        <v>0.0249962128200136</v>
      </c>
      <c r="BO29" s="708">
        <v>0.0469927125167474</v>
      </c>
      <c r="BP29" s="708">
        <v>0.53191679052588</v>
      </c>
      <c r="BQ29" s="708">
        <v>-0.0219964996967337</v>
      </c>
      <c r="BR29" s="859">
        <v>0.0232075944683751</v>
      </c>
      <c r="BS29" s="870">
        <v>40.0060604060521</v>
      </c>
      <c r="BT29" s="871">
        <v>21.2798952527717</v>
      </c>
      <c r="BU29" s="708">
        <v>1.87999329558924</v>
      </c>
      <c r="BV29" s="875">
        <v>18.7261651532804</v>
      </c>
      <c r="BW29" s="866">
        <v>43.0893430752892</v>
      </c>
      <c r="BX29" s="870">
        <v>1.86940960893484</v>
      </c>
      <c r="BY29" s="871">
        <v>1.08853622297296</v>
      </c>
      <c r="BZ29" s="708">
        <v>1.71736095637607</v>
      </c>
      <c r="CA29" s="875">
        <v>0.78087338596188</v>
      </c>
      <c r="CB29" s="866">
        <v>1.5662626999086</v>
      </c>
    </row>
    <row r="30" s="159" customFormat="1" hidden="1" outlineLevel="2" spans="1:80">
      <c r="A30" s="850" t="s">
        <v>51</v>
      </c>
      <c r="B30" s="841">
        <v>80.8403519999999</v>
      </c>
      <c r="C30" s="851">
        <v>78.02235</v>
      </c>
      <c r="D30" s="727">
        <v>1.036117881607</v>
      </c>
      <c r="E30" s="852">
        <v>2.81800199999989</v>
      </c>
      <c r="F30" s="843">
        <v>97.206189</v>
      </c>
      <c r="G30" s="841">
        <v>50.552229</v>
      </c>
      <c r="H30" s="851">
        <v>20.83976969</v>
      </c>
      <c r="I30" s="727">
        <v>2.42575756603767</v>
      </c>
      <c r="J30" s="852">
        <v>29.71245931</v>
      </c>
      <c r="K30" s="843">
        <v>95.094510999999</v>
      </c>
      <c r="L30" s="841">
        <v>0</v>
      </c>
      <c r="M30" s="851">
        <v>0</v>
      </c>
      <c r="N30" s="727" t="s">
        <v>29</v>
      </c>
      <c r="O30" s="852">
        <v>0</v>
      </c>
      <c r="P30" s="843">
        <v>0</v>
      </c>
      <c r="Q30" s="841">
        <v>30.2881229999999</v>
      </c>
      <c r="R30" s="851">
        <v>57.18258031</v>
      </c>
      <c r="S30" s="727">
        <v>0.529673946782412</v>
      </c>
      <c r="T30" s="852">
        <v>-26.8944573100001</v>
      </c>
      <c r="U30" s="843">
        <v>2.11167800000099</v>
      </c>
      <c r="V30" s="856">
        <v>0.374665897051017</v>
      </c>
      <c r="W30" s="857">
        <v>0.732899999935916</v>
      </c>
      <c r="X30" s="708">
        <v>0.51121012018526</v>
      </c>
      <c r="Y30" s="861">
        <v>-0.358234102884899</v>
      </c>
      <c r="Z30" s="862">
        <v>0.021723699094931</v>
      </c>
      <c r="AA30" s="841">
        <v>17.925829</v>
      </c>
      <c r="AB30" s="851">
        <v>17.27284005</v>
      </c>
      <c r="AC30" s="727">
        <v>1.03780437658832</v>
      </c>
      <c r="AD30" s="852">
        <v>0.652988949999987</v>
      </c>
      <c r="AE30" s="843">
        <v>18.144916</v>
      </c>
      <c r="AF30" s="841">
        <v>5.40657600000001</v>
      </c>
      <c r="AG30" s="851">
        <v>6.13689</v>
      </c>
      <c r="AH30" s="727">
        <v>0.880996074558939</v>
      </c>
      <c r="AI30" s="852">
        <v>-0.730313999999992</v>
      </c>
      <c r="AJ30" s="843">
        <v>16.365411</v>
      </c>
      <c r="AK30" s="841">
        <v>0</v>
      </c>
      <c r="AL30" s="709">
        <v>0</v>
      </c>
      <c r="AM30" s="708" t="s">
        <v>29</v>
      </c>
      <c r="AN30" s="842">
        <v>0</v>
      </c>
      <c r="AO30" s="843">
        <v>0</v>
      </c>
      <c r="AP30" s="841">
        <v>0</v>
      </c>
      <c r="AQ30" s="709">
        <v>0</v>
      </c>
      <c r="AR30" s="708" t="s">
        <v>29</v>
      </c>
      <c r="AS30" s="842">
        <v>0</v>
      </c>
      <c r="AT30" s="843">
        <v>0</v>
      </c>
      <c r="AU30" s="841">
        <v>6.95571799999993</v>
      </c>
      <c r="AV30" s="851">
        <v>33.77285026</v>
      </c>
      <c r="AW30" s="727">
        <v>0.205955906784633</v>
      </c>
      <c r="AX30" s="852">
        <v>-26.8171322600001</v>
      </c>
      <c r="AY30" s="843">
        <v>-32.398648999999</v>
      </c>
      <c r="AZ30" s="856">
        <v>0.0860426486020242</v>
      </c>
      <c r="BA30" s="857">
        <v>0.432861228353158</v>
      </c>
      <c r="BB30" s="857">
        <v>0.198776519970102</v>
      </c>
      <c r="BC30" s="861">
        <v>-0.346818579751134</v>
      </c>
      <c r="BD30" s="862">
        <v>-0.333298212112801</v>
      </c>
      <c r="BE30" s="869">
        <v>4.75</v>
      </c>
      <c r="BF30" s="851">
        <v>4.75</v>
      </c>
      <c r="BG30" s="857">
        <v>1</v>
      </c>
      <c r="BH30" s="851">
        <v>0</v>
      </c>
      <c r="BI30" s="862">
        <v>38.66666667</v>
      </c>
      <c r="BJ30" s="869">
        <v>17.0190214736842</v>
      </c>
      <c r="BK30" s="851">
        <v>16.4257578947368</v>
      </c>
      <c r="BL30" s="857">
        <v>1.036117881607</v>
      </c>
      <c r="BM30" s="862">
        <v>0.593263578947344</v>
      </c>
      <c r="BN30" s="856">
        <v>0.221743579246167</v>
      </c>
      <c r="BO30" s="857">
        <v>0.221383232496842</v>
      </c>
      <c r="BP30" s="857">
        <v>1.00162770569957</v>
      </c>
      <c r="BQ30" s="857">
        <v>0.000360346749324447</v>
      </c>
      <c r="BR30" s="862">
        <v>0.186664205095007</v>
      </c>
      <c r="BS30" s="869">
        <v>4.50971344198363</v>
      </c>
      <c r="BT30" s="851">
        <v>4.51705392825658</v>
      </c>
      <c r="BU30" s="708">
        <v>0.998374939420796</v>
      </c>
      <c r="BV30" s="876">
        <v>-0.00734048627294648</v>
      </c>
      <c r="BW30" s="862">
        <v>5.35721350266929</v>
      </c>
      <c r="BX30" s="869">
        <v>0.388027688984422</v>
      </c>
      <c r="BY30" s="851">
        <v>1.9552575119226</v>
      </c>
      <c r="BZ30" s="708">
        <v>0.198453496083427</v>
      </c>
      <c r="CA30" s="875">
        <v>-1.56722982293818</v>
      </c>
      <c r="CB30" s="866">
        <v>-1.78554968234623</v>
      </c>
    </row>
    <row r="31" s="159" customFormat="1" hidden="1" outlineLevel="2" spans="1:80">
      <c r="A31" s="850" t="s">
        <v>52</v>
      </c>
      <c r="B31" s="841">
        <v>66.0225189999999</v>
      </c>
      <c r="C31" s="709">
        <v>66</v>
      </c>
      <c r="D31" s="727">
        <v>1.0003411969697</v>
      </c>
      <c r="E31" s="842">
        <v>0.0225189999998889</v>
      </c>
      <c r="F31" s="843">
        <v>70.729079</v>
      </c>
      <c r="G31" s="841">
        <v>44.712967</v>
      </c>
      <c r="H31" s="709">
        <v>42.9</v>
      </c>
      <c r="I31" s="727">
        <v>1.0422603030303</v>
      </c>
      <c r="J31" s="842">
        <v>1.81296699999998</v>
      </c>
      <c r="K31" s="843">
        <v>56.5351979999999</v>
      </c>
      <c r="L31" s="841">
        <v>0</v>
      </c>
      <c r="M31" s="709">
        <v>0</v>
      </c>
      <c r="N31" s="727" t="s">
        <v>29</v>
      </c>
      <c r="O31" s="842">
        <v>0</v>
      </c>
      <c r="P31" s="843">
        <v>0</v>
      </c>
      <c r="Q31" s="841">
        <v>21.3095519999999</v>
      </c>
      <c r="R31" s="709">
        <v>23.1</v>
      </c>
      <c r="S31" s="727">
        <v>0.922491428571425</v>
      </c>
      <c r="T31" s="842">
        <v>-1.79044800000009</v>
      </c>
      <c r="U31" s="843">
        <v>14.1938810000001</v>
      </c>
      <c r="V31" s="853">
        <v>0.322761874626443</v>
      </c>
      <c r="W31" s="708">
        <v>0.35</v>
      </c>
      <c r="X31" s="708">
        <v>0.92217678464698</v>
      </c>
      <c r="Y31" s="858">
        <v>-0.0272381253735571</v>
      </c>
      <c r="Z31" s="859">
        <v>0.200679567734794</v>
      </c>
      <c r="AA31" s="841">
        <v>15.708978</v>
      </c>
      <c r="AB31" s="709">
        <v>13.99090534</v>
      </c>
      <c r="AC31" s="727">
        <v>1.12279924838659</v>
      </c>
      <c r="AD31" s="842">
        <v>1.71807265999999</v>
      </c>
      <c r="AE31" s="843">
        <v>12.4596610000001</v>
      </c>
      <c r="AF31" s="841">
        <v>5.69870699999999</v>
      </c>
      <c r="AG31" s="709">
        <v>5.76783333</v>
      </c>
      <c r="AH31" s="727">
        <v>0.988015199808138</v>
      </c>
      <c r="AI31" s="842">
        <v>-0.069126330000012</v>
      </c>
      <c r="AJ31" s="843">
        <v>14.976796</v>
      </c>
      <c r="AK31" s="841">
        <v>0</v>
      </c>
      <c r="AL31" s="709">
        <v>0</v>
      </c>
      <c r="AM31" s="708" t="s">
        <v>29</v>
      </c>
      <c r="AN31" s="842">
        <v>0</v>
      </c>
      <c r="AO31" s="843">
        <v>0</v>
      </c>
      <c r="AP31" s="841">
        <v>0</v>
      </c>
      <c r="AQ31" s="709">
        <v>0</v>
      </c>
      <c r="AR31" s="708" t="s">
        <v>29</v>
      </c>
      <c r="AS31" s="842">
        <v>0</v>
      </c>
      <c r="AT31" s="843">
        <v>0</v>
      </c>
      <c r="AU31" s="841">
        <v>-0.0981330000000646</v>
      </c>
      <c r="AV31" s="709">
        <v>3.34126133</v>
      </c>
      <c r="AW31" s="727">
        <v>-0.0293700463112427</v>
      </c>
      <c r="AX31" s="842">
        <v>-3.43939433000007</v>
      </c>
      <c r="AY31" s="843">
        <v>-13.242576</v>
      </c>
      <c r="AZ31" s="853">
        <v>-0.00148635649603228</v>
      </c>
      <c r="BA31" s="708">
        <v>0.0506251716666667</v>
      </c>
      <c r="BB31" s="708">
        <v>-0.0293600287584004</v>
      </c>
      <c r="BC31" s="858">
        <v>-0.052111528162699</v>
      </c>
      <c r="BD31" s="859">
        <v>-0.187229583464533</v>
      </c>
      <c r="BE31" s="841">
        <v>4.625</v>
      </c>
      <c r="BF31" s="709">
        <v>4.5</v>
      </c>
      <c r="BG31" s="708">
        <v>1.02777777777778</v>
      </c>
      <c r="BH31" s="709">
        <v>0.125</v>
      </c>
      <c r="BI31" s="866">
        <v>36.25</v>
      </c>
      <c r="BJ31" s="841">
        <v>14.2751392432432</v>
      </c>
      <c r="BK31" s="709">
        <v>14.6666666666667</v>
      </c>
      <c r="BL31" s="708">
        <v>0.973304948402947</v>
      </c>
      <c r="BM31" s="866">
        <v>-0.391527423423447</v>
      </c>
      <c r="BN31" s="853">
        <v>0.237933635946245</v>
      </c>
      <c r="BO31" s="708">
        <v>0.211983414242424</v>
      </c>
      <c r="BP31" s="708">
        <v>1.12241628335198</v>
      </c>
      <c r="BQ31" s="708">
        <v>0.0259502217038203</v>
      </c>
      <c r="BR31" s="859">
        <v>0.176160373868294</v>
      </c>
      <c r="BS31" s="870">
        <v>4.20285259804934</v>
      </c>
      <c r="BT31" s="871">
        <v>4.71735019257875</v>
      </c>
      <c r="BU31" s="708">
        <v>0.890935043292142</v>
      </c>
      <c r="BV31" s="875">
        <v>-0.514497594529405</v>
      </c>
      <c r="BW31" s="866">
        <v>5.6766455363432</v>
      </c>
      <c r="BX31" s="870">
        <v>-0.00624693726097679</v>
      </c>
      <c r="BY31" s="871">
        <v>0.238816663311082</v>
      </c>
      <c r="BZ31" s="708">
        <v>-0.0261578784929239</v>
      </c>
      <c r="CA31" s="875">
        <v>-0.245063600572059</v>
      </c>
      <c r="CB31" s="866">
        <v>-1.06283597924534</v>
      </c>
    </row>
    <row r="32" s="159" customFormat="1" hidden="1" outlineLevel="2" spans="1:80">
      <c r="A32" s="850" t="s">
        <v>53</v>
      </c>
      <c r="B32" s="841">
        <v>39.93478</v>
      </c>
      <c r="C32" s="709">
        <v>29.9568</v>
      </c>
      <c r="D32" s="727">
        <v>1.33307896704588</v>
      </c>
      <c r="E32" s="842">
        <v>9.97797999999997</v>
      </c>
      <c r="F32" s="843">
        <v>26.7096840000001</v>
      </c>
      <c r="G32" s="841">
        <v>0</v>
      </c>
      <c r="H32" s="709">
        <v>0</v>
      </c>
      <c r="I32" s="727" t="s">
        <v>29</v>
      </c>
      <c r="J32" s="842">
        <v>0</v>
      </c>
      <c r="K32" s="843">
        <v>0</v>
      </c>
      <c r="L32" s="841">
        <v>27.55072</v>
      </c>
      <c r="M32" s="709">
        <v>20.96976</v>
      </c>
      <c r="N32" s="727">
        <v>1.31383096420751</v>
      </c>
      <c r="O32" s="842">
        <v>6.58095999999999</v>
      </c>
      <c r="P32" s="843">
        <v>63.727888</v>
      </c>
      <c r="Q32" s="841">
        <v>12.38406</v>
      </c>
      <c r="R32" s="709">
        <v>8.98704</v>
      </c>
      <c r="S32" s="727">
        <v>1.37799097366875</v>
      </c>
      <c r="T32" s="842">
        <v>3.39701999999999</v>
      </c>
      <c r="U32" s="843">
        <v>-37.0182039999999</v>
      </c>
      <c r="V32" s="853">
        <v>0.310107129674935</v>
      </c>
      <c r="W32" s="708">
        <v>0.3</v>
      </c>
      <c r="X32" s="708">
        <v>1.03369043224978</v>
      </c>
      <c r="Y32" s="858">
        <v>0.0101071296749349</v>
      </c>
      <c r="Z32" s="859">
        <v>-1.38594690974254</v>
      </c>
      <c r="AA32" s="841">
        <v>1.611288</v>
      </c>
      <c r="AB32" s="709">
        <v>0.867</v>
      </c>
      <c r="AC32" s="727">
        <v>1.85846366782007</v>
      </c>
      <c r="AD32" s="842">
        <v>0.744287999999998</v>
      </c>
      <c r="AE32" s="843">
        <v>0.539011</v>
      </c>
      <c r="AF32" s="841">
        <v>0.0772679999999999</v>
      </c>
      <c r="AG32" s="709">
        <v>0.357503</v>
      </c>
      <c r="AH32" s="727">
        <v>0.216132452035367</v>
      </c>
      <c r="AI32" s="842">
        <v>-0.280235</v>
      </c>
      <c r="AJ32" s="843">
        <v>0.356235</v>
      </c>
      <c r="AK32" s="841">
        <v>0.02908</v>
      </c>
      <c r="AL32" s="709">
        <v>0</v>
      </c>
      <c r="AM32" s="708" t="s">
        <v>29</v>
      </c>
      <c r="AN32" s="842">
        <v>0.02908</v>
      </c>
      <c r="AO32" s="843">
        <v>0.04923</v>
      </c>
      <c r="AP32" s="841">
        <v>0</v>
      </c>
      <c r="AQ32" s="709">
        <v>0</v>
      </c>
      <c r="AR32" s="708" t="s">
        <v>29</v>
      </c>
      <c r="AS32" s="842">
        <v>0</v>
      </c>
      <c r="AT32" s="843">
        <v>0</v>
      </c>
      <c r="AU32" s="841">
        <v>10.724584</v>
      </c>
      <c r="AV32" s="709">
        <v>7.762537</v>
      </c>
      <c r="AW32" s="727">
        <v>1.38158233577502</v>
      </c>
      <c r="AX32" s="842">
        <v>2.96204699999999</v>
      </c>
      <c r="AY32" s="843">
        <v>-37.8642199999999</v>
      </c>
      <c r="AZ32" s="853">
        <v>0.268552474810178</v>
      </c>
      <c r="BA32" s="708">
        <v>0.259124372429632</v>
      </c>
      <c r="BB32" s="708">
        <v>1.03638446778335</v>
      </c>
      <c r="BC32" s="858">
        <v>0.00942810238054598</v>
      </c>
      <c r="BD32" s="859">
        <v>-1.41762141401597</v>
      </c>
      <c r="BE32" s="841">
        <v>0.5</v>
      </c>
      <c r="BF32" s="709">
        <v>0.375</v>
      </c>
      <c r="BG32" s="708">
        <v>1.33333333333333</v>
      </c>
      <c r="BH32" s="709">
        <v>0.125</v>
      </c>
      <c r="BI32" s="866">
        <v>1.83333333333333</v>
      </c>
      <c r="BJ32" s="841">
        <v>79.86956</v>
      </c>
      <c r="BK32" s="709">
        <v>79.8848</v>
      </c>
      <c r="BL32" s="708">
        <v>0.999809225284409</v>
      </c>
      <c r="BM32" s="866">
        <v>-0.0152400000000483</v>
      </c>
      <c r="BN32" s="853">
        <v>0.040347987393445</v>
      </c>
      <c r="BO32" s="708">
        <v>0.0289416760134594</v>
      </c>
      <c r="BP32" s="708">
        <v>1.39411371251206</v>
      </c>
      <c r="BQ32" s="708">
        <v>0.0114063113799856</v>
      </c>
      <c r="BR32" s="859">
        <v>0.0201803585545976</v>
      </c>
      <c r="BS32" s="870">
        <v>24.7843836731857</v>
      </c>
      <c r="BT32" s="871">
        <v>34.5522491349481</v>
      </c>
      <c r="BU32" s="708">
        <v>0.717301602462613</v>
      </c>
      <c r="BV32" s="875">
        <v>-9.7678654617624</v>
      </c>
      <c r="BW32" s="866">
        <v>49.5531334239934</v>
      </c>
      <c r="BX32" s="870">
        <v>6.65590757207899</v>
      </c>
      <c r="BY32" s="871">
        <v>8.95332987312572</v>
      </c>
      <c r="BZ32" s="708">
        <v>0.743400239508357</v>
      </c>
      <c r="CA32" s="875">
        <v>-2.29742230104673</v>
      </c>
      <c r="CB32" s="866">
        <v>-70.2475830734436</v>
      </c>
    </row>
    <row r="33" s="159" customFormat="1" hidden="1" outlineLevel="2" spans="1:80">
      <c r="A33" s="850" t="s">
        <v>54</v>
      </c>
      <c r="B33" s="841">
        <v>51.3327129999998</v>
      </c>
      <c r="C33" s="709">
        <v>38.3656</v>
      </c>
      <c r="D33" s="727">
        <v>1.33798801530537</v>
      </c>
      <c r="E33" s="842">
        <v>12.9671129999998</v>
      </c>
      <c r="F33" s="843">
        <v>42.4375949999999</v>
      </c>
      <c r="G33" s="841">
        <v>0</v>
      </c>
      <c r="H33" s="709">
        <v>0</v>
      </c>
      <c r="I33" s="727" t="s">
        <v>29</v>
      </c>
      <c r="J33" s="842">
        <v>0</v>
      </c>
      <c r="K33" s="843">
        <v>0</v>
      </c>
      <c r="L33" s="841">
        <v>35.311861</v>
      </c>
      <c r="M33" s="709">
        <v>24.39999983</v>
      </c>
      <c r="N33" s="727">
        <v>1.44720742811579</v>
      </c>
      <c r="O33" s="842">
        <v>10.91186117</v>
      </c>
      <c r="P33" s="843">
        <v>29.6363339999999</v>
      </c>
      <c r="Q33" s="841">
        <v>16.0208519999998</v>
      </c>
      <c r="R33" s="709">
        <v>13.96560017</v>
      </c>
      <c r="S33" s="727">
        <v>1.14716530653761</v>
      </c>
      <c r="T33" s="842">
        <v>2.05525182999979</v>
      </c>
      <c r="U33" s="843">
        <v>12.801261</v>
      </c>
      <c r="V33" s="853">
        <v>0.312098291005968</v>
      </c>
      <c r="W33" s="708">
        <v>0.3640135999437</v>
      </c>
      <c r="X33" s="708">
        <v>0.857380853501735</v>
      </c>
      <c r="Y33" s="858">
        <v>-0.0519153089377313</v>
      </c>
      <c r="Z33" s="859">
        <v>0.301649068473367</v>
      </c>
      <c r="AA33" s="841">
        <v>2.013954</v>
      </c>
      <c r="AB33" s="709">
        <v>3.45660835</v>
      </c>
      <c r="AC33" s="727">
        <v>0.582638759175595</v>
      </c>
      <c r="AD33" s="842">
        <v>-1.44265435</v>
      </c>
      <c r="AE33" s="843">
        <v>2.52911099999999</v>
      </c>
      <c r="AF33" s="841">
        <v>1.407972</v>
      </c>
      <c r="AG33" s="709">
        <v>1.68877033</v>
      </c>
      <c r="AH33" s="727">
        <v>0.833726158606777</v>
      </c>
      <c r="AI33" s="842">
        <v>-0.280798330000002</v>
      </c>
      <c r="AJ33" s="843">
        <v>1.429296</v>
      </c>
      <c r="AK33" s="841">
        <v>0.13777</v>
      </c>
      <c r="AL33" s="709">
        <v>0.05</v>
      </c>
      <c r="AM33" s="708">
        <v>2.7554</v>
      </c>
      <c r="AN33" s="842">
        <v>0.0877699999999998</v>
      </c>
      <c r="AO33" s="843">
        <v>0.22051</v>
      </c>
      <c r="AP33" s="841">
        <v>0</v>
      </c>
      <c r="AQ33" s="709">
        <v>0</v>
      </c>
      <c r="AR33" s="708" t="s">
        <v>29</v>
      </c>
      <c r="AS33" s="842">
        <v>0</v>
      </c>
      <c r="AT33" s="843">
        <v>0</v>
      </c>
      <c r="AU33" s="841">
        <v>12.7366959999998</v>
      </c>
      <c r="AV33" s="709">
        <v>8.87022149000001</v>
      </c>
      <c r="AW33" s="727">
        <v>1.43589379525176</v>
      </c>
      <c r="AX33" s="842">
        <v>3.86647450999979</v>
      </c>
      <c r="AY33" s="843">
        <v>9.06336400000002</v>
      </c>
      <c r="AZ33" s="853">
        <v>0.24812045293612</v>
      </c>
      <c r="BA33" s="708">
        <v>0.231202470181621</v>
      </c>
      <c r="BB33" s="708">
        <v>1.07317388409046</v>
      </c>
      <c r="BC33" s="858">
        <v>0.0169179827544986</v>
      </c>
      <c r="BD33" s="859">
        <v>0.213569218519571</v>
      </c>
      <c r="BE33" s="841">
        <v>0.875</v>
      </c>
      <c r="BF33" s="709">
        <v>0.875</v>
      </c>
      <c r="BG33" s="708">
        <v>1</v>
      </c>
      <c r="BH33" s="709">
        <v>0</v>
      </c>
      <c r="BI33" s="866">
        <v>7.58333333</v>
      </c>
      <c r="BJ33" s="841">
        <v>58.6659577142855</v>
      </c>
      <c r="BK33" s="709">
        <v>43.8464</v>
      </c>
      <c r="BL33" s="708">
        <v>1.33798801530537</v>
      </c>
      <c r="BM33" s="866">
        <v>14.8195577142855</v>
      </c>
      <c r="BN33" s="853">
        <v>0.0392333442419069</v>
      </c>
      <c r="BO33" s="708">
        <v>0.0900965539441583</v>
      </c>
      <c r="BP33" s="708">
        <v>0.435458877441901</v>
      </c>
      <c r="BQ33" s="708">
        <v>-0.0508632097022514</v>
      </c>
      <c r="BR33" s="859">
        <v>0.0595960020825872</v>
      </c>
      <c r="BS33" s="870">
        <v>25.4885230745091</v>
      </c>
      <c r="BT33" s="871">
        <v>11.0992036456777</v>
      </c>
      <c r="BU33" s="708">
        <v>2.29642809413943</v>
      </c>
      <c r="BV33" s="875">
        <v>14.3893194288313</v>
      </c>
      <c r="BW33" s="866">
        <v>16.7796490545492</v>
      </c>
      <c r="BX33" s="870">
        <v>6.32422388991993</v>
      </c>
      <c r="BY33" s="871">
        <v>2.56616329992954</v>
      </c>
      <c r="BZ33" s="708">
        <v>2.46446665732207</v>
      </c>
      <c r="CA33" s="875">
        <v>3.75806058999038</v>
      </c>
      <c r="CB33" s="866">
        <v>3.58361653561273</v>
      </c>
    </row>
    <row r="34" s="159" customFormat="1" hidden="1" outlineLevel="2" spans="1:80">
      <c r="A34" s="850" t="s">
        <v>55</v>
      </c>
      <c r="B34" s="841">
        <v>68.003111</v>
      </c>
      <c r="C34" s="709">
        <v>60.32</v>
      </c>
      <c r="D34" s="727">
        <v>1.12737252984085</v>
      </c>
      <c r="E34" s="842">
        <v>7.68311099999999</v>
      </c>
      <c r="F34" s="843">
        <v>65.430217000001</v>
      </c>
      <c r="G34" s="841">
        <v>0</v>
      </c>
      <c r="H34" s="709">
        <v>0</v>
      </c>
      <c r="I34" s="727" t="s">
        <v>29</v>
      </c>
      <c r="J34" s="842">
        <v>0</v>
      </c>
      <c r="K34" s="843">
        <v>0</v>
      </c>
      <c r="L34" s="841">
        <v>46.8930549999998</v>
      </c>
      <c r="M34" s="709">
        <v>41.99999987</v>
      </c>
      <c r="N34" s="727">
        <v>1.11650131297964</v>
      </c>
      <c r="O34" s="842">
        <v>4.89305512999982</v>
      </c>
      <c r="P34" s="843">
        <v>281.973098999999</v>
      </c>
      <c r="Q34" s="841">
        <v>21.1100560000002</v>
      </c>
      <c r="R34" s="709">
        <v>18.32000013</v>
      </c>
      <c r="S34" s="727">
        <v>1.15229562501101</v>
      </c>
      <c r="T34" s="842">
        <v>2.79005587000017</v>
      </c>
      <c r="U34" s="843">
        <v>-216.542881999998</v>
      </c>
      <c r="V34" s="853">
        <v>0.310427797928247</v>
      </c>
      <c r="W34" s="708">
        <v>0.303713530006631</v>
      </c>
      <c r="X34" s="708">
        <v>1.02210724007412</v>
      </c>
      <c r="Y34" s="858">
        <v>0.00671426792161606</v>
      </c>
      <c r="Z34" s="859">
        <v>-3.30952413011246</v>
      </c>
      <c r="AA34" s="841">
        <v>2.310174</v>
      </c>
      <c r="AB34" s="709">
        <v>2.89407602</v>
      </c>
      <c r="AC34" s="727">
        <v>0.798242335044121</v>
      </c>
      <c r="AD34" s="842">
        <v>-0.583902020000004</v>
      </c>
      <c r="AE34" s="843">
        <v>2.504389</v>
      </c>
      <c r="AF34" s="841">
        <v>0.0864579999999998</v>
      </c>
      <c r="AG34" s="709">
        <v>0.34485</v>
      </c>
      <c r="AH34" s="727">
        <v>0.250711903726257</v>
      </c>
      <c r="AI34" s="842">
        <v>-0.258392</v>
      </c>
      <c r="AJ34" s="843">
        <v>0.352183</v>
      </c>
      <c r="AK34" s="841">
        <v>0.0970399999999999</v>
      </c>
      <c r="AL34" s="709">
        <v>0</v>
      </c>
      <c r="AM34" s="708" t="s">
        <v>29</v>
      </c>
      <c r="AN34" s="842">
        <v>0.0970399999999999</v>
      </c>
      <c r="AO34" s="843">
        <v>0.1063</v>
      </c>
      <c r="AP34" s="841">
        <v>0</v>
      </c>
      <c r="AQ34" s="709">
        <v>0</v>
      </c>
      <c r="AR34" s="708" t="s">
        <v>29</v>
      </c>
      <c r="AS34" s="842">
        <v>0</v>
      </c>
      <c r="AT34" s="843">
        <v>0</v>
      </c>
      <c r="AU34" s="841">
        <v>18.8104640000002</v>
      </c>
      <c r="AV34" s="709">
        <v>15.08107411</v>
      </c>
      <c r="AW34" s="727">
        <v>1.24728940808847</v>
      </c>
      <c r="AX34" s="842">
        <v>3.72938989000018</v>
      </c>
      <c r="AY34" s="843">
        <v>-219.293153999998</v>
      </c>
      <c r="AZ34" s="853">
        <v>0.276611815597674</v>
      </c>
      <c r="BA34" s="708">
        <v>0.250017806863395</v>
      </c>
      <c r="BB34" s="708">
        <v>1.10636845858267</v>
      </c>
      <c r="BC34" s="858">
        <v>0.0265940087342792</v>
      </c>
      <c r="BD34" s="859">
        <v>-3.35155779782901</v>
      </c>
      <c r="BE34" s="841">
        <v>0.75</v>
      </c>
      <c r="BF34" s="709">
        <v>0.75</v>
      </c>
      <c r="BG34" s="708">
        <v>1</v>
      </c>
      <c r="BH34" s="709">
        <v>0</v>
      </c>
      <c r="BI34" s="866">
        <v>6</v>
      </c>
      <c r="BJ34" s="841">
        <v>90.6708146666667</v>
      </c>
      <c r="BK34" s="709">
        <v>80.4266666666667</v>
      </c>
      <c r="BL34" s="708">
        <v>1.12737252984085</v>
      </c>
      <c r="BM34" s="866">
        <v>10.244148</v>
      </c>
      <c r="BN34" s="853">
        <v>0.0339715928584502</v>
      </c>
      <c r="BO34" s="708">
        <v>0.0479787138594164</v>
      </c>
      <c r="BP34" s="708">
        <v>0.708055513075885</v>
      </c>
      <c r="BQ34" s="708">
        <v>-0.0140071210009663</v>
      </c>
      <c r="BR34" s="859">
        <v>0.0382757251133671</v>
      </c>
      <c r="BS34" s="870">
        <v>29.4363589062989</v>
      </c>
      <c r="BT34" s="871">
        <v>20.8425762084854</v>
      </c>
      <c r="BU34" s="708">
        <v>1.4123186410284</v>
      </c>
      <c r="BV34" s="875">
        <v>8.59378269781352</v>
      </c>
      <c r="BW34" s="866">
        <v>26.1262196088551</v>
      </c>
      <c r="BX34" s="870">
        <v>8.14244468165611</v>
      </c>
      <c r="BY34" s="871">
        <v>5.21101519302869</v>
      </c>
      <c r="BZ34" s="708">
        <v>1.56254479790216</v>
      </c>
      <c r="CA34" s="875">
        <v>2.93142948862742</v>
      </c>
      <c r="CB34" s="866">
        <v>-87.5635350578517</v>
      </c>
    </row>
    <row r="35" s="159" customFormat="1" hidden="1" outlineLevel="2" spans="1:80">
      <c r="A35" s="850" t="s">
        <v>56</v>
      </c>
      <c r="B35" s="841">
        <v>59.7687229999999</v>
      </c>
      <c r="C35" s="709">
        <v>45.24</v>
      </c>
      <c r="D35" s="727">
        <v>1.32114772325376</v>
      </c>
      <c r="E35" s="842">
        <v>14.5287229999999</v>
      </c>
      <c r="F35" s="843">
        <v>41.968652</v>
      </c>
      <c r="G35" s="841">
        <v>0</v>
      </c>
      <c r="H35" s="709">
        <v>0</v>
      </c>
      <c r="I35" s="727" t="s">
        <v>29</v>
      </c>
      <c r="J35" s="842">
        <v>0</v>
      </c>
      <c r="K35" s="843">
        <v>0</v>
      </c>
      <c r="L35" s="841">
        <v>40.3177249999999</v>
      </c>
      <c r="M35" s="709">
        <v>31.668</v>
      </c>
      <c r="N35" s="727">
        <v>1.27313770999115</v>
      </c>
      <c r="O35" s="842">
        <v>8.64972499999987</v>
      </c>
      <c r="P35" s="843">
        <v>27.3214399999999</v>
      </c>
      <c r="Q35" s="841">
        <v>19.4509980000001</v>
      </c>
      <c r="R35" s="709">
        <v>13.572</v>
      </c>
      <c r="S35" s="727">
        <v>1.43317108753316</v>
      </c>
      <c r="T35" s="842">
        <v>5.87899800000007</v>
      </c>
      <c r="U35" s="843">
        <v>14.6472120000001</v>
      </c>
      <c r="V35" s="853">
        <v>0.325437737727809</v>
      </c>
      <c r="W35" s="708">
        <v>0.3</v>
      </c>
      <c r="X35" s="708">
        <v>1.0847924590927</v>
      </c>
      <c r="Y35" s="858">
        <v>0.0254377377278094</v>
      </c>
      <c r="Z35" s="859">
        <v>0.34900363252077</v>
      </c>
      <c r="AA35" s="841">
        <v>1.84809099999999</v>
      </c>
      <c r="AB35" s="709">
        <v>2.41140901</v>
      </c>
      <c r="AC35" s="727">
        <v>0.76639466483539</v>
      </c>
      <c r="AD35" s="842">
        <v>-0.56331801000001</v>
      </c>
      <c r="AE35" s="843">
        <v>1.884681</v>
      </c>
      <c r="AF35" s="841">
        <v>0.911898999999998</v>
      </c>
      <c r="AG35" s="709">
        <v>0.552004</v>
      </c>
      <c r="AH35" s="727">
        <v>1.65197897116687</v>
      </c>
      <c r="AI35" s="842">
        <v>0.359894999999998</v>
      </c>
      <c r="AJ35" s="843">
        <v>0.645291</v>
      </c>
      <c r="AK35" s="841">
        <v>0.30361</v>
      </c>
      <c r="AL35" s="709">
        <v>0.05</v>
      </c>
      <c r="AM35" s="708">
        <v>6.0722</v>
      </c>
      <c r="AN35" s="842">
        <v>0.25361</v>
      </c>
      <c r="AO35" s="843">
        <v>0.18786</v>
      </c>
      <c r="AP35" s="841">
        <v>0</v>
      </c>
      <c r="AQ35" s="709">
        <v>0</v>
      </c>
      <c r="AR35" s="708" t="s">
        <v>29</v>
      </c>
      <c r="AS35" s="842">
        <v>0</v>
      </c>
      <c r="AT35" s="843">
        <v>0</v>
      </c>
      <c r="AU35" s="841">
        <v>16.9946180000001</v>
      </c>
      <c r="AV35" s="709">
        <v>10.65858699</v>
      </c>
      <c r="AW35" s="727">
        <v>1.59445318745764</v>
      </c>
      <c r="AX35" s="842">
        <v>6.33603101000008</v>
      </c>
      <c r="AY35" s="843">
        <v>12.3051000000001</v>
      </c>
      <c r="AZ35" s="853">
        <v>0.284339653701487</v>
      </c>
      <c r="BA35" s="708">
        <v>0.235600950265252</v>
      </c>
      <c r="BB35" s="708">
        <v>1.20686972349374</v>
      </c>
      <c r="BC35" s="858">
        <v>0.0487387034362349</v>
      </c>
      <c r="BD35" s="859">
        <v>0.293197408389483</v>
      </c>
      <c r="BE35" s="841">
        <v>0.75</v>
      </c>
      <c r="BF35" s="709">
        <v>0.75</v>
      </c>
      <c r="BG35" s="708">
        <v>1</v>
      </c>
      <c r="BH35" s="709">
        <v>0</v>
      </c>
      <c r="BI35" s="866">
        <v>3</v>
      </c>
      <c r="BJ35" s="841">
        <v>79.6916306666666</v>
      </c>
      <c r="BK35" s="709">
        <v>60.32</v>
      </c>
      <c r="BL35" s="708">
        <v>1.32114772325376</v>
      </c>
      <c r="BM35" s="866">
        <v>19.3716306666666</v>
      </c>
      <c r="BN35" s="853">
        <v>0.0309207041281439</v>
      </c>
      <c r="BO35" s="708">
        <v>0.0533025864279399</v>
      </c>
      <c r="BP35" s="708">
        <v>0.580097631283725</v>
      </c>
      <c r="BQ35" s="708">
        <v>-0.0223818822997959</v>
      </c>
      <c r="BR35" s="859">
        <v>0.044906874778823</v>
      </c>
      <c r="BS35" s="870">
        <v>32.3407900368544</v>
      </c>
      <c r="BT35" s="871">
        <v>18.7608156942235</v>
      </c>
      <c r="BU35" s="708">
        <v>1.72384775608729</v>
      </c>
      <c r="BV35" s="875">
        <v>13.5799743426309</v>
      </c>
      <c r="BW35" s="866">
        <v>22.2683053524708</v>
      </c>
      <c r="BX35" s="870">
        <v>9.19576903951168</v>
      </c>
      <c r="BY35" s="871">
        <v>4.42006600531032</v>
      </c>
      <c r="BZ35" s="708">
        <v>2.08045966473437</v>
      </c>
      <c r="CA35" s="875">
        <v>4.77570303420136</v>
      </c>
      <c r="CB35" s="866">
        <v>6.52900941857009</v>
      </c>
    </row>
    <row r="36" s="159" customFormat="1" hidden="1" outlineLevel="2" spans="1:80">
      <c r="A36" s="850" t="s">
        <v>57</v>
      </c>
      <c r="B36" s="841">
        <v>368.195361999999</v>
      </c>
      <c r="C36" s="709">
        <v>330</v>
      </c>
      <c r="D36" s="727">
        <v>1.11574352121212</v>
      </c>
      <c r="E36" s="842">
        <v>38.195361999999</v>
      </c>
      <c r="F36" s="843">
        <v>347.145745</v>
      </c>
      <c r="G36" s="841">
        <v>2.23</v>
      </c>
      <c r="H36" s="709">
        <v>1.6</v>
      </c>
      <c r="I36" s="727">
        <v>1.39375</v>
      </c>
      <c r="J36" s="842">
        <v>0.63</v>
      </c>
      <c r="K36" s="843">
        <v>9.99200722162641e-16</v>
      </c>
      <c r="L36" s="841">
        <v>297.802419</v>
      </c>
      <c r="M36" s="709">
        <v>259.05</v>
      </c>
      <c r="N36" s="727">
        <v>1.14959436016213</v>
      </c>
      <c r="O36" s="842">
        <v>38.752419</v>
      </c>
      <c r="P36" s="843">
        <v>293.213502</v>
      </c>
      <c r="Q36" s="841">
        <v>70.392942999999</v>
      </c>
      <c r="R36" s="709">
        <v>70.95</v>
      </c>
      <c r="S36" s="727">
        <v>0.992148597603932</v>
      </c>
      <c r="T36" s="842">
        <v>-0.557057000001009</v>
      </c>
      <c r="U36" s="843">
        <v>53.932243</v>
      </c>
      <c r="V36" s="853">
        <v>0.191183676561355</v>
      </c>
      <c r="W36" s="708">
        <v>0.215</v>
      </c>
      <c r="X36" s="708">
        <v>0.889226402610956</v>
      </c>
      <c r="Y36" s="858">
        <v>-0.0238163234386445</v>
      </c>
      <c r="Z36" s="859">
        <v>0.155359078360589</v>
      </c>
      <c r="AA36" s="841">
        <v>20.239312</v>
      </c>
      <c r="AB36" s="709">
        <v>16.35304442</v>
      </c>
      <c r="AC36" s="727">
        <v>1.23764795595168</v>
      </c>
      <c r="AD36" s="842">
        <v>3.88626757999999</v>
      </c>
      <c r="AE36" s="843">
        <v>18.880452</v>
      </c>
      <c r="AF36" s="841">
        <v>30.195058</v>
      </c>
      <c r="AG36" s="709">
        <v>29.198286</v>
      </c>
      <c r="AH36" s="727">
        <v>1.03413803125293</v>
      </c>
      <c r="AI36" s="842">
        <v>0.996771999999975</v>
      </c>
      <c r="AJ36" s="843">
        <v>66.5983179999999</v>
      </c>
      <c r="AK36" s="841">
        <v>0</v>
      </c>
      <c r="AL36" s="709">
        <v>0</v>
      </c>
      <c r="AM36" s="708" t="s">
        <v>29</v>
      </c>
      <c r="AN36" s="842">
        <v>0</v>
      </c>
      <c r="AO36" s="843">
        <v>0</v>
      </c>
      <c r="AP36" s="841">
        <v>0</v>
      </c>
      <c r="AQ36" s="709">
        <v>0</v>
      </c>
      <c r="AR36" s="708" t="s">
        <v>29</v>
      </c>
      <c r="AS36" s="842">
        <v>0</v>
      </c>
      <c r="AT36" s="843">
        <v>0</v>
      </c>
      <c r="AU36" s="252">
        <v>17.728572999999</v>
      </c>
      <c r="AV36" s="709">
        <v>23.79866958</v>
      </c>
      <c r="AW36" s="727">
        <v>0.744939667337447</v>
      </c>
      <c r="AX36" s="842">
        <v>-6.07009658000096</v>
      </c>
      <c r="AY36" s="843">
        <v>-31.5465269999999</v>
      </c>
      <c r="AZ36" s="853">
        <v>0.0481499085260043</v>
      </c>
      <c r="BA36" s="708">
        <v>0.0721171805454544</v>
      </c>
      <c r="BB36" s="708">
        <v>0.66766210439489</v>
      </c>
      <c r="BC36" s="858">
        <v>-0.0239672720194501</v>
      </c>
      <c r="BD36" s="859">
        <v>-0.0908740131612441</v>
      </c>
      <c r="BE36" s="841">
        <v>5.875</v>
      </c>
      <c r="BF36" s="709">
        <v>6.25</v>
      </c>
      <c r="BG36" s="708">
        <v>0.94</v>
      </c>
      <c r="BH36" s="709">
        <v>-0.375</v>
      </c>
      <c r="BI36" s="866">
        <v>16.08333333</v>
      </c>
      <c r="BJ36" s="841">
        <v>62.6715509787232</v>
      </c>
      <c r="BK36" s="709">
        <v>52.8</v>
      </c>
      <c r="BL36" s="708">
        <v>1.18696119277885</v>
      </c>
      <c r="BM36" s="866">
        <v>9.87155097872323</v>
      </c>
      <c r="BN36" s="853">
        <v>0.0549689487940917</v>
      </c>
      <c r="BO36" s="708">
        <v>0.0495546800606061</v>
      </c>
      <c r="BP36" s="708">
        <v>1.109258474212</v>
      </c>
      <c r="BQ36" s="708">
        <v>0.00541426873348561</v>
      </c>
      <c r="BR36" s="859">
        <v>0.0543876808860209</v>
      </c>
      <c r="BS36" s="870">
        <v>18.1920888417551</v>
      </c>
      <c r="BT36" s="871">
        <v>20.1797287113344</v>
      </c>
      <c r="BU36" s="708">
        <v>0.901503142187293</v>
      </c>
      <c r="BV36" s="875">
        <v>-1.9876398695793</v>
      </c>
      <c r="BW36" s="866">
        <v>18.3865166469532</v>
      </c>
      <c r="BX36" s="870">
        <v>0.87594741362745</v>
      </c>
      <c r="BY36" s="871">
        <v>1.45530513883359</v>
      </c>
      <c r="BZ36" s="708">
        <v>0.601899485031374</v>
      </c>
      <c r="CA36" s="875">
        <v>-0.57935772520614</v>
      </c>
      <c r="CB36" s="866">
        <v>-1.67085655576466</v>
      </c>
    </row>
    <row r="37" s="159" customFormat="1" hidden="1" outlineLevel="2" spans="1:80">
      <c r="A37" s="850" t="s">
        <v>58</v>
      </c>
      <c r="B37" s="841">
        <v>434.663528</v>
      </c>
      <c r="C37" s="709">
        <v>457.454382</v>
      </c>
      <c r="D37" s="727">
        <v>0.950178957953451</v>
      </c>
      <c r="E37" s="842">
        <v>-22.790854</v>
      </c>
      <c r="F37" s="843">
        <v>409.892369999999</v>
      </c>
      <c r="G37" s="841">
        <v>0</v>
      </c>
      <c r="H37" s="709">
        <v>0</v>
      </c>
      <c r="I37" s="727" t="s">
        <v>29</v>
      </c>
      <c r="J37" s="842">
        <v>0</v>
      </c>
      <c r="K37" s="843">
        <v>0</v>
      </c>
      <c r="L37" s="841">
        <v>333.692912</v>
      </c>
      <c r="M37" s="709">
        <v>352.23987414</v>
      </c>
      <c r="N37" s="727">
        <v>0.947345648514999</v>
      </c>
      <c r="O37" s="842">
        <v>-18.54696214</v>
      </c>
      <c r="P37" s="843">
        <v>303.914737</v>
      </c>
      <c r="Q37" s="841">
        <v>100.970616</v>
      </c>
      <c r="R37" s="709">
        <v>105.21450786</v>
      </c>
      <c r="S37" s="727">
        <v>0.959664385203921</v>
      </c>
      <c r="T37" s="842">
        <v>-4.24389186000002</v>
      </c>
      <c r="U37" s="843">
        <v>105.977632999999</v>
      </c>
      <c r="V37" s="853">
        <v>0.232296039340112</v>
      </c>
      <c r="W37" s="708">
        <v>0.23</v>
      </c>
      <c r="X37" s="708">
        <v>1.00998277973962</v>
      </c>
      <c r="Y37" s="858">
        <v>0.00229603934011224</v>
      </c>
      <c r="Z37" s="859">
        <v>0.258549904210218</v>
      </c>
      <c r="AA37" s="841">
        <v>11.483712</v>
      </c>
      <c r="AB37" s="709">
        <v>21.22582409</v>
      </c>
      <c r="AC37" s="727">
        <v>0.541025495703144</v>
      </c>
      <c r="AD37" s="842">
        <v>-9.74211209000001</v>
      </c>
      <c r="AE37" s="843">
        <v>19.083491</v>
      </c>
      <c r="AF37" s="841">
        <v>45.215696</v>
      </c>
      <c r="AG37" s="709">
        <v>43.20714733</v>
      </c>
      <c r="AH37" s="727">
        <v>1.04648649110434</v>
      </c>
      <c r="AI37" s="842">
        <v>2.00854867</v>
      </c>
      <c r="AJ37" s="843">
        <v>32.68591</v>
      </c>
      <c r="AK37" s="841">
        <v>0</v>
      </c>
      <c r="AL37" s="709">
        <v>0</v>
      </c>
      <c r="AM37" s="708" t="s">
        <v>29</v>
      </c>
      <c r="AN37" s="842">
        <v>0</v>
      </c>
      <c r="AO37" s="843">
        <v>0</v>
      </c>
      <c r="AP37" s="841">
        <v>0</v>
      </c>
      <c r="AQ37" s="709">
        <v>0</v>
      </c>
      <c r="AR37" s="708" t="s">
        <v>29</v>
      </c>
      <c r="AS37" s="842">
        <v>0</v>
      </c>
      <c r="AT37" s="843">
        <v>0</v>
      </c>
      <c r="AU37" s="252">
        <v>44.271208</v>
      </c>
      <c r="AV37" s="709">
        <v>40.78153644</v>
      </c>
      <c r="AW37" s="727">
        <v>1.08556988933299</v>
      </c>
      <c r="AX37" s="842">
        <v>3.48967156000001</v>
      </c>
      <c r="AY37" s="843">
        <v>54.208231999999</v>
      </c>
      <c r="AZ37" s="853">
        <v>0.101851674106874</v>
      </c>
      <c r="BA37" s="708">
        <v>0.0891488595249701</v>
      </c>
      <c r="BB37" s="708">
        <v>1.1424899280775</v>
      </c>
      <c r="BC37" s="858">
        <v>0.0127028145819037</v>
      </c>
      <c r="BD37" s="859">
        <v>0.132249917216071</v>
      </c>
      <c r="BE37" s="841">
        <v>3.75</v>
      </c>
      <c r="BF37" s="709">
        <v>4.75</v>
      </c>
      <c r="BG37" s="708">
        <v>0.789473684210526</v>
      </c>
      <c r="BH37" s="709">
        <v>-1</v>
      </c>
      <c r="BI37" s="866">
        <v>21.9999999966667</v>
      </c>
      <c r="BJ37" s="841">
        <v>115.910274133333</v>
      </c>
      <c r="BK37" s="709">
        <v>96.3061856842105</v>
      </c>
      <c r="BL37" s="708">
        <v>1.2035600134077</v>
      </c>
      <c r="BM37" s="866">
        <v>19.6040884491228</v>
      </c>
      <c r="BN37" s="853">
        <v>0.0264197735955431</v>
      </c>
      <c r="BO37" s="708">
        <v>0.0463998705121159</v>
      </c>
      <c r="BP37" s="708">
        <v>0.5693932613162</v>
      </c>
      <c r="BQ37" s="708">
        <v>-0.0199800969165728</v>
      </c>
      <c r="BR37" s="859">
        <v>0.0465573218647617</v>
      </c>
      <c r="BS37" s="870">
        <v>37.8504379071854</v>
      </c>
      <c r="BT37" s="871">
        <v>21.5517842822187</v>
      </c>
      <c r="BU37" s="708">
        <v>1.75625541772029</v>
      </c>
      <c r="BV37" s="875">
        <v>16.2986536249668</v>
      </c>
      <c r="BW37" s="866">
        <v>21.4788986983566</v>
      </c>
      <c r="BX37" s="870">
        <v>3.85513046652512</v>
      </c>
      <c r="BY37" s="871">
        <v>1.92131698948797</v>
      </c>
      <c r="BZ37" s="708">
        <v>2.00650412587696</v>
      </c>
      <c r="CA37" s="875">
        <v>1.93381347703715</v>
      </c>
      <c r="CB37" s="866">
        <v>2.84058257475003</v>
      </c>
    </row>
    <row r="38" s="159" customFormat="1" hidden="1" outlineLevel="2" spans="1:80">
      <c r="A38" s="850" t="s">
        <v>59</v>
      </c>
      <c r="B38" s="841">
        <v>0</v>
      </c>
      <c r="C38" s="709">
        <v>0</v>
      </c>
      <c r="D38" s="727" t="s">
        <v>29</v>
      </c>
      <c r="E38" s="842">
        <v>0</v>
      </c>
      <c r="F38" s="843">
        <v>52.961381</v>
      </c>
      <c r="G38" s="841">
        <v>0</v>
      </c>
      <c r="H38" s="709">
        <v>0</v>
      </c>
      <c r="I38" s="727" t="s">
        <v>29</v>
      </c>
      <c r="J38" s="842">
        <v>0</v>
      </c>
      <c r="K38" s="843">
        <v>33.4135079999999</v>
      </c>
      <c r="L38" s="841">
        <v>0</v>
      </c>
      <c r="M38" s="709">
        <v>0</v>
      </c>
      <c r="N38" s="727" t="s">
        <v>29</v>
      </c>
      <c r="O38" s="842">
        <v>0</v>
      </c>
      <c r="P38" s="843">
        <v>0</v>
      </c>
      <c r="Q38" s="841">
        <v>0</v>
      </c>
      <c r="R38" s="709">
        <v>0</v>
      </c>
      <c r="S38" s="727" t="s">
        <v>29</v>
      </c>
      <c r="T38" s="842">
        <v>0</v>
      </c>
      <c r="U38" s="843">
        <v>19.5478730000001</v>
      </c>
      <c r="V38" s="853" t="s">
        <v>29</v>
      </c>
      <c r="W38" s="708" t="s">
        <v>29</v>
      </c>
      <c r="X38" s="708" t="s">
        <v>29</v>
      </c>
      <c r="Y38" s="858" t="s">
        <v>29</v>
      </c>
      <c r="Z38" s="859">
        <v>0.369096738621678</v>
      </c>
      <c r="AA38" s="841">
        <v>0</v>
      </c>
      <c r="AB38" s="709">
        <v>0</v>
      </c>
      <c r="AC38" s="727" t="s">
        <v>29</v>
      </c>
      <c r="AD38" s="842">
        <v>0</v>
      </c>
      <c r="AE38" s="843">
        <v>5.13936599999999</v>
      </c>
      <c r="AF38" s="841">
        <v>0.0245619999999999</v>
      </c>
      <c r="AG38" s="709">
        <v>0</v>
      </c>
      <c r="AH38" s="727" t="s">
        <v>29</v>
      </c>
      <c r="AI38" s="842">
        <v>0.0245619999999999</v>
      </c>
      <c r="AJ38" s="843">
        <v>5.35567099999999</v>
      </c>
      <c r="AK38" s="841">
        <v>0.0014</v>
      </c>
      <c r="AL38" s="709">
        <v>0</v>
      </c>
      <c r="AM38" s="708" t="s">
        <v>29</v>
      </c>
      <c r="AN38" s="842">
        <v>0.0014</v>
      </c>
      <c r="AO38" s="843">
        <v>0.0143</v>
      </c>
      <c r="AP38" s="841">
        <v>0</v>
      </c>
      <c r="AQ38" s="709">
        <v>0</v>
      </c>
      <c r="AR38" s="708" t="s">
        <v>29</v>
      </c>
      <c r="AS38" s="842">
        <v>0</v>
      </c>
      <c r="AT38" s="843">
        <v>0</v>
      </c>
      <c r="AU38" s="841">
        <v>-0.0231619999999999</v>
      </c>
      <c r="AV38" s="709">
        <v>0</v>
      </c>
      <c r="AW38" s="727" t="s">
        <v>29</v>
      </c>
      <c r="AX38" s="842">
        <v>-0.0231619999999999</v>
      </c>
      <c r="AY38" s="843">
        <v>9.06713600000014</v>
      </c>
      <c r="AZ38" s="853" t="s">
        <v>29</v>
      </c>
      <c r="BA38" s="708" t="s">
        <v>29</v>
      </c>
      <c r="BB38" s="708" t="s">
        <v>29</v>
      </c>
      <c r="BC38" s="858" t="s">
        <v>29</v>
      </c>
      <c r="BD38" s="859">
        <v>0.171202786422811</v>
      </c>
      <c r="BE38" s="841">
        <v>0.125</v>
      </c>
      <c r="BF38" s="709">
        <v>0</v>
      </c>
      <c r="BG38" s="708" t="s">
        <v>29</v>
      </c>
      <c r="BH38" s="709">
        <v>0.125</v>
      </c>
      <c r="BI38" s="866">
        <v>19</v>
      </c>
      <c r="BJ38" s="841">
        <v>0</v>
      </c>
      <c r="BK38" s="709" t="s">
        <v>29</v>
      </c>
      <c r="BL38" s="708" t="s">
        <v>29</v>
      </c>
      <c r="BM38" s="866" t="s">
        <v>29</v>
      </c>
      <c r="BN38" s="853" t="s">
        <v>29</v>
      </c>
      <c r="BO38" s="708" t="s">
        <v>29</v>
      </c>
      <c r="BP38" s="708" t="s">
        <v>29</v>
      </c>
      <c r="BQ38" s="708" t="s">
        <v>29</v>
      </c>
      <c r="BR38" s="859">
        <v>0.0970398789261177</v>
      </c>
      <c r="BS38" s="870" t="s">
        <v>29</v>
      </c>
      <c r="BT38" s="871" t="s">
        <v>29</v>
      </c>
      <c r="BU38" s="708" t="s">
        <v>29</v>
      </c>
      <c r="BV38" s="875" t="s">
        <v>29</v>
      </c>
      <c r="BW38" s="866">
        <v>10.3050417113706</v>
      </c>
      <c r="BX38" s="870" t="s">
        <v>29</v>
      </c>
      <c r="BY38" s="871" t="s">
        <v>29</v>
      </c>
      <c r="BZ38" s="708" t="s">
        <v>29</v>
      </c>
      <c r="CA38" s="875" t="s">
        <v>29</v>
      </c>
      <c r="CB38" s="866">
        <v>1.76425185518995</v>
      </c>
    </row>
    <row r="39" s="159" customFormat="1" hidden="1" outlineLevel="2" spans="1:80">
      <c r="A39" s="850" t="s">
        <v>60</v>
      </c>
      <c r="B39" s="841">
        <v>0</v>
      </c>
      <c r="C39" s="709">
        <v>0</v>
      </c>
      <c r="D39" s="727" t="s">
        <v>29</v>
      </c>
      <c r="E39" s="842">
        <v>0</v>
      </c>
      <c r="F39" s="843">
        <v>0</v>
      </c>
      <c r="G39" s="841">
        <v>0</v>
      </c>
      <c r="H39" s="709">
        <v>0</v>
      </c>
      <c r="I39" s="727" t="s">
        <v>29</v>
      </c>
      <c r="J39" s="842">
        <v>0</v>
      </c>
      <c r="K39" s="843">
        <v>0</v>
      </c>
      <c r="L39" s="841">
        <v>0</v>
      </c>
      <c r="M39" s="709">
        <v>0</v>
      </c>
      <c r="N39" s="727" t="s">
        <v>29</v>
      </c>
      <c r="O39" s="842">
        <v>0</v>
      </c>
      <c r="P39" s="843">
        <v>0</v>
      </c>
      <c r="Q39" s="841">
        <v>0</v>
      </c>
      <c r="R39" s="709">
        <v>0</v>
      </c>
      <c r="S39" s="727" t="s">
        <v>29</v>
      </c>
      <c r="T39" s="842">
        <v>0</v>
      </c>
      <c r="U39" s="843">
        <v>0</v>
      </c>
      <c r="V39" s="853" t="s">
        <v>29</v>
      </c>
      <c r="W39" s="708" t="s">
        <v>29</v>
      </c>
      <c r="X39" s="708" t="s">
        <v>29</v>
      </c>
      <c r="Y39" s="858" t="s">
        <v>29</v>
      </c>
      <c r="Z39" s="859" t="s">
        <v>29</v>
      </c>
      <c r="AA39" s="841">
        <v>0</v>
      </c>
      <c r="AB39" s="709">
        <v>0</v>
      </c>
      <c r="AC39" s="727" t="s">
        <v>29</v>
      </c>
      <c r="AD39" s="842">
        <v>0</v>
      </c>
      <c r="AE39" s="843">
        <v>0</v>
      </c>
      <c r="AF39" s="841">
        <v>0</v>
      </c>
      <c r="AG39" s="709">
        <v>0</v>
      </c>
      <c r="AH39" s="727" t="s">
        <v>29</v>
      </c>
      <c r="AI39" s="842">
        <v>0</v>
      </c>
      <c r="AJ39" s="843">
        <v>0</v>
      </c>
      <c r="AK39" s="841">
        <v>0</v>
      </c>
      <c r="AL39" s="709">
        <v>0</v>
      </c>
      <c r="AM39" s="708" t="s">
        <v>29</v>
      </c>
      <c r="AN39" s="842">
        <v>0</v>
      </c>
      <c r="AO39" s="843">
        <v>0</v>
      </c>
      <c r="AP39" s="841">
        <v>0</v>
      </c>
      <c r="AQ39" s="709">
        <v>0</v>
      </c>
      <c r="AR39" s="708" t="s">
        <v>29</v>
      </c>
      <c r="AS39" s="842">
        <v>0</v>
      </c>
      <c r="AT39" s="843">
        <v>0</v>
      </c>
      <c r="AU39" s="841">
        <v>0</v>
      </c>
      <c r="AV39" s="709">
        <v>0</v>
      </c>
      <c r="AW39" s="727" t="s">
        <v>29</v>
      </c>
      <c r="AX39" s="842">
        <v>0</v>
      </c>
      <c r="AY39" s="843">
        <v>0</v>
      </c>
      <c r="AZ39" s="853" t="s">
        <v>29</v>
      </c>
      <c r="BA39" s="708" t="s">
        <v>29</v>
      </c>
      <c r="BB39" s="708" t="s">
        <v>29</v>
      </c>
      <c r="BC39" s="858" t="s">
        <v>29</v>
      </c>
      <c r="BD39" s="859" t="s">
        <v>29</v>
      </c>
      <c r="BE39" s="841">
        <v>0</v>
      </c>
      <c r="BF39" s="709">
        <v>0</v>
      </c>
      <c r="BG39" s="708" t="s">
        <v>29</v>
      </c>
      <c r="BH39" s="709">
        <v>0</v>
      </c>
      <c r="BI39" s="866">
        <v>0</v>
      </c>
      <c r="BJ39" s="841" t="s">
        <v>29</v>
      </c>
      <c r="BK39" s="709" t="s">
        <v>29</v>
      </c>
      <c r="BL39" s="708" t="s">
        <v>29</v>
      </c>
      <c r="BM39" s="866" t="s">
        <v>29</v>
      </c>
      <c r="BN39" s="853" t="s">
        <v>29</v>
      </c>
      <c r="BO39" s="708" t="s">
        <v>29</v>
      </c>
      <c r="BP39" s="708" t="s">
        <v>29</v>
      </c>
      <c r="BQ39" s="708" t="s">
        <v>29</v>
      </c>
      <c r="BR39" s="859" t="s">
        <v>29</v>
      </c>
      <c r="BS39" s="870" t="s">
        <v>29</v>
      </c>
      <c r="BT39" s="871" t="s">
        <v>29</v>
      </c>
      <c r="BU39" s="708" t="s">
        <v>29</v>
      </c>
      <c r="BV39" s="875" t="s">
        <v>29</v>
      </c>
      <c r="BW39" s="866" t="s">
        <v>29</v>
      </c>
      <c r="BX39" s="870" t="s">
        <v>29</v>
      </c>
      <c r="BY39" s="871" t="s">
        <v>29</v>
      </c>
      <c r="BZ39" s="708" t="s">
        <v>29</v>
      </c>
      <c r="CA39" s="875" t="s">
        <v>29</v>
      </c>
      <c r="CB39" s="866" t="s">
        <v>29</v>
      </c>
    </row>
    <row r="40" s="159" customFormat="1" hidden="1" outlineLevel="2" spans="1:80">
      <c r="A40" s="850" t="s">
        <v>61</v>
      </c>
      <c r="B40" s="841">
        <v>0</v>
      </c>
      <c r="C40" s="709">
        <v>0</v>
      </c>
      <c r="D40" s="727" t="s">
        <v>29</v>
      </c>
      <c r="E40" s="842">
        <v>0</v>
      </c>
      <c r="F40" s="843">
        <v>1.98019799999999</v>
      </c>
      <c r="G40" s="841">
        <v>0</v>
      </c>
      <c r="H40" s="709">
        <v>0</v>
      </c>
      <c r="I40" s="727" t="s">
        <v>29</v>
      </c>
      <c r="J40" s="842">
        <v>0</v>
      </c>
      <c r="K40" s="843">
        <v>0</v>
      </c>
      <c r="L40" s="841">
        <v>0</v>
      </c>
      <c r="M40" s="709">
        <v>0</v>
      </c>
      <c r="N40" s="727" t="s">
        <v>29</v>
      </c>
      <c r="O40" s="842">
        <v>0</v>
      </c>
      <c r="P40" s="843">
        <v>0</v>
      </c>
      <c r="Q40" s="841"/>
      <c r="R40" s="709"/>
      <c r="S40" s="727" t="s">
        <v>29</v>
      </c>
      <c r="T40" s="842">
        <v>0</v>
      </c>
      <c r="U40" s="843"/>
      <c r="V40" s="853" t="s">
        <v>29</v>
      </c>
      <c r="W40" s="708" t="s">
        <v>29</v>
      </c>
      <c r="X40" s="708" t="s">
        <v>29</v>
      </c>
      <c r="Y40" s="858" t="s">
        <v>29</v>
      </c>
      <c r="Z40" s="859">
        <v>0</v>
      </c>
      <c r="AA40" s="841">
        <v>0</v>
      </c>
      <c r="AB40" s="709">
        <v>0</v>
      </c>
      <c r="AC40" s="727" t="s">
        <v>29</v>
      </c>
      <c r="AD40" s="842">
        <v>0</v>
      </c>
      <c r="AE40" s="843">
        <v>0</v>
      </c>
      <c r="AF40" s="841">
        <v>0.360088999999999</v>
      </c>
      <c r="AG40" s="709">
        <v>0.360089</v>
      </c>
      <c r="AH40" s="727">
        <v>0.999999999999997</v>
      </c>
      <c r="AI40" s="842">
        <v>-9.99200722162641e-16</v>
      </c>
      <c r="AJ40" s="843">
        <v>0.360088999999999</v>
      </c>
      <c r="AK40" s="841">
        <v>0</v>
      </c>
      <c r="AL40" s="709">
        <v>0</v>
      </c>
      <c r="AM40" s="708" t="s">
        <v>29</v>
      </c>
      <c r="AN40" s="842">
        <v>0</v>
      </c>
      <c r="AO40" s="843">
        <v>0</v>
      </c>
      <c r="AP40" s="841">
        <v>0</v>
      </c>
      <c r="AQ40" s="709">
        <v>0</v>
      </c>
      <c r="AR40" s="708" t="s">
        <v>29</v>
      </c>
      <c r="AS40" s="842">
        <v>0</v>
      </c>
      <c r="AT40" s="843">
        <v>0</v>
      </c>
      <c r="AU40" s="841">
        <v>-0.360088999999999</v>
      </c>
      <c r="AV40" s="709">
        <v>-0.360089</v>
      </c>
      <c r="AW40" s="727">
        <v>1</v>
      </c>
      <c r="AX40" s="842">
        <v>9.99200722162641e-16</v>
      </c>
      <c r="AY40" s="843">
        <v>1.62010899999999</v>
      </c>
      <c r="AZ40" s="853" t="s">
        <v>29</v>
      </c>
      <c r="BA40" s="708" t="s">
        <v>29</v>
      </c>
      <c r="BB40" s="708" t="s">
        <v>29</v>
      </c>
      <c r="BC40" s="858" t="s">
        <v>29</v>
      </c>
      <c r="BD40" s="859">
        <v>0.81815505318155</v>
      </c>
      <c r="BE40" s="841">
        <v>0</v>
      </c>
      <c r="BF40" s="709">
        <v>0</v>
      </c>
      <c r="BG40" s="708" t="s">
        <v>29</v>
      </c>
      <c r="BH40" s="709">
        <v>0</v>
      </c>
      <c r="BI40" s="866">
        <v>0</v>
      </c>
      <c r="BJ40" s="841" t="s">
        <v>29</v>
      </c>
      <c r="BK40" s="709" t="s">
        <v>29</v>
      </c>
      <c r="BL40" s="708" t="s">
        <v>29</v>
      </c>
      <c r="BM40" s="866" t="s">
        <v>29</v>
      </c>
      <c r="BN40" s="853" t="s">
        <v>29</v>
      </c>
      <c r="BO40" s="708" t="s">
        <v>29</v>
      </c>
      <c r="BP40" s="708" t="s">
        <v>29</v>
      </c>
      <c r="BQ40" s="708" t="s">
        <v>29</v>
      </c>
      <c r="BR40" s="859">
        <v>0</v>
      </c>
      <c r="BS40" s="870" t="s">
        <v>29</v>
      </c>
      <c r="BT40" s="871" t="s">
        <v>29</v>
      </c>
      <c r="BU40" s="708" t="s">
        <v>29</v>
      </c>
      <c r="BV40" s="875" t="s">
        <v>29</v>
      </c>
      <c r="BW40" s="866" t="s">
        <v>29</v>
      </c>
      <c r="BX40" s="870" t="s">
        <v>29</v>
      </c>
      <c r="BY40" s="871" t="s">
        <v>29</v>
      </c>
      <c r="BZ40" s="708" t="s">
        <v>29</v>
      </c>
      <c r="CA40" s="875" t="s">
        <v>29</v>
      </c>
      <c r="CB40" s="866" t="s">
        <v>29</v>
      </c>
    </row>
    <row r="41" s="163" customFormat="1" collapsed="1" spans="1:81">
      <c r="A41" s="844" t="s">
        <v>62</v>
      </c>
      <c r="B41" s="845">
        <v>1796.708534</v>
      </c>
      <c r="C41" s="846">
        <v>1635.05178256</v>
      </c>
      <c r="D41" s="847">
        <v>1.09886949952551</v>
      </c>
      <c r="E41" s="846">
        <v>161.656751439998</v>
      </c>
      <c r="F41" s="848">
        <v>1826.420421</v>
      </c>
      <c r="G41" s="845">
        <v>97.6092789999999</v>
      </c>
      <c r="H41" s="846">
        <v>66.68976969</v>
      </c>
      <c r="I41" s="847">
        <v>1.46363197014663</v>
      </c>
      <c r="J41" s="846">
        <v>30.91950931</v>
      </c>
      <c r="K41" s="848">
        <v>185.043216999999</v>
      </c>
      <c r="L41" s="845">
        <v>1338.709125</v>
      </c>
      <c r="M41" s="846">
        <v>1177.07292356</v>
      </c>
      <c r="N41" s="847">
        <v>1.13732046520205</v>
      </c>
      <c r="O41" s="846">
        <v>161.636201439999</v>
      </c>
      <c r="P41" s="848">
        <v>1624.85169699999</v>
      </c>
      <c r="Q41" s="845">
        <v>362.734213</v>
      </c>
      <c r="R41" s="846">
        <v>394.23908931</v>
      </c>
      <c r="S41" s="847">
        <v>0.920086878332789</v>
      </c>
      <c r="T41" s="846">
        <v>-31.5048763100003</v>
      </c>
      <c r="U41" s="848">
        <v>14.5453090000112</v>
      </c>
      <c r="V41" s="854">
        <v>0.201888178374957</v>
      </c>
      <c r="W41" s="855">
        <v>0.24111718877352</v>
      </c>
      <c r="X41" s="855">
        <v>0.837303136296059</v>
      </c>
      <c r="Y41" s="847">
        <v>-0.0392290103985628</v>
      </c>
      <c r="Z41" s="860">
        <v>0.00796383397424311</v>
      </c>
      <c r="AA41" s="845">
        <v>88.8376459999999</v>
      </c>
      <c r="AB41" s="846">
        <v>103.36340173</v>
      </c>
      <c r="AC41" s="847">
        <v>0.859469062677103</v>
      </c>
      <c r="AD41" s="846">
        <v>-14.5257557300001</v>
      </c>
      <c r="AE41" s="848">
        <v>96.713222</v>
      </c>
      <c r="AF41" s="845">
        <v>115.038078</v>
      </c>
      <c r="AG41" s="846">
        <v>117.22352832</v>
      </c>
      <c r="AH41" s="847">
        <v>0.981356555707535</v>
      </c>
      <c r="AI41" s="846">
        <v>-2.18545032000011</v>
      </c>
      <c r="AJ41" s="848">
        <v>146.333737000001</v>
      </c>
      <c r="AK41" s="845">
        <v>0.5689</v>
      </c>
      <c r="AL41" s="846">
        <v>0.1</v>
      </c>
      <c r="AM41" s="855">
        <v>5.68899999999999</v>
      </c>
      <c r="AN41" s="846">
        <v>0.4689</v>
      </c>
      <c r="AO41" s="848">
        <v>2.792745</v>
      </c>
      <c r="AP41" s="845">
        <v>0</v>
      </c>
      <c r="AQ41" s="846">
        <v>0</v>
      </c>
      <c r="AR41" s="855" t="s">
        <v>29</v>
      </c>
      <c r="AS41" s="846">
        <v>0</v>
      </c>
      <c r="AT41" s="848">
        <v>0</v>
      </c>
      <c r="AU41" s="845">
        <v>157.083306</v>
      </c>
      <c r="AV41" s="846">
        <v>170.80215926</v>
      </c>
      <c r="AW41" s="847">
        <v>0.919679860492179</v>
      </c>
      <c r="AX41" s="846">
        <v>-13.7188532600002</v>
      </c>
      <c r="AY41" s="848">
        <v>-223.72870699999</v>
      </c>
      <c r="AZ41" s="854">
        <v>0.0874283741783573</v>
      </c>
      <c r="BA41" s="855">
        <v>0.104462843979519</v>
      </c>
      <c r="BB41" s="855">
        <v>0.836932739410182</v>
      </c>
      <c r="BC41" s="847">
        <v>-0.0170344698011618</v>
      </c>
      <c r="BD41" s="860">
        <v>-0.122495732322952</v>
      </c>
      <c r="BE41" s="845">
        <v>26.25</v>
      </c>
      <c r="BF41" s="846">
        <v>28.375</v>
      </c>
      <c r="BG41" s="855">
        <v>0.92511013215859</v>
      </c>
      <c r="BH41" s="846">
        <v>-2.125</v>
      </c>
      <c r="BI41" s="867">
        <v>186.16666666</v>
      </c>
      <c r="BJ41" s="845">
        <v>68.4460393904761</v>
      </c>
      <c r="BK41" s="846">
        <v>57.6229703104846</v>
      </c>
      <c r="BL41" s="855">
        <v>1.18782560186805</v>
      </c>
      <c r="BM41" s="867">
        <v>10.8230690799915</v>
      </c>
      <c r="BN41" s="854">
        <v>0.0494446619019621</v>
      </c>
      <c r="BO41" s="855">
        <v>0.0632172037806435</v>
      </c>
      <c r="BP41" s="855">
        <v>0.782139337790539</v>
      </c>
      <c r="BQ41" s="855">
        <v>-0.0137725418786814</v>
      </c>
      <c r="BR41" s="860">
        <v>0.052952332818885</v>
      </c>
      <c r="BS41" s="872">
        <v>20.2246301528521</v>
      </c>
      <c r="BT41" s="873">
        <v>15.8184788348103</v>
      </c>
      <c r="BU41" s="855">
        <v>1.278544565761</v>
      </c>
      <c r="BV41" s="855">
        <v>4.40615131804178</v>
      </c>
      <c r="BW41" s="867">
        <v>18.8849092526356</v>
      </c>
      <c r="BX41" s="872">
        <v>1.76820653262244</v>
      </c>
      <c r="BY41" s="873">
        <v>1.65244328651411</v>
      </c>
      <c r="BZ41" s="855">
        <v>1.07005580588035</v>
      </c>
      <c r="CA41" s="855">
        <v>0.115763246108326</v>
      </c>
      <c r="CB41" s="867">
        <v>-2.31332078875409</v>
      </c>
      <c r="CC41" s="159"/>
    </row>
    <row r="42" s="159" customFormat="1" hidden="1" outlineLevel="2" spans="1:80">
      <c r="A42" s="850" t="s">
        <v>63</v>
      </c>
      <c r="B42" s="841">
        <v>0.168908</v>
      </c>
      <c r="C42" s="709">
        <v>4.89811321</v>
      </c>
      <c r="D42" s="727">
        <v>0.0344842989041488</v>
      </c>
      <c r="E42" s="842">
        <v>-4.72920521</v>
      </c>
      <c r="F42" s="843">
        <v>0</v>
      </c>
      <c r="G42" s="841">
        <v>0</v>
      </c>
      <c r="H42" s="709">
        <v>0</v>
      </c>
      <c r="I42" s="727" t="s">
        <v>29</v>
      </c>
      <c r="J42" s="842">
        <v>0</v>
      </c>
      <c r="K42" s="843">
        <v>0</v>
      </c>
      <c r="L42" s="841">
        <v>0</v>
      </c>
      <c r="M42" s="709">
        <v>0</v>
      </c>
      <c r="N42" s="727" t="s">
        <v>29</v>
      </c>
      <c r="O42" s="842">
        <v>0</v>
      </c>
      <c r="P42" s="843">
        <v>0</v>
      </c>
      <c r="Q42" s="841">
        <v>0.168908</v>
      </c>
      <c r="R42" s="709">
        <v>4.89811321</v>
      </c>
      <c r="S42" s="727">
        <v>0.0344842989041488</v>
      </c>
      <c r="T42" s="842">
        <v>-4.72920521</v>
      </c>
      <c r="U42" s="843">
        <v>0</v>
      </c>
      <c r="V42" s="853">
        <v>1</v>
      </c>
      <c r="W42" s="708">
        <v>1</v>
      </c>
      <c r="X42" s="708">
        <v>1</v>
      </c>
      <c r="Y42" s="858">
        <v>0</v>
      </c>
      <c r="Z42" s="859" t="s">
        <v>29</v>
      </c>
      <c r="AA42" s="841">
        <v>0</v>
      </c>
      <c r="AB42" s="709">
        <v>0</v>
      </c>
      <c r="AC42" s="727" t="s">
        <v>29</v>
      </c>
      <c r="AD42" s="842">
        <v>0</v>
      </c>
      <c r="AE42" s="843">
        <v>0</v>
      </c>
      <c r="AF42" s="841">
        <v>0.329746</v>
      </c>
      <c r="AG42" s="709">
        <v>1.8478785</v>
      </c>
      <c r="AH42" s="727">
        <v>0.178445714910369</v>
      </c>
      <c r="AI42" s="842">
        <v>-1.5181325</v>
      </c>
      <c r="AJ42" s="843">
        <v>0</v>
      </c>
      <c r="AK42" s="841">
        <v>0</v>
      </c>
      <c r="AL42" s="709">
        <v>0</v>
      </c>
      <c r="AM42" s="708" t="s">
        <v>29</v>
      </c>
      <c r="AN42" s="842">
        <v>0</v>
      </c>
      <c r="AO42" s="843">
        <v>0</v>
      </c>
      <c r="AP42" s="841">
        <v>0</v>
      </c>
      <c r="AQ42" s="709">
        <v>0</v>
      </c>
      <c r="AR42" s="708" t="s">
        <v>29</v>
      </c>
      <c r="AS42" s="842">
        <v>0</v>
      </c>
      <c r="AT42" s="843">
        <v>0</v>
      </c>
      <c r="AU42" s="841">
        <v>-0.160838</v>
      </c>
      <c r="AV42" s="709">
        <v>3.05023471</v>
      </c>
      <c r="AW42" s="727">
        <v>-0.0527297127243038</v>
      </c>
      <c r="AX42" s="842">
        <v>-3.21107271</v>
      </c>
      <c r="AY42" s="843">
        <v>0</v>
      </c>
      <c r="AZ42" s="853">
        <v>-0.952222511663154</v>
      </c>
      <c r="BA42" s="708">
        <v>0.622736670065656</v>
      </c>
      <c r="BB42" s="708">
        <v>-1.5290933671254</v>
      </c>
      <c r="BC42" s="858">
        <v>-1.57495918172881</v>
      </c>
      <c r="BD42" s="859" t="s">
        <v>29</v>
      </c>
      <c r="BE42" s="841">
        <v>0</v>
      </c>
      <c r="BF42" s="709">
        <v>0</v>
      </c>
      <c r="BG42" s="708" t="s">
        <v>29</v>
      </c>
      <c r="BH42" s="709">
        <v>0</v>
      </c>
      <c r="BI42" s="866">
        <v>0</v>
      </c>
      <c r="BJ42" s="841" t="s">
        <v>29</v>
      </c>
      <c r="BK42" s="709" t="s">
        <v>29</v>
      </c>
      <c r="BL42" s="708" t="s">
        <v>29</v>
      </c>
      <c r="BM42" s="866" t="s">
        <v>29</v>
      </c>
      <c r="BN42" s="853">
        <v>0</v>
      </c>
      <c r="BO42" s="708">
        <v>0</v>
      </c>
      <c r="BP42" s="708" t="s">
        <v>29</v>
      </c>
      <c r="BQ42" s="708">
        <v>0</v>
      </c>
      <c r="BR42" s="859" t="s">
        <v>29</v>
      </c>
      <c r="BS42" s="870" t="s">
        <v>29</v>
      </c>
      <c r="BT42" s="871" t="s">
        <v>29</v>
      </c>
      <c r="BU42" s="708" t="s">
        <v>29</v>
      </c>
      <c r="BV42" s="875" t="s">
        <v>29</v>
      </c>
      <c r="BW42" s="866" t="s">
        <v>29</v>
      </c>
      <c r="BX42" s="870" t="s">
        <v>29</v>
      </c>
      <c r="BY42" s="871" t="s">
        <v>29</v>
      </c>
      <c r="BZ42" s="708" t="s">
        <v>29</v>
      </c>
      <c r="CA42" s="875" t="s">
        <v>29</v>
      </c>
      <c r="CB42" s="866" t="s">
        <v>29</v>
      </c>
    </row>
    <row r="43" s="159" customFormat="1" hidden="1" outlineLevel="2" spans="1:80">
      <c r="A43" s="850" t="s">
        <v>64</v>
      </c>
      <c r="B43" s="841">
        <v>15.5109999999999</v>
      </c>
      <c r="C43" s="709">
        <v>0</v>
      </c>
      <c r="D43" s="727" t="s">
        <v>29</v>
      </c>
      <c r="E43" s="842">
        <v>15.5109999999999</v>
      </c>
      <c r="F43" s="843">
        <v>0</v>
      </c>
      <c r="G43" s="841">
        <v>0</v>
      </c>
      <c r="H43" s="709">
        <v>0</v>
      </c>
      <c r="I43" s="727" t="s">
        <v>29</v>
      </c>
      <c r="J43" s="842">
        <v>0</v>
      </c>
      <c r="K43" s="843">
        <v>0</v>
      </c>
      <c r="L43" s="841">
        <v>0</v>
      </c>
      <c r="M43" s="709">
        <v>0</v>
      </c>
      <c r="N43" s="727" t="s">
        <v>29</v>
      </c>
      <c r="O43" s="842">
        <v>0</v>
      </c>
      <c r="P43" s="843">
        <v>0</v>
      </c>
      <c r="Q43" s="841">
        <v>0.696948999999904</v>
      </c>
      <c r="R43" s="709">
        <v>0</v>
      </c>
      <c r="S43" s="727" t="s">
        <v>29</v>
      </c>
      <c r="T43" s="842">
        <v>0.696948999999904</v>
      </c>
      <c r="U43" s="843">
        <v>0</v>
      </c>
      <c r="V43" s="853">
        <v>0.0449325639868422</v>
      </c>
      <c r="W43" s="708" t="s">
        <v>29</v>
      </c>
      <c r="X43" s="708" t="s">
        <v>29</v>
      </c>
      <c r="Y43" s="858" t="s">
        <v>29</v>
      </c>
      <c r="Z43" s="859" t="s">
        <v>29</v>
      </c>
      <c r="AA43" s="841">
        <v>14.814051</v>
      </c>
      <c r="AB43" s="863">
        <v>0</v>
      </c>
      <c r="AC43" s="727" t="s">
        <v>29</v>
      </c>
      <c r="AD43" s="842">
        <v>14.814051</v>
      </c>
      <c r="AE43" s="843">
        <v>0</v>
      </c>
      <c r="AF43" s="841">
        <v>0.152619</v>
      </c>
      <c r="AG43" s="709">
        <v>0</v>
      </c>
      <c r="AH43" s="727" t="s">
        <v>29</v>
      </c>
      <c r="AI43" s="842">
        <v>0.152619</v>
      </c>
      <c r="AJ43" s="843">
        <v>0</v>
      </c>
      <c r="AK43" s="841">
        <v>0</v>
      </c>
      <c r="AL43" s="709">
        <v>0</v>
      </c>
      <c r="AM43" s="708" t="s">
        <v>29</v>
      </c>
      <c r="AN43" s="842">
        <v>0</v>
      </c>
      <c r="AO43" s="843">
        <v>0</v>
      </c>
      <c r="AP43" s="841">
        <v>0</v>
      </c>
      <c r="AQ43" s="709">
        <v>0</v>
      </c>
      <c r="AR43" s="708" t="s">
        <v>29</v>
      </c>
      <c r="AS43" s="842">
        <v>0</v>
      </c>
      <c r="AT43" s="843">
        <v>0</v>
      </c>
      <c r="AU43" s="841">
        <v>0.544329999999904</v>
      </c>
      <c r="AV43" s="709">
        <v>0</v>
      </c>
      <c r="AW43" s="727" t="s">
        <v>29</v>
      </c>
      <c r="AX43" s="842">
        <v>0.544329999999904</v>
      </c>
      <c r="AY43" s="843">
        <v>0</v>
      </c>
      <c r="AZ43" s="865">
        <v>0.0350931596931151</v>
      </c>
      <c r="BA43" s="708" t="s">
        <v>29</v>
      </c>
      <c r="BB43" s="708" t="s">
        <v>29</v>
      </c>
      <c r="BC43" s="858" t="s">
        <v>29</v>
      </c>
      <c r="BD43" s="859" t="s">
        <v>29</v>
      </c>
      <c r="BE43" s="841">
        <v>4.25</v>
      </c>
      <c r="BF43" s="709">
        <v>0</v>
      </c>
      <c r="BG43" s="708" t="s">
        <v>29</v>
      </c>
      <c r="BH43" s="709">
        <v>4.25</v>
      </c>
      <c r="BI43" s="866">
        <v>0</v>
      </c>
      <c r="BJ43" s="841">
        <v>3.64964705882351</v>
      </c>
      <c r="BK43" s="709" t="s">
        <v>29</v>
      </c>
      <c r="BL43" s="708" t="s">
        <v>29</v>
      </c>
      <c r="BM43" s="866" t="s">
        <v>29</v>
      </c>
      <c r="BN43" s="853">
        <v>0.955067436013158</v>
      </c>
      <c r="BO43" s="708" t="s">
        <v>29</v>
      </c>
      <c r="BP43" s="708" t="s">
        <v>29</v>
      </c>
      <c r="BQ43" s="708" t="s">
        <v>29</v>
      </c>
      <c r="BR43" s="859" t="s">
        <v>29</v>
      </c>
      <c r="BS43" s="870">
        <v>1.04704648309905</v>
      </c>
      <c r="BT43" s="871" t="s">
        <v>29</v>
      </c>
      <c r="BU43" s="708" t="s">
        <v>29</v>
      </c>
      <c r="BV43" s="875" t="s">
        <v>29</v>
      </c>
      <c r="BW43" s="866" t="s">
        <v>29</v>
      </c>
      <c r="BX43" s="870">
        <v>0.0367441694375093</v>
      </c>
      <c r="BY43" s="871" t="s">
        <v>29</v>
      </c>
      <c r="BZ43" s="708" t="s">
        <v>29</v>
      </c>
      <c r="CA43" s="875" t="s">
        <v>29</v>
      </c>
      <c r="CB43" s="866" t="s">
        <v>29</v>
      </c>
    </row>
    <row r="44" s="159" customFormat="1" hidden="1" outlineLevel="2" spans="1:80">
      <c r="A44" s="850" t="s">
        <v>65</v>
      </c>
      <c r="B44" s="841">
        <v>86.696831</v>
      </c>
      <c r="C44" s="709">
        <v>0</v>
      </c>
      <c r="D44" s="727" t="s">
        <v>29</v>
      </c>
      <c r="E44" s="842">
        <v>86.696831</v>
      </c>
      <c r="F44" s="843">
        <v>0</v>
      </c>
      <c r="G44" s="841">
        <v>0</v>
      </c>
      <c r="H44" s="709">
        <v>0</v>
      </c>
      <c r="I44" s="727" t="s">
        <v>29</v>
      </c>
      <c r="J44" s="842">
        <v>0</v>
      </c>
      <c r="K44" s="843">
        <v>0</v>
      </c>
      <c r="L44" s="841">
        <v>0</v>
      </c>
      <c r="M44" s="709">
        <v>0</v>
      </c>
      <c r="N44" s="727" t="s">
        <v>29</v>
      </c>
      <c r="O44" s="842">
        <v>0</v>
      </c>
      <c r="P44" s="843">
        <v>0</v>
      </c>
      <c r="Q44" s="841">
        <v>-25.110924</v>
      </c>
      <c r="R44" s="709">
        <v>0</v>
      </c>
      <c r="S44" s="727" t="s">
        <v>29</v>
      </c>
      <c r="T44" s="842">
        <v>-25.110924</v>
      </c>
      <c r="U44" s="843">
        <v>0</v>
      </c>
      <c r="V44" s="853">
        <v>-0.289640621350969</v>
      </c>
      <c r="W44" s="708" t="s">
        <v>29</v>
      </c>
      <c r="X44" s="708" t="s">
        <v>29</v>
      </c>
      <c r="Y44" s="858" t="s">
        <v>29</v>
      </c>
      <c r="Z44" s="859" t="s">
        <v>29</v>
      </c>
      <c r="AA44" s="841">
        <v>111.807755</v>
      </c>
      <c r="AB44" s="863">
        <v>0</v>
      </c>
      <c r="AC44" s="727" t="s">
        <v>29</v>
      </c>
      <c r="AD44" s="842">
        <v>111.807755</v>
      </c>
      <c r="AE44" s="843">
        <v>0</v>
      </c>
      <c r="AF44" s="841">
        <v>2.878523</v>
      </c>
      <c r="AG44" s="709">
        <v>0</v>
      </c>
      <c r="AH44" s="727" t="s">
        <v>29</v>
      </c>
      <c r="AI44" s="842">
        <v>2.878523</v>
      </c>
      <c r="AJ44" s="843">
        <v>0</v>
      </c>
      <c r="AK44" s="841">
        <v>0</v>
      </c>
      <c r="AL44" s="709">
        <v>0</v>
      </c>
      <c r="AM44" s="708" t="s">
        <v>29</v>
      </c>
      <c r="AN44" s="842">
        <v>0</v>
      </c>
      <c r="AO44" s="843">
        <v>0</v>
      </c>
      <c r="AP44" s="841">
        <v>0</v>
      </c>
      <c r="AQ44" s="709">
        <v>0</v>
      </c>
      <c r="AR44" s="708" t="s">
        <v>29</v>
      </c>
      <c r="AS44" s="842">
        <v>0</v>
      </c>
      <c r="AT44" s="843">
        <v>0</v>
      </c>
      <c r="AU44" s="841">
        <v>-27.989447</v>
      </c>
      <c r="AV44" s="709">
        <v>0</v>
      </c>
      <c r="AW44" s="727" t="s">
        <v>29</v>
      </c>
      <c r="AX44" s="842">
        <v>-27.989447</v>
      </c>
      <c r="AY44" s="843">
        <v>0</v>
      </c>
      <c r="AZ44" s="865">
        <v>-0.322842792258462</v>
      </c>
      <c r="BA44" s="708" t="s">
        <v>29</v>
      </c>
      <c r="BB44" s="708" t="s">
        <v>29</v>
      </c>
      <c r="BC44" s="858" t="s">
        <v>29</v>
      </c>
      <c r="BD44" s="859" t="s">
        <v>29</v>
      </c>
      <c r="BE44" s="841">
        <v>38.875</v>
      </c>
      <c r="BF44" s="709">
        <v>0</v>
      </c>
      <c r="BG44" s="708" t="s">
        <v>29</v>
      </c>
      <c r="BH44" s="709">
        <v>38.875</v>
      </c>
      <c r="BI44" s="866">
        <v>0</v>
      </c>
      <c r="BJ44" s="841">
        <v>2.23014356270096</v>
      </c>
      <c r="BK44" s="709" t="s">
        <v>29</v>
      </c>
      <c r="BL44" s="708" t="s">
        <v>29</v>
      </c>
      <c r="BM44" s="866" t="s">
        <v>29</v>
      </c>
      <c r="BN44" s="853">
        <v>1.28964062135097</v>
      </c>
      <c r="BO44" s="708" t="s">
        <v>29</v>
      </c>
      <c r="BP44" s="708" t="s">
        <v>29</v>
      </c>
      <c r="BQ44" s="708" t="s">
        <v>29</v>
      </c>
      <c r="BR44" s="859" t="s">
        <v>29</v>
      </c>
      <c r="BS44" s="870">
        <v>0.77540981839766</v>
      </c>
      <c r="BT44" s="871" t="s">
        <v>29</v>
      </c>
      <c r="BU44" s="708" t="s">
        <v>29</v>
      </c>
      <c r="BV44" s="875" t="s">
        <v>29</v>
      </c>
      <c r="BW44" s="866" t="s">
        <v>29</v>
      </c>
      <c r="BX44" s="870">
        <v>-0.250335470916127</v>
      </c>
      <c r="BY44" s="871" t="s">
        <v>29</v>
      </c>
      <c r="BZ44" s="708" t="s">
        <v>29</v>
      </c>
      <c r="CA44" s="875" t="s">
        <v>29</v>
      </c>
      <c r="CB44" s="866" t="s">
        <v>29</v>
      </c>
    </row>
    <row r="45" s="159" customFormat="1" hidden="1" outlineLevel="2" spans="1:80">
      <c r="A45" s="850" t="s">
        <v>66</v>
      </c>
      <c r="B45" s="841">
        <v>117.985152</v>
      </c>
      <c r="C45" s="709">
        <v>0</v>
      </c>
      <c r="D45" s="727" t="s">
        <v>29</v>
      </c>
      <c r="E45" s="842">
        <v>117.985152</v>
      </c>
      <c r="F45" s="843">
        <v>0</v>
      </c>
      <c r="G45" s="841">
        <v>0</v>
      </c>
      <c r="H45" s="709">
        <v>0</v>
      </c>
      <c r="I45" s="727" t="s">
        <v>29</v>
      </c>
      <c r="J45" s="842">
        <v>0</v>
      </c>
      <c r="K45" s="843">
        <v>0</v>
      </c>
      <c r="L45" s="841">
        <v>113.916749</v>
      </c>
      <c r="M45" s="709">
        <v>0</v>
      </c>
      <c r="N45" s="727" t="s">
        <v>29</v>
      </c>
      <c r="O45" s="842">
        <v>113.916749</v>
      </c>
      <c r="P45" s="843">
        <v>0</v>
      </c>
      <c r="Q45" s="841">
        <v>4.068403</v>
      </c>
      <c r="R45" s="709">
        <v>0</v>
      </c>
      <c r="S45" s="727" t="s">
        <v>29</v>
      </c>
      <c r="T45" s="842">
        <v>4.068403</v>
      </c>
      <c r="U45" s="843">
        <v>0</v>
      </c>
      <c r="V45" s="853">
        <v>0.0344823304545982</v>
      </c>
      <c r="W45" s="708" t="s">
        <v>29</v>
      </c>
      <c r="X45" s="708" t="s">
        <v>29</v>
      </c>
      <c r="Y45" s="858" t="s">
        <v>29</v>
      </c>
      <c r="Z45" s="859" t="s">
        <v>29</v>
      </c>
      <c r="AA45" s="841">
        <v>1.646998</v>
      </c>
      <c r="AB45" s="863">
        <v>0</v>
      </c>
      <c r="AC45" s="727" t="s">
        <v>29</v>
      </c>
      <c r="AD45" s="842">
        <v>1.646998</v>
      </c>
      <c r="AE45" s="843">
        <v>0</v>
      </c>
      <c r="AF45" s="841">
        <v>0.398001</v>
      </c>
      <c r="AG45" s="709">
        <v>0</v>
      </c>
      <c r="AH45" s="727" t="s">
        <v>29</v>
      </c>
      <c r="AI45" s="842">
        <v>0.398001</v>
      </c>
      <c r="AJ45" s="843">
        <v>0</v>
      </c>
      <c r="AK45" s="841">
        <v>0</v>
      </c>
      <c r="AL45" s="709">
        <v>0</v>
      </c>
      <c r="AM45" s="708" t="s">
        <v>29</v>
      </c>
      <c r="AN45" s="842">
        <v>0</v>
      </c>
      <c r="AO45" s="843">
        <v>0</v>
      </c>
      <c r="AP45" s="841">
        <v>0</v>
      </c>
      <c r="AQ45" s="709">
        <v>0</v>
      </c>
      <c r="AR45" s="708" t="s">
        <v>29</v>
      </c>
      <c r="AS45" s="842">
        <v>0</v>
      </c>
      <c r="AT45" s="843">
        <v>0</v>
      </c>
      <c r="AU45" s="841">
        <v>2.02340400000001</v>
      </c>
      <c r="AV45" s="709">
        <v>0</v>
      </c>
      <c r="AW45" s="727" t="s">
        <v>29</v>
      </c>
      <c r="AX45" s="842">
        <v>2.02340400000001</v>
      </c>
      <c r="AY45" s="843">
        <v>0</v>
      </c>
      <c r="AZ45" s="865">
        <v>0.0171496494745373</v>
      </c>
      <c r="BA45" s="708" t="s">
        <v>29</v>
      </c>
      <c r="BB45" s="708" t="s">
        <v>29</v>
      </c>
      <c r="BC45" s="858" t="s">
        <v>29</v>
      </c>
      <c r="BD45" s="859" t="s">
        <v>29</v>
      </c>
      <c r="BE45" s="841">
        <v>0.125</v>
      </c>
      <c r="BF45" s="709">
        <v>0</v>
      </c>
      <c r="BG45" s="708" t="s">
        <v>29</v>
      </c>
      <c r="BH45" s="709">
        <v>0.125</v>
      </c>
      <c r="BI45" s="866">
        <v>0</v>
      </c>
      <c r="BJ45" s="841">
        <v>943.881216</v>
      </c>
      <c r="BK45" s="709" t="s">
        <v>29</v>
      </c>
      <c r="BL45" s="708" t="s">
        <v>29</v>
      </c>
      <c r="BM45" s="866" t="s">
        <v>29</v>
      </c>
      <c r="BN45" s="853">
        <v>0.0139593666836993</v>
      </c>
      <c r="BO45" s="708" t="s">
        <v>29</v>
      </c>
      <c r="BP45" s="708" t="s">
        <v>29</v>
      </c>
      <c r="BQ45" s="708" t="s">
        <v>29</v>
      </c>
      <c r="BR45" s="859" t="s">
        <v>29</v>
      </c>
      <c r="BS45" s="870">
        <v>71.636487718868</v>
      </c>
      <c r="BT45" s="871" t="s">
        <v>29</v>
      </c>
      <c r="BU45" s="708" t="s">
        <v>29</v>
      </c>
      <c r="BV45" s="875" t="s">
        <v>29</v>
      </c>
      <c r="BW45" s="866" t="s">
        <v>29</v>
      </c>
      <c r="BX45" s="870">
        <v>1.22854065396559</v>
      </c>
      <c r="BY45" s="871" t="s">
        <v>29</v>
      </c>
      <c r="BZ45" s="708" t="s">
        <v>29</v>
      </c>
      <c r="CA45" s="875" t="s">
        <v>29</v>
      </c>
      <c r="CB45" s="866" t="s">
        <v>29</v>
      </c>
    </row>
    <row r="46" s="159" customFormat="1" hidden="1" outlineLevel="2" spans="1:80">
      <c r="A46" s="850" t="s">
        <v>67</v>
      </c>
      <c r="B46" s="841">
        <v>65.244093</v>
      </c>
      <c r="C46" s="709">
        <v>0</v>
      </c>
      <c r="D46" s="727" t="s">
        <v>29</v>
      </c>
      <c r="E46" s="842">
        <v>65.244093</v>
      </c>
      <c r="F46" s="843">
        <v>0</v>
      </c>
      <c r="G46" s="841">
        <v>48.1886859999999</v>
      </c>
      <c r="H46" s="709">
        <v>0</v>
      </c>
      <c r="I46" s="727" t="s">
        <v>29</v>
      </c>
      <c r="J46" s="842">
        <v>48.1886859999999</v>
      </c>
      <c r="K46" s="843">
        <v>0</v>
      </c>
      <c r="L46" s="841">
        <v>0</v>
      </c>
      <c r="M46" s="709">
        <v>0</v>
      </c>
      <c r="N46" s="727" t="s">
        <v>29</v>
      </c>
      <c r="O46" s="842">
        <v>0</v>
      </c>
      <c r="P46" s="843">
        <v>0</v>
      </c>
      <c r="Q46" s="841">
        <v>17.0554070000001</v>
      </c>
      <c r="R46" s="709">
        <v>0</v>
      </c>
      <c r="S46" s="727" t="s">
        <v>29</v>
      </c>
      <c r="T46" s="842">
        <v>17.0554070000001</v>
      </c>
      <c r="U46" s="843">
        <v>0</v>
      </c>
      <c r="V46" s="853">
        <v>0.261409212938252</v>
      </c>
      <c r="W46" s="708" t="s">
        <v>29</v>
      </c>
      <c r="X46" s="708" t="s">
        <v>29</v>
      </c>
      <c r="Y46" s="858" t="s">
        <v>29</v>
      </c>
      <c r="Z46" s="859" t="s">
        <v>29</v>
      </c>
      <c r="AA46" s="841">
        <v>14.910687</v>
      </c>
      <c r="AB46" s="863">
        <v>0</v>
      </c>
      <c r="AC46" s="727" t="s">
        <v>29</v>
      </c>
      <c r="AD46" s="842">
        <v>14.910687</v>
      </c>
      <c r="AE46" s="843">
        <v>0</v>
      </c>
      <c r="AF46" s="841">
        <v>1.65079</v>
      </c>
      <c r="AG46" s="709">
        <v>0</v>
      </c>
      <c r="AH46" s="727" t="s">
        <v>29</v>
      </c>
      <c r="AI46" s="842">
        <v>1.65079</v>
      </c>
      <c r="AJ46" s="843">
        <v>0</v>
      </c>
      <c r="AK46" s="841">
        <v>0</v>
      </c>
      <c r="AL46" s="709">
        <v>0</v>
      </c>
      <c r="AM46" s="708" t="s">
        <v>29</v>
      </c>
      <c r="AN46" s="842">
        <v>0</v>
      </c>
      <c r="AO46" s="843">
        <v>0</v>
      </c>
      <c r="AP46" s="841">
        <v>0</v>
      </c>
      <c r="AQ46" s="709">
        <v>0</v>
      </c>
      <c r="AR46" s="708" t="s">
        <v>29</v>
      </c>
      <c r="AS46" s="842">
        <v>0</v>
      </c>
      <c r="AT46" s="843">
        <v>0</v>
      </c>
      <c r="AU46" s="841">
        <v>0.493930000000135</v>
      </c>
      <c r="AV46" s="709">
        <v>0</v>
      </c>
      <c r="AW46" s="727" t="s">
        <v>29</v>
      </c>
      <c r="AX46" s="842">
        <v>0.493930000000135</v>
      </c>
      <c r="AY46" s="843">
        <v>0</v>
      </c>
      <c r="AZ46" s="865">
        <v>0.00757049377635052</v>
      </c>
      <c r="BA46" s="708" t="s">
        <v>29</v>
      </c>
      <c r="BB46" s="708" t="s">
        <v>29</v>
      </c>
      <c r="BC46" s="858" t="s">
        <v>29</v>
      </c>
      <c r="BD46" s="859" t="s">
        <v>29</v>
      </c>
      <c r="BE46" s="841">
        <v>0</v>
      </c>
      <c r="BF46" s="709">
        <v>0</v>
      </c>
      <c r="BG46" s="708" t="s">
        <v>29</v>
      </c>
      <c r="BH46" s="709">
        <v>0</v>
      </c>
      <c r="BI46" s="866">
        <v>0</v>
      </c>
      <c r="BJ46" s="841" t="s">
        <v>29</v>
      </c>
      <c r="BK46" s="709" t="s">
        <v>29</v>
      </c>
      <c r="BL46" s="708" t="s">
        <v>29</v>
      </c>
      <c r="BM46" s="866" t="s">
        <v>29</v>
      </c>
      <c r="BN46" s="853">
        <v>0.228536965024558</v>
      </c>
      <c r="BO46" s="708" t="s">
        <v>29</v>
      </c>
      <c r="BP46" s="708" t="s">
        <v>29</v>
      </c>
      <c r="BQ46" s="708" t="s">
        <v>29</v>
      </c>
      <c r="BR46" s="859" t="s">
        <v>29</v>
      </c>
      <c r="BS46" s="870">
        <v>4.37565975330312</v>
      </c>
      <c r="BT46" s="871" t="s">
        <v>29</v>
      </c>
      <c r="BU46" s="708" t="s">
        <v>29</v>
      </c>
      <c r="BV46" s="875" t="s">
        <v>29</v>
      </c>
      <c r="BW46" s="866" t="s">
        <v>29</v>
      </c>
      <c r="BX46" s="870">
        <v>0.0331259049298087</v>
      </c>
      <c r="BY46" s="871" t="s">
        <v>29</v>
      </c>
      <c r="BZ46" s="708" t="s">
        <v>29</v>
      </c>
      <c r="CA46" s="875" t="s">
        <v>29</v>
      </c>
      <c r="CB46" s="866" t="s">
        <v>29</v>
      </c>
    </row>
    <row r="47" s="159" customFormat="1" hidden="1" outlineLevel="2" spans="1:80">
      <c r="A47" s="850" t="s">
        <v>68</v>
      </c>
      <c r="B47" s="841">
        <v>0</v>
      </c>
      <c r="C47" s="709">
        <v>0</v>
      </c>
      <c r="D47" s="727" t="s">
        <v>29</v>
      </c>
      <c r="E47" s="842">
        <v>0</v>
      </c>
      <c r="F47" s="843">
        <v>0</v>
      </c>
      <c r="G47" s="841">
        <v>0</v>
      </c>
      <c r="H47" s="709">
        <v>0</v>
      </c>
      <c r="I47" s="727" t="s">
        <v>29</v>
      </c>
      <c r="J47" s="842">
        <v>0</v>
      </c>
      <c r="K47" s="843">
        <v>0</v>
      </c>
      <c r="L47" s="841">
        <v>0</v>
      </c>
      <c r="M47" s="709">
        <v>0</v>
      </c>
      <c r="N47" s="727" t="s">
        <v>29</v>
      </c>
      <c r="O47" s="842">
        <v>0</v>
      </c>
      <c r="P47" s="843">
        <v>0</v>
      </c>
      <c r="Q47" s="841">
        <v>0</v>
      </c>
      <c r="R47" s="709">
        <v>0</v>
      </c>
      <c r="S47" s="727" t="s">
        <v>29</v>
      </c>
      <c r="T47" s="842">
        <v>0</v>
      </c>
      <c r="U47" s="843">
        <v>0</v>
      </c>
      <c r="V47" s="853" t="s">
        <v>29</v>
      </c>
      <c r="W47" s="708" t="s">
        <v>29</v>
      </c>
      <c r="X47" s="708" t="s">
        <v>29</v>
      </c>
      <c r="Y47" s="858" t="s">
        <v>29</v>
      </c>
      <c r="Z47" s="859" t="s">
        <v>29</v>
      </c>
      <c r="AA47" s="841">
        <v>0</v>
      </c>
      <c r="AB47" s="863">
        <v>0</v>
      </c>
      <c r="AC47" s="727" t="s">
        <v>29</v>
      </c>
      <c r="AD47" s="842">
        <v>0</v>
      </c>
      <c r="AE47" s="843">
        <v>0</v>
      </c>
      <c r="AF47" s="841">
        <v>0.897356999999999</v>
      </c>
      <c r="AG47" s="709">
        <v>0</v>
      </c>
      <c r="AH47" s="727" t="s">
        <v>29</v>
      </c>
      <c r="AI47" s="842">
        <v>0.897356999999999</v>
      </c>
      <c r="AJ47" s="843">
        <v>0</v>
      </c>
      <c r="AK47" s="841">
        <v>0</v>
      </c>
      <c r="AL47" s="709">
        <v>0</v>
      </c>
      <c r="AM47" s="708" t="s">
        <v>29</v>
      </c>
      <c r="AN47" s="842">
        <v>0</v>
      </c>
      <c r="AO47" s="843">
        <v>0</v>
      </c>
      <c r="AP47" s="841">
        <v>0</v>
      </c>
      <c r="AQ47" s="709">
        <v>0</v>
      </c>
      <c r="AR47" s="708" t="s">
        <v>29</v>
      </c>
      <c r="AS47" s="842">
        <v>0</v>
      </c>
      <c r="AT47" s="843">
        <v>0</v>
      </c>
      <c r="AU47" s="841">
        <v>-0.897356999999999</v>
      </c>
      <c r="AV47" s="709">
        <v>0</v>
      </c>
      <c r="AW47" s="727" t="s">
        <v>29</v>
      </c>
      <c r="AX47" s="842">
        <v>-0.897356999999999</v>
      </c>
      <c r="AY47" s="843">
        <v>0</v>
      </c>
      <c r="AZ47" s="865" t="s">
        <v>29</v>
      </c>
      <c r="BA47" s="708" t="s">
        <v>29</v>
      </c>
      <c r="BB47" s="708" t="s">
        <v>29</v>
      </c>
      <c r="BC47" s="858" t="s">
        <v>29</v>
      </c>
      <c r="BD47" s="859" t="s">
        <v>29</v>
      </c>
      <c r="BE47" s="841">
        <v>0</v>
      </c>
      <c r="BF47" s="709">
        <v>0</v>
      </c>
      <c r="BG47" s="708" t="s">
        <v>29</v>
      </c>
      <c r="BH47" s="709">
        <v>0</v>
      </c>
      <c r="BI47" s="866">
        <v>0</v>
      </c>
      <c r="BJ47" s="841" t="s">
        <v>29</v>
      </c>
      <c r="BK47" s="709" t="s">
        <v>29</v>
      </c>
      <c r="BL47" s="708" t="s">
        <v>29</v>
      </c>
      <c r="BM47" s="866" t="s">
        <v>29</v>
      </c>
      <c r="BN47" s="853" t="s">
        <v>29</v>
      </c>
      <c r="BO47" s="708" t="s">
        <v>29</v>
      </c>
      <c r="BP47" s="708" t="s">
        <v>29</v>
      </c>
      <c r="BQ47" s="708" t="s">
        <v>29</v>
      </c>
      <c r="BR47" s="859" t="s">
        <v>29</v>
      </c>
      <c r="BS47" s="870" t="s">
        <v>29</v>
      </c>
      <c r="BT47" s="871" t="s">
        <v>29</v>
      </c>
      <c r="BU47" s="708" t="s">
        <v>29</v>
      </c>
      <c r="BV47" s="875" t="s">
        <v>29</v>
      </c>
      <c r="BW47" s="866" t="s">
        <v>29</v>
      </c>
      <c r="BX47" s="870" t="s">
        <v>29</v>
      </c>
      <c r="BY47" s="871" t="s">
        <v>29</v>
      </c>
      <c r="BZ47" s="708" t="s">
        <v>29</v>
      </c>
      <c r="CA47" s="875" t="s">
        <v>29</v>
      </c>
      <c r="CB47" s="866" t="s">
        <v>29</v>
      </c>
    </row>
    <row r="48" s="159" customFormat="1" hidden="1" outlineLevel="2" spans="1:80">
      <c r="A48" s="850" t="s">
        <v>69</v>
      </c>
      <c r="B48" s="841">
        <v>0</v>
      </c>
      <c r="C48" s="709">
        <v>0</v>
      </c>
      <c r="D48" s="727" t="s">
        <v>29</v>
      </c>
      <c r="E48" s="842">
        <v>0</v>
      </c>
      <c r="F48" s="843">
        <v>0</v>
      </c>
      <c r="G48" s="841">
        <v>0</v>
      </c>
      <c r="H48" s="709">
        <v>0</v>
      </c>
      <c r="I48" s="727" t="s">
        <v>29</v>
      </c>
      <c r="J48" s="842">
        <v>0</v>
      </c>
      <c r="K48" s="843">
        <v>0</v>
      </c>
      <c r="L48" s="841">
        <v>0</v>
      </c>
      <c r="M48" s="709">
        <v>0</v>
      </c>
      <c r="N48" s="727" t="s">
        <v>29</v>
      </c>
      <c r="O48" s="842">
        <v>0</v>
      </c>
      <c r="P48" s="843">
        <v>0</v>
      </c>
      <c r="Q48" s="841">
        <v>0</v>
      </c>
      <c r="R48" s="709">
        <v>0</v>
      </c>
      <c r="S48" s="727" t="s">
        <v>29</v>
      </c>
      <c r="T48" s="842">
        <v>0</v>
      </c>
      <c r="U48" s="843">
        <v>0</v>
      </c>
      <c r="V48" s="853" t="s">
        <v>29</v>
      </c>
      <c r="W48" s="708" t="s">
        <v>29</v>
      </c>
      <c r="X48" s="708" t="s">
        <v>29</v>
      </c>
      <c r="Y48" s="858" t="s">
        <v>29</v>
      </c>
      <c r="Z48" s="859" t="s">
        <v>29</v>
      </c>
      <c r="AA48" s="841">
        <v>0.670686999999999</v>
      </c>
      <c r="AB48" s="863">
        <v>0</v>
      </c>
      <c r="AC48" s="727" t="s">
        <v>29</v>
      </c>
      <c r="AD48" s="842">
        <v>0.670686999999999</v>
      </c>
      <c r="AE48" s="843">
        <v>0</v>
      </c>
      <c r="AF48" s="841">
        <v>0.797535999999999</v>
      </c>
      <c r="AG48" s="709">
        <v>0</v>
      </c>
      <c r="AH48" s="727" t="s">
        <v>29</v>
      </c>
      <c r="AI48" s="842">
        <v>0.797535999999999</v>
      </c>
      <c r="AJ48" s="843">
        <v>0</v>
      </c>
      <c r="AK48" s="841">
        <v>0</v>
      </c>
      <c r="AL48" s="709">
        <v>0</v>
      </c>
      <c r="AM48" s="708" t="s">
        <v>29</v>
      </c>
      <c r="AN48" s="842">
        <v>0</v>
      </c>
      <c r="AO48" s="843">
        <v>0</v>
      </c>
      <c r="AP48" s="841">
        <v>0</v>
      </c>
      <c r="AQ48" s="709">
        <v>0</v>
      </c>
      <c r="AR48" s="708" t="s">
        <v>29</v>
      </c>
      <c r="AS48" s="842">
        <v>0</v>
      </c>
      <c r="AT48" s="843">
        <v>0</v>
      </c>
      <c r="AU48" s="841">
        <v>-1.468223</v>
      </c>
      <c r="AV48" s="709">
        <v>0</v>
      </c>
      <c r="AW48" s="727" t="s">
        <v>29</v>
      </c>
      <c r="AX48" s="842">
        <v>-1.468223</v>
      </c>
      <c r="AY48" s="843">
        <v>0</v>
      </c>
      <c r="AZ48" s="865" t="s">
        <v>29</v>
      </c>
      <c r="BA48" s="708" t="s">
        <v>29</v>
      </c>
      <c r="BB48" s="708" t="s">
        <v>29</v>
      </c>
      <c r="BC48" s="858" t="s">
        <v>29</v>
      </c>
      <c r="BD48" s="859" t="s">
        <v>29</v>
      </c>
      <c r="BE48" s="841">
        <v>0.5</v>
      </c>
      <c r="BF48" s="709">
        <v>0</v>
      </c>
      <c r="BG48" s="708" t="s">
        <v>29</v>
      </c>
      <c r="BH48" s="709">
        <v>0.5</v>
      </c>
      <c r="BI48" s="866">
        <v>0</v>
      </c>
      <c r="BJ48" s="841">
        <v>0</v>
      </c>
      <c r="BK48" s="709" t="s">
        <v>29</v>
      </c>
      <c r="BL48" s="708" t="s">
        <v>29</v>
      </c>
      <c r="BM48" s="866" t="s">
        <v>29</v>
      </c>
      <c r="BN48" s="853" t="s">
        <v>29</v>
      </c>
      <c r="BO48" s="708" t="s">
        <v>29</v>
      </c>
      <c r="BP48" s="708" t="s">
        <v>29</v>
      </c>
      <c r="BQ48" s="708" t="s">
        <v>29</v>
      </c>
      <c r="BR48" s="859" t="s">
        <v>29</v>
      </c>
      <c r="BS48" s="870">
        <v>0</v>
      </c>
      <c r="BT48" s="871" t="s">
        <v>29</v>
      </c>
      <c r="BU48" s="708" t="s">
        <v>29</v>
      </c>
      <c r="BV48" s="875" t="s">
        <v>29</v>
      </c>
      <c r="BW48" s="866" t="s">
        <v>29</v>
      </c>
      <c r="BX48" s="870">
        <v>-2.18913293384246</v>
      </c>
      <c r="BY48" s="871" t="s">
        <v>29</v>
      </c>
      <c r="BZ48" s="708" t="s">
        <v>29</v>
      </c>
      <c r="CA48" s="875" t="s">
        <v>29</v>
      </c>
      <c r="CB48" s="866" t="s">
        <v>29</v>
      </c>
    </row>
    <row r="49" s="159" customFormat="1" hidden="1" outlineLevel="2" spans="1:80">
      <c r="A49" s="850" t="s">
        <v>70</v>
      </c>
      <c r="B49" s="841">
        <v>0</v>
      </c>
      <c r="C49" s="709">
        <v>0</v>
      </c>
      <c r="D49" s="727" t="s">
        <v>29</v>
      </c>
      <c r="E49" s="842">
        <v>0</v>
      </c>
      <c r="F49" s="843">
        <v>0</v>
      </c>
      <c r="G49" s="841">
        <v>0</v>
      </c>
      <c r="H49" s="709">
        <v>0</v>
      </c>
      <c r="I49" s="727" t="s">
        <v>29</v>
      </c>
      <c r="J49" s="842">
        <v>0</v>
      </c>
      <c r="K49" s="843">
        <v>0</v>
      </c>
      <c r="L49" s="841">
        <v>0</v>
      </c>
      <c r="M49" s="709">
        <v>0</v>
      </c>
      <c r="N49" s="727" t="s">
        <v>29</v>
      </c>
      <c r="O49" s="842">
        <v>0</v>
      </c>
      <c r="P49" s="843">
        <v>0</v>
      </c>
      <c r="Q49" s="841">
        <v>0</v>
      </c>
      <c r="R49" s="709">
        <v>0</v>
      </c>
      <c r="S49" s="727" t="s">
        <v>29</v>
      </c>
      <c r="T49" s="842">
        <v>0</v>
      </c>
      <c r="U49" s="843">
        <v>0</v>
      </c>
      <c r="V49" s="853" t="s">
        <v>29</v>
      </c>
      <c r="W49" s="708" t="s">
        <v>29</v>
      </c>
      <c r="X49" s="708" t="s">
        <v>29</v>
      </c>
      <c r="Y49" s="858" t="s">
        <v>29</v>
      </c>
      <c r="Z49" s="859" t="s">
        <v>29</v>
      </c>
      <c r="AA49" s="841">
        <v>0</v>
      </c>
      <c r="AB49" s="709">
        <v>0</v>
      </c>
      <c r="AC49" s="727" t="s">
        <v>29</v>
      </c>
      <c r="AD49" s="842">
        <v>0</v>
      </c>
      <c r="AE49" s="843">
        <v>0</v>
      </c>
      <c r="AF49" s="841">
        <v>0</v>
      </c>
      <c r="AG49" s="709">
        <v>0</v>
      </c>
      <c r="AH49" s="727" t="s">
        <v>29</v>
      </c>
      <c r="AI49" s="842">
        <v>0</v>
      </c>
      <c r="AJ49" s="843">
        <v>0</v>
      </c>
      <c r="AK49" s="841">
        <v>0</v>
      </c>
      <c r="AL49" s="709">
        <v>0</v>
      </c>
      <c r="AM49" s="708" t="s">
        <v>29</v>
      </c>
      <c r="AN49" s="842">
        <v>0</v>
      </c>
      <c r="AO49" s="843">
        <v>0</v>
      </c>
      <c r="AP49" s="841">
        <v>0</v>
      </c>
      <c r="AQ49" s="709">
        <v>0</v>
      </c>
      <c r="AR49" s="708" t="s">
        <v>29</v>
      </c>
      <c r="AS49" s="842">
        <v>0</v>
      </c>
      <c r="AT49" s="843">
        <v>0</v>
      </c>
      <c r="AU49" s="841">
        <v>0</v>
      </c>
      <c r="AV49" s="709">
        <v>0</v>
      </c>
      <c r="AW49" s="727" t="s">
        <v>29</v>
      </c>
      <c r="AX49" s="842">
        <v>0</v>
      </c>
      <c r="AY49" s="843">
        <v>0</v>
      </c>
      <c r="AZ49" s="853" t="s">
        <v>29</v>
      </c>
      <c r="BA49" s="708" t="s">
        <v>29</v>
      </c>
      <c r="BB49" s="708" t="s">
        <v>29</v>
      </c>
      <c r="BC49" s="858" t="s">
        <v>29</v>
      </c>
      <c r="BD49" s="859" t="s">
        <v>29</v>
      </c>
      <c r="BE49" s="841">
        <v>0</v>
      </c>
      <c r="BF49" s="709">
        <v>0</v>
      </c>
      <c r="BG49" s="708" t="s">
        <v>29</v>
      </c>
      <c r="BH49" s="709">
        <v>0</v>
      </c>
      <c r="BI49" s="866">
        <v>0</v>
      </c>
      <c r="BJ49" s="841" t="s">
        <v>29</v>
      </c>
      <c r="BK49" s="709" t="s">
        <v>29</v>
      </c>
      <c r="BL49" s="708" t="s">
        <v>29</v>
      </c>
      <c r="BM49" s="866" t="s">
        <v>29</v>
      </c>
      <c r="BN49" s="853" t="s">
        <v>29</v>
      </c>
      <c r="BO49" s="708" t="s">
        <v>29</v>
      </c>
      <c r="BP49" s="708" t="s">
        <v>29</v>
      </c>
      <c r="BQ49" s="708" t="s">
        <v>29</v>
      </c>
      <c r="BR49" s="859" t="s">
        <v>29</v>
      </c>
      <c r="BS49" s="870" t="s">
        <v>29</v>
      </c>
      <c r="BT49" s="871" t="s">
        <v>29</v>
      </c>
      <c r="BU49" s="708" t="s">
        <v>29</v>
      </c>
      <c r="BV49" s="875" t="s">
        <v>29</v>
      </c>
      <c r="BW49" s="866" t="s">
        <v>29</v>
      </c>
      <c r="BX49" s="870" t="s">
        <v>29</v>
      </c>
      <c r="BY49" s="871" t="s">
        <v>29</v>
      </c>
      <c r="BZ49" s="708" t="s">
        <v>29</v>
      </c>
      <c r="CA49" s="875" t="s">
        <v>29</v>
      </c>
      <c r="CB49" s="866" t="s">
        <v>29</v>
      </c>
    </row>
    <row r="50" s="159" customFormat="1" hidden="1" outlineLevel="2" spans="1:80">
      <c r="A50" s="850" t="s">
        <v>71</v>
      </c>
      <c r="B50" s="841">
        <v>0</v>
      </c>
      <c r="C50" s="709">
        <v>672</v>
      </c>
      <c r="D50" s="727">
        <v>0</v>
      </c>
      <c r="E50" s="842">
        <v>-672</v>
      </c>
      <c r="F50" s="843">
        <v>0</v>
      </c>
      <c r="G50" s="841">
        <v>0</v>
      </c>
      <c r="H50" s="709">
        <v>0</v>
      </c>
      <c r="I50" s="727" t="s">
        <v>29</v>
      </c>
      <c r="J50" s="842">
        <v>0</v>
      </c>
      <c r="K50" s="843">
        <v>0</v>
      </c>
      <c r="L50" s="841">
        <v>0</v>
      </c>
      <c r="M50" s="709">
        <v>554.4</v>
      </c>
      <c r="N50" s="727">
        <v>0</v>
      </c>
      <c r="O50" s="842">
        <v>-554.4</v>
      </c>
      <c r="P50" s="843">
        <v>0</v>
      </c>
      <c r="Q50" s="841">
        <v>0</v>
      </c>
      <c r="R50" s="709">
        <v>117.6</v>
      </c>
      <c r="S50" s="727">
        <v>0</v>
      </c>
      <c r="T50" s="842">
        <v>-117.6</v>
      </c>
      <c r="U50" s="843">
        <v>0</v>
      </c>
      <c r="V50" s="853" t="s">
        <v>29</v>
      </c>
      <c r="W50" s="708">
        <v>0.175</v>
      </c>
      <c r="X50" s="708" t="s">
        <v>29</v>
      </c>
      <c r="Y50" s="858" t="s">
        <v>29</v>
      </c>
      <c r="Z50" s="859" t="s">
        <v>29</v>
      </c>
      <c r="AA50" s="841">
        <v>0</v>
      </c>
      <c r="AB50" s="709">
        <v>24.993222</v>
      </c>
      <c r="AC50" s="727">
        <v>0</v>
      </c>
      <c r="AD50" s="842">
        <v>-24.993222</v>
      </c>
      <c r="AE50" s="843">
        <v>0</v>
      </c>
      <c r="AF50" s="841">
        <v>0</v>
      </c>
      <c r="AG50" s="709">
        <v>36.96</v>
      </c>
      <c r="AH50" s="727">
        <v>0</v>
      </c>
      <c r="AI50" s="842">
        <v>-36.96</v>
      </c>
      <c r="AJ50" s="843">
        <v>0</v>
      </c>
      <c r="AK50" s="841">
        <v>0</v>
      </c>
      <c r="AL50" s="709">
        <v>0</v>
      </c>
      <c r="AM50" s="708" t="s">
        <v>29</v>
      </c>
      <c r="AN50" s="842">
        <v>0</v>
      </c>
      <c r="AO50" s="843">
        <v>0</v>
      </c>
      <c r="AP50" s="841">
        <v>0</v>
      </c>
      <c r="AQ50" s="709">
        <v>0</v>
      </c>
      <c r="AR50" s="708" t="s">
        <v>29</v>
      </c>
      <c r="AS50" s="842">
        <v>0</v>
      </c>
      <c r="AT50" s="843">
        <v>0</v>
      </c>
      <c r="AU50" s="841">
        <v>0</v>
      </c>
      <c r="AV50" s="709">
        <v>55.6467780000001</v>
      </c>
      <c r="AW50" s="727">
        <v>0</v>
      </c>
      <c r="AX50" s="842">
        <v>-55.6467780000001</v>
      </c>
      <c r="AY50" s="843">
        <v>0</v>
      </c>
      <c r="AZ50" s="853" t="s">
        <v>29</v>
      </c>
      <c r="BA50" s="708">
        <v>0.082807705357143</v>
      </c>
      <c r="BB50" s="708" t="s">
        <v>29</v>
      </c>
      <c r="BC50" s="858" t="s">
        <v>29</v>
      </c>
      <c r="BD50" s="859" t="s">
        <v>29</v>
      </c>
      <c r="BE50" s="841">
        <v>0</v>
      </c>
      <c r="BF50" s="709">
        <v>5</v>
      </c>
      <c r="BG50" s="708">
        <v>0</v>
      </c>
      <c r="BH50" s="709">
        <v>-5</v>
      </c>
      <c r="BI50" s="866">
        <v>0</v>
      </c>
      <c r="BJ50" s="841" t="s">
        <v>29</v>
      </c>
      <c r="BK50" s="709">
        <v>134.4</v>
      </c>
      <c r="BL50" s="708" t="s">
        <v>29</v>
      </c>
      <c r="BM50" s="866" t="s">
        <v>29</v>
      </c>
      <c r="BN50" s="853" t="s">
        <v>29</v>
      </c>
      <c r="BO50" s="708">
        <v>0.0371922946428571</v>
      </c>
      <c r="BP50" s="708" t="s">
        <v>29</v>
      </c>
      <c r="BQ50" s="708" t="s">
        <v>29</v>
      </c>
      <c r="BR50" s="859" t="s">
        <v>29</v>
      </c>
      <c r="BS50" s="870" t="s">
        <v>29</v>
      </c>
      <c r="BT50" s="871">
        <v>26.8872896819786</v>
      </c>
      <c r="BU50" s="708" t="s">
        <v>29</v>
      </c>
      <c r="BV50" s="875" t="s">
        <v>29</v>
      </c>
      <c r="BW50" s="866" t="s">
        <v>29</v>
      </c>
      <c r="BX50" s="870" t="s">
        <v>29</v>
      </c>
      <c r="BY50" s="871">
        <v>2.22647476183743</v>
      </c>
      <c r="BZ50" s="708" t="s">
        <v>29</v>
      </c>
      <c r="CA50" s="875" t="s">
        <v>29</v>
      </c>
      <c r="CB50" s="866" t="s">
        <v>29</v>
      </c>
    </row>
    <row r="51" s="159" customFormat="1" hidden="1" outlineLevel="2" spans="1:80">
      <c r="A51" s="850" t="s">
        <v>72</v>
      </c>
      <c r="B51" s="841">
        <v>0</v>
      </c>
      <c r="C51" s="709">
        <v>504</v>
      </c>
      <c r="D51" s="727">
        <v>0</v>
      </c>
      <c r="E51" s="842">
        <v>-504</v>
      </c>
      <c r="F51" s="843">
        <v>0</v>
      </c>
      <c r="G51" s="841">
        <v>0</v>
      </c>
      <c r="H51" s="709">
        <v>0</v>
      </c>
      <c r="I51" s="727" t="s">
        <v>29</v>
      </c>
      <c r="J51" s="842">
        <v>0</v>
      </c>
      <c r="K51" s="843">
        <v>0</v>
      </c>
      <c r="L51" s="841">
        <v>0</v>
      </c>
      <c r="M51" s="709">
        <v>415.8</v>
      </c>
      <c r="N51" s="727">
        <v>0</v>
      </c>
      <c r="O51" s="842">
        <v>-415.8</v>
      </c>
      <c r="P51" s="843">
        <v>0</v>
      </c>
      <c r="Q51" s="841">
        <v>0</v>
      </c>
      <c r="R51" s="709">
        <v>88.2</v>
      </c>
      <c r="S51" s="727">
        <v>0</v>
      </c>
      <c r="T51" s="842">
        <v>-88.2</v>
      </c>
      <c r="U51" s="843">
        <v>0</v>
      </c>
      <c r="V51" s="853" t="s">
        <v>29</v>
      </c>
      <c r="W51" s="708">
        <v>0.175</v>
      </c>
      <c r="X51" s="708" t="s">
        <v>29</v>
      </c>
      <c r="Y51" s="858" t="s">
        <v>29</v>
      </c>
      <c r="Z51" s="859" t="s">
        <v>29</v>
      </c>
      <c r="AA51" s="841">
        <v>0</v>
      </c>
      <c r="AB51" s="709">
        <v>18.455222</v>
      </c>
      <c r="AC51" s="727">
        <v>0</v>
      </c>
      <c r="AD51" s="842">
        <v>-18.455222</v>
      </c>
      <c r="AE51" s="843">
        <v>0</v>
      </c>
      <c r="AF51" s="841">
        <v>0</v>
      </c>
      <c r="AG51" s="709">
        <v>27.72</v>
      </c>
      <c r="AH51" s="727">
        <v>0</v>
      </c>
      <c r="AI51" s="842">
        <v>-27.72</v>
      </c>
      <c r="AJ51" s="843">
        <v>0</v>
      </c>
      <c r="AK51" s="841">
        <v>0</v>
      </c>
      <c r="AL51" s="709">
        <v>0</v>
      </c>
      <c r="AM51" s="708" t="s">
        <v>29</v>
      </c>
      <c r="AN51" s="842">
        <v>0</v>
      </c>
      <c r="AO51" s="843">
        <v>0</v>
      </c>
      <c r="AP51" s="841">
        <v>0</v>
      </c>
      <c r="AQ51" s="709">
        <v>0</v>
      </c>
      <c r="AR51" s="708" t="s">
        <v>29</v>
      </c>
      <c r="AS51" s="842">
        <v>0</v>
      </c>
      <c r="AT51" s="843">
        <v>0</v>
      </c>
      <c r="AU51" s="841">
        <v>0</v>
      </c>
      <c r="AV51" s="709">
        <v>42.024778</v>
      </c>
      <c r="AW51" s="727">
        <v>0</v>
      </c>
      <c r="AX51" s="842">
        <v>-42.024778</v>
      </c>
      <c r="AY51" s="843">
        <v>0</v>
      </c>
      <c r="AZ51" s="853" t="s">
        <v>29</v>
      </c>
      <c r="BA51" s="708">
        <v>0.083382496031746</v>
      </c>
      <c r="BB51" s="708" t="s">
        <v>29</v>
      </c>
      <c r="BC51" s="858" t="s">
        <v>29</v>
      </c>
      <c r="BD51" s="859" t="s">
        <v>29</v>
      </c>
      <c r="BE51" s="841">
        <v>0</v>
      </c>
      <c r="BF51" s="709">
        <v>3.75</v>
      </c>
      <c r="BG51" s="708">
        <v>0</v>
      </c>
      <c r="BH51" s="709">
        <v>-3.75</v>
      </c>
      <c r="BI51" s="866">
        <v>0</v>
      </c>
      <c r="BJ51" s="841" t="s">
        <v>29</v>
      </c>
      <c r="BK51" s="709">
        <v>134.4</v>
      </c>
      <c r="BL51" s="708" t="s">
        <v>29</v>
      </c>
      <c r="BM51" s="866" t="s">
        <v>29</v>
      </c>
      <c r="BN51" s="853" t="s">
        <v>29</v>
      </c>
      <c r="BO51" s="708">
        <v>0.036617503968254</v>
      </c>
      <c r="BP51" s="708" t="s">
        <v>29</v>
      </c>
      <c r="BQ51" s="708" t="s">
        <v>29</v>
      </c>
      <c r="BR51" s="859" t="s">
        <v>29</v>
      </c>
      <c r="BS51" s="870" t="s">
        <v>29</v>
      </c>
      <c r="BT51" s="871">
        <v>27.3093436643569</v>
      </c>
      <c r="BU51" s="708" t="s">
        <v>29</v>
      </c>
      <c r="BV51" s="875" t="s">
        <v>29</v>
      </c>
      <c r="BW51" s="866" t="s">
        <v>29</v>
      </c>
      <c r="BX51" s="870" t="s">
        <v>29</v>
      </c>
      <c r="BY51" s="871">
        <v>2.27712123972283</v>
      </c>
      <c r="BZ51" s="708" t="s">
        <v>29</v>
      </c>
      <c r="CA51" s="875" t="s">
        <v>29</v>
      </c>
      <c r="CB51" s="866" t="s">
        <v>29</v>
      </c>
    </row>
    <row r="52" s="163" customFormat="1" collapsed="1" spans="1:81">
      <c r="A52" s="844" t="s">
        <v>73</v>
      </c>
      <c r="B52" s="845">
        <v>285.605984</v>
      </c>
      <c r="C52" s="846">
        <v>1180.89811321</v>
      </c>
      <c r="D52" s="847">
        <v>0.241854890616808</v>
      </c>
      <c r="E52" s="846">
        <v>-895.29212921</v>
      </c>
      <c r="F52" s="848">
        <v>0</v>
      </c>
      <c r="G52" s="845">
        <v>48.1886859999999</v>
      </c>
      <c r="H52" s="846">
        <v>0</v>
      </c>
      <c r="I52" s="847" t="s">
        <v>29</v>
      </c>
      <c r="J52" s="846">
        <v>48.1886859999999</v>
      </c>
      <c r="K52" s="848">
        <v>0</v>
      </c>
      <c r="L52" s="845">
        <v>113.916749</v>
      </c>
      <c r="M52" s="846">
        <v>970.2</v>
      </c>
      <c r="N52" s="847">
        <v>0.117415737992167</v>
      </c>
      <c r="O52" s="846">
        <v>-856.283251</v>
      </c>
      <c r="P52" s="848">
        <v>0</v>
      </c>
      <c r="Q52" s="845">
        <v>-3.12125699999994</v>
      </c>
      <c r="R52" s="846">
        <v>210.69811321</v>
      </c>
      <c r="S52" s="847">
        <v>-0.0148138820630492</v>
      </c>
      <c r="T52" s="846">
        <v>-213.81937021</v>
      </c>
      <c r="U52" s="848">
        <v>0</v>
      </c>
      <c r="V52" s="854">
        <v>-0.0109285420294273</v>
      </c>
      <c r="W52" s="855">
        <v>0.178421923833264</v>
      </c>
      <c r="X52" s="855">
        <v>-0.0612511164246836</v>
      </c>
      <c r="Y52" s="847">
        <v>-0.189350465862691</v>
      </c>
      <c r="Z52" s="860" t="s">
        <v>29</v>
      </c>
      <c r="AA52" s="845">
        <v>143.850178</v>
      </c>
      <c r="AB52" s="846">
        <v>43.448444</v>
      </c>
      <c r="AC52" s="847">
        <v>3.31082461779299</v>
      </c>
      <c r="AD52" s="846">
        <v>100.401734</v>
      </c>
      <c r="AE52" s="848">
        <v>0</v>
      </c>
      <c r="AF52" s="845">
        <v>7.104572</v>
      </c>
      <c r="AG52" s="846">
        <v>66.5278785</v>
      </c>
      <c r="AH52" s="847">
        <v>0.106790899697786</v>
      </c>
      <c r="AI52" s="846">
        <v>-59.4233065</v>
      </c>
      <c r="AJ52" s="848">
        <v>0</v>
      </c>
      <c r="AK52" s="845">
        <v>0</v>
      </c>
      <c r="AL52" s="846">
        <v>0</v>
      </c>
      <c r="AM52" s="855" t="s">
        <v>29</v>
      </c>
      <c r="AN52" s="846">
        <v>0</v>
      </c>
      <c r="AO52" s="848">
        <v>0</v>
      </c>
      <c r="AP52" s="845">
        <v>0</v>
      </c>
      <c r="AQ52" s="846">
        <v>0</v>
      </c>
      <c r="AR52" s="855" t="s">
        <v>29</v>
      </c>
      <c r="AS52" s="846">
        <v>0</v>
      </c>
      <c r="AT52" s="848">
        <v>0</v>
      </c>
      <c r="AU52" s="845">
        <v>-27.4542009999999</v>
      </c>
      <c r="AV52" s="846">
        <v>100.72179071</v>
      </c>
      <c r="AW52" s="847">
        <v>-0.272574591917716</v>
      </c>
      <c r="AX52" s="846">
        <v>-128.17599171</v>
      </c>
      <c r="AY52" s="848">
        <v>0</v>
      </c>
      <c r="AZ52" s="854">
        <v>-0.0961261406903853</v>
      </c>
      <c r="BA52" s="855">
        <v>0.085292532508339</v>
      </c>
      <c r="BB52" s="855">
        <v>-1.12701707715136</v>
      </c>
      <c r="BC52" s="847">
        <v>-0.181418673198724</v>
      </c>
      <c r="BD52" s="860" t="s">
        <v>29</v>
      </c>
      <c r="BE52" s="845">
        <v>43.75</v>
      </c>
      <c r="BF52" s="846">
        <v>8.75</v>
      </c>
      <c r="BG52" s="855">
        <v>5</v>
      </c>
      <c r="BH52" s="846">
        <v>35</v>
      </c>
      <c r="BI52" s="867">
        <v>0</v>
      </c>
      <c r="BJ52" s="845">
        <v>6.52813677714286</v>
      </c>
      <c r="BK52" s="846">
        <v>134.959784366857</v>
      </c>
      <c r="BL52" s="855">
        <v>0.0483709781233617</v>
      </c>
      <c r="BM52" s="867">
        <v>-128.431647589714</v>
      </c>
      <c r="BN52" s="854">
        <v>0.503666540824299</v>
      </c>
      <c r="BO52" s="855">
        <v>0.0367927118469987</v>
      </c>
      <c r="BP52" s="855">
        <v>13.6893019171509</v>
      </c>
      <c r="BQ52" s="855">
        <v>0.4668738289773</v>
      </c>
      <c r="BR52" s="860" t="s">
        <v>29</v>
      </c>
      <c r="BS52" s="872">
        <v>1.98544060195741</v>
      </c>
      <c r="BT52" s="873">
        <v>27.1792958387647</v>
      </c>
      <c r="BU52" s="855">
        <v>0.0730497439571506</v>
      </c>
      <c r="BV52" s="855">
        <v>-25.1938552368073</v>
      </c>
      <c r="BW52" s="867" t="s">
        <v>29</v>
      </c>
      <c r="BX52" s="872">
        <v>-0.190852742636161</v>
      </c>
      <c r="BY52" s="873">
        <v>2.3181909738816</v>
      </c>
      <c r="BZ52" s="855">
        <v>-0.0823283089212428</v>
      </c>
      <c r="CA52" s="855">
        <v>-2.50904371651776</v>
      </c>
      <c r="CB52" s="867" t="s">
        <v>29</v>
      </c>
      <c r="CC52" s="159"/>
    </row>
    <row r="53" s="163" customFormat="1" spans="1:81">
      <c r="A53" s="844" t="s">
        <v>74</v>
      </c>
      <c r="B53" s="845">
        <v>0</v>
      </c>
      <c r="C53" s="849">
        <v>0</v>
      </c>
      <c r="D53" s="847" t="s">
        <v>29</v>
      </c>
      <c r="E53" s="849">
        <v>0</v>
      </c>
      <c r="F53" s="848">
        <v>0</v>
      </c>
      <c r="G53" s="845">
        <v>0</v>
      </c>
      <c r="H53" s="849">
        <v>0</v>
      </c>
      <c r="I53" s="847" t="s">
        <v>29</v>
      </c>
      <c r="J53" s="849">
        <v>0</v>
      </c>
      <c r="K53" s="848">
        <v>0</v>
      </c>
      <c r="L53" s="845">
        <v>0</v>
      </c>
      <c r="M53" s="849">
        <v>0</v>
      </c>
      <c r="N53" s="847" t="s">
        <v>29</v>
      </c>
      <c r="O53" s="849">
        <v>0</v>
      </c>
      <c r="P53" s="848">
        <v>0</v>
      </c>
      <c r="Q53" s="849"/>
      <c r="R53" s="849"/>
      <c r="S53" s="847"/>
      <c r="T53" s="849"/>
      <c r="U53" s="848"/>
      <c r="V53" s="854"/>
      <c r="W53" s="855"/>
      <c r="X53" s="855"/>
      <c r="Y53" s="847"/>
      <c r="Z53" s="860"/>
      <c r="AA53" s="845">
        <v>11.225871</v>
      </c>
      <c r="AB53" s="849">
        <v>21.03472072</v>
      </c>
      <c r="AC53" s="847">
        <v>0.533682911669293</v>
      </c>
      <c r="AD53" s="849">
        <v>-9.80884972</v>
      </c>
      <c r="AE53" s="848">
        <v>9.837896</v>
      </c>
      <c r="AF53" s="845">
        <v>14.641154</v>
      </c>
      <c r="AG53" s="849">
        <v>9.45208033</v>
      </c>
      <c r="AH53" s="847">
        <v>1.54898747035934</v>
      </c>
      <c r="AI53" s="849">
        <v>5.18907367</v>
      </c>
      <c r="AJ53" s="848">
        <v>6.11987999999998</v>
      </c>
      <c r="AK53" s="845">
        <v>0</v>
      </c>
      <c r="AL53" s="709">
        <v>0</v>
      </c>
      <c r="AM53" s="708" t="s">
        <v>29</v>
      </c>
      <c r="AN53" s="842">
        <v>0</v>
      </c>
      <c r="AO53" s="843">
        <v>0</v>
      </c>
      <c r="AP53" s="845">
        <v>0</v>
      </c>
      <c r="AQ53" s="709">
        <v>0</v>
      </c>
      <c r="AR53" s="708" t="s">
        <v>29</v>
      </c>
      <c r="AS53" s="842">
        <v>0</v>
      </c>
      <c r="AT53" s="843">
        <v>0</v>
      </c>
      <c r="AU53" s="849">
        <v>-25.867025</v>
      </c>
      <c r="AV53" s="849">
        <v>-30.48680105</v>
      </c>
      <c r="AW53" s="847">
        <v>1.15153364377008</v>
      </c>
      <c r="AX53" s="849">
        <v>4.61977605</v>
      </c>
      <c r="AY53" s="848">
        <v>-15.957776</v>
      </c>
      <c r="AZ53" s="854" t="s">
        <v>29</v>
      </c>
      <c r="BA53" s="855" t="s">
        <v>29</v>
      </c>
      <c r="BB53" s="855" t="s">
        <v>29</v>
      </c>
      <c r="BC53" s="847" t="s">
        <v>29</v>
      </c>
      <c r="BD53" s="860" t="s">
        <v>29</v>
      </c>
      <c r="BE53" s="845">
        <v>1</v>
      </c>
      <c r="BF53" s="846">
        <v>1.5</v>
      </c>
      <c r="BG53" s="855">
        <v>0.666666666666667</v>
      </c>
      <c r="BH53" s="846">
        <v>-0.5</v>
      </c>
      <c r="BI53" s="867">
        <v>6.5</v>
      </c>
      <c r="BJ53" s="845">
        <v>0</v>
      </c>
      <c r="BK53" s="846">
        <v>0</v>
      </c>
      <c r="BL53" s="855" t="s">
        <v>29</v>
      </c>
      <c r="BM53" s="867">
        <v>0</v>
      </c>
      <c r="BN53" s="854" t="s">
        <v>29</v>
      </c>
      <c r="BO53" s="855" t="s">
        <v>29</v>
      </c>
      <c r="BP53" s="855" t="s">
        <v>29</v>
      </c>
      <c r="BQ53" s="855" t="s">
        <v>29</v>
      </c>
      <c r="BR53" s="860" t="s">
        <v>29</v>
      </c>
      <c r="BS53" s="872">
        <v>0</v>
      </c>
      <c r="BT53" s="873">
        <v>0</v>
      </c>
      <c r="BU53" s="855" t="s">
        <v>29</v>
      </c>
      <c r="BV53" s="855">
        <v>0</v>
      </c>
      <c r="BW53" s="867">
        <v>0</v>
      </c>
      <c r="BX53" s="872">
        <v>-2.30423323054398</v>
      </c>
      <c r="BY53" s="873">
        <v>-1.44935611248753</v>
      </c>
      <c r="BZ53" s="855">
        <v>0.410167652593513</v>
      </c>
      <c r="CA53" s="855">
        <v>-0.854877118056457</v>
      </c>
      <c r="CB53" s="867">
        <v>-1.62207203654115</v>
      </c>
      <c r="CC53" s="159"/>
    </row>
    <row r="54" s="159" customFormat="1" ht="16.2" spans="1:80">
      <c r="A54" s="213" t="s">
        <v>75</v>
      </c>
      <c r="B54" s="214">
        <v>2082.314518</v>
      </c>
      <c r="C54" s="215">
        <v>2815.94989577</v>
      </c>
      <c r="D54" s="216">
        <v>0.739471437729756</v>
      </c>
      <c r="E54" s="215">
        <v>-733.635377770001</v>
      </c>
      <c r="F54" s="217">
        <v>1826.420421</v>
      </c>
      <c r="G54" s="214">
        <v>145.797965</v>
      </c>
      <c r="H54" s="215">
        <v>66.68976969</v>
      </c>
      <c r="I54" s="216">
        <v>2.18621185344807</v>
      </c>
      <c r="J54" s="215">
        <v>79.1081953099998</v>
      </c>
      <c r="K54" s="217">
        <v>185.043216999999</v>
      </c>
      <c r="L54" s="214">
        <v>1452.625874</v>
      </c>
      <c r="M54" s="215">
        <v>2147.27292356</v>
      </c>
      <c r="N54" s="216">
        <v>0.67649801665252</v>
      </c>
      <c r="O54" s="215">
        <v>-694.647049560002</v>
      </c>
      <c r="P54" s="217">
        <v>1624.85169699999</v>
      </c>
      <c r="Q54" s="214">
        <v>359.612956</v>
      </c>
      <c r="R54" s="215">
        <v>604.93720252</v>
      </c>
      <c r="S54" s="216">
        <v>0.594463283960636</v>
      </c>
      <c r="T54" s="215">
        <v>-245.32424652</v>
      </c>
      <c r="U54" s="217">
        <v>14.5453090000112</v>
      </c>
      <c r="V54" s="237">
        <v>0.172698673947391</v>
      </c>
      <c r="W54" s="238">
        <v>0.214825272079134</v>
      </c>
      <c r="X54" s="238">
        <v>0.803902968565888</v>
      </c>
      <c r="Y54" s="216">
        <v>-0.0421265981317436</v>
      </c>
      <c r="Z54" s="257">
        <v>0.00796383397424311</v>
      </c>
      <c r="AA54" s="214">
        <v>243.913695</v>
      </c>
      <c r="AB54" s="215">
        <v>167.84656645</v>
      </c>
      <c r="AC54" s="216">
        <v>1.4531944272608</v>
      </c>
      <c r="AD54" s="215">
        <v>76.0671285499999</v>
      </c>
      <c r="AE54" s="217">
        <v>106.551118</v>
      </c>
      <c r="AF54" s="214">
        <v>136.783804</v>
      </c>
      <c r="AG54" s="215">
        <v>193.20348715</v>
      </c>
      <c r="AH54" s="216">
        <v>0.707977925335288</v>
      </c>
      <c r="AI54" s="215">
        <v>-56.4196831500001</v>
      </c>
      <c r="AJ54" s="217">
        <v>152.453617000001</v>
      </c>
      <c r="AK54" s="214">
        <v>0.5689</v>
      </c>
      <c r="AL54" s="215">
        <v>0.1</v>
      </c>
      <c r="AM54" s="238">
        <v>5.68899999999999</v>
      </c>
      <c r="AN54" s="215">
        <v>0.4689</v>
      </c>
      <c r="AO54" s="217">
        <v>2.792745</v>
      </c>
      <c r="AP54" s="214">
        <v>0</v>
      </c>
      <c r="AQ54" s="215">
        <v>0</v>
      </c>
      <c r="AR54" s="238" t="s">
        <v>29</v>
      </c>
      <c r="AS54" s="215">
        <v>0</v>
      </c>
      <c r="AT54" s="217">
        <v>0</v>
      </c>
      <c r="AU54" s="214">
        <v>103.76208</v>
      </c>
      <c r="AV54" s="215">
        <v>241.03714892</v>
      </c>
      <c r="AW54" s="216">
        <v>0.430481693236582</v>
      </c>
      <c r="AX54" s="215">
        <v>-137.27506892</v>
      </c>
      <c r="AY54" s="217">
        <v>-239.68648299999</v>
      </c>
      <c r="AZ54" s="237">
        <v>0.0498301669142951</v>
      </c>
      <c r="BA54" s="238">
        <v>0.0855971014548504</v>
      </c>
      <c r="BB54" s="238">
        <v>0.582147830561515</v>
      </c>
      <c r="BC54" s="216">
        <v>-0.0357669345405553</v>
      </c>
      <c r="BD54" s="257">
        <v>-0.131232918907442</v>
      </c>
      <c r="BE54" s="214">
        <v>71</v>
      </c>
      <c r="BF54" s="215">
        <v>38.625</v>
      </c>
      <c r="BG54" s="238">
        <v>1.83818770226537</v>
      </c>
      <c r="BH54" s="215">
        <v>32.375</v>
      </c>
      <c r="BI54" s="279">
        <v>192.66666666</v>
      </c>
      <c r="BJ54" s="214">
        <v>29.3283734929577</v>
      </c>
      <c r="BK54" s="215">
        <v>72.9048516704207</v>
      </c>
      <c r="BL54" s="238">
        <v>0.402282877215659</v>
      </c>
      <c r="BM54" s="279">
        <v>-43.576478177463</v>
      </c>
      <c r="BN54" s="237">
        <v>0.11713585670731</v>
      </c>
      <c r="BO54" s="238">
        <v>0.0596056651086484</v>
      </c>
      <c r="BP54" s="238">
        <v>1.9651799286829</v>
      </c>
      <c r="BQ54" s="238">
        <v>0.057530191598662</v>
      </c>
      <c r="BR54" s="257">
        <v>0.0583387684318933</v>
      </c>
      <c r="BS54" s="292">
        <v>8.53709554110932</v>
      </c>
      <c r="BT54" s="293">
        <v>16.7769288066363</v>
      </c>
      <c r="BU54" s="238">
        <v>0.508859257823898</v>
      </c>
      <c r="BV54" s="238">
        <v>-8.23983326552698</v>
      </c>
      <c r="BW54" s="279">
        <v>17.14126003821</v>
      </c>
      <c r="BX54" s="292">
        <v>0.425404895776762</v>
      </c>
      <c r="BY54" s="293">
        <v>1.43605647716245</v>
      </c>
      <c r="BZ54" s="238">
        <v>0.296231313003325</v>
      </c>
      <c r="CA54" s="238">
        <v>-1.01065158138569</v>
      </c>
      <c r="CB54" s="279">
        <v>-2.2494975885658</v>
      </c>
    </row>
    <row r="55" s="159" customFormat="1" hidden="1" outlineLevel="2" spans="1:16384">
      <c r="A55" s="850" t="s">
        <v>76</v>
      </c>
      <c r="B55" s="841">
        <v>0</v>
      </c>
      <c r="C55" s="709">
        <v>0</v>
      </c>
      <c r="D55" s="727" t="s">
        <v>29</v>
      </c>
      <c r="E55" s="842">
        <v>0</v>
      </c>
      <c r="F55" s="843">
        <v>0</v>
      </c>
      <c r="G55" s="841">
        <v>0</v>
      </c>
      <c r="H55" s="709">
        <v>0</v>
      </c>
      <c r="I55" s="727" t="s">
        <v>29</v>
      </c>
      <c r="J55" s="842">
        <v>0</v>
      </c>
      <c r="K55" s="843">
        <v>0</v>
      </c>
      <c r="L55" s="841">
        <v>-0.00117100000000114</v>
      </c>
      <c r="M55" s="709">
        <v>0</v>
      </c>
      <c r="N55" s="727" t="s">
        <v>29</v>
      </c>
      <c r="O55" s="842">
        <v>-0.00117100000000114</v>
      </c>
      <c r="P55" s="843">
        <v>0</v>
      </c>
      <c r="Q55" s="841"/>
      <c r="R55" s="709"/>
      <c r="S55" s="727"/>
      <c r="T55" s="842"/>
      <c r="U55" s="843"/>
      <c r="V55" s="853"/>
      <c r="W55" s="708"/>
      <c r="X55" s="708"/>
      <c r="Y55" s="858"/>
      <c r="Z55" s="859"/>
      <c r="AA55" s="841">
        <v>2.716286</v>
      </c>
      <c r="AB55" s="709">
        <v>2.27598434</v>
      </c>
      <c r="AC55" s="727">
        <v>1.19345548748371</v>
      </c>
      <c r="AD55" s="842">
        <v>0.440301659999997</v>
      </c>
      <c r="AE55" s="843">
        <v>0</v>
      </c>
      <c r="AF55" s="841">
        <v>0.231487</v>
      </c>
      <c r="AG55" s="709">
        <v>0.140944</v>
      </c>
      <c r="AH55" s="727">
        <v>1.64240407537745</v>
      </c>
      <c r="AI55" s="842">
        <v>0.0905429999999999</v>
      </c>
      <c r="AJ55" s="843">
        <v>0.37001</v>
      </c>
      <c r="AK55" s="841">
        <v>0</v>
      </c>
      <c r="AL55" s="709">
        <v>0</v>
      </c>
      <c r="AM55" s="708" t="s">
        <v>29</v>
      </c>
      <c r="AN55" s="842">
        <v>0</v>
      </c>
      <c r="AO55" s="843">
        <v>0.0159</v>
      </c>
      <c r="AP55" s="841">
        <v>0</v>
      </c>
      <c r="AQ55" s="709">
        <v>0</v>
      </c>
      <c r="AR55" s="708" t="s">
        <v>29</v>
      </c>
      <c r="AS55" s="842">
        <v>0</v>
      </c>
      <c r="AT55" s="843">
        <v>0</v>
      </c>
      <c r="AU55" s="841">
        <v>-2.946602</v>
      </c>
      <c r="AV55" s="709">
        <v>-2.41692834</v>
      </c>
      <c r="AW55" s="727">
        <v>0.7808484218444</v>
      </c>
      <c r="AX55" s="842">
        <v>-0.529673659999995</v>
      </c>
      <c r="AY55" s="843">
        <v>-0.35411</v>
      </c>
      <c r="AZ55" s="853" t="s">
        <v>29</v>
      </c>
      <c r="BA55" s="708" t="s">
        <v>29</v>
      </c>
      <c r="BB55" s="708" t="s">
        <v>29</v>
      </c>
      <c r="BC55" s="858" t="s">
        <v>29</v>
      </c>
      <c r="BD55" s="859" t="s">
        <v>29</v>
      </c>
      <c r="BE55" s="841">
        <v>0.25</v>
      </c>
      <c r="BF55" s="709">
        <v>0.25</v>
      </c>
      <c r="BG55" s="708">
        <v>1</v>
      </c>
      <c r="BH55" s="709">
        <v>0</v>
      </c>
      <c r="BI55" s="866">
        <v>0.83333333</v>
      </c>
      <c r="BJ55" s="841">
        <v>0</v>
      </c>
      <c r="BK55" s="709">
        <v>0</v>
      </c>
      <c r="BL55" s="708" t="s">
        <v>29</v>
      </c>
      <c r="BM55" s="866">
        <v>0</v>
      </c>
      <c r="BN55" s="853" t="s">
        <v>29</v>
      </c>
      <c r="BO55" s="708" t="s">
        <v>29</v>
      </c>
      <c r="BP55" s="708" t="s">
        <v>29</v>
      </c>
      <c r="BQ55" s="708" t="s">
        <v>29</v>
      </c>
      <c r="BR55" s="859" t="s">
        <v>29</v>
      </c>
      <c r="BS55" s="870">
        <v>0</v>
      </c>
      <c r="BT55" s="871">
        <v>0</v>
      </c>
      <c r="BU55" s="708" t="s">
        <v>29</v>
      </c>
      <c r="BV55" s="875">
        <v>0</v>
      </c>
      <c r="BW55" s="866" t="s">
        <v>29</v>
      </c>
      <c r="BX55" s="870">
        <v>-1.08479077681805</v>
      </c>
      <c r="BY55" s="871">
        <v>-1.06192661237731</v>
      </c>
      <c r="BZ55" s="708">
        <v>0.978469167102273</v>
      </c>
      <c r="CA55" s="875">
        <v>-0.0228641644407452</v>
      </c>
      <c r="CB55" s="866" t="s">
        <v>29</v>
      </c>
      <c r="XEI55" s="172"/>
      <c r="XEJ55" s="172"/>
      <c r="XEK55" s="172"/>
      <c r="XEL55" s="172"/>
      <c r="XEM55" s="172"/>
      <c r="XEN55" s="172"/>
      <c r="XEO55" s="172"/>
      <c r="XEP55" s="172"/>
      <c r="XEQ55" s="172"/>
      <c r="XER55" s="172"/>
      <c r="XES55" s="164"/>
      <c r="XET55" s="164"/>
      <c r="XEU55" s="164"/>
      <c r="XEV55" s="164"/>
      <c r="XEW55" s="164"/>
      <c r="XEX55" s="164"/>
      <c r="XEY55" s="164"/>
      <c r="XEZ55" s="164"/>
      <c r="XFA55" s="164"/>
      <c r="XFB55" s="164"/>
      <c r="XFC55" s="164"/>
      <c r="XFD55" s="164"/>
    </row>
    <row r="56" s="159" customFormat="1" hidden="1" outlineLevel="2" spans="1:80">
      <c r="A56" s="850" t="s">
        <v>77</v>
      </c>
      <c r="B56" s="841">
        <v>86.407803</v>
      </c>
      <c r="C56" s="709">
        <v>74.99955</v>
      </c>
      <c r="D56" s="727">
        <v>1.15211095266572</v>
      </c>
      <c r="E56" s="842">
        <v>11.408253</v>
      </c>
      <c r="F56" s="843">
        <v>104.259266</v>
      </c>
      <c r="G56" s="841">
        <v>39.379677</v>
      </c>
      <c r="H56" s="709">
        <v>41.999748</v>
      </c>
      <c r="I56" s="727">
        <v>0.937616982844754</v>
      </c>
      <c r="J56" s="842">
        <v>-2.62007100000002</v>
      </c>
      <c r="K56" s="843">
        <v>53.4343189999999</v>
      </c>
      <c r="L56" s="841">
        <v>0</v>
      </c>
      <c r="M56" s="709">
        <v>0</v>
      </c>
      <c r="N56" s="727" t="s">
        <v>29</v>
      </c>
      <c r="O56" s="842">
        <v>0</v>
      </c>
      <c r="P56" s="843">
        <v>0</v>
      </c>
      <c r="Q56" s="841">
        <v>47.028126</v>
      </c>
      <c r="R56" s="709">
        <v>32.999802</v>
      </c>
      <c r="S56" s="727">
        <v>1.4251032778924</v>
      </c>
      <c r="T56" s="842">
        <v>14.028324</v>
      </c>
      <c r="U56" s="843">
        <v>50.8249470000001</v>
      </c>
      <c r="V56" s="853">
        <v>0.544257860600854</v>
      </c>
      <c r="W56" s="708">
        <v>0.44</v>
      </c>
      <c r="X56" s="708">
        <v>1.23694968318376</v>
      </c>
      <c r="Y56" s="858">
        <v>0.104257860600854</v>
      </c>
      <c r="Z56" s="859">
        <v>0.487486138642105</v>
      </c>
      <c r="AA56" s="841">
        <v>25.357072</v>
      </c>
      <c r="AB56" s="709">
        <v>27.991958</v>
      </c>
      <c r="AC56" s="727">
        <v>0.905869893059999</v>
      </c>
      <c r="AD56" s="842">
        <v>-2.63488600000001</v>
      </c>
      <c r="AE56" s="843">
        <v>28.987771</v>
      </c>
      <c r="AF56" s="841">
        <v>2.465661</v>
      </c>
      <c r="AG56" s="709">
        <v>7.06136334</v>
      </c>
      <c r="AH56" s="727">
        <v>0.349176339083551</v>
      </c>
      <c r="AI56" s="842">
        <v>-4.59570234</v>
      </c>
      <c r="AJ56" s="843">
        <v>3.722412</v>
      </c>
      <c r="AK56" s="841">
        <v>0</v>
      </c>
      <c r="AL56" s="709">
        <v>0</v>
      </c>
      <c r="AM56" s="708" t="s">
        <v>29</v>
      </c>
      <c r="AN56" s="842">
        <v>0</v>
      </c>
      <c r="AO56" s="843">
        <v>0</v>
      </c>
      <c r="AP56" s="841">
        <v>0</v>
      </c>
      <c r="AQ56" s="709">
        <v>0</v>
      </c>
      <c r="AR56" s="708" t="s">
        <v>29</v>
      </c>
      <c r="AS56" s="842">
        <v>0</v>
      </c>
      <c r="AT56" s="843">
        <v>0</v>
      </c>
      <c r="AU56" s="841">
        <v>19.205393</v>
      </c>
      <c r="AV56" s="709">
        <v>-2.05351933999999</v>
      </c>
      <c r="AW56" s="727">
        <v>11.3524285970446</v>
      </c>
      <c r="AX56" s="842">
        <v>21.25891234</v>
      </c>
      <c r="AY56" s="843">
        <v>18.1147640000001</v>
      </c>
      <c r="AZ56" s="853">
        <v>0.222264567934913</v>
      </c>
      <c r="BA56" s="708">
        <v>-0.0273804221491995</v>
      </c>
      <c r="BB56" s="708">
        <v>10.1176457661523</v>
      </c>
      <c r="BC56" s="858">
        <v>0.249644990084112</v>
      </c>
      <c r="BD56" s="859">
        <v>0.173747281128951</v>
      </c>
      <c r="BE56" s="841">
        <v>7.125</v>
      </c>
      <c r="BF56" s="709">
        <v>7.125</v>
      </c>
      <c r="BG56" s="708">
        <v>1</v>
      </c>
      <c r="BH56" s="709">
        <v>0</v>
      </c>
      <c r="BI56" s="866">
        <v>59.8333333333333</v>
      </c>
      <c r="BJ56" s="841">
        <v>12.1274109473684</v>
      </c>
      <c r="BK56" s="709">
        <v>10.5262526315789</v>
      </c>
      <c r="BL56" s="708">
        <v>1.15211095266572</v>
      </c>
      <c r="BM56" s="866">
        <v>1.60115831578947</v>
      </c>
      <c r="BN56" s="853">
        <v>0.293458126692563</v>
      </c>
      <c r="BO56" s="708">
        <v>0.373228346036743</v>
      </c>
      <c r="BP56" s="708">
        <v>0.786269665229749</v>
      </c>
      <c r="BQ56" s="708">
        <v>-0.0797702193441803</v>
      </c>
      <c r="BR56" s="859">
        <v>0.278035440993801</v>
      </c>
      <c r="BS56" s="870">
        <v>3.40764118980299</v>
      </c>
      <c r="BT56" s="871">
        <v>2.6793248975295</v>
      </c>
      <c r="BU56" s="708">
        <v>1.27182828515685</v>
      </c>
      <c r="BV56" s="875">
        <v>0.72831629227349</v>
      </c>
      <c r="BW56" s="866">
        <v>3.59666377935716</v>
      </c>
      <c r="BX56" s="870">
        <v>0.757397896728772</v>
      </c>
      <c r="BY56" s="871">
        <v>-0.0733610467692183</v>
      </c>
      <c r="BZ56" s="708">
        <v>12.3242514942763</v>
      </c>
      <c r="CA56" s="875">
        <v>0.830758943497991</v>
      </c>
      <c r="CB56" s="866">
        <v>0.624910552798285</v>
      </c>
    </row>
    <row r="57" s="159" customFormat="1" hidden="1" outlineLevel="2" spans="1:16384">
      <c r="A57" s="850" t="s">
        <v>78</v>
      </c>
      <c r="B57" s="841">
        <v>27.545083</v>
      </c>
      <c r="C57" s="709">
        <v>22.98</v>
      </c>
      <c r="D57" s="727">
        <v>1.1986546127067</v>
      </c>
      <c r="E57" s="842">
        <v>4.565083</v>
      </c>
      <c r="F57" s="843">
        <v>24.4221079999999</v>
      </c>
      <c r="G57" s="841">
        <v>0</v>
      </c>
      <c r="H57" s="709">
        <v>0</v>
      </c>
      <c r="I57" s="727" t="s">
        <v>29</v>
      </c>
      <c r="J57" s="842">
        <v>0</v>
      </c>
      <c r="K57" s="843">
        <v>0</v>
      </c>
      <c r="L57" s="841">
        <v>0</v>
      </c>
      <c r="M57" s="709">
        <v>0</v>
      </c>
      <c r="N57" s="727" t="s">
        <v>29</v>
      </c>
      <c r="O57" s="842">
        <v>0</v>
      </c>
      <c r="P57" s="843">
        <v>0</v>
      </c>
      <c r="Q57" s="841">
        <v>0.926264000000092</v>
      </c>
      <c r="R57" s="709">
        <v>1.4873</v>
      </c>
      <c r="S57" s="727">
        <v>0.622782222819936</v>
      </c>
      <c r="T57" s="842">
        <v>-0.561035999999909</v>
      </c>
      <c r="U57" s="843">
        <v>1.813532</v>
      </c>
      <c r="V57" s="853">
        <v>0.0336271994533504</v>
      </c>
      <c r="W57" s="708">
        <v>0.064721496953873</v>
      </c>
      <c r="X57" s="708">
        <v>0.519567702170371</v>
      </c>
      <c r="Y57" s="858">
        <v>-0.0310942975005226</v>
      </c>
      <c r="Z57" s="859">
        <v>0.074257799531474</v>
      </c>
      <c r="AA57" s="841">
        <v>26.6188189999999</v>
      </c>
      <c r="AB57" s="863">
        <v>21.4927</v>
      </c>
      <c r="AC57" s="727">
        <v>1.23850512034318</v>
      </c>
      <c r="AD57" s="842">
        <v>5.12611899999991</v>
      </c>
      <c r="AE57" s="864">
        <v>22.6085759999999</v>
      </c>
      <c r="AF57" s="841">
        <v>0.589646</v>
      </c>
      <c r="AG57" s="709">
        <v>0.21106767</v>
      </c>
      <c r="AH57" s="727">
        <v>2.79363485653677</v>
      </c>
      <c r="AI57" s="842">
        <v>0.37857833</v>
      </c>
      <c r="AJ57" s="843">
        <v>2.25187</v>
      </c>
      <c r="AK57" s="841">
        <v>0</v>
      </c>
      <c r="AL57" s="709">
        <v>0</v>
      </c>
      <c r="AM57" s="708" t="s">
        <v>29</v>
      </c>
      <c r="AN57" s="842">
        <v>0</v>
      </c>
      <c r="AO57" s="843">
        <v>0</v>
      </c>
      <c r="AP57" s="841">
        <v>0</v>
      </c>
      <c r="AQ57" s="709">
        <v>0</v>
      </c>
      <c r="AR57" s="708" t="s">
        <v>29</v>
      </c>
      <c r="AS57" s="842">
        <v>0</v>
      </c>
      <c r="AT57" s="843">
        <v>0</v>
      </c>
      <c r="AU57" s="841">
        <v>0.336618000000092</v>
      </c>
      <c r="AV57" s="709">
        <v>1.27623233</v>
      </c>
      <c r="AW57" s="727">
        <v>0.263759185602273</v>
      </c>
      <c r="AX57" s="842">
        <v>-0.939614329999909</v>
      </c>
      <c r="AY57" s="843">
        <v>-0.438338000000001</v>
      </c>
      <c r="AZ57" s="865">
        <v>0.0122206202827594</v>
      </c>
      <c r="BA57" s="708">
        <v>0.0555366549173195</v>
      </c>
      <c r="BB57" s="708">
        <v>0.220046027276093</v>
      </c>
      <c r="BC57" s="858">
        <v>-0.04331603463456</v>
      </c>
      <c r="BD57" s="859">
        <v>-0.0179484096950191</v>
      </c>
      <c r="BE57" s="841">
        <v>7</v>
      </c>
      <c r="BF57" s="709">
        <v>7</v>
      </c>
      <c r="BG57" s="708">
        <v>1</v>
      </c>
      <c r="BH57" s="709">
        <v>0</v>
      </c>
      <c r="BI57" s="866">
        <v>53.6666666633333</v>
      </c>
      <c r="BJ57" s="841">
        <v>3.93501185714286</v>
      </c>
      <c r="BK57" s="709">
        <v>3.28285714285714</v>
      </c>
      <c r="BL57" s="708">
        <v>1.1986546127067</v>
      </c>
      <c r="BM57" s="866">
        <v>0.652154714285714</v>
      </c>
      <c r="BN57" s="853">
        <v>0.96637280054665</v>
      </c>
      <c r="BO57" s="708">
        <v>0.935278503046127</v>
      </c>
      <c r="BP57" s="708">
        <v>1.03324603035272</v>
      </c>
      <c r="BQ57" s="708">
        <v>0.0310942975005225</v>
      </c>
      <c r="BR57" s="859">
        <v>0.925742200468526</v>
      </c>
      <c r="BS57" s="870">
        <v>1.03479733642579</v>
      </c>
      <c r="BT57" s="871">
        <v>1.06920024008152</v>
      </c>
      <c r="BU57" s="708">
        <v>0.967823703768428</v>
      </c>
      <c r="BV57" s="875">
        <v>-0.0344029036557305</v>
      </c>
      <c r="BW57" s="866">
        <v>1.08021433990358</v>
      </c>
      <c r="BX57" s="870">
        <v>0.0126458653180704</v>
      </c>
      <c r="BY57" s="871">
        <v>0.0593798047709223</v>
      </c>
      <c r="BZ57" s="708">
        <v>0.212965761117877</v>
      </c>
      <c r="CA57" s="875">
        <v>-0.0467339394528519</v>
      </c>
      <c r="CB57" s="866">
        <v>-0.0193881295310241</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59" customFormat="1" hidden="1" outlineLevel="2" spans="1:16384">
      <c r="A58" s="850" t="s">
        <v>79</v>
      </c>
      <c r="B58" s="841">
        <v>65.6463609999998</v>
      </c>
      <c r="C58" s="709">
        <v>30.40002</v>
      </c>
      <c r="D58" s="727">
        <v>2.15941834906687</v>
      </c>
      <c r="E58" s="842">
        <v>35.2463409999998</v>
      </c>
      <c r="F58" s="843">
        <v>55.2483850000001</v>
      </c>
      <c r="G58" s="841">
        <v>0</v>
      </c>
      <c r="H58" s="709">
        <v>0</v>
      </c>
      <c r="I58" s="727" t="s">
        <v>29</v>
      </c>
      <c r="J58" s="842">
        <v>0</v>
      </c>
      <c r="K58" s="843">
        <v>0</v>
      </c>
      <c r="L58" s="841">
        <v>45.823115</v>
      </c>
      <c r="M58" s="709">
        <v>21.89002475</v>
      </c>
      <c r="N58" s="727">
        <v>2.09333317450909</v>
      </c>
      <c r="O58" s="842">
        <v>23.93309025</v>
      </c>
      <c r="P58" s="843">
        <v>38.0903729999999</v>
      </c>
      <c r="Q58" s="841">
        <v>19.8232459999998</v>
      </c>
      <c r="R58" s="709">
        <v>8.50999525</v>
      </c>
      <c r="S58" s="727">
        <v>2.32940741065629</v>
      </c>
      <c r="T58" s="842">
        <v>11.3132507499998</v>
      </c>
      <c r="U58" s="843">
        <v>17.1580120000002</v>
      </c>
      <c r="V58" s="853">
        <v>0.301970218882351</v>
      </c>
      <c r="W58" s="708">
        <v>0.279933870109296</v>
      </c>
      <c r="X58" s="708">
        <v>1.0787198375261</v>
      </c>
      <c r="Y58" s="858">
        <v>0.0220363487730554</v>
      </c>
      <c r="Z58" s="859">
        <v>0.310561331340276</v>
      </c>
      <c r="AA58" s="841">
        <v>3.485455</v>
      </c>
      <c r="AB58" s="709">
        <v>3.366218</v>
      </c>
      <c r="AC58" s="727">
        <v>1.03542165124184</v>
      </c>
      <c r="AD58" s="842">
        <v>0.119236999999998</v>
      </c>
      <c r="AE58" s="843">
        <v>3.21078399999999</v>
      </c>
      <c r="AF58" s="841">
        <v>0.126801</v>
      </c>
      <c r="AG58" s="709">
        <v>0.150396</v>
      </c>
      <c r="AH58" s="727">
        <v>0.843114178568577</v>
      </c>
      <c r="AI58" s="842">
        <v>-0.0235950000000003</v>
      </c>
      <c r="AJ58" s="843">
        <v>0.120401</v>
      </c>
      <c r="AK58" s="841">
        <v>0</v>
      </c>
      <c r="AL58" s="709">
        <v>0</v>
      </c>
      <c r="AM58" s="708" t="s">
        <v>29</v>
      </c>
      <c r="AN58" s="842">
        <v>0</v>
      </c>
      <c r="AO58" s="843">
        <v>0</v>
      </c>
      <c r="AP58" s="841">
        <v>0</v>
      </c>
      <c r="AQ58" s="709">
        <v>0</v>
      </c>
      <c r="AR58" s="708" t="s">
        <v>29</v>
      </c>
      <c r="AS58" s="842">
        <v>0</v>
      </c>
      <c r="AT58" s="843">
        <v>0</v>
      </c>
      <c r="AU58" s="841">
        <v>16.2109899999998</v>
      </c>
      <c r="AV58" s="709">
        <v>4.99338125</v>
      </c>
      <c r="AW58" s="727">
        <v>3.24649554848226</v>
      </c>
      <c r="AX58" s="842">
        <v>11.2176087499998</v>
      </c>
      <c r="AY58" s="843">
        <v>13.8268270000002</v>
      </c>
      <c r="AZ58" s="853">
        <v>0.246944228942102</v>
      </c>
      <c r="BA58" s="708">
        <v>0.164255854107991</v>
      </c>
      <c r="BB58" s="708">
        <v>1.50341204143474</v>
      </c>
      <c r="BC58" s="858">
        <v>0.0826883748341108</v>
      </c>
      <c r="BD58" s="859">
        <v>0.250266627703238</v>
      </c>
      <c r="BE58" s="841">
        <v>1</v>
      </c>
      <c r="BF58" s="709">
        <v>1</v>
      </c>
      <c r="BG58" s="708">
        <v>1</v>
      </c>
      <c r="BH58" s="709">
        <v>0</v>
      </c>
      <c r="BI58" s="866">
        <v>8</v>
      </c>
      <c r="BJ58" s="841">
        <v>65.6463609999998</v>
      </c>
      <c r="BK58" s="709">
        <v>30.40002</v>
      </c>
      <c r="BL58" s="708">
        <v>2.15941834906687</v>
      </c>
      <c r="BM58" s="866">
        <v>35.2463409999998</v>
      </c>
      <c r="BN58" s="853">
        <v>0.053094412956112</v>
      </c>
      <c r="BO58" s="708">
        <v>0.110730782413959</v>
      </c>
      <c r="BP58" s="708">
        <v>0.479490994271335</v>
      </c>
      <c r="BQ58" s="708">
        <v>-0.0576363694578469</v>
      </c>
      <c r="BR58" s="859">
        <v>0.0581154363154684</v>
      </c>
      <c r="BS58" s="870">
        <v>18.8343734175308</v>
      </c>
      <c r="BT58" s="871">
        <v>9.03091243644945</v>
      </c>
      <c r="BU58" s="708">
        <v>2.08554490479986</v>
      </c>
      <c r="BV58" s="875">
        <v>9.80346098108136</v>
      </c>
      <c r="BW58" s="866">
        <v>17.2071322767275</v>
      </c>
      <c r="BX58" s="870">
        <v>4.65103982119976</v>
      </c>
      <c r="BY58" s="871">
        <v>1.48338023562348</v>
      </c>
      <c r="BZ58" s="708">
        <v>3.13543332282898</v>
      </c>
      <c r="CA58" s="875">
        <v>3.16765958557628</v>
      </c>
      <c r="CB58" s="866">
        <v>4.30637096734014</v>
      </c>
      <c r="XEI58" s="172"/>
      <c r="XEJ58" s="172"/>
      <c r="XEK58" s="172"/>
      <c r="XEL58" s="172"/>
      <c r="XEM58" s="172"/>
      <c r="XEN58" s="172"/>
      <c r="XEO58" s="172"/>
      <c r="XEP58" s="172"/>
      <c r="XEQ58" s="172"/>
      <c r="XER58" s="172"/>
      <c r="XES58" s="164"/>
      <c r="XET58" s="164"/>
      <c r="XEU58" s="164"/>
      <c r="XEV58" s="164"/>
      <c r="XEW58" s="164"/>
      <c r="XEX58" s="164"/>
      <c r="XEY58" s="164"/>
      <c r="XEZ58" s="164"/>
      <c r="XFA58" s="164"/>
      <c r="XFB58" s="164"/>
      <c r="XFC58" s="164"/>
      <c r="XFD58" s="164"/>
    </row>
    <row r="59" s="164" customFormat="1" hidden="1" outlineLevel="2" spans="1:81">
      <c r="A59" s="850" t="s">
        <v>80</v>
      </c>
      <c r="B59" s="841">
        <v>4.00000009900714e-6</v>
      </c>
      <c r="C59" s="709">
        <v>189.75</v>
      </c>
      <c r="D59" s="727">
        <v>2.10803694282326e-8</v>
      </c>
      <c r="E59" s="842">
        <v>-189.749996</v>
      </c>
      <c r="F59" s="843">
        <v>35.261589</v>
      </c>
      <c r="G59" s="841">
        <v>0</v>
      </c>
      <c r="H59" s="709">
        <v>0</v>
      </c>
      <c r="I59" s="727" t="s">
        <v>29</v>
      </c>
      <c r="J59" s="842">
        <v>0</v>
      </c>
      <c r="K59" s="843">
        <v>0</v>
      </c>
      <c r="L59" s="841">
        <v>1.58206781009085e-15</v>
      </c>
      <c r="M59" s="709">
        <v>159.39</v>
      </c>
      <c r="N59" s="727">
        <v>9.92576579516186e-18</v>
      </c>
      <c r="O59" s="842">
        <v>-159.39</v>
      </c>
      <c r="P59" s="843">
        <v>35.7353979999999</v>
      </c>
      <c r="Q59" s="841">
        <v>4.00000009742507e-6</v>
      </c>
      <c r="R59" s="709">
        <v>30.36</v>
      </c>
      <c r="S59" s="727">
        <v>1.3175230884066e-7</v>
      </c>
      <c r="T59" s="842">
        <v>-30.3599959999999</v>
      </c>
      <c r="U59" s="843">
        <v>-0.473808999999903</v>
      </c>
      <c r="V59" s="853">
        <v>0.999999999604483</v>
      </c>
      <c r="W59" s="708">
        <v>0.16</v>
      </c>
      <c r="X59" s="708">
        <v>6.24999999752802</v>
      </c>
      <c r="Y59" s="858">
        <v>0.839999999604483</v>
      </c>
      <c r="Z59" s="859">
        <v>-0.0134369724518059</v>
      </c>
      <c r="AA59" s="841">
        <v>-0.31844</v>
      </c>
      <c r="AB59" s="709">
        <v>14.96764397</v>
      </c>
      <c r="AC59" s="727">
        <v>-0.0212752254555398</v>
      </c>
      <c r="AD59" s="842">
        <v>-15.28608397</v>
      </c>
      <c r="AE59" s="843">
        <v>13.28789</v>
      </c>
      <c r="AF59" s="841">
        <v>2.93148799999999</v>
      </c>
      <c r="AG59" s="709">
        <v>3.75839833</v>
      </c>
      <c r="AH59" s="727">
        <v>0.779983318053462</v>
      </c>
      <c r="AI59" s="842">
        <v>-0.826910330000009</v>
      </c>
      <c r="AJ59" s="843">
        <v>4.413457</v>
      </c>
      <c r="AK59" s="841">
        <v>0</v>
      </c>
      <c r="AL59" s="709">
        <v>0</v>
      </c>
      <c r="AM59" s="708" t="s">
        <v>29</v>
      </c>
      <c r="AN59" s="842">
        <v>0</v>
      </c>
      <c r="AO59" s="843">
        <v>0.023293</v>
      </c>
      <c r="AP59" s="841">
        <v>9.58159999999999</v>
      </c>
      <c r="AQ59" s="709">
        <v>0</v>
      </c>
      <c r="AR59" s="708" t="s">
        <v>29</v>
      </c>
      <c r="AS59" s="842">
        <v>9.58159999999999</v>
      </c>
      <c r="AT59" s="843">
        <v>0</v>
      </c>
      <c r="AU59" s="252">
        <v>-12.1946439999999</v>
      </c>
      <c r="AV59" s="709">
        <v>11.6339577</v>
      </c>
      <c r="AW59" s="727">
        <v>-1.04819394349353</v>
      </c>
      <c r="AX59" s="842">
        <v>-23.8286016999999</v>
      </c>
      <c r="AY59" s="843">
        <v>-18.1518629999999</v>
      </c>
      <c r="AZ59" s="853">
        <v>-3048660.92454017</v>
      </c>
      <c r="BA59" s="708">
        <v>0.0613120300395257</v>
      </c>
      <c r="BB59" s="708">
        <v>-49723698.9637239</v>
      </c>
      <c r="BC59" s="858">
        <v>-3048660.9858522</v>
      </c>
      <c r="BD59" s="859">
        <v>-0.514777226857243</v>
      </c>
      <c r="BE59" s="841">
        <v>11.875</v>
      </c>
      <c r="BF59" s="709">
        <v>2.5</v>
      </c>
      <c r="BG59" s="708">
        <v>4.75</v>
      </c>
      <c r="BH59" s="709">
        <v>9.375</v>
      </c>
      <c r="BI59" s="866">
        <v>8.41666666333333</v>
      </c>
      <c r="BJ59" s="841">
        <v>3.36842113600601e-7</v>
      </c>
      <c r="BK59" s="709">
        <v>75.9</v>
      </c>
      <c r="BL59" s="708">
        <v>4.43797265603507e-9</v>
      </c>
      <c r="BM59" s="866">
        <v>-75.8999996631579</v>
      </c>
      <c r="BN59" s="853">
        <v>-79609.9980295105</v>
      </c>
      <c r="BO59" s="708">
        <v>0.0788808641370224</v>
      </c>
      <c r="BP59" s="708">
        <v>-1009243.48256659</v>
      </c>
      <c r="BQ59" s="708">
        <v>-79610.0769103746</v>
      </c>
      <c r="BR59" s="859">
        <v>0.37683752708932</v>
      </c>
      <c r="BS59" s="870">
        <v>-1.25612363365379e-5</v>
      </c>
      <c r="BT59" s="871">
        <v>12.6773459056295</v>
      </c>
      <c r="BU59" s="708">
        <v>-9.90841176884416e-7</v>
      </c>
      <c r="BV59" s="875">
        <v>-12.6773584668659</v>
      </c>
      <c r="BW59" s="866">
        <v>2.65366352370467</v>
      </c>
      <c r="BX59" s="870">
        <v>38.2949503831173</v>
      </c>
      <c r="BY59" s="871">
        <v>0.777273812987416</v>
      </c>
      <c r="BZ59" s="708">
        <v>49.2682883988236</v>
      </c>
      <c r="CA59" s="875">
        <v>37.5176765701299</v>
      </c>
      <c r="CB59" s="866">
        <v>-1.36604554974491</v>
      </c>
      <c r="CC59" s="159"/>
    </row>
    <row r="60" s="164" customFormat="1" hidden="1" outlineLevel="2" spans="1:81">
      <c r="A60" s="850" t="s">
        <v>81</v>
      </c>
      <c r="B60" s="841">
        <v>-5.195221</v>
      </c>
      <c r="C60" s="709">
        <v>0</v>
      </c>
      <c r="D60" s="727" t="s">
        <v>29</v>
      </c>
      <c r="E60" s="842">
        <v>-5.195221</v>
      </c>
      <c r="F60" s="843">
        <v>0</v>
      </c>
      <c r="G60" s="841">
        <v>0</v>
      </c>
      <c r="H60" s="709">
        <v>0</v>
      </c>
      <c r="I60" s="727" t="s">
        <v>29</v>
      </c>
      <c r="J60" s="842">
        <v>0</v>
      </c>
      <c r="K60" s="843">
        <v>0</v>
      </c>
      <c r="L60" s="841">
        <v>0</v>
      </c>
      <c r="M60" s="709">
        <v>0</v>
      </c>
      <c r="N60" s="727" t="s">
        <v>29</v>
      </c>
      <c r="O60" s="842">
        <v>0</v>
      </c>
      <c r="P60" s="843">
        <v>29.58906</v>
      </c>
      <c r="Q60" s="841">
        <v>-5.195221</v>
      </c>
      <c r="R60" s="709">
        <v>0</v>
      </c>
      <c r="S60" s="727" t="s">
        <v>29</v>
      </c>
      <c r="T60" s="842">
        <v>-5.195221</v>
      </c>
      <c r="U60" s="843">
        <v>-29.58906</v>
      </c>
      <c r="V60" s="853">
        <v>1</v>
      </c>
      <c r="W60" s="708" t="s">
        <v>29</v>
      </c>
      <c r="X60" s="708" t="s">
        <v>29</v>
      </c>
      <c r="Y60" s="858" t="s">
        <v>29</v>
      </c>
      <c r="Z60" s="859" t="s">
        <v>29</v>
      </c>
      <c r="AA60" s="841">
        <v>0</v>
      </c>
      <c r="AB60" s="709">
        <v>0</v>
      </c>
      <c r="AC60" s="727" t="s">
        <v>29</v>
      </c>
      <c r="AD60" s="842">
        <v>0</v>
      </c>
      <c r="AE60" s="843">
        <v>0</v>
      </c>
      <c r="AF60" s="841">
        <v>0</v>
      </c>
      <c r="AG60" s="709">
        <v>0</v>
      </c>
      <c r="AH60" s="727" t="s">
        <v>29</v>
      </c>
      <c r="AI60" s="842">
        <v>0</v>
      </c>
      <c r="AJ60" s="843">
        <v>0</v>
      </c>
      <c r="AK60" s="841">
        <v>0</v>
      </c>
      <c r="AL60" s="709">
        <v>0</v>
      </c>
      <c r="AM60" s="708" t="s">
        <v>29</v>
      </c>
      <c r="AN60" s="842">
        <v>0</v>
      </c>
      <c r="AO60" s="843">
        <v>0</v>
      </c>
      <c r="AP60" s="841">
        <v>0</v>
      </c>
      <c r="AQ60" s="709">
        <v>0</v>
      </c>
      <c r="AR60" s="708" t="s">
        <v>29</v>
      </c>
      <c r="AS60" s="842">
        <v>0</v>
      </c>
      <c r="AT60" s="843">
        <v>0</v>
      </c>
      <c r="AU60" s="841">
        <v>-5.195221</v>
      </c>
      <c r="AV60" s="709">
        <v>0</v>
      </c>
      <c r="AW60" s="727" t="s">
        <v>29</v>
      </c>
      <c r="AX60" s="842">
        <v>-5.195221</v>
      </c>
      <c r="AY60" s="843">
        <v>-29.58906</v>
      </c>
      <c r="AZ60" s="853">
        <v>1</v>
      </c>
      <c r="BA60" s="708" t="s">
        <v>29</v>
      </c>
      <c r="BB60" s="708" t="s">
        <v>29</v>
      </c>
      <c r="BC60" s="858" t="s">
        <v>29</v>
      </c>
      <c r="BD60" s="859" t="s">
        <v>29</v>
      </c>
      <c r="BE60" s="841">
        <v>0</v>
      </c>
      <c r="BF60" s="709">
        <v>0</v>
      </c>
      <c r="BG60" s="708" t="s">
        <v>29</v>
      </c>
      <c r="BH60" s="709">
        <v>0</v>
      </c>
      <c r="BI60" s="866">
        <v>0</v>
      </c>
      <c r="BJ60" s="841" t="s">
        <v>29</v>
      </c>
      <c r="BK60" s="709" t="s">
        <v>29</v>
      </c>
      <c r="BL60" s="708" t="s">
        <v>29</v>
      </c>
      <c r="BM60" s="866" t="s">
        <v>29</v>
      </c>
      <c r="BN60" s="853">
        <v>0</v>
      </c>
      <c r="BO60" s="708" t="s">
        <v>29</v>
      </c>
      <c r="BP60" s="708" t="s">
        <v>29</v>
      </c>
      <c r="BQ60" s="708" t="s">
        <v>29</v>
      </c>
      <c r="BR60" s="859" t="s">
        <v>29</v>
      </c>
      <c r="BS60" s="870" t="s">
        <v>29</v>
      </c>
      <c r="BT60" s="871" t="s">
        <v>29</v>
      </c>
      <c r="BU60" s="708" t="s">
        <v>29</v>
      </c>
      <c r="BV60" s="875" t="s">
        <v>29</v>
      </c>
      <c r="BW60" s="866" t="s">
        <v>29</v>
      </c>
      <c r="BX60" s="870" t="s">
        <v>29</v>
      </c>
      <c r="BY60" s="871" t="s">
        <v>29</v>
      </c>
      <c r="BZ60" s="708" t="s">
        <v>29</v>
      </c>
      <c r="CA60" s="875" t="s">
        <v>29</v>
      </c>
      <c r="CB60" s="866" t="s">
        <v>29</v>
      </c>
      <c r="CC60" s="159"/>
    </row>
    <row r="61" s="164" customFormat="1" hidden="1" outlineLevel="2" spans="1:81">
      <c r="A61" s="850" t="s">
        <v>82</v>
      </c>
      <c r="B61" s="841">
        <v>0</v>
      </c>
      <c r="C61" s="709">
        <v>0</v>
      </c>
      <c r="D61" s="727" t="s">
        <v>29</v>
      </c>
      <c r="E61" s="842">
        <v>0</v>
      </c>
      <c r="F61" s="843">
        <v>0</v>
      </c>
      <c r="G61" s="841">
        <v>0</v>
      </c>
      <c r="H61" s="709">
        <v>0</v>
      </c>
      <c r="I61" s="727" t="s">
        <v>29</v>
      </c>
      <c r="J61" s="842">
        <v>0</v>
      </c>
      <c r="K61" s="843">
        <v>0</v>
      </c>
      <c r="L61" s="841">
        <v>0</v>
      </c>
      <c r="M61" s="709">
        <v>0</v>
      </c>
      <c r="N61" s="727" t="s">
        <v>29</v>
      </c>
      <c r="O61" s="842">
        <v>0</v>
      </c>
      <c r="P61" s="843">
        <v>0</v>
      </c>
      <c r="Q61" s="841">
        <v>0</v>
      </c>
      <c r="R61" s="709">
        <v>0</v>
      </c>
      <c r="S61" s="727" t="s">
        <v>29</v>
      </c>
      <c r="T61" s="842">
        <v>0</v>
      </c>
      <c r="U61" s="843">
        <v>0</v>
      </c>
      <c r="V61" s="853" t="s">
        <v>29</v>
      </c>
      <c r="W61" s="708" t="s">
        <v>29</v>
      </c>
      <c r="X61" s="708" t="s">
        <v>29</v>
      </c>
      <c r="Y61" s="858" t="s">
        <v>29</v>
      </c>
      <c r="Z61" s="859" t="s">
        <v>29</v>
      </c>
      <c r="AA61" s="841">
        <v>0</v>
      </c>
      <c r="AB61" s="709">
        <v>0</v>
      </c>
      <c r="AC61" s="727" t="s">
        <v>29</v>
      </c>
      <c r="AD61" s="842">
        <v>0</v>
      </c>
      <c r="AE61" s="843">
        <v>0</v>
      </c>
      <c r="AF61" s="841">
        <v>0.117525</v>
      </c>
      <c r="AG61" s="709">
        <v>0</v>
      </c>
      <c r="AH61" s="727" t="s">
        <v>29</v>
      </c>
      <c r="AI61" s="842">
        <v>0.117525</v>
      </c>
      <c r="AJ61" s="843">
        <v>0</v>
      </c>
      <c r="AK61" s="841">
        <v>0</v>
      </c>
      <c r="AL61" s="709">
        <v>0</v>
      </c>
      <c r="AM61" s="708" t="s">
        <v>29</v>
      </c>
      <c r="AN61" s="842">
        <v>0</v>
      </c>
      <c r="AO61" s="843">
        <v>0</v>
      </c>
      <c r="AP61" s="841">
        <v>0</v>
      </c>
      <c r="AQ61" s="709">
        <v>0</v>
      </c>
      <c r="AR61" s="708" t="s">
        <v>29</v>
      </c>
      <c r="AS61" s="842">
        <v>0</v>
      </c>
      <c r="AT61" s="843">
        <v>0</v>
      </c>
      <c r="AU61" s="841">
        <v>-0.117525</v>
      </c>
      <c r="AV61" s="709">
        <v>0</v>
      </c>
      <c r="AW61" s="727" t="s">
        <v>29</v>
      </c>
      <c r="AX61" s="842">
        <v>-0.117525</v>
      </c>
      <c r="AY61" s="843">
        <v>0</v>
      </c>
      <c r="AZ61" s="853" t="s">
        <v>29</v>
      </c>
      <c r="BA61" s="708" t="s">
        <v>29</v>
      </c>
      <c r="BB61" s="708" t="s">
        <v>29</v>
      </c>
      <c r="BC61" s="858" t="s">
        <v>29</v>
      </c>
      <c r="BD61" s="859" t="s">
        <v>29</v>
      </c>
      <c r="BE61" s="841">
        <v>0</v>
      </c>
      <c r="BF61" s="709">
        <v>0</v>
      </c>
      <c r="BG61" s="708" t="s">
        <v>29</v>
      </c>
      <c r="BH61" s="709">
        <v>0</v>
      </c>
      <c r="BI61" s="866">
        <v>0</v>
      </c>
      <c r="BJ61" s="841" t="s">
        <v>29</v>
      </c>
      <c r="BK61" s="709" t="s">
        <v>29</v>
      </c>
      <c r="BL61" s="708" t="s">
        <v>29</v>
      </c>
      <c r="BM61" s="866" t="s">
        <v>29</v>
      </c>
      <c r="BN61" s="853" t="s">
        <v>29</v>
      </c>
      <c r="BO61" s="708" t="s">
        <v>29</v>
      </c>
      <c r="BP61" s="708" t="s">
        <v>29</v>
      </c>
      <c r="BQ61" s="708" t="s">
        <v>29</v>
      </c>
      <c r="BR61" s="859" t="s">
        <v>29</v>
      </c>
      <c r="BS61" s="870" t="s">
        <v>29</v>
      </c>
      <c r="BT61" s="871" t="s">
        <v>29</v>
      </c>
      <c r="BU61" s="708" t="s">
        <v>29</v>
      </c>
      <c r="BV61" s="875" t="s">
        <v>29</v>
      </c>
      <c r="BW61" s="866" t="s">
        <v>29</v>
      </c>
      <c r="BX61" s="870" t="s">
        <v>29</v>
      </c>
      <c r="BY61" s="871" t="s">
        <v>29</v>
      </c>
      <c r="BZ61" s="708" t="s">
        <v>29</v>
      </c>
      <c r="CA61" s="875" t="s">
        <v>29</v>
      </c>
      <c r="CB61" s="866" t="s">
        <v>29</v>
      </c>
      <c r="CC61" s="159"/>
    </row>
    <row r="62" s="159" customFormat="1" hidden="1" outlineLevel="2" spans="1:80">
      <c r="A62" s="850" t="s">
        <v>83</v>
      </c>
      <c r="B62" s="841">
        <v>0.0918099999999997</v>
      </c>
      <c r="C62" s="709">
        <v>0</v>
      </c>
      <c r="D62" s="727" t="s">
        <v>29</v>
      </c>
      <c r="E62" s="842">
        <v>0.0918099999999997</v>
      </c>
      <c r="F62" s="843">
        <v>0</v>
      </c>
      <c r="G62" s="841">
        <v>0</v>
      </c>
      <c r="H62" s="709">
        <v>0</v>
      </c>
      <c r="I62" s="727" t="s">
        <v>29</v>
      </c>
      <c r="J62" s="842">
        <v>0</v>
      </c>
      <c r="K62" s="843">
        <v>0</v>
      </c>
      <c r="L62" s="841">
        <v>0.363192</v>
      </c>
      <c r="M62" s="709">
        <v>0</v>
      </c>
      <c r="N62" s="727" t="s">
        <v>29</v>
      </c>
      <c r="O62" s="842">
        <v>0.363192</v>
      </c>
      <c r="P62" s="843">
        <v>0</v>
      </c>
      <c r="Q62" s="841">
        <v>-0.271382</v>
      </c>
      <c r="R62" s="709">
        <v>0</v>
      </c>
      <c r="S62" s="727" t="s">
        <v>29</v>
      </c>
      <c r="T62" s="842">
        <v>-0.271382</v>
      </c>
      <c r="U62" s="843">
        <v>0</v>
      </c>
      <c r="V62" s="853">
        <v>-2.95590894238102</v>
      </c>
      <c r="W62" s="708" t="s">
        <v>29</v>
      </c>
      <c r="X62" s="708" t="s">
        <v>29</v>
      </c>
      <c r="Y62" s="858" t="s">
        <v>29</v>
      </c>
      <c r="Z62" s="859" t="s">
        <v>29</v>
      </c>
      <c r="AA62" s="841">
        <v>0</v>
      </c>
      <c r="AB62" s="709">
        <v>0</v>
      </c>
      <c r="AC62" s="727" t="s">
        <v>29</v>
      </c>
      <c r="AD62" s="842">
        <v>0</v>
      </c>
      <c r="AE62" s="843">
        <v>0</v>
      </c>
      <c r="AF62" s="841">
        <v>0</v>
      </c>
      <c r="AG62" s="709">
        <v>0.186617</v>
      </c>
      <c r="AH62" s="727">
        <v>0</v>
      </c>
      <c r="AI62" s="842">
        <v>-0.186617</v>
      </c>
      <c r="AJ62" s="843">
        <v>0.186617</v>
      </c>
      <c r="AK62" s="841">
        <v>0</v>
      </c>
      <c r="AL62" s="709">
        <v>0</v>
      </c>
      <c r="AM62" s="708" t="s">
        <v>29</v>
      </c>
      <c r="AN62" s="842">
        <v>0</v>
      </c>
      <c r="AO62" s="843">
        <v>0</v>
      </c>
      <c r="AP62" s="841">
        <v>0.49813</v>
      </c>
      <c r="AQ62" s="709">
        <v>0</v>
      </c>
      <c r="AR62" s="708" t="s">
        <v>29</v>
      </c>
      <c r="AS62" s="842">
        <v>0.49813</v>
      </c>
      <c r="AT62" s="843">
        <v>0</v>
      </c>
      <c r="AU62" s="841">
        <v>-0.769512</v>
      </c>
      <c r="AV62" s="709">
        <v>-0.186617</v>
      </c>
      <c r="AW62" s="727">
        <v>-2.1234828552597</v>
      </c>
      <c r="AX62" s="842">
        <v>-0.582895</v>
      </c>
      <c r="AY62" s="843">
        <v>-0.186617</v>
      </c>
      <c r="AZ62" s="853">
        <v>-8.38157063500711</v>
      </c>
      <c r="BA62" s="708" t="s">
        <v>29</v>
      </c>
      <c r="BB62" s="708" t="s">
        <v>29</v>
      </c>
      <c r="BC62" s="858" t="s">
        <v>29</v>
      </c>
      <c r="BD62" s="859" t="s">
        <v>29</v>
      </c>
      <c r="BE62" s="841">
        <v>0</v>
      </c>
      <c r="BF62" s="709">
        <v>0</v>
      </c>
      <c r="BG62" s="708" t="s">
        <v>29</v>
      </c>
      <c r="BH62" s="709">
        <v>0</v>
      </c>
      <c r="BI62" s="866">
        <v>1.5</v>
      </c>
      <c r="BJ62" s="841" t="s">
        <v>29</v>
      </c>
      <c r="BK62" s="709" t="s">
        <v>29</v>
      </c>
      <c r="BL62" s="708" t="s">
        <v>29</v>
      </c>
      <c r="BM62" s="866" t="s">
        <v>29</v>
      </c>
      <c r="BN62" s="853">
        <v>0</v>
      </c>
      <c r="BO62" s="708" t="s">
        <v>29</v>
      </c>
      <c r="BP62" s="708" t="s">
        <v>29</v>
      </c>
      <c r="BQ62" s="708" t="s">
        <v>29</v>
      </c>
      <c r="BR62" s="859" t="s">
        <v>29</v>
      </c>
      <c r="BS62" s="870" t="s">
        <v>29</v>
      </c>
      <c r="BT62" s="871" t="s">
        <v>29</v>
      </c>
      <c r="BU62" s="708" t="s">
        <v>29</v>
      </c>
      <c r="BV62" s="875" t="s">
        <v>29</v>
      </c>
      <c r="BW62" s="866" t="s">
        <v>29</v>
      </c>
      <c r="BX62" s="870" t="s">
        <v>29</v>
      </c>
      <c r="BY62" s="871" t="s">
        <v>29</v>
      </c>
      <c r="BZ62" s="708" t="s">
        <v>29</v>
      </c>
      <c r="CA62" s="875" t="s">
        <v>29</v>
      </c>
      <c r="CB62" s="866" t="s">
        <v>29</v>
      </c>
    </row>
    <row r="63" s="163" customFormat="1" collapsed="1" spans="1:81">
      <c r="A63" s="844" t="s">
        <v>84</v>
      </c>
      <c r="B63" s="845">
        <v>174.49584</v>
      </c>
      <c r="C63" s="846">
        <v>318.12957</v>
      </c>
      <c r="D63" s="847">
        <v>0.548505566458346</v>
      </c>
      <c r="E63" s="846">
        <v>-143.63373</v>
      </c>
      <c r="F63" s="848">
        <v>219.191348</v>
      </c>
      <c r="G63" s="845">
        <v>39.379677</v>
      </c>
      <c r="H63" s="846">
        <v>41.999748</v>
      </c>
      <c r="I63" s="847">
        <v>0.937616982844754</v>
      </c>
      <c r="J63" s="846">
        <v>-2.62007100000002</v>
      </c>
      <c r="K63" s="848">
        <v>53.4343189999999</v>
      </c>
      <c r="L63" s="845">
        <v>46.185136</v>
      </c>
      <c r="M63" s="846">
        <v>181.28002475</v>
      </c>
      <c r="N63" s="847">
        <v>0.254772339443869</v>
      </c>
      <c r="O63" s="846">
        <v>-135.09488875</v>
      </c>
      <c r="P63" s="848">
        <v>103.414831</v>
      </c>
      <c r="Q63" s="845">
        <v>62.311037</v>
      </c>
      <c r="R63" s="846">
        <v>73.35709725</v>
      </c>
      <c r="S63" s="847">
        <v>0.849420701416862</v>
      </c>
      <c r="T63" s="846">
        <v>-11.04606025</v>
      </c>
      <c r="U63" s="848">
        <v>39.7336220000004</v>
      </c>
      <c r="V63" s="854">
        <v>0.357091819495525</v>
      </c>
      <c r="W63" s="855">
        <v>0.230588741719294</v>
      </c>
      <c r="X63" s="855">
        <v>1.54860908140185</v>
      </c>
      <c r="Y63" s="847">
        <v>0.126503077776231</v>
      </c>
      <c r="Z63" s="860">
        <v>0.181273678740278</v>
      </c>
      <c r="AA63" s="845">
        <v>57.8591919999999</v>
      </c>
      <c r="AB63" s="846">
        <v>70.09450431</v>
      </c>
      <c r="AC63" s="847">
        <v>0.825445483487718</v>
      </c>
      <c r="AD63" s="846">
        <v>-12.2353123100001</v>
      </c>
      <c r="AE63" s="848">
        <v>68.0950209999999</v>
      </c>
      <c r="AF63" s="845">
        <v>6.46260799999999</v>
      </c>
      <c r="AG63" s="846">
        <v>11.50878634</v>
      </c>
      <c r="AH63" s="847">
        <v>0.561536882263468</v>
      </c>
      <c r="AI63" s="846">
        <v>-5.04617834000001</v>
      </c>
      <c r="AJ63" s="848">
        <v>11.064767</v>
      </c>
      <c r="AK63" s="845">
        <v>0</v>
      </c>
      <c r="AL63" s="846">
        <v>0</v>
      </c>
      <c r="AM63" s="855" t="s">
        <v>29</v>
      </c>
      <c r="AN63" s="846">
        <v>0</v>
      </c>
      <c r="AO63" s="848">
        <v>0.039193</v>
      </c>
      <c r="AP63" s="845">
        <v>10.07973</v>
      </c>
      <c r="AQ63" s="846">
        <v>0</v>
      </c>
      <c r="AR63" s="855" t="s">
        <v>29</v>
      </c>
      <c r="AS63" s="846">
        <v>10.07973</v>
      </c>
      <c r="AT63" s="848">
        <v>0</v>
      </c>
      <c r="AU63" s="845">
        <v>14.5294970000001</v>
      </c>
      <c r="AV63" s="846">
        <v>13.2465066</v>
      </c>
      <c r="AW63" s="847">
        <v>1.09685500024588</v>
      </c>
      <c r="AX63" s="846">
        <v>1.28299040000005</v>
      </c>
      <c r="AY63" s="848">
        <v>-16.7783969999996</v>
      </c>
      <c r="AZ63" s="854">
        <v>0.083265578136419</v>
      </c>
      <c r="BA63" s="855">
        <v>0.0416387153196731</v>
      </c>
      <c r="BB63" s="855">
        <v>1.99971534897664</v>
      </c>
      <c r="BC63" s="847">
        <v>0.0416268628167459</v>
      </c>
      <c r="BD63" s="860">
        <v>-0.0765468032980917</v>
      </c>
      <c r="BE63" s="845">
        <v>27.25</v>
      </c>
      <c r="BF63" s="846">
        <v>17.875</v>
      </c>
      <c r="BG63" s="855">
        <v>1.52447552447552</v>
      </c>
      <c r="BH63" s="846">
        <v>9.375</v>
      </c>
      <c r="BI63" s="867">
        <v>132.24999999</v>
      </c>
      <c r="BJ63" s="845">
        <v>6.40351706422018</v>
      </c>
      <c r="BK63" s="846">
        <v>17.7974584615385</v>
      </c>
      <c r="BL63" s="855">
        <v>0.359799522952034</v>
      </c>
      <c r="BM63" s="867">
        <v>-11.3939413973183</v>
      </c>
      <c r="BN63" s="854">
        <v>0.331579205555845</v>
      </c>
      <c r="BO63" s="855">
        <v>0.220333194144763</v>
      </c>
      <c r="BP63" s="855">
        <v>1.50489900917059</v>
      </c>
      <c r="BQ63" s="855">
        <v>0.111246011411082</v>
      </c>
      <c r="BR63" s="860">
        <v>0.310664730252035</v>
      </c>
      <c r="BS63" s="872">
        <v>3.0158706675337</v>
      </c>
      <c r="BT63" s="873">
        <v>4.53858077935811</v>
      </c>
      <c r="BU63" s="855">
        <v>0.664496417305198</v>
      </c>
      <c r="BV63" s="855">
        <v>-1.52271011182441</v>
      </c>
      <c r="BW63" s="867">
        <v>3.21890418390502</v>
      </c>
      <c r="BX63" s="872">
        <v>0.251118214716861</v>
      </c>
      <c r="BY63" s="873">
        <v>0.188980673027032</v>
      </c>
      <c r="BZ63" s="855">
        <v>1.32880368502519</v>
      </c>
      <c r="CA63" s="855">
        <v>0.0621375416898287</v>
      </c>
      <c r="CB63" s="867">
        <v>-0.246396825400782</v>
      </c>
      <c r="CC63" s="159"/>
    </row>
    <row r="64" s="164" customFormat="1" hidden="1" outlineLevel="2" spans="1:81">
      <c r="A64" s="850" t="s">
        <v>85</v>
      </c>
      <c r="B64" s="841">
        <v>70.511532</v>
      </c>
      <c r="C64" s="709">
        <v>119.1256</v>
      </c>
      <c r="D64" s="727">
        <v>0.591909144633899</v>
      </c>
      <c r="E64" s="842">
        <v>-48.614068</v>
      </c>
      <c r="F64" s="843">
        <v>0</v>
      </c>
      <c r="G64" s="841">
        <v>36.106514</v>
      </c>
      <c r="H64" s="709">
        <v>83.38792</v>
      </c>
      <c r="I64" s="727">
        <v>0.432994539257005</v>
      </c>
      <c r="J64" s="842">
        <v>-47.281406</v>
      </c>
      <c r="K64" s="843">
        <v>0</v>
      </c>
      <c r="L64" s="841">
        <v>0</v>
      </c>
      <c r="M64" s="709">
        <v>0</v>
      </c>
      <c r="N64" s="727" t="s">
        <v>29</v>
      </c>
      <c r="O64" s="842">
        <v>0</v>
      </c>
      <c r="P64" s="843">
        <v>0</v>
      </c>
      <c r="Q64" s="841">
        <v>34.405018</v>
      </c>
      <c r="R64" s="709">
        <v>35.73768</v>
      </c>
      <c r="S64" s="727">
        <v>0.962709890513318</v>
      </c>
      <c r="T64" s="842">
        <v>-1.33266200000001</v>
      </c>
      <c r="U64" s="843">
        <v>0</v>
      </c>
      <c r="V64" s="853">
        <v>0.487934626069393</v>
      </c>
      <c r="W64" s="708">
        <v>0.3</v>
      </c>
      <c r="X64" s="708">
        <v>1.62644875356464</v>
      </c>
      <c r="Y64" s="858">
        <v>0.187934626069392</v>
      </c>
      <c r="Z64" s="859" t="s">
        <v>29</v>
      </c>
      <c r="AA64" s="841">
        <v>17.820025</v>
      </c>
      <c r="AB64" s="709">
        <v>13.78527273</v>
      </c>
      <c r="AC64" s="727">
        <v>1.29268570517429</v>
      </c>
      <c r="AD64" s="842">
        <v>4.03475227000002</v>
      </c>
      <c r="AE64" s="843">
        <v>0</v>
      </c>
      <c r="AF64" s="841">
        <v>1.758881</v>
      </c>
      <c r="AG64" s="709">
        <v>12.77272727</v>
      </c>
      <c r="AH64" s="727">
        <v>0.137705985794528</v>
      </c>
      <c r="AI64" s="842">
        <v>-11.01384627</v>
      </c>
      <c r="AJ64" s="843">
        <v>0</v>
      </c>
      <c r="AK64" s="841">
        <v>0.079183</v>
      </c>
      <c r="AL64" s="709">
        <v>0</v>
      </c>
      <c r="AM64" s="708" t="s">
        <v>29</v>
      </c>
      <c r="AN64" s="842">
        <v>0.079183</v>
      </c>
      <c r="AO64" s="843">
        <v>0</v>
      </c>
      <c r="AP64" s="841">
        <v>0</v>
      </c>
      <c r="AQ64" s="709">
        <v>0</v>
      </c>
      <c r="AR64" s="708" t="s">
        <v>29</v>
      </c>
      <c r="AS64" s="842">
        <v>0</v>
      </c>
      <c r="AT64" s="843">
        <v>0</v>
      </c>
      <c r="AU64" s="841">
        <v>14.905295</v>
      </c>
      <c r="AV64" s="709">
        <v>9.17968000000001</v>
      </c>
      <c r="AW64" s="727">
        <v>1.62372707981106</v>
      </c>
      <c r="AX64" s="842">
        <v>5.72561499999998</v>
      </c>
      <c r="AY64" s="843">
        <v>0</v>
      </c>
      <c r="AZ64" s="853">
        <v>0.211388046426221</v>
      </c>
      <c r="BA64" s="708">
        <v>0.0770588353804724</v>
      </c>
      <c r="BB64" s="708">
        <v>2.74320323402901</v>
      </c>
      <c r="BC64" s="858">
        <v>0.134329211045749</v>
      </c>
      <c r="BD64" s="859" t="s">
        <v>29</v>
      </c>
      <c r="BE64" s="841">
        <v>4.625</v>
      </c>
      <c r="BF64" s="709">
        <v>3.25</v>
      </c>
      <c r="BG64" s="708">
        <v>1.42307692307692</v>
      </c>
      <c r="BH64" s="709">
        <v>1.375</v>
      </c>
      <c r="BI64" s="866">
        <v>0</v>
      </c>
      <c r="BJ64" s="841">
        <v>15.2457366486486</v>
      </c>
      <c r="BK64" s="709">
        <v>36.6540307692308</v>
      </c>
      <c r="BL64" s="708">
        <v>0.415936155688686</v>
      </c>
      <c r="BM64" s="866">
        <v>-21.4082941205821</v>
      </c>
      <c r="BN64" s="853">
        <v>0.252724972703756</v>
      </c>
      <c r="BO64" s="708">
        <v>0.115720489382635</v>
      </c>
      <c r="BP64" s="708">
        <v>2.18392588946034</v>
      </c>
      <c r="BQ64" s="708">
        <v>0.137004483321121</v>
      </c>
      <c r="BR64" s="859" t="s">
        <v>29</v>
      </c>
      <c r="BS64" s="870">
        <v>3.95687054311091</v>
      </c>
      <c r="BT64" s="871">
        <v>8.64151202034289</v>
      </c>
      <c r="BU64" s="708">
        <v>0.457890995672526</v>
      </c>
      <c r="BV64" s="875">
        <v>-4.68464147723198</v>
      </c>
      <c r="BW64" s="866" t="s">
        <v>29</v>
      </c>
      <c r="BX64" s="870">
        <v>0.836435134069675</v>
      </c>
      <c r="BY64" s="871">
        <v>0.665904852213976</v>
      </c>
      <c r="BZ64" s="708">
        <v>1.25608806016164</v>
      </c>
      <c r="CA64" s="875">
        <v>0.170530281855699</v>
      </c>
      <c r="CB64" s="866" t="s">
        <v>29</v>
      </c>
      <c r="CC64" s="159"/>
    </row>
    <row r="65" s="164" customFormat="1" hidden="1" outlineLevel="2" spans="1:81">
      <c r="A65" s="850" t="s">
        <v>86</v>
      </c>
      <c r="B65" s="841">
        <v>48.587916</v>
      </c>
      <c r="C65" s="709">
        <v>20.95236</v>
      </c>
      <c r="D65" s="727">
        <v>2.31897103715286</v>
      </c>
      <c r="E65" s="842">
        <v>27.635556</v>
      </c>
      <c r="F65" s="843">
        <v>0</v>
      </c>
      <c r="G65" s="841">
        <v>0</v>
      </c>
      <c r="H65" s="709">
        <v>0</v>
      </c>
      <c r="I65" s="727" t="s">
        <v>29</v>
      </c>
      <c r="J65" s="842">
        <v>0</v>
      </c>
      <c r="K65" s="843">
        <v>0</v>
      </c>
      <c r="L65" s="841">
        <v>39.1780249999999</v>
      </c>
      <c r="M65" s="709">
        <v>14.666652</v>
      </c>
      <c r="N65" s="727">
        <v>2.67123164850437</v>
      </c>
      <c r="O65" s="842">
        <v>24.5113729999999</v>
      </c>
      <c r="P65" s="843">
        <v>0</v>
      </c>
      <c r="Q65" s="841">
        <v>9.40989100000009</v>
      </c>
      <c r="R65" s="709">
        <v>6.285708</v>
      </c>
      <c r="S65" s="727">
        <v>1.49702961066599</v>
      </c>
      <c r="T65" s="842">
        <v>3.12418300000009</v>
      </c>
      <c r="U65" s="843">
        <v>0</v>
      </c>
      <c r="V65" s="853">
        <v>0.193667310201164</v>
      </c>
      <c r="W65" s="708">
        <v>0.3</v>
      </c>
      <c r="X65" s="708">
        <v>0.645557700670545</v>
      </c>
      <c r="Y65" s="858">
        <v>-0.106332689798836</v>
      </c>
      <c r="Z65" s="859" t="s">
        <v>29</v>
      </c>
      <c r="AA65" s="841">
        <v>1.931777</v>
      </c>
      <c r="AB65" s="709">
        <v>1.932</v>
      </c>
      <c r="AC65" s="727">
        <v>0.999884575569359</v>
      </c>
      <c r="AD65" s="842">
        <v>-0.000222999999999196</v>
      </c>
      <c r="AE65" s="843">
        <v>0</v>
      </c>
      <c r="AF65" s="841">
        <v>0.129974</v>
      </c>
      <c r="AG65" s="709">
        <v>0</v>
      </c>
      <c r="AH65" s="727" t="s">
        <v>29</v>
      </c>
      <c r="AI65" s="842">
        <v>0.129974</v>
      </c>
      <c r="AJ65" s="843">
        <v>0</v>
      </c>
      <c r="AK65" s="841">
        <v>0</v>
      </c>
      <c r="AL65" s="709">
        <v>0</v>
      </c>
      <c r="AM65" s="708" t="s">
        <v>29</v>
      </c>
      <c r="AN65" s="842">
        <v>0</v>
      </c>
      <c r="AO65" s="843">
        <v>0</v>
      </c>
      <c r="AP65" s="841">
        <v>0</v>
      </c>
      <c r="AQ65" s="709">
        <v>0</v>
      </c>
      <c r="AR65" s="708" t="s">
        <v>29</v>
      </c>
      <c r="AS65" s="842">
        <v>0</v>
      </c>
      <c r="AT65" s="843">
        <v>0</v>
      </c>
      <c r="AU65" s="841">
        <v>7.34814000000008</v>
      </c>
      <c r="AV65" s="709">
        <v>4.353708</v>
      </c>
      <c r="AW65" s="727">
        <v>1.6877888916758</v>
      </c>
      <c r="AX65" s="842">
        <v>2.99443200000008</v>
      </c>
      <c r="AY65" s="843">
        <v>0</v>
      </c>
      <c r="AZ65" s="853">
        <v>0.151233899391776</v>
      </c>
      <c r="BA65" s="708">
        <v>0.207790816881726</v>
      </c>
      <c r="BB65" s="708">
        <v>0.727818012659617</v>
      </c>
      <c r="BC65" s="858">
        <v>-0.0565569174899497</v>
      </c>
      <c r="BD65" s="859" t="s">
        <v>29</v>
      </c>
      <c r="BE65" s="841">
        <v>0.75</v>
      </c>
      <c r="BF65" s="709">
        <v>0.5</v>
      </c>
      <c r="BG65" s="708">
        <v>1.5</v>
      </c>
      <c r="BH65" s="709">
        <v>0.25</v>
      </c>
      <c r="BI65" s="866">
        <v>0</v>
      </c>
      <c r="BJ65" s="841">
        <v>64.783888</v>
      </c>
      <c r="BK65" s="709">
        <v>41.90472</v>
      </c>
      <c r="BL65" s="708">
        <v>1.54598069143524</v>
      </c>
      <c r="BM65" s="866">
        <v>22.879168</v>
      </c>
      <c r="BN65" s="853">
        <v>0.0397583835454066</v>
      </c>
      <c r="BO65" s="708">
        <v>0.092209183118274</v>
      </c>
      <c r="BP65" s="708">
        <v>0.43117596535271</v>
      </c>
      <c r="BQ65" s="708">
        <v>-0.0524507995728674</v>
      </c>
      <c r="BR65" s="859" t="s">
        <v>29</v>
      </c>
      <c r="BS65" s="870">
        <v>25.1519279916885</v>
      </c>
      <c r="BT65" s="871">
        <v>10.8449068322981</v>
      </c>
      <c r="BU65" s="708">
        <v>2.31923873396325</v>
      </c>
      <c r="BV65" s="875">
        <v>14.3070211593904</v>
      </c>
      <c r="BW65" s="866" t="s">
        <v>29</v>
      </c>
      <c r="BX65" s="870">
        <v>3.80382414740422</v>
      </c>
      <c r="BY65" s="871">
        <v>2.25347204968944</v>
      </c>
      <c r="BZ65" s="708">
        <v>1.68798372623634</v>
      </c>
      <c r="CA65" s="875">
        <v>1.55035209771478</v>
      </c>
      <c r="CB65" s="866" t="s">
        <v>29</v>
      </c>
      <c r="CC65" s="159"/>
    </row>
    <row r="66" s="164" customFormat="1" hidden="1" outlineLevel="2" spans="1:81">
      <c r="A66" s="850" t="s">
        <v>87</v>
      </c>
      <c r="B66" s="841">
        <v>58.862524</v>
      </c>
      <c r="C66" s="709">
        <v>0</v>
      </c>
      <c r="D66" s="727" t="s">
        <v>29</v>
      </c>
      <c r="E66" s="842">
        <v>58.862524</v>
      </c>
      <c r="F66" s="843">
        <v>0</v>
      </c>
      <c r="G66" s="841">
        <v>0</v>
      </c>
      <c r="H66" s="709">
        <v>0</v>
      </c>
      <c r="I66" s="727" t="s">
        <v>29</v>
      </c>
      <c r="J66" s="842">
        <v>0</v>
      </c>
      <c r="K66" s="843">
        <v>0</v>
      </c>
      <c r="L66" s="841">
        <v>49.038027</v>
      </c>
      <c r="M66" s="709">
        <v>0</v>
      </c>
      <c r="N66" s="727" t="s">
        <v>29</v>
      </c>
      <c r="O66" s="842">
        <v>49.038027</v>
      </c>
      <c r="P66" s="843">
        <v>0</v>
      </c>
      <c r="Q66" s="841">
        <v>9.82449699999996</v>
      </c>
      <c r="R66" s="709">
        <v>0</v>
      </c>
      <c r="S66" s="727" t="s">
        <v>29</v>
      </c>
      <c r="T66" s="842">
        <v>9.82449699999996</v>
      </c>
      <c r="U66" s="843">
        <v>0</v>
      </c>
      <c r="V66" s="853">
        <v>0.166905805806084</v>
      </c>
      <c r="W66" s="708" t="s">
        <v>29</v>
      </c>
      <c r="X66" s="708" t="s">
        <v>29</v>
      </c>
      <c r="Y66" s="858" t="s">
        <v>29</v>
      </c>
      <c r="Z66" s="859" t="s">
        <v>29</v>
      </c>
      <c r="AA66" s="841">
        <v>5.871263</v>
      </c>
      <c r="AB66" s="878">
        <v>0</v>
      </c>
      <c r="AC66" s="727" t="s">
        <v>29</v>
      </c>
      <c r="AD66" s="842">
        <v>5.871263</v>
      </c>
      <c r="AE66" s="843">
        <v>0</v>
      </c>
      <c r="AF66" s="841">
        <v>8.55938899999999</v>
      </c>
      <c r="AG66" s="878">
        <v>0</v>
      </c>
      <c r="AH66" s="727" t="s">
        <v>29</v>
      </c>
      <c r="AI66" s="842">
        <v>8.55938899999999</v>
      </c>
      <c r="AJ66" s="843">
        <v>0</v>
      </c>
      <c r="AK66" s="841">
        <v>0</v>
      </c>
      <c r="AL66" s="709">
        <v>0</v>
      </c>
      <c r="AM66" s="708" t="s">
        <v>29</v>
      </c>
      <c r="AN66" s="842">
        <v>0</v>
      </c>
      <c r="AO66" s="843">
        <v>0</v>
      </c>
      <c r="AP66" s="841">
        <v>0</v>
      </c>
      <c r="AQ66" s="709">
        <v>0</v>
      </c>
      <c r="AR66" s="708" t="s">
        <v>29</v>
      </c>
      <c r="AS66" s="842">
        <v>0</v>
      </c>
      <c r="AT66" s="843">
        <v>0</v>
      </c>
      <c r="AU66" s="252">
        <v>-4.60615500000003</v>
      </c>
      <c r="AV66" s="878">
        <v>0</v>
      </c>
      <c r="AW66" s="727" t="s">
        <v>29</v>
      </c>
      <c r="AX66" s="842">
        <v>-4.60615500000003</v>
      </c>
      <c r="AY66" s="843">
        <v>0</v>
      </c>
      <c r="AZ66" s="853">
        <v>-0.0782527606189641</v>
      </c>
      <c r="BA66" s="708" t="s">
        <v>29</v>
      </c>
      <c r="BB66" s="708" t="s">
        <v>29</v>
      </c>
      <c r="BC66" s="858" t="s">
        <v>29</v>
      </c>
      <c r="BD66" s="859" t="s">
        <v>29</v>
      </c>
      <c r="BE66" s="841">
        <v>4.375</v>
      </c>
      <c r="BF66" s="709">
        <v>0</v>
      </c>
      <c r="BG66" s="708" t="s">
        <v>29</v>
      </c>
      <c r="BH66" s="709">
        <v>4.375</v>
      </c>
      <c r="BI66" s="866">
        <v>0</v>
      </c>
      <c r="BJ66" s="841">
        <v>13.4542912</v>
      </c>
      <c r="BK66" s="709" t="s">
        <v>29</v>
      </c>
      <c r="BL66" s="708" t="s">
        <v>29</v>
      </c>
      <c r="BM66" s="866" t="s">
        <v>29</v>
      </c>
      <c r="BN66" s="853">
        <v>0.0997453490101784</v>
      </c>
      <c r="BO66" s="708" t="s">
        <v>29</v>
      </c>
      <c r="BP66" s="708" t="s">
        <v>29</v>
      </c>
      <c r="BQ66" s="708" t="s">
        <v>29</v>
      </c>
      <c r="BR66" s="859" t="s">
        <v>29</v>
      </c>
      <c r="BS66" s="870">
        <v>10.0255301116642</v>
      </c>
      <c r="BT66" s="871" t="s">
        <v>29</v>
      </c>
      <c r="BU66" s="708" t="s">
        <v>29</v>
      </c>
      <c r="BV66" s="875" t="s">
        <v>29</v>
      </c>
      <c r="BW66" s="866" t="s">
        <v>29</v>
      </c>
      <c r="BX66" s="870">
        <v>-0.784525407906277</v>
      </c>
      <c r="BY66" s="871" t="s">
        <v>29</v>
      </c>
      <c r="BZ66" s="708" t="s">
        <v>29</v>
      </c>
      <c r="CA66" s="875" t="s">
        <v>29</v>
      </c>
      <c r="CB66" s="866" t="s">
        <v>29</v>
      </c>
      <c r="CC66" s="159"/>
    </row>
    <row r="67" s="164" customFormat="1" hidden="1" outlineLevel="2" spans="1:81">
      <c r="A67" s="850" t="s">
        <v>88</v>
      </c>
      <c r="B67" s="841">
        <v>175.929192</v>
      </c>
      <c r="C67" s="709">
        <v>630</v>
      </c>
      <c r="D67" s="727">
        <v>0.279252685714285</v>
      </c>
      <c r="E67" s="842">
        <v>-454.070808</v>
      </c>
      <c r="F67" s="843">
        <v>0</v>
      </c>
      <c r="G67" s="841">
        <v>0</v>
      </c>
      <c r="H67" s="709">
        <v>0</v>
      </c>
      <c r="I67" s="727" t="s">
        <v>29</v>
      </c>
      <c r="J67" s="842">
        <v>0</v>
      </c>
      <c r="K67" s="843">
        <v>0</v>
      </c>
      <c r="L67" s="841">
        <v>158.393843</v>
      </c>
      <c r="M67" s="709">
        <v>519.75</v>
      </c>
      <c r="N67" s="727">
        <v>0.304750058682059</v>
      </c>
      <c r="O67" s="842">
        <v>-361.356157</v>
      </c>
      <c r="P67" s="843">
        <v>0</v>
      </c>
      <c r="Q67" s="252">
        <v>17.5353489999999</v>
      </c>
      <c r="R67" s="709">
        <v>110.25</v>
      </c>
      <c r="S67" s="727">
        <v>0.159050784580498</v>
      </c>
      <c r="T67" s="842">
        <v>-92.7146510000001</v>
      </c>
      <c r="U67" s="843">
        <v>0</v>
      </c>
      <c r="V67" s="853">
        <v>0.0996727649382933</v>
      </c>
      <c r="W67" s="708">
        <v>0.175</v>
      </c>
      <c r="X67" s="708">
        <v>0.569558656790247</v>
      </c>
      <c r="Y67" s="858">
        <v>-0.0753272350617067</v>
      </c>
      <c r="Z67" s="859" t="s">
        <v>29</v>
      </c>
      <c r="AA67" s="841">
        <v>10.873832</v>
      </c>
      <c r="AB67" s="709">
        <v>27.4667</v>
      </c>
      <c r="AC67" s="727">
        <v>0.39589146129677</v>
      </c>
      <c r="AD67" s="842">
        <v>-16.592868</v>
      </c>
      <c r="AE67" s="843">
        <v>0</v>
      </c>
      <c r="AF67" s="841">
        <v>9.61061899999999</v>
      </c>
      <c r="AG67" s="709">
        <v>36.96</v>
      </c>
      <c r="AH67" s="727">
        <v>0.26002757034632</v>
      </c>
      <c r="AI67" s="842">
        <v>-27.349381</v>
      </c>
      <c r="AJ67" s="843">
        <v>0</v>
      </c>
      <c r="AK67" s="841">
        <v>9.7e-5</v>
      </c>
      <c r="AL67" s="709">
        <v>0</v>
      </c>
      <c r="AM67" s="708" t="s">
        <v>29</v>
      </c>
      <c r="AN67" s="842">
        <v>9.7e-5</v>
      </c>
      <c r="AO67" s="843">
        <v>0</v>
      </c>
      <c r="AP67" s="841">
        <v>0.002743</v>
      </c>
      <c r="AQ67" s="709">
        <v>0</v>
      </c>
      <c r="AR67" s="708" t="s">
        <v>29</v>
      </c>
      <c r="AS67" s="842">
        <v>0.002743</v>
      </c>
      <c r="AT67" s="843">
        <v>0</v>
      </c>
      <c r="AU67" s="252">
        <v>-2.95174800000012</v>
      </c>
      <c r="AV67" s="709">
        <v>45.8233000000001</v>
      </c>
      <c r="AW67" s="727">
        <v>-0.0644158757662612</v>
      </c>
      <c r="AX67" s="842">
        <v>-48.7750480000002</v>
      </c>
      <c r="AY67" s="843">
        <v>0</v>
      </c>
      <c r="AZ67" s="853">
        <v>-0.0167780455673333</v>
      </c>
      <c r="BA67" s="708">
        <v>0.0727353968253969</v>
      </c>
      <c r="BB67" s="708">
        <v>-0.230672358983748</v>
      </c>
      <c r="BC67" s="858">
        <v>-0.0895134423927302</v>
      </c>
      <c r="BD67" s="859" t="s">
        <v>29</v>
      </c>
      <c r="BE67" s="841">
        <v>1</v>
      </c>
      <c r="BF67" s="709">
        <v>5.625</v>
      </c>
      <c r="BG67" s="708">
        <v>0.177777777777778</v>
      </c>
      <c r="BH67" s="709">
        <v>-4.625</v>
      </c>
      <c r="BI67" s="866">
        <v>0</v>
      </c>
      <c r="BJ67" s="841">
        <v>175.929192</v>
      </c>
      <c r="BK67" s="709">
        <v>112</v>
      </c>
      <c r="BL67" s="708">
        <v>1.57079635714286</v>
      </c>
      <c r="BM67" s="866">
        <v>63.9291919999999</v>
      </c>
      <c r="BN67" s="853">
        <v>0.0618080028469636</v>
      </c>
      <c r="BO67" s="708">
        <v>0.0435979365079365</v>
      </c>
      <c r="BP67" s="708">
        <v>1.41768183995846</v>
      </c>
      <c r="BQ67" s="708">
        <v>0.0182100663390271</v>
      </c>
      <c r="BR67" s="859" t="s">
        <v>29</v>
      </c>
      <c r="BS67" s="870">
        <v>16.1791346417712</v>
      </c>
      <c r="BT67" s="871">
        <v>22.9368653678818</v>
      </c>
      <c r="BU67" s="708">
        <v>0.705376884865295</v>
      </c>
      <c r="BV67" s="875">
        <v>-6.75773072611067</v>
      </c>
      <c r="BW67" s="866" t="s">
        <v>29</v>
      </c>
      <c r="BX67" s="870">
        <v>-0.271454258259657</v>
      </c>
      <c r="BY67" s="871">
        <v>1.66832200446359</v>
      </c>
      <c r="BZ67" s="708">
        <v>-0.162710950004485</v>
      </c>
      <c r="CA67" s="875">
        <v>-1.93977626272325</v>
      </c>
      <c r="CB67" s="866" t="s">
        <v>29</v>
      </c>
      <c r="CC67" s="159"/>
    </row>
    <row r="68" s="164" customFormat="1" hidden="1" outlineLevel="2" spans="1:81">
      <c r="A68" s="850" t="s">
        <v>89</v>
      </c>
      <c r="B68" s="841">
        <v>0</v>
      </c>
      <c r="C68" s="709">
        <v>0</v>
      </c>
      <c r="D68" s="727" t="s">
        <v>29</v>
      </c>
      <c r="E68" s="842">
        <v>0</v>
      </c>
      <c r="F68" s="843">
        <v>0</v>
      </c>
      <c r="G68" s="841">
        <v>0</v>
      </c>
      <c r="H68" s="709">
        <v>0</v>
      </c>
      <c r="I68" s="727" t="s">
        <v>29</v>
      </c>
      <c r="J68" s="842">
        <v>0</v>
      </c>
      <c r="K68" s="843">
        <v>0</v>
      </c>
      <c r="L68" s="841">
        <v>0</v>
      </c>
      <c r="M68" s="709">
        <v>0</v>
      </c>
      <c r="N68" s="727" t="s">
        <v>29</v>
      </c>
      <c r="O68" s="842">
        <v>0</v>
      </c>
      <c r="P68" s="843">
        <v>0</v>
      </c>
      <c r="Q68" s="841">
        <v>0</v>
      </c>
      <c r="R68" s="709">
        <v>0</v>
      </c>
      <c r="S68" s="727" t="s">
        <v>29</v>
      </c>
      <c r="T68" s="842">
        <v>0</v>
      </c>
      <c r="U68" s="843">
        <v>0</v>
      </c>
      <c r="V68" s="853" t="s">
        <v>29</v>
      </c>
      <c r="W68" s="708" t="s">
        <v>29</v>
      </c>
      <c r="X68" s="708" t="s">
        <v>29</v>
      </c>
      <c r="Y68" s="858" t="s">
        <v>29</v>
      </c>
      <c r="Z68" s="859" t="s">
        <v>29</v>
      </c>
      <c r="AA68" s="841">
        <v>0.2</v>
      </c>
      <c r="AB68" s="709">
        <v>0</v>
      </c>
      <c r="AC68" s="727" t="s">
        <v>29</v>
      </c>
      <c r="AD68" s="842">
        <v>0.2</v>
      </c>
      <c r="AE68" s="843">
        <v>0</v>
      </c>
      <c r="AF68" s="841">
        <v>0.07</v>
      </c>
      <c r="AG68" s="709">
        <v>0</v>
      </c>
      <c r="AH68" s="727" t="s">
        <v>29</v>
      </c>
      <c r="AI68" s="842">
        <v>0.07</v>
      </c>
      <c r="AJ68" s="843">
        <v>0</v>
      </c>
      <c r="AK68" s="841">
        <v>0</v>
      </c>
      <c r="AL68" s="709">
        <v>0</v>
      </c>
      <c r="AM68" s="708" t="s">
        <v>29</v>
      </c>
      <c r="AN68" s="842">
        <v>0</v>
      </c>
      <c r="AO68" s="843">
        <v>0</v>
      </c>
      <c r="AP68" s="841">
        <v>0</v>
      </c>
      <c r="AQ68" s="709">
        <v>0</v>
      </c>
      <c r="AR68" s="708" t="s">
        <v>29</v>
      </c>
      <c r="AS68" s="842">
        <v>0</v>
      </c>
      <c r="AT68" s="843">
        <v>0</v>
      </c>
      <c r="AU68" s="841">
        <v>-0.27</v>
      </c>
      <c r="AV68" s="709">
        <v>0</v>
      </c>
      <c r="AW68" s="727" t="s">
        <v>29</v>
      </c>
      <c r="AX68" s="842">
        <v>-0.27</v>
      </c>
      <c r="AY68" s="843">
        <v>0</v>
      </c>
      <c r="AZ68" s="853" t="s">
        <v>29</v>
      </c>
      <c r="BA68" s="708" t="s">
        <v>29</v>
      </c>
      <c r="BB68" s="708" t="s">
        <v>29</v>
      </c>
      <c r="BC68" s="858" t="s">
        <v>29</v>
      </c>
      <c r="BD68" s="859" t="s">
        <v>29</v>
      </c>
      <c r="BE68" s="841">
        <v>0</v>
      </c>
      <c r="BF68" s="709">
        <v>0</v>
      </c>
      <c r="BG68" s="708" t="s">
        <v>29</v>
      </c>
      <c r="BH68" s="709">
        <v>0</v>
      </c>
      <c r="BI68" s="866">
        <v>0</v>
      </c>
      <c r="BJ68" s="841" t="s">
        <v>29</v>
      </c>
      <c r="BK68" s="709" t="s">
        <v>29</v>
      </c>
      <c r="BL68" s="708" t="s">
        <v>29</v>
      </c>
      <c r="BM68" s="866" t="s">
        <v>29</v>
      </c>
      <c r="BN68" s="853" t="s">
        <v>29</v>
      </c>
      <c r="BO68" s="708" t="s">
        <v>29</v>
      </c>
      <c r="BP68" s="708" t="s">
        <v>29</v>
      </c>
      <c r="BQ68" s="708" t="s">
        <v>29</v>
      </c>
      <c r="BR68" s="859" t="s">
        <v>29</v>
      </c>
      <c r="BS68" s="870">
        <v>0</v>
      </c>
      <c r="BT68" s="871" t="s">
        <v>29</v>
      </c>
      <c r="BU68" s="708" t="s">
        <v>29</v>
      </c>
      <c r="BV68" s="875" t="s">
        <v>29</v>
      </c>
      <c r="BW68" s="866" t="s">
        <v>29</v>
      </c>
      <c r="BX68" s="870">
        <v>-1.35</v>
      </c>
      <c r="BY68" s="871" t="s">
        <v>29</v>
      </c>
      <c r="BZ68" s="708" t="s">
        <v>29</v>
      </c>
      <c r="CA68" s="875" t="s">
        <v>29</v>
      </c>
      <c r="CB68" s="866" t="s">
        <v>29</v>
      </c>
      <c r="CC68" s="159"/>
    </row>
    <row r="69" s="164" customFormat="1" hidden="1" outlineLevel="2" spans="1:81">
      <c r="A69" s="850" t="s">
        <v>90</v>
      </c>
      <c r="B69" s="841">
        <v>0</v>
      </c>
      <c r="C69" s="709">
        <v>36.6</v>
      </c>
      <c r="D69" s="727">
        <v>0</v>
      </c>
      <c r="E69" s="842">
        <v>-36.6</v>
      </c>
      <c r="F69" s="843">
        <v>0</v>
      </c>
      <c r="G69" s="841">
        <v>0.0192500000000995</v>
      </c>
      <c r="H69" s="709">
        <v>21.49884</v>
      </c>
      <c r="I69" s="727">
        <v>0.000895397147013489</v>
      </c>
      <c r="J69" s="842">
        <v>-21.4795899999999</v>
      </c>
      <c r="K69" s="843">
        <v>0</v>
      </c>
      <c r="L69" s="841">
        <v>0</v>
      </c>
      <c r="M69" s="709">
        <v>0</v>
      </c>
      <c r="N69" s="727" t="s">
        <v>29</v>
      </c>
      <c r="O69" s="842">
        <v>0</v>
      </c>
      <c r="P69" s="843">
        <v>0</v>
      </c>
      <c r="Q69" s="841">
        <v>-0.0192500000000995</v>
      </c>
      <c r="R69" s="709">
        <v>15.10116</v>
      </c>
      <c r="S69" s="727">
        <v>-0.00127473651031429</v>
      </c>
      <c r="T69" s="842">
        <v>-15.1204100000001</v>
      </c>
      <c r="U69" s="843">
        <v>0</v>
      </c>
      <c r="V69" s="853" t="s">
        <v>29</v>
      </c>
      <c r="W69" s="708">
        <v>0.4126</v>
      </c>
      <c r="X69" s="708" t="s">
        <v>29</v>
      </c>
      <c r="Y69" s="858" t="s">
        <v>29</v>
      </c>
      <c r="Z69" s="859" t="s">
        <v>29</v>
      </c>
      <c r="AA69" s="841">
        <v>-0.414217000000001</v>
      </c>
      <c r="AB69" s="709">
        <v>10.20291666</v>
      </c>
      <c r="AC69" s="727">
        <v>-0.0405979009535496</v>
      </c>
      <c r="AD69" s="842">
        <v>-10.61713366</v>
      </c>
      <c r="AE69" s="843">
        <v>0</v>
      </c>
      <c r="AF69" s="841">
        <v>1.126649</v>
      </c>
      <c r="AG69" s="709">
        <v>1.35</v>
      </c>
      <c r="AH69" s="727">
        <v>0.834554814814814</v>
      </c>
      <c r="AI69" s="842">
        <v>-0.223351000000001</v>
      </c>
      <c r="AJ69" s="843">
        <v>0</v>
      </c>
      <c r="AK69" s="841">
        <v>0</v>
      </c>
      <c r="AL69" s="709">
        <v>0</v>
      </c>
      <c r="AM69" s="708" t="s">
        <v>29</v>
      </c>
      <c r="AN69" s="842">
        <v>0</v>
      </c>
      <c r="AO69" s="843">
        <v>0</v>
      </c>
      <c r="AP69" s="841">
        <v>0</v>
      </c>
      <c r="AQ69" s="709">
        <v>0</v>
      </c>
      <c r="AR69" s="708" t="s">
        <v>29</v>
      </c>
      <c r="AS69" s="842">
        <v>0</v>
      </c>
      <c r="AT69" s="843">
        <v>0</v>
      </c>
      <c r="AU69" s="841">
        <v>-0.731682000000098</v>
      </c>
      <c r="AV69" s="709">
        <v>3.54824334</v>
      </c>
      <c r="AW69" s="727">
        <v>-0.206209645136711</v>
      </c>
      <c r="AX69" s="842">
        <v>-4.2799253400001</v>
      </c>
      <c r="AY69" s="843">
        <v>0</v>
      </c>
      <c r="AZ69" s="853" t="s">
        <v>29</v>
      </c>
      <c r="BA69" s="708">
        <v>0.0969465393442624</v>
      </c>
      <c r="BB69" s="708" t="s">
        <v>29</v>
      </c>
      <c r="BC69" s="858" t="s">
        <v>29</v>
      </c>
      <c r="BD69" s="859" t="s">
        <v>29</v>
      </c>
      <c r="BE69" s="841">
        <v>3.875</v>
      </c>
      <c r="BF69" s="709">
        <v>3.125</v>
      </c>
      <c r="BG69" s="708">
        <v>1.24</v>
      </c>
      <c r="BH69" s="709">
        <v>0.75</v>
      </c>
      <c r="BI69" s="866">
        <v>0</v>
      </c>
      <c r="BJ69" s="841">
        <v>0</v>
      </c>
      <c r="BK69" s="709">
        <v>11.712</v>
      </c>
      <c r="BL69" s="708">
        <v>0</v>
      </c>
      <c r="BM69" s="866">
        <v>-11.712</v>
      </c>
      <c r="BN69" s="853" t="s">
        <v>29</v>
      </c>
      <c r="BO69" s="708">
        <v>0.278768214754098</v>
      </c>
      <c r="BP69" s="708" t="s">
        <v>29</v>
      </c>
      <c r="BQ69" s="708" t="s">
        <v>29</v>
      </c>
      <c r="BR69" s="859" t="s">
        <v>29</v>
      </c>
      <c r="BS69" s="870">
        <v>0</v>
      </c>
      <c r="BT69" s="871">
        <v>3.5872095420997</v>
      </c>
      <c r="BU69" s="708">
        <v>0</v>
      </c>
      <c r="BV69" s="875">
        <v>-3.5872095420997</v>
      </c>
      <c r="BW69" s="866" t="s">
        <v>29</v>
      </c>
      <c r="BX69" s="870">
        <v>1.76642194791642</v>
      </c>
      <c r="BY69" s="871">
        <v>0.347767551009282</v>
      </c>
      <c r="BZ69" s="708">
        <v>5.07931790297846</v>
      </c>
      <c r="CA69" s="875">
        <v>1.41865439690714</v>
      </c>
      <c r="CB69" s="866" t="s">
        <v>29</v>
      </c>
      <c r="CC69" s="159"/>
    </row>
    <row r="70" s="164" customFormat="1" hidden="1" outlineLevel="2" spans="1:81">
      <c r="A70" s="850" t="s">
        <v>91</v>
      </c>
      <c r="B70" s="841">
        <v>38</v>
      </c>
      <c r="C70" s="709">
        <v>0</v>
      </c>
      <c r="D70" s="727" t="s">
        <v>29</v>
      </c>
      <c r="E70" s="842">
        <v>38</v>
      </c>
      <c r="F70" s="843">
        <v>0</v>
      </c>
      <c r="G70" s="841">
        <v>0</v>
      </c>
      <c r="H70" s="709">
        <v>0</v>
      </c>
      <c r="I70" s="727" t="s">
        <v>29</v>
      </c>
      <c r="J70" s="842">
        <v>0</v>
      </c>
      <c r="K70" s="843">
        <v>0</v>
      </c>
      <c r="L70" s="841">
        <v>0</v>
      </c>
      <c r="M70" s="709">
        <v>0</v>
      </c>
      <c r="N70" s="727" t="s">
        <v>29</v>
      </c>
      <c r="O70" s="842">
        <v>0</v>
      </c>
      <c r="P70" s="843">
        <v>0</v>
      </c>
      <c r="Q70" s="841">
        <v>3.6479290000001</v>
      </c>
      <c r="R70" s="709">
        <v>0</v>
      </c>
      <c r="S70" s="727" t="s">
        <v>29</v>
      </c>
      <c r="T70" s="842">
        <v>3.6479290000001</v>
      </c>
      <c r="U70" s="843">
        <v>0</v>
      </c>
      <c r="V70" s="853">
        <v>0.0959981315789501</v>
      </c>
      <c r="W70" s="708" t="s">
        <v>29</v>
      </c>
      <c r="X70" s="708" t="s">
        <v>29</v>
      </c>
      <c r="Y70" s="858" t="s">
        <v>29</v>
      </c>
      <c r="Z70" s="859" t="s">
        <v>29</v>
      </c>
      <c r="AA70" s="841">
        <v>33.2129769999999</v>
      </c>
      <c r="AB70" s="878">
        <v>0</v>
      </c>
      <c r="AC70" s="727" t="s">
        <v>29</v>
      </c>
      <c r="AD70" s="842">
        <v>33.2129769999999</v>
      </c>
      <c r="AE70" s="843">
        <v>0</v>
      </c>
      <c r="AF70" s="841">
        <v>1.139094</v>
      </c>
      <c r="AG70" s="878">
        <v>0</v>
      </c>
      <c r="AH70" s="727" t="s">
        <v>29</v>
      </c>
      <c r="AI70" s="842">
        <v>1.139094</v>
      </c>
      <c r="AJ70" s="843">
        <v>0</v>
      </c>
      <c r="AK70" s="841">
        <v>0</v>
      </c>
      <c r="AL70" s="709">
        <v>0</v>
      </c>
      <c r="AM70" s="708" t="s">
        <v>29</v>
      </c>
      <c r="AN70" s="842">
        <v>0</v>
      </c>
      <c r="AO70" s="843">
        <v>0</v>
      </c>
      <c r="AP70" s="841">
        <v>0</v>
      </c>
      <c r="AQ70" s="709">
        <v>0</v>
      </c>
      <c r="AR70" s="708" t="s">
        <v>29</v>
      </c>
      <c r="AS70" s="842">
        <v>0</v>
      </c>
      <c r="AT70" s="843">
        <v>0</v>
      </c>
      <c r="AU70" s="841">
        <v>3.6479290000001</v>
      </c>
      <c r="AV70" s="878">
        <v>0</v>
      </c>
      <c r="AW70" s="727" t="s">
        <v>29</v>
      </c>
      <c r="AX70" s="842">
        <v>3.6479290000001</v>
      </c>
      <c r="AY70" s="843">
        <v>0</v>
      </c>
      <c r="AZ70" s="853">
        <v>0.0959981315789501</v>
      </c>
      <c r="BA70" s="708" t="s">
        <v>29</v>
      </c>
      <c r="BB70" s="708" t="s">
        <v>29</v>
      </c>
      <c r="BC70" s="858" t="s">
        <v>29</v>
      </c>
      <c r="BD70" s="859" t="s">
        <v>29</v>
      </c>
      <c r="BE70" s="841">
        <v>0</v>
      </c>
      <c r="BF70" s="709">
        <v>0</v>
      </c>
      <c r="BG70" s="708" t="s">
        <v>29</v>
      </c>
      <c r="BH70" s="709">
        <v>0</v>
      </c>
      <c r="BI70" s="866">
        <v>0</v>
      </c>
      <c r="BJ70" s="841" t="s">
        <v>29</v>
      </c>
      <c r="BK70" s="709" t="s">
        <v>29</v>
      </c>
      <c r="BL70" s="708" t="s">
        <v>29</v>
      </c>
      <c r="BM70" s="866" t="s">
        <v>29</v>
      </c>
      <c r="BN70" s="853">
        <v>0.874025710526313</v>
      </c>
      <c r="BO70" s="708" t="s">
        <v>29</v>
      </c>
      <c r="BP70" s="708" t="s">
        <v>29</v>
      </c>
      <c r="BQ70" s="708" t="s">
        <v>29</v>
      </c>
      <c r="BR70" s="859" t="s">
        <v>29</v>
      </c>
      <c r="BS70" s="870">
        <v>1.14413110273132</v>
      </c>
      <c r="BT70" s="871" t="s">
        <v>29</v>
      </c>
      <c r="BU70" s="708" t="s">
        <v>29</v>
      </c>
      <c r="BV70" s="875" t="s">
        <v>29</v>
      </c>
      <c r="BW70" s="866" t="s">
        <v>29</v>
      </c>
      <c r="BX70" s="870">
        <v>0.109834448143571</v>
      </c>
      <c r="BY70" s="871" t="s">
        <v>29</v>
      </c>
      <c r="BZ70" s="708" t="s">
        <v>29</v>
      </c>
      <c r="CA70" s="875" t="s">
        <v>29</v>
      </c>
      <c r="CB70" s="866" t="s">
        <v>29</v>
      </c>
      <c r="CC70" s="159"/>
    </row>
    <row r="71" s="164" customFormat="1" hidden="1" outlineLevel="2" spans="1:81">
      <c r="A71" s="850" t="s">
        <v>92</v>
      </c>
      <c r="B71" s="841">
        <v>0</v>
      </c>
      <c r="C71" s="709">
        <v>0</v>
      </c>
      <c r="D71" s="727" t="s">
        <v>29</v>
      </c>
      <c r="E71" s="842">
        <v>0</v>
      </c>
      <c r="F71" s="843">
        <v>0</v>
      </c>
      <c r="G71" s="841">
        <v>0</v>
      </c>
      <c r="H71" s="709">
        <v>0</v>
      </c>
      <c r="I71" s="727" t="s">
        <v>29</v>
      </c>
      <c r="J71" s="842">
        <v>0</v>
      </c>
      <c r="K71" s="843">
        <v>0</v>
      </c>
      <c r="L71" s="841">
        <v>0</v>
      </c>
      <c r="M71" s="709">
        <v>0</v>
      </c>
      <c r="N71" s="727" t="s">
        <v>29</v>
      </c>
      <c r="O71" s="842">
        <v>0</v>
      </c>
      <c r="P71" s="843">
        <v>0</v>
      </c>
      <c r="Q71" s="841">
        <v>0</v>
      </c>
      <c r="R71" s="709">
        <v>0</v>
      </c>
      <c r="S71" s="727" t="s">
        <v>29</v>
      </c>
      <c r="T71" s="842">
        <v>0</v>
      </c>
      <c r="U71" s="843">
        <v>0</v>
      </c>
      <c r="V71" s="853" t="s">
        <v>29</v>
      </c>
      <c r="W71" s="708" t="s">
        <v>29</v>
      </c>
      <c r="X71" s="708" t="s">
        <v>29</v>
      </c>
      <c r="Y71" s="858" t="s">
        <v>29</v>
      </c>
      <c r="Z71" s="859" t="s">
        <v>29</v>
      </c>
      <c r="AA71" s="841">
        <v>0.452499999999997</v>
      </c>
      <c r="AB71" s="878">
        <v>0</v>
      </c>
      <c r="AC71" s="727" t="s">
        <v>29</v>
      </c>
      <c r="AD71" s="842">
        <v>0.452499999999997</v>
      </c>
      <c r="AE71" s="843">
        <v>0</v>
      </c>
      <c r="AF71" s="841">
        <v>0.319924</v>
      </c>
      <c r="AG71" s="878">
        <v>0</v>
      </c>
      <c r="AH71" s="727" t="s">
        <v>29</v>
      </c>
      <c r="AI71" s="842">
        <v>0.319924</v>
      </c>
      <c r="AJ71" s="843">
        <v>0</v>
      </c>
      <c r="AK71" s="841">
        <v>0</v>
      </c>
      <c r="AL71" s="709">
        <v>0</v>
      </c>
      <c r="AM71" s="708" t="s">
        <v>29</v>
      </c>
      <c r="AN71" s="842">
        <v>0</v>
      </c>
      <c r="AO71" s="843">
        <v>0</v>
      </c>
      <c r="AP71" s="841">
        <v>0</v>
      </c>
      <c r="AQ71" s="709">
        <v>0</v>
      </c>
      <c r="AR71" s="708" t="s">
        <v>29</v>
      </c>
      <c r="AS71" s="842">
        <v>0</v>
      </c>
      <c r="AT71" s="843">
        <v>0</v>
      </c>
      <c r="AU71" s="841">
        <v>-0.772423999999996</v>
      </c>
      <c r="AV71" s="878">
        <v>0</v>
      </c>
      <c r="AW71" s="727" t="s">
        <v>29</v>
      </c>
      <c r="AX71" s="842">
        <v>-0.772423999999996</v>
      </c>
      <c r="AY71" s="843">
        <v>0</v>
      </c>
      <c r="AZ71" s="853" t="s">
        <v>29</v>
      </c>
      <c r="BA71" s="708" t="s">
        <v>29</v>
      </c>
      <c r="BB71" s="708" t="s">
        <v>29</v>
      </c>
      <c r="BC71" s="858" t="s">
        <v>29</v>
      </c>
      <c r="BD71" s="859" t="s">
        <v>29</v>
      </c>
      <c r="BE71" s="841">
        <v>0.875</v>
      </c>
      <c r="BF71" s="709">
        <v>0</v>
      </c>
      <c r="BG71" s="708" t="s">
        <v>29</v>
      </c>
      <c r="BH71" s="709">
        <v>0.875</v>
      </c>
      <c r="BI71" s="866">
        <v>0</v>
      </c>
      <c r="BJ71" s="841">
        <v>0</v>
      </c>
      <c r="BK71" s="709" t="s">
        <v>29</v>
      </c>
      <c r="BL71" s="708" t="s">
        <v>29</v>
      </c>
      <c r="BM71" s="866" t="s">
        <v>29</v>
      </c>
      <c r="BN71" s="853" t="s">
        <v>29</v>
      </c>
      <c r="BO71" s="708" t="s">
        <v>29</v>
      </c>
      <c r="BP71" s="708" t="s">
        <v>29</v>
      </c>
      <c r="BQ71" s="708" t="s">
        <v>29</v>
      </c>
      <c r="BR71" s="859" t="s">
        <v>29</v>
      </c>
      <c r="BS71" s="870">
        <v>0</v>
      </c>
      <c r="BT71" s="871" t="s">
        <v>29</v>
      </c>
      <c r="BU71" s="708" t="s">
        <v>29</v>
      </c>
      <c r="BV71" s="875" t="s">
        <v>29</v>
      </c>
      <c r="BW71" s="866" t="s">
        <v>29</v>
      </c>
      <c r="BX71" s="870">
        <v>-1.70701436464089</v>
      </c>
      <c r="BY71" s="871" t="s">
        <v>29</v>
      </c>
      <c r="BZ71" s="708" t="s">
        <v>29</v>
      </c>
      <c r="CA71" s="875" t="s">
        <v>29</v>
      </c>
      <c r="CB71" s="866" t="s">
        <v>29</v>
      </c>
      <c r="CC71" s="159"/>
    </row>
    <row r="72" s="164" customFormat="1" hidden="1" outlineLevel="2" spans="1:81">
      <c r="A72" s="850" t="s">
        <v>93</v>
      </c>
      <c r="B72" s="841">
        <v>0</v>
      </c>
      <c r="C72" s="709">
        <v>5</v>
      </c>
      <c r="D72" s="727">
        <v>0</v>
      </c>
      <c r="E72" s="842">
        <v>-5</v>
      </c>
      <c r="F72" s="843">
        <v>0</v>
      </c>
      <c r="G72" s="841">
        <v>0</v>
      </c>
      <c r="H72" s="709">
        <v>0</v>
      </c>
      <c r="I72" s="727" t="s">
        <v>29</v>
      </c>
      <c r="J72" s="842">
        <v>0</v>
      </c>
      <c r="K72" s="843">
        <v>0</v>
      </c>
      <c r="L72" s="841">
        <v>0</v>
      </c>
      <c r="M72" s="709">
        <v>0</v>
      </c>
      <c r="N72" s="727" t="s">
        <v>29</v>
      </c>
      <c r="O72" s="842">
        <v>0</v>
      </c>
      <c r="P72" s="843">
        <v>0</v>
      </c>
      <c r="Q72" s="841">
        <v>0</v>
      </c>
      <c r="R72" s="709">
        <v>0.341875</v>
      </c>
      <c r="S72" s="727">
        <v>0</v>
      </c>
      <c r="T72" s="842">
        <v>-0.341875</v>
      </c>
      <c r="U72" s="843">
        <v>0</v>
      </c>
      <c r="V72" s="853" t="s">
        <v>29</v>
      </c>
      <c r="W72" s="708">
        <v>0.068375</v>
      </c>
      <c r="X72" s="708" t="s">
        <v>29</v>
      </c>
      <c r="Y72" s="858" t="s">
        <v>29</v>
      </c>
      <c r="Z72" s="859" t="s">
        <v>29</v>
      </c>
      <c r="AA72" s="841">
        <v>0</v>
      </c>
      <c r="AB72" s="709">
        <v>4.658125</v>
      </c>
      <c r="AC72" s="727">
        <v>0</v>
      </c>
      <c r="AD72" s="842">
        <v>-4.658125</v>
      </c>
      <c r="AE72" s="843">
        <v>0</v>
      </c>
      <c r="AF72" s="841">
        <v>0</v>
      </c>
      <c r="AG72" s="709">
        <v>0</v>
      </c>
      <c r="AH72" s="727" t="s">
        <v>29</v>
      </c>
      <c r="AI72" s="842">
        <v>0</v>
      </c>
      <c r="AJ72" s="843">
        <v>0</v>
      </c>
      <c r="AK72" s="841">
        <v>0</v>
      </c>
      <c r="AL72" s="709">
        <v>0</v>
      </c>
      <c r="AM72" s="708" t="s">
        <v>29</v>
      </c>
      <c r="AN72" s="842">
        <v>0</v>
      </c>
      <c r="AO72" s="843">
        <v>0</v>
      </c>
      <c r="AP72" s="841">
        <v>0</v>
      </c>
      <c r="AQ72" s="709">
        <v>0</v>
      </c>
      <c r="AR72" s="708" t="s">
        <v>29</v>
      </c>
      <c r="AS72" s="842">
        <v>0</v>
      </c>
      <c r="AT72" s="843">
        <v>0</v>
      </c>
      <c r="AU72" s="841">
        <v>0</v>
      </c>
      <c r="AV72" s="709">
        <v>0.341875</v>
      </c>
      <c r="AW72" s="727">
        <v>0</v>
      </c>
      <c r="AX72" s="842">
        <v>-0.341875</v>
      </c>
      <c r="AY72" s="843">
        <v>0</v>
      </c>
      <c r="AZ72" s="853" t="s">
        <v>29</v>
      </c>
      <c r="BA72" s="708">
        <v>0.068375</v>
      </c>
      <c r="BB72" s="708" t="s">
        <v>29</v>
      </c>
      <c r="BC72" s="858" t="s">
        <v>29</v>
      </c>
      <c r="BD72" s="859" t="s">
        <v>29</v>
      </c>
      <c r="BE72" s="841">
        <v>0</v>
      </c>
      <c r="BF72" s="709">
        <v>1.25</v>
      </c>
      <c r="BG72" s="708">
        <v>0</v>
      </c>
      <c r="BH72" s="709">
        <v>-1.25</v>
      </c>
      <c r="BI72" s="866">
        <v>0</v>
      </c>
      <c r="BJ72" s="841" t="s">
        <v>29</v>
      </c>
      <c r="BK72" s="709">
        <v>4</v>
      </c>
      <c r="BL72" s="708" t="s">
        <v>29</v>
      </c>
      <c r="BM72" s="866" t="s">
        <v>29</v>
      </c>
      <c r="BN72" s="853" t="s">
        <v>29</v>
      </c>
      <c r="BO72" s="708">
        <v>0.931625</v>
      </c>
      <c r="BP72" s="708" t="s">
        <v>29</v>
      </c>
      <c r="BQ72" s="708" t="s">
        <v>29</v>
      </c>
      <c r="BR72" s="859" t="s">
        <v>29</v>
      </c>
      <c r="BS72" s="870" t="s">
        <v>29</v>
      </c>
      <c r="BT72" s="871">
        <v>1.07339326445727</v>
      </c>
      <c r="BU72" s="708" t="s">
        <v>29</v>
      </c>
      <c r="BV72" s="875" t="s">
        <v>29</v>
      </c>
      <c r="BW72" s="866" t="s">
        <v>29</v>
      </c>
      <c r="BX72" s="870" t="s">
        <v>29</v>
      </c>
      <c r="BY72" s="871">
        <v>0.0733932644572655</v>
      </c>
      <c r="BZ72" s="708" t="s">
        <v>29</v>
      </c>
      <c r="CA72" s="875" t="s">
        <v>29</v>
      </c>
      <c r="CB72" s="866" t="s">
        <v>29</v>
      </c>
      <c r="CC72" s="159"/>
    </row>
    <row r="73" s="164" customFormat="1" hidden="1" outlineLevel="2" spans="1:81">
      <c r="A73" s="850" t="s">
        <v>94</v>
      </c>
      <c r="B73" s="841">
        <v>0</v>
      </c>
      <c r="C73" s="709">
        <v>0</v>
      </c>
      <c r="D73" s="727" t="s">
        <v>29</v>
      </c>
      <c r="E73" s="842">
        <v>0</v>
      </c>
      <c r="F73" s="843">
        <v>0</v>
      </c>
      <c r="G73" s="841">
        <v>0</v>
      </c>
      <c r="H73" s="709">
        <v>0</v>
      </c>
      <c r="I73" s="727" t="s">
        <v>29</v>
      </c>
      <c r="J73" s="842">
        <v>0</v>
      </c>
      <c r="K73" s="843">
        <v>0</v>
      </c>
      <c r="L73" s="841">
        <v>0</v>
      </c>
      <c r="M73" s="709">
        <v>0</v>
      </c>
      <c r="N73" s="727" t="s">
        <v>29</v>
      </c>
      <c r="O73" s="842">
        <v>0</v>
      </c>
      <c r="P73" s="843">
        <v>0</v>
      </c>
      <c r="Q73" s="841"/>
      <c r="R73" s="709"/>
      <c r="S73" s="727"/>
      <c r="T73" s="842"/>
      <c r="U73" s="843"/>
      <c r="V73" s="853"/>
      <c r="W73" s="708"/>
      <c r="X73" s="708"/>
      <c r="Y73" s="858"/>
      <c r="Z73" s="859"/>
      <c r="AA73" s="841">
        <v>0</v>
      </c>
      <c r="AB73" s="709">
        <v>0</v>
      </c>
      <c r="AC73" s="727" t="s">
        <v>29</v>
      </c>
      <c r="AD73" s="842">
        <v>0</v>
      </c>
      <c r="AE73" s="843">
        <v>0</v>
      </c>
      <c r="AF73" s="841">
        <v>0</v>
      </c>
      <c r="AG73" s="709">
        <v>0</v>
      </c>
      <c r="AH73" s="727" t="s">
        <v>29</v>
      </c>
      <c r="AI73" s="842">
        <v>0</v>
      </c>
      <c r="AJ73" s="843">
        <v>0</v>
      </c>
      <c r="AK73" s="841">
        <v>0</v>
      </c>
      <c r="AL73" s="709">
        <v>0</v>
      </c>
      <c r="AM73" s="708" t="s">
        <v>29</v>
      </c>
      <c r="AN73" s="842">
        <v>0</v>
      </c>
      <c r="AO73" s="843">
        <v>0</v>
      </c>
      <c r="AP73" s="841">
        <v>0</v>
      </c>
      <c r="AQ73" s="709">
        <v>0</v>
      </c>
      <c r="AR73" s="708" t="s">
        <v>29</v>
      </c>
      <c r="AS73" s="842">
        <v>0</v>
      </c>
      <c r="AT73" s="843">
        <v>0</v>
      </c>
      <c r="AU73" s="841">
        <v>0</v>
      </c>
      <c r="AV73" s="709">
        <v>0</v>
      </c>
      <c r="AW73" s="727" t="s">
        <v>29</v>
      </c>
      <c r="AX73" s="842">
        <v>0</v>
      </c>
      <c r="AY73" s="843">
        <v>0</v>
      </c>
      <c r="AZ73" s="853" t="s">
        <v>29</v>
      </c>
      <c r="BA73" s="708" t="s">
        <v>29</v>
      </c>
      <c r="BB73" s="708" t="s">
        <v>29</v>
      </c>
      <c r="BC73" s="858" t="s">
        <v>29</v>
      </c>
      <c r="BD73" s="859" t="s">
        <v>29</v>
      </c>
      <c r="BE73" s="841">
        <v>0</v>
      </c>
      <c r="BF73" s="709">
        <v>0</v>
      </c>
      <c r="BG73" s="708" t="s">
        <v>29</v>
      </c>
      <c r="BH73" s="709">
        <v>0</v>
      </c>
      <c r="BI73" s="866">
        <v>0</v>
      </c>
      <c r="BJ73" s="841" t="s">
        <v>29</v>
      </c>
      <c r="BK73" s="709" t="s">
        <v>29</v>
      </c>
      <c r="BL73" s="708" t="s">
        <v>29</v>
      </c>
      <c r="BM73" s="866" t="s">
        <v>29</v>
      </c>
      <c r="BN73" s="853" t="s">
        <v>29</v>
      </c>
      <c r="BO73" s="708" t="s">
        <v>29</v>
      </c>
      <c r="BP73" s="708" t="s">
        <v>29</v>
      </c>
      <c r="BQ73" s="708" t="s">
        <v>29</v>
      </c>
      <c r="BR73" s="859" t="s">
        <v>29</v>
      </c>
      <c r="BS73" s="870" t="s">
        <v>29</v>
      </c>
      <c r="BT73" s="871" t="s">
        <v>29</v>
      </c>
      <c r="BU73" s="708" t="s">
        <v>29</v>
      </c>
      <c r="BV73" s="875" t="s">
        <v>29</v>
      </c>
      <c r="BW73" s="866" t="s">
        <v>29</v>
      </c>
      <c r="BX73" s="870" t="s">
        <v>29</v>
      </c>
      <c r="BY73" s="871" t="s">
        <v>29</v>
      </c>
      <c r="BZ73" s="708" t="s">
        <v>29</v>
      </c>
      <c r="CA73" s="875" t="s">
        <v>29</v>
      </c>
      <c r="CB73" s="866" t="s">
        <v>29</v>
      </c>
      <c r="CC73" s="159"/>
    </row>
    <row r="74" s="163" customFormat="1" collapsed="1" spans="1:84">
      <c r="A74" s="844" t="s">
        <v>95</v>
      </c>
      <c r="B74" s="845">
        <v>391.891164</v>
      </c>
      <c r="C74" s="846">
        <v>811.67796</v>
      </c>
      <c r="D74" s="847">
        <v>0.482816071536549</v>
      </c>
      <c r="E74" s="846">
        <v>-419.786796</v>
      </c>
      <c r="F74" s="848">
        <v>0</v>
      </c>
      <c r="G74" s="845">
        <v>36.1257640000001</v>
      </c>
      <c r="H74" s="846">
        <v>104.88676</v>
      </c>
      <c r="I74" s="847">
        <v>0.344426350856868</v>
      </c>
      <c r="J74" s="846">
        <v>-68.7609959999999</v>
      </c>
      <c r="K74" s="848">
        <v>0</v>
      </c>
      <c r="L74" s="845">
        <v>246.609895</v>
      </c>
      <c r="M74" s="846">
        <v>534.416652</v>
      </c>
      <c r="N74" s="847">
        <v>0.461456232842086</v>
      </c>
      <c r="O74" s="846">
        <v>-287.806757</v>
      </c>
      <c r="P74" s="848">
        <v>0</v>
      </c>
      <c r="Q74" s="845">
        <v>74.8034339999999</v>
      </c>
      <c r="R74" s="846">
        <v>167.716423</v>
      </c>
      <c r="S74" s="847">
        <v>0.446011384347256</v>
      </c>
      <c r="T74" s="846">
        <v>-92.9129890000001</v>
      </c>
      <c r="U74" s="848">
        <v>0</v>
      </c>
      <c r="V74" s="854">
        <v>0.190878082670932</v>
      </c>
      <c r="W74" s="855">
        <v>0.206629268336915</v>
      </c>
      <c r="X74" s="855">
        <v>0.923770791075444</v>
      </c>
      <c r="Y74" s="847">
        <v>-0.0157511856659828</v>
      </c>
      <c r="Z74" s="860" t="s">
        <v>29</v>
      </c>
      <c r="AA74" s="845">
        <v>69.9481569999999</v>
      </c>
      <c r="AB74" s="846">
        <v>58.04501439</v>
      </c>
      <c r="AC74" s="847">
        <v>1.20506744179653</v>
      </c>
      <c r="AD74" s="846">
        <v>11.9031426099999</v>
      </c>
      <c r="AE74" s="848">
        <v>0</v>
      </c>
      <c r="AF74" s="845">
        <v>22.71453</v>
      </c>
      <c r="AG74" s="846">
        <v>51.08272727</v>
      </c>
      <c r="AH74" s="847">
        <v>0.44466165402527</v>
      </c>
      <c r="AI74" s="846">
        <v>-28.36819727</v>
      </c>
      <c r="AJ74" s="848">
        <v>0</v>
      </c>
      <c r="AK74" s="845">
        <v>0.07928</v>
      </c>
      <c r="AL74" s="846">
        <v>0</v>
      </c>
      <c r="AM74" s="855" t="s">
        <v>29</v>
      </c>
      <c r="AN74" s="846">
        <v>0.07928</v>
      </c>
      <c r="AO74" s="848">
        <v>0</v>
      </c>
      <c r="AP74" s="845">
        <v>0.002743</v>
      </c>
      <c r="AQ74" s="846">
        <v>0</v>
      </c>
      <c r="AR74" s="855" t="s">
        <v>29</v>
      </c>
      <c r="AS74" s="846">
        <v>0.002743</v>
      </c>
      <c r="AT74" s="848">
        <v>0</v>
      </c>
      <c r="AU74" s="845">
        <v>16.5693549999999</v>
      </c>
      <c r="AV74" s="846">
        <v>63.2468063400001</v>
      </c>
      <c r="AW74" s="847">
        <v>0.261979314985913</v>
      </c>
      <c r="AX74" s="846">
        <v>-46.6774513400001</v>
      </c>
      <c r="AY74" s="848">
        <v>0</v>
      </c>
      <c r="AZ74" s="854">
        <v>0.0422805016343771</v>
      </c>
      <c r="BA74" s="855">
        <v>0.0779210591599654</v>
      </c>
      <c r="BB74" s="855">
        <v>0.542606865078396</v>
      </c>
      <c r="BC74" s="847">
        <v>-0.0356405575255884</v>
      </c>
      <c r="BD74" s="860" t="s">
        <v>29</v>
      </c>
      <c r="BE74" s="845">
        <v>15.5</v>
      </c>
      <c r="BF74" s="846">
        <v>13.75</v>
      </c>
      <c r="BG74" s="855">
        <v>1.12727272727273</v>
      </c>
      <c r="BH74" s="846">
        <v>1.75</v>
      </c>
      <c r="BI74" s="867">
        <v>0</v>
      </c>
      <c r="BJ74" s="845">
        <v>25.2833009032258</v>
      </c>
      <c r="BK74" s="846">
        <v>59.0311243636364</v>
      </c>
      <c r="BL74" s="855">
        <v>0.428304579588874</v>
      </c>
      <c r="BM74" s="867">
        <v>-33.7478234604106</v>
      </c>
      <c r="BN74" s="854">
        <v>0.178488732141968</v>
      </c>
      <c r="BO74" s="855">
        <v>0.0715123697457548</v>
      </c>
      <c r="BP74" s="855">
        <v>2.49591410236497</v>
      </c>
      <c r="BQ74" s="855">
        <v>0.106976362396213</v>
      </c>
      <c r="BR74" s="860" t="s">
        <v>29</v>
      </c>
      <c r="BS74" s="872">
        <v>5.60259456156937</v>
      </c>
      <c r="BT74" s="873">
        <v>13.9835947760543</v>
      </c>
      <c r="BU74" s="855">
        <v>0.400654813822504</v>
      </c>
      <c r="BV74" s="855">
        <v>-8.38100021448492</v>
      </c>
      <c r="BW74" s="867" t="s">
        <v>29</v>
      </c>
      <c r="BX74" s="872">
        <v>0.236880508517186</v>
      </c>
      <c r="BY74" s="873">
        <v>1.08961651581391</v>
      </c>
      <c r="BZ74" s="855">
        <v>0.217398052506797</v>
      </c>
      <c r="CA74" s="855">
        <v>-0.852736007296724</v>
      </c>
      <c r="CB74" s="867" t="s">
        <v>29</v>
      </c>
      <c r="CC74" s="159"/>
      <c r="CD74" s="607"/>
      <c r="CE74" s="607"/>
      <c r="CF74" s="607"/>
    </row>
    <row r="75" s="163" customFormat="1" spans="1:84">
      <c r="A75" s="844" t="s">
        <v>96</v>
      </c>
      <c r="B75" s="845">
        <v>0</v>
      </c>
      <c r="C75" s="849">
        <v>0</v>
      </c>
      <c r="D75" s="847" t="s">
        <v>29</v>
      </c>
      <c r="E75" s="849">
        <v>0</v>
      </c>
      <c r="F75" s="848">
        <v>0</v>
      </c>
      <c r="G75" s="845">
        <v>0</v>
      </c>
      <c r="H75" s="849">
        <v>0</v>
      </c>
      <c r="I75" s="847" t="s">
        <v>29</v>
      </c>
      <c r="J75" s="849">
        <v>0</v>
      </c>
      <c r="K75" s="848">
        <v>0</v>
      </c>
      <c r="L75" s="845">
        <v>0</v>
      </c>
      <c r="M75" s="849">
        <v>0</v>
      </c>
      <c r="N75" s="847" t="s">
        <v>29</v>
      </c>
      <c r="O75" s="849">
        <v>0</v>
      </c>
      <c r="P75" s="848">
        <v>0</v>
      </c>
      <c r="Q75" s="845">
        <v>0</v>
      </c>
      <c r="R75" s="849">
        <v>0</v>
      </c>
      <c r="S75" s="847" t="s">
        <v>29</v>
      </c>
      <c r="T75" s="849">
        <v>0</v>
      </c>
      <c r="U75" s="848">
        <v>0</v>
      </c>
      <c r="V75" s="854" t="s">
        <v>29</v>
      </c>
      <c r="W75" s="855" t="s">
        <v>29</v>
      </c>
      <c r="X75" s="855" t="s">
        <v>29</v>
      </c>
      <c r="Y75" s="847" t="s">
        <v>29</v>
      </c>
      <c r="Z75" s="860" t="s">
        <v>29</v>
      </c>
      <c r="AA75" s="845">
        <v>12.766665</v>
      </c>
      <c r="AB75" s="849">
        <v>15.52955817</v>
      </c>
      <c r="AC75" s="847">
        <v>0.822088101943728</v>
      </c>
      <c r="AD75" s="849">
        <v>-2.76289316999999</v>
      </c>
      <c r="AE75" s="848">
        <v>10.900385</v>
      </c>
      <c r="AF75" s="845">
        <v>6.36259999999999</v>
      </c>
      <c r="AG75" s="849">
        <v>4.66035</v>
      </c>
      <c r="AH75" s="847">
        <v>1.36526226570966</v>
      </c>
      <c r="AI75" s="849">
        <v>1.70224999999999</v>
      </c>
      <c r="AJ75" s="848">
        <v>6.721344</v>
      </c>
      <c r="AK75" s="845">
        <v>0</v>
      </c>
      <c r="AL75" s="709">
        <v>0</v>
      </c>
      <c r="AM75" s="708" t="s">
        <v>29</v>
      </c>
      <c r="AN75" s="842">
        <v>0</v>
      </c>
      <c r="AO75" s="843">
        <v>0</v>
      </c>
      <c r="AP75" s="845">
        <v>0</v>
      </c>
      <c r="AQ75" s="709">
        <v>0</v>
      </c>
      <c r="AR75" s="708" t="s">
        <v>29</v>
      </c>
      <c r="AS75" s="842">
        <v>0</v>
      </c>
      <c r="AT75" s="843">
        <v>0</v>
      </c>
      <c r="AU75" s="845">
        <v>-19.129265</v>
      </c>
      <c r="AV75" s="849">
        <v>-20.18990817</v>
      </c>
      <c r="AW75" s="847">
        <v>1.05253333304289</v>
      </c>
      <c r="AX75" s="849">
        <v>1.06064317</v>
      </c>
      <c r="AY75" s="848">
        <v>-17.621729</v>
      </c>
      <c r="AZ75" s="854" t="s">
        <v>29</v>
      </c>
      <c r="BA75" s="855" t="s">
        <v>29</v>
      </c>
      <c r="BB75" s="855" t="s">
        <v>29</v>
      </c>
      <c r="BC75" s="847" t="s">
        <v>29</v>
      </c>
      <c r="BD75" s="860" t="s">
        <v>29</v>
      </c>
      <c r="BE75" s="845">
        <v>1.75</v>
      </c>
      <c r="BF75" s="846">
        <v>1</v>
      </c>
      <c r="BG75" s="855">
        <v>1.75</v>
      </c>
      <c r="BH75" s="846">
        <v>0.75</v>
      </c>
      <c r="BI75" s="867">
        <v>4.66666667</v>
      </c>
      <c r="BJ75" s="845">
        <v>0</v>
      </c>
      <c r="BK75" s="846">
        <v>0</v>
      </c>
      <c r="BL75" s="855" t="s">
        <v>29</v>
      </c>
      <c r="BM75" s="867">
        <v>0</v>
      </c>
      <c r="BN75" s="854" t="s">
        <v>29</v>
      </c>
      <c r="BO75" s="855" t="s">
        <v>29</v>
      </c>
      <c r="BP75" s="855" t="s">
        <v>29</v>
      </c>
      <c r="BQ75" s="855" t="s">
        <v>29</v>
      </c>
      <c r="BR75" s="860" t="s">
        <v>29</v>
      </c>
      <c r="BS75" s="872">
        <v>0</v>
      </c>
      <c r="BT75" s="873">
        <v>0</v>
      </c>
      <c r="BU75" s="855" t="s">
        <v>29</v>
      </c>
      <c r="BV75" s="855">
        <v>0</v>
      </c>
      <c r="BW75" s="867">
        <v>0</v>
      </c>
      <c r="BX75" s="872">
        <v>-1.49837604417442</v>
      </c>
      <c r="BY75" s="873">
        <v>-1.30009546627044</v>
      </c>
      <c r="BZ75" s="855">
        <v>0.847487678368123</v>
      </c>
      <c r="CA75" s="855">
        <v>-0.198280577903982</v>
      </c>
      <c r="CB75" s="867">
        <v>-1.61661528468949</v>
      </c>
      <c r="CC75" s="159"/>
      <c r="CD75" s="607"/>
      <c r="CE75" s="607"/>
      <c r="CF75" s="607"/>
    </row>
    <row r="76" s="159" customFormat="1" ht="16.2" spans="1:80">
      <c r="A76" s="213" t="s">
        <v>97</v>
      </c>
      <c r="B76" s="214">
        <v>566.387004</v>
      </c>
      <c r="C76" s="215">
        <v>1129.80753</v>
      </c>
      <c r="D76" s="216">
        <v>0.501312824494982</v>
      </c>
      <c r="E76" s="215">
        <v>-563.420526</v>
      </c>
      <c r="F76" s="217">
        <v>219.191348</v>
      </c>
      <c r="G76" s="214">
        <v>75.5054410000001</v>
      </c>
      <c r="H76" s="215">
        <v>146.886508</v>
      </c>
      <c r="I76" s="216">
        <v>0.514039322113914</v>
      </c>
      <c r="J76" s="215">
        <v>-71.3810669999999</v>
      </c>
      <c r="K76" s="217">
        <v>53.4343189999999</v>
      </c>
      <c r="L76" s="214">
        <v>292.795031</v>
      </c>
      <c r="M76" s="215">
        <v>715.69667675</v>
      </c>
      <c r="N76" s="216">
        <v>0.409104919041389</v>
      </c>
      <c r="O76" s="215">
        <v>-422.90164575</v>
      </c>
      <c r="P76" s="217">
        <v>103.414831</v>
      </c>
      <c r="Q76" s="214">
        <v>137.114471</v>
      </c>
      <c r="R76" s="215">
        <v>241.07352025</v>
      </c>
      <c r="S76" s="216">
        <v>0.56876620401033</v>
      </c>
      <c r="T76" s="215">
        <v>-103.95904925</v>
      </c>
      <c r="U76" s="217">
        <v>39.7336220000004</v>
      </c>
      <c r="V76" s="237"/>
      <c r="W76" s="238"/>
      <c r="X76" s="238"/>
      <c r="Y76" s="216"/>
      <c r="Z76" s="257"/>
      <c r="AA76" s="214">
        <v>140.574014</v>
      </c>
      <c r="AB76" s="215">
        <v>143.66907687</v>
      </c>
      <c r="AC76" s="216">
        <v>0.978457000368974</v>
      </c>
      <c r="AD76" s="215">
        <v>-3.09506287000019</v>
      </c>
      <c r="AE76" s="217">
        <v>78.9954059999998</v>
      </c>
      <c r="AF76" s="214">
        <v>35.539738</v>
      </c>
      <c r="AG76" s="215">
        <v>67.25186361</v>
      </c>
      <c r="AH76" s="216">
        <v>0.528457296084735</v>
      </c>
      <c r="AI76" s="215">
        <v>-31.71212561</v>
      </c>
      <c r="AJ76" s="217">
        <v>17.786111</v>
      </c>
      <c r="AK76" s="214">
        <v>0.07928</v>
      </c>
      <c r="AL76" s="215">
        <v>0</v>
      </c>
      <c r="AM76" s="238" t="s">
        <v>29</v>
      </c>
      <c r="AN76" s="215">
        <v>0.07928</v>
      </c>
      <c r="AO76" s="217">
        <v>0.039193</v>
      </c>
      <c r="AP76" s="214">
        <v>10.082473</v>
      </c>
      <c r="AQ76" s="215">
        <v>0</v>
      </c>
      <c r="AR76" s="238" t="s">
        <v>29</v>
      </c>
      <c r="AS76" s="215">
        <v>10.082473</v>
      </c>
      <c r="AT76" s="217">
        <v>0</v>
      </c>
      <c r="AU76" s="214">
        <v>11.969587</v>
      </c>
      <c r="AV76" s="215">
        <v>56.3034047700001</v>
      </c>
      <c r="AW76" s="216">
        <v>0.212590820198101</v>
      </c>
      <c r="AX76" s="215">
        <v>-44.3338177700001</v>
      </c>
      <c r="AY76" s="217">
        <v>-34.4001259999996</v>
      </c>
      <c r="AZ76" s="237">
        <v>0.021133230309783</v>
      </c>
      <c r="BA76" s="238">
        <v>0.0498345101045663</v>
      </c>
      <c r="BB76" s="238">
        <v>0.424068186191452</v>
      </c>
      <c r="BC76" s="216">
        <v>-0.0287012797947833</v>
      </c>
      <c r="BD76" s="257">
        <v>-0.156941075977139</v>
      </c>
      <c r="BE76" s="214">
        <v>44.5</v>
      </c>
      <c r="BF76" s="215">
        <v>32.625</v>
      </c>
      <c r="BG76" s="238">
        <v>1.3639846743295</v>
      </c>
      <c r="BH76" s="215">
        <v>11.875</v>
      </c>
      <c r="BI76" s="279">
        <v>136.91666666</v>
      </c>
      <c r="BJ76" s="214">
        <v>12.7277978426966</v>
      </c>
      <c r="BK76" s="215">
        <v>34.630115862069</v>
      </c>
      <c r="BL76" s="238">
        <v>0.367535525823569</v>
      </c>
      <c r="BM76" s="279">
        <v>-21.9023180193723</v>
      </c>
      <c r="BN76" s="237">
        <v>0.248194278836242</v>
      </c>
      <c r="BO76" s="238">
        <v>0.127162435242399</v>
      </c>
      <c r="BP76" s="238">
        <v>1.95178928716747</v>
      </c>
      <c r="BQ76" s="238">
        <v>0.121031843593843</v>
      </c>
      <c r="BR76" s="257">
        <v>0.360394726894055</v>
      </c>
      <c r="BS76" s="292">
        <v>4.02910173711053</v>
      </c>
      <c r="BT76" s="293">
        <v>7.8639576074002</v>
      </c>
      <c r="BU76" s="238">
        <v>0.512350388730356</v>
      </c>
      <c r="BV76" s="238">
        <v>-3.83485587028966</v>
      </c>
      <c r="BW76" s="279">
        <v>2.77473538144738</v>
      </c>
      <c r="BX76" s="292">
        <v>0.0851479349519037</v>
      </c>
      <c r="BY76" s="293">
        <v>0.391896474847866</v>
      </c>
      <c r="BZ76" s="238">
        <v>0.217271500043368</v>
      </c>
      <c r="CA76" s="238">
        <v>-0.306748539895962</v>
      </c>
      <c r="CB76" s="279">
        <v>-0.435469956316189</v>
      </c>
    </row>
    <row r="77" s="159" customFormat="1" hidden="1" outlineLevel="2" spans="1:80">
      <c r="A77" s="850" t="s">
        <v>98</v>
      </c>
      <c r="B77" s="841">
        <v>0</v>
      </c>
      <c r="C77" s="709">
        <v>0</v>
      </c>
      <c r="D77" s="727" t="s">
        <v>29</v>
      </c>
      <c r="E77" s="842">
        <v>0</v>
      </c>
      <c r="F77" s="843">
        <v>13.0454</v>
      </c>
      <c r="G77" s="841">
        <v>0</v>
      </c>
      <c r="H77" s="709">
        <v>0</v>
      </c>
      <c r="I77" s="727" t="s">
        <v>29</v>
      </c>
      <c r="J77" s="842">
        <v>0</v>
      </c>
      <c r="K77" s="843">
        <v>0</v>
      </c>
      <c r="L77" s="841">
        <v>0</v>
      </c>
      <c r="M77" s="709">
        <v>0</v>
      </c>
      <c r="N77" s="727" t="s">
        <v>29</v>
      </c>
      <c r="O77" s="842">
        <v>0</v>
      </c>
      <c r="P77" s="843">
        <v>0</v>
      </c>
      <c r="Q77" s="841">
        <v>0</v>
      </c>
      <c r="R77" s="709">
        <v>0</v>
      </c>
      <c r="S77" s="727" t="s">
        <v>29</v>
      </c>
      <c r="T77" s="842">
        <v>0</v>
      </c>
      <c r="U77" s="843">
        <v>0.0390170000000047</v>
      </c>
      <c r="V77" s="877" t="s">
        <v>29</v>
      </c>
      <c r="W77" s="708" t="s">
        <v>29</v>
      </c>
      <c r="X77" s="708" t="s">
        <v>29</v>
      </c>
      <c r="Y77" s="727" t="s">
        <v>29</v>
      </c>
      <c r="Z77" s="859">
        <v>0.00299086267956557</v>
      </c>
      <c r="AA77" s="841">
        <v>0</v>
      </c>
      <c r="AB77" s="709">
        <v>0</v>
      </c>
      <c r="AC77" s="727" t="s">
        <v>29</v>
      </c>
      <c r="AD77" s="842">
        <v>0</v>
      </c>
      <c r="AE77" s="843">
        <v>13.006383</v>
      </c>
      <c r="AF77" s="841">
        <v>-0.2917</v>
      </c>
      <c r="AG77" s="709">
        <v>0</v>
      </c>
      <c r="AH77" s="727" t="s">
        <v>29</v>
      </c>
      <c r="AI77" s="842">
        <v>-0.2917</v>
      </c>
      <c r="AJ77" s="843">
        <v>0.160781</v>
      </c>
      <c r="AK77" s="841">
        <v>0</v>
      </c>
      <c r="AL77" s="709">
        <v>0</v>
      </c>
      <c r="AM77" s="708" t="s">
        <v>29</v>
      </c>
      <c r="AN77" s="842">
        <v>0</v>
      </c>
      <c r="AO77" s="843">
        <v>0</v>
      </c>
      <c r="AP77" s="841">
        <v>0</v>
      </c>
      <c r="AQ77" s="709">
        <v>0</v>
      </c>
      <c r="AR77" s="708" t="s">
        <v>29</v>
      </c>
      <c r="AS77" s="842">
        <v>0</v>
      </c>
      <c r="AT77" s="843">
        <v>0</v>
      </c>
      <c r="AU77" s="841">
        <v>0.2917</v>
      </c>
      <c r="AV77" s="709">
        <v>0</v>
      </c>
      <c r="AW77" s="727" t="s">
        <v>29</v>
      </c>
      <c r="AX77" s="842">
        <v>0.2917</v>
      </c>
      <c r="AY77" s="843">
        <v>-0.121763999999995</v>
      </c>
      <c r="AZ77" s="877" t="s">
        <v>29</v>
      </c>
      <c r="BA77" s="708" t="s">
        <v>29</v>
      </c>
      <c r="BB77" s="708" t="s">
        <v>29</v>
      </c>
      <c r="BC77" s="727" t="s">
        <v>29</v>
      </c>
      <c r="BD77" s="859">
        <v>-0.0093338648105842</v>
      </c>
      <c r="BE77" s="880">
        <v>0</v>
      </c>
      <c r="BF77" s="709">
        <v>0</v>
      </c>
      <c r="BG77" s="708" t="s">
        <v>29</v>
      </c>
      <c r="BH77" s="709">
        <v>0</v>
      </c>
      <c r="BI77" s="866">
        <v>20.41666667</v>
      </c>
      <c r="BJ77" s="880" t="s">
        <v>29</v>
      </c>
      <c r="BK77" s="709" t="s">
        <v>29</v>
      </c>
      <c r="BL77" s="708" t="s">
        <v>29</v>
      </c>
      <c r="BM77" s="866" t="s">
        <v>29</v>
      </c>
      <c r="BN77" s="877" t="s">
        <v>29</v>
      </c>
      <c r="BO77" s="708" t="s">
        <v>29</v>
      </c>
      <c r="BP77" s="708" t="s">
        <v>29</v>
      </c>
      <c r="BQ77" s="708" t="s">
        <v>29</v>
      </c>
      <c r="BR77" s="859">
        <v>0.997009137320434</v>
      </c>
      <c r="BS77" s="881" t="s">
        <v>29</v>
      </c>
      <c r="BT77" s="871" t="s">
        <v>29</v>
      </c>
      <c r="BU77" s="708" t="s">
        <v>29</v>
      </c>
      <c r="BV77" s="708" t="s">
        <v>29</v>
      </c>
      <c r="BW77" s="866">
        <v>1.00299983477343</v>
      </c>
      <c r="BX77" s="881" t="s">
        <v>29</v>
      </c>
      <c r="BY77" s="871" t="s">
        <v>29</v>
      </c>
      <c r="BZ77" s="708" t="s">
        <v>29</v>
      </c>
      <c r="CA77" s="708" t="s">
        <v>29</v>
      </c>
      <c r="CB77" s="866">
        <v>-0.00936186486281353</v>
      </c>
    </row>
    <row r="78" s="159" customFormat="1" hidden="1" outlineLevel="2" spans="1:80">
      <c r="A78" s="850" t="s">
        <v>99</v>
      </c>
      <c r="B78" s="841">
        <v>-0.255638</v>
      </c>
      <c r="C78" s="709">
        <v>9.4</v>
      </c>
      <c r="D78" s="727">
        <v>-0.0271955319148936</v>
      </c>
      <c r="E78" s="842">
        <v>-9.655638</v>
      </c>
      <c r="F78" s="843">
        <v>4.158213</v>
      </c>
      <c r="G78" s="841">
        <v>0.832103999999999</v>
      </c>
      <c r="H78" s="709">
        <v>5.05228</v>
      </c>
      <c r="I78" s="727">
        <v>0.164698710285257</v>
      </c>
      <c r="J78" s="842">
        <v>-4.220176</v>
      </c>
      <c r="K78" s="843">
        <v>5.68496999999999</v>
      </c>
      <c r="L78" s="841">
        <v>0</v>
      </c>
      <c r="M78" s="709">
        <v>0</v>
      </c>
      <c r="N78" s="727" t="s">
        <v>29</v>
      </c>
      <c r="O78" s="842">
        <v>0</v>
      </c>
      <c r="P78" s="843">
        <v>0</v>
      </c>
      <c r="Q78" s="841">
        <v>-1.087742</v>
      </c>
      <c r="R78" s="709">
        <v>4.34772</v>
      </c>
      <c r="S78" s="727">
        <v>-0.250186764557055</v>
      </c>
      <c r="T78" s="842">
        <v>-5.435462</v>
      </c>
      <c r="U78" s="843">
        <v>-1.52675699999999</v>
      </c>
      <c r="V78" s="877">
        <v>4.25500903621527</v>
      </c>
      <c r="W78" s="708">
        <v>0.462523404255319</v>
      </c>
      <c r="X78" s="708">
        <v>9.19955400541514</v>
      </c>
      <c r="Y78" s="727">
        <v>3.79248563195995</v>
      </c>
      <c r="Z78" s="859">
        <v>-0.367166617005908</v>
      </c>
      <c r="AA78" s="841">
        <v>2.04477999999999</v>
      </c>
      <c r="AB78" s="709">
        <v>4.00750167</v>
      </c>
      <c r="AC78" s="727">
        <v>0.510238090555803</v>
      </c>
      <c r="AD78" s="842">
        <v>-1.96272167000001</v>
      </c>
      <c r="AE78" s="843">
        <v>3.100725</v>
      </c>
      <c r="AF78" s="841">
        <v>0.486204</v>
      </c>
      <c r="AG78" s="709">
        <v>0.51627567</v>
      </c>
      <c r="AH78" s="727">
        <v>0.941752688055201</v>
      </c>
      <c r="AI78" s="842">
        <v>-0.0300716700000003</v>
      </c>
      <c r="AJ78" s="843">
        <v>0.020103</v>
      </c>
      <c r="AK78" s="841">
        <v>0</v>
      </c>
      <c r="AL78" s="709">
        <v>0</v>
      </c>
      <c r="AM78" s="708" t="s">
        <v>29</v>
      </c>
      <c r="AN78" s="842">
        <v>0</v>
      </c>
      <c r="AO78" s="843">
        <v>0</v>
      </c>
      <c r="AP78" s="841">
        <v>0</v>
      </c>
      <c r="AQ78" s="709">
        <v>0</v>
      </c>
      <c r="AR78" s="708" t="s">
        <v>29</v>
      </c>
      <c r="AS78" s="842">
        <v>0</v>
      </c>
      <c r="AT78" s="843">
        <v>0</v>
      </c>
      <c r="AU78" s="841">
        <v>-3.61872599999999</v>
      </c>
      <c r="AV78" s="709">
        <v>-0.176057339999999</v>
      </c>
      <c r="AW78" s="727">
        <v>-18.5542467016712</v>
      </c>
      <c r="AX78" s="842">
        <v>-3.44266865999999</v>
      </c>
      <c r="AY78" s="843">
        <v>-4.64758499999999</v>
      </c>
      <c r="AZ78" s="877">
        <v>14.1556654331515</v>
      </c>
      <c r="BA78" s="708">
        <v>-0.0187295042553191</v>
      </c>
      <c r="BB78" s="708">
        <v>757.794987426397</v>
      </c>
      <c r="BC78" s="727">
        <v>14.1743949374068</v>
      </c>
      <c r="BD78" s="859">
        <v>-1.11768805494091</v>
      </c>
      <c r="BE78" s="880">
        <v>0.75</v>
      </c>
      <c r="BF78" s="709">
        <v>1.25</v>
      </c>
      <c r="BG78" s="708">
        <v>0.6</v>
      </c>
      <c r="BH78" s="709">
        <v>-0.5</v>
      </c>
      <c r="BI78" s="866">
        <v>7.33333333333333</v>
      </c>
      <c r="BJ78" s="880">
        <v>-0.340850666666667</v>
      </c>
      <c r="BK78" s="709">
        <v>7.52</v>
      </c>
      <c r="BL78" s="708">
        <v>-0.0453258865248227</v>
      </c>
      <c r="BM78" s="866">
        <v>-7.86085066666667</v>
      </c>
      <c r="BN78" s="877">
        <v>-7.99873258279282</v>
      </c>
      <c r="BO78" s="708">
        <v>0.426329964893617</v>
      </c>
      <c r="BP78" s="708">
        <v>-18.7618352953182</v>
      </c>
      <c r="BQ78" s="708">
        <v>-8.42506254768644</v>
      </c>
      <c r="BR78" s="859">
        <v>0.745686909256452</v>
      </c>
      <c r="BS78" s="881">
        <v>-0.125019806531755</v>
      </c>
      <c r="BT78" s="871">
        <v>2.34560101880132</v>
      </c>
      <c r="BU78" s="708">
        <v>-0.0532996897296898</v>
      </c>
      <c r="BV78" s="708">
        <v>-2.47062082533308</v>
      </c>
      <c r="BW78" s="866">
        <v>1.34104540067242</v>
      </c>
      <c r="BX78" s="881">
        <v>-1.76973855378085</v>
      </c>
      <c r="BY78" s="871">
        <v>-0.0439319442629201</v>
      </c>
      <c r="BZ78" s="708">
        <v>-38.2836383290817</v>
      </c>
      <c r="CA78" s="708">
        <v>-1.72580660951793</v>
      </c>
      <c r="CB78" s="866">
        <v>-1.49887042546501</v>
      </c>
    </row>
    <row r="79" s="159" customFormat="1" hidden="1" outlineLevel="2" spans="1:80">
      <c r="A79" s="850" t="s">
        <v>100</v>
      </c>
      <c r="B79" s="841">
        <v>0</v>
      </c>
      <c r="C79" s="709">
        <v>3</v>
      </c>
      <c r="D79" s="727">
        <v>0</v>
      </c>
      <c r="E79" s="842">
        <v>-3</v>
      </c>
      <c r="F79" s="843">
        <v>-12.049368</v>
      </c>
      <c r="G79" s="841">
        <v>0</v>
      </c>
      <c r="H79" s="709">
        <v>0</v>
      </c>
      <c r="I79" s="727" t="s">
        <v>29</v>
      </c>
      <c r="J79" s="842">
        <v>0</v>
      </c>
      <c r="K79" s="843">
        <v>0</v>
      </c>
      <c r="L79" s="841">
        <v>-0.1703</v>
      </c>
      <c r="M79" s="709">
        <v>2.1</v>
      </c>
      <c r="N79" s="727">
        <v>-0.0810952380952381</v>
      </c>
      <c r="O79" s="842">
        <v>-2.2703</v>
      </c>
      <c r="P79" s="843">
        <v>1.25585</v>
      </c>
      <c r="Q79" s="841">
        <v>0.1703</v>
      </c>
      <c r="R79" s="709">
        <v>0.9</v>
      </c>
      <c r="S79" s="727">
        <v>0.189222222222222</v>
      </c>
      <c r="T79" s="842">
        <v>-0.7297</v>
      </c>
      <c r="U79" s="843">
        <v>-13.305218</v>
      </c>
      <c r="V79" s="877" t="s">
        <v>29</v>
      </c>
      <c r="W79" s="708">
        <v>0.3</v>
      </c>
      <c r="X79" s="708" t="s">
        <v>29</v>
      </c>
      <c r="Y79" s="727" t="s">
        <v>29</v>
      </c>
      <c r="Z79" s="859">
        <v>1.1042253834392</v>
      </c>
      <c r="AA79" s="841">
        <v>0</v>
      </c>
      <c r="AB79" s="709">
        <v>0.4463</v>
      </c>
      <c r="AC79" s="727">
        <v>0</v>
      </c>
      <c r="AD79" s="842">
        <v>-0.4463</v>
      </c>
      <c r="AE79" s="843">
        <v>0.303272000000001</v>
      </c>
      <c r="AF79" s="841">
        <v>0</v>
      </c>
      <c r="AG79" s="709">
        <v>0.32187</v>
      </c>
      <c r="AH79" s="727">
        <v>0</v>
      </c>
      <c r="AI79" s="842">
        <v>-0.32187</v>
      </c>
      <c r="AJ79" s="843">
        <v>0.296936</v>
      </c>
      <c r="AK79" s="841">
        <v>0</v>
      </c>
      <c r="AL79" s="709">
        <v>0</v>
      </c>
      <c r="AM79" s="708" t="s">
        <v>29</v>
      </c>
      <c r="AN79" s="842">
        <v>0</v>
      </c>
      <c r="AO79" s="843">
        <v>0.000212</v>
      </c>
      <c r="AP79" s="841">
        <v>0</v>
      </c>
      <c r="AQ79" s="709">
        <v>0</v>
      </c>
      <c r="AR79" s="708" t="s">
        <v>29</v>
      </c>
      <c r="AS79" s="842">
        <v>0</v>
      </c>
      <c r="AT79" s="843">
        <v>0</v>
      </c>
      <c r="AU79" s="841">
        <v>0.1703</v>
      </c>
      <c r="AV79" s="709">
        <v>0.13183</v>
      </c>
      <c r="AW79" s="727">
        <v>1.29181521656679</v>
      </c>
      <c r="AX79" s="842">
        <v>0.03847</v>
      </c>
      <c r="AY79" s="843">
        <v>-13.905214</v>
      </c>
      <c r="AZ79" s="877" t="s">
        <v>29</v>
      </c>
      <c r="BA79" s="708">
        <v>0.0439433333333333</v>
      </c>
      <c r="BB79" s="708" t="s">
        <v>29</v>
      </c>
      <c r="BC79" s="727" t="s">
        <v>29</v>
      </c>
      <c r="BD79" s="859">
        <v>1.15402019425417</v>
      </c>
      <c r="BE79" s="880">
        <v>0.125</v>
      </c>
      <c r="BF79" s="709">
        <v>0.125</v>
      </c>
      <c r="BG79" s="708">
        <v>1</v>
      </c>
      <c r="BH79" s="709">
        <v>0</v>
      </c>
      <c r="BI79" s="866">
        <v>1.41666666666667</v>
      </c>
      <c r="BJ79" s="880">
        <v>0</v>
      </c>
      <c r="BK79" s="709">
        <v>24</v>
      </c>
      <c r="BL79" s="708">
        <v>0</v>
      </c>
      <c r="BM79" s="866">
        <v>-24</v>
      </c>
      <c r="BN79" s="877" t="s">
        <v>29</v>
      </c>
      <c r="BO79" s="708">
        <v>0.148766666666667</v>
      </c>
      <c r="BP79" s="708" t="s">
        <v>29</v>
      </c>
      <c r="BQ79" s="708" t="s">
        <v>29</v>
      </c>
      <c r="BR79" s="859">
        <v>-0.0251691209032707</v>
      </c>
      <c r="BS79" s="881" t="s">
        <v>29</v>
      </c>
      <c r="BT79" s="871">
        <v>6.72193591754425</v>
      </c>
      <c r="BU79" s="708" t="s">
        <v>29</v>
      </c>
      <c r="BV79" s="708" t="s">
        <v>29</v>
      </c>
      <c r="BW79" s="866">
        <v>-39.7312247751192</v>
      </c>
      <c r="BX79" s="881" t="s">
        <v>29</v>
      </c>
      <c r="BY79" s="871">
        <v>0.295384270669953</v>
      </c>
      <c r="BZ79" s="708" t="s">
        <v>29</v>
      </c>
      <c r="CA79" s="708" t="s">
        <v>29</v>
      </c>
      <c r="CB79" s="866">
        <v>-45.8506357329393</v>
      </c>
    </row>
    <row r="80" s="159" customFormat="1" hidden="1" outlineLevel="2" spans="1:80">
      <c r="A80" s="850" t="s">
        <v>101</v>
      </c>
      <c r="B80" s="841">
        <v>0</v>
      </c>
      <c r="C80" s="709">
        <v>7.51</v>
      </c>
      <c r="D80" s="727">
        <v>0</v>
      </c>
      <c r="E80" s="842">
        <v>-7.51</v>
      </c>
      <c r="F80" s="843">
        <v>7.23039600000001</v>
      </c>
      <c r="G80" s="841">
        <v>0</v>
      </c>
      <c r="H80" s="709">
        <v>0</v>
      </c>
      <c r="I80" s="727" t="s">
        <v>29</v>
      </c>
      <c r="J80" s="842">
        <v>0</v>
      </c>
      <c r="K80" s="843">
        <v>0</v>
      </c>
      <c r="L80" s="841">
        <v>0</v>
      </c>
      <c r="M80" s="709">
        <v>0</v>
      </c>
      <c r="N80" s="727" t="s">
        <v>29</v>
      </c>
      <c r="O80" s="842">
        <v>0</v>
      </c>
      <c r="P80" s="843">
        <v>0</v>
      </c>
      <c r="Q80" s="841">
        <v>0</v>
      </c>
      <c r="R80" s="709">
        <v>0.11771032</v>
      </c>
      <c r="S80" s="727">
        <v>0</v>
      </c>
      <c r="T80" s="842">
        <v>-0.11771032</v>
      </c>
      <c r="U80" s="843">
        <v>0.805820000000012</v>
      </c>
      <c r="V80" s="877" t="s">
        <v>29</v>
      </c>
      <c r="W80" s="708">
        <v>0.0156738109187749</v>
      </c>
      <c r="X80" s="708" t="s">
        <v>29</v>
      </c>
      <c r="Y80" s="727" t="s">
        <v>29</v>
      </c>
      <c r="Z80" s="859">
        <v>0.111448944151885</v>
      </c>
      <c r="AA80" s="841">
        <v>0</v>
      </c>
      <c r="AB80" s="709">
        <v>7.39228968</v>
      </c>
      <c r="AC80" s="727">
        <v>0</v>
      </c>
      <c r="AD80" s="842">
        <v>-7.39228968</v>
      </c>
      <c r="AE80" s="843">
        <v>6.424576</v>
      </c>
      <c r="AF80" s="841">
        <v>0</v>
      </c>
      <c r="AG80" s="709">
        <v>0</v>
      </c>
      <c r="AH80" s="727" t="s">
        <v>29</v>
      </c>
      <c r="AI80" s="842">
        <v>0</v>
      </c>
      <c r="AJ80" s="843">
        <v>0</v>
      </c>
      <c r="AK80" s="841">
        <v>0</v>
      </c>
      <c r="AL80" s="709">
        <v>0</v>
      </c>
      <c r="AM80" s="708" t="s">
        <v>29</v>
      </c>
      <c r="AN80" s="842">
        <v>0</v>
      </c>
      <c r="AO80" s="843">
        <v>0</v>
      </c>
      <c r="AP80" s="841">
        <v>0</v>
      </c>
      <c r="AQ80" s="709">
        <v>0</v>
      </c>
      <c r="AR80" s="708" t="s">
        <v>29</v>
      </c>
      <c r="AS80" s="842">
        <v>0</v>
      </c>
      <c r="AT80" s="843">
        <v>0</v>
      </c>
      <c r="AU80" s="841">
        <v>0</v>
      </c>
      <c r="AV80" s="709">
        <v>0.11771032</v>
      </c>
      <c r="AW80" s="727">
        <v>0</v>
      </c>
      <c r="AX80" s="842">
        <v>-0.11771032</v>
      </c>
      <c r="AY80" s="843">
        <v>0.805820000000012</v>
      </c>
      <c r="AZ80" s="877" t="s">
        <v>29</v>
      </c>
      <c r="BA80" s="708">
        <v>0.0156738109187749</v>
      </c>
      <c r="BB80" s="708" t="s">
        <v>29</v>
      </c>
      <c r="BC80" s="727" t="s">
        <v>29</v>
      </c>
      <c r="BD80" s="859">
        <v>0.111448944151885</v>
      </c>
      <c r="BE80" s="880">
        <v>0</v>
      </c>
      <c r="BF80" s="709">
        <v>2</v>
      </c>
      <c r="BG80" s="708">
        <v>0</v>
      </c>
      <c r="BH80" s="709">
        <v>-2</v>
      </c>
      <c r="BI80" s="866">
        <v>14</v>
      </c>
      <c r="BJ80" s="880" t="s">
        <v>29</v>
      </c>
      <c r="BK80" s="709">
        <v>3.755</v>
      </c>
      <c r="BL80" s="708" t="s">
        <v>29</v>
      </c>
      <c r="BM80" s="866" t="s">
        <v>29</v>
      </c>
      <c r="BN80" s="877" t="s">
        <v>29</v>
      </c>
      <c r="BO80" s="708">
        <v>0.984326189081225</v>
      </c>
      <c r="BP80" s="708" t="s">
        <v>29</v>
      </c>
      <c r="BQ80" s="708" t="s">
        <v>29</v>
      </c>
      <c r="BR80" s="859">
        <v>0.888551055848115</v>
      </c>
      <c r="BS80" s="881" t="s">
        <v>29</v>
      </c>
      <c r="BT80" s="871">
        <v>1.0159233911407</v>
      </c>
      <c r="BU80" s="708" t="s">
        <v>29</v>
      </c>
      <c r="BV80" s="708" t="s">
        <v>29</v>
      </c>
      <c r="BW80" s="866">
        <v>1.12542773250717</v>
      </c>
      <c r="BX80" s="881" t="s">
        <v>29</v>
      </c>
      <c r="BY80" s="871">
        <v>0.0159233911406999</v>
      </c>
      <c r="BZ80" s="708" t="s">
        <v>29</v>
      </c>
      <c r="CA80" s="708" t="s">
        <v>29</v>
      </c>
      <c r="CB80" s="866">
        <v>0.125427732507174</v>
      </c>
    </row>
    <row r="81" s="159" customFormat="1" hidden="1" outlineLevel="2" spans="1:80">
      <c r="A81" s="850" t="s">
        <v>102</v>
      </c>
      <c r="B81" s="841">
        <v>184.457545</v>
      </c>
      <c r="C81" s="709">
        <v>211.99968</v>
      </c>
      <c r="D81" s="727">
        <v>0.87008407276841</v>
      </c>
      <c r="E81" s="842">
        <v>-27.5421350000005</v>
      </c>
      <c r="F81" s="843">
        <v>129.403681</v>
      </c>
      <c r="G81" s="841">
        <v>0</v>
      </c>
      <c r="H81" s="709">
        <v>0</v>
      </c>
      <c r="I81" s="727" t="s">
        <v>29</v>
      </c>
      <c r="J81" s="842">
        <v>0</v>
      </c>
      <c r="K81" s="843">
        <v>0</v>
      </c>
      <c r="L81" s="841">
        <v>167.324528</v>
      </c>
      <c r="M81" s="709">
        <v>182.3197248</v>
      </c>
      <c r="N81" s="727">
        <v>0.917753294019891</v>
      </c>
      <c r="O81" s="842">
        <v>-14.9951968</v>
      </c>
      <c r="P81" s="843">
        <v>120.052930999998</v>
      </c>
      <c r="Q81" s="841">
        <v>17.1330169999995</v>
      </c>
      <c r="R81" s="709">
        <v>29.6799552</v>
      </c>
      <c r="S81" s="727">
        <v>0.577258856509309</v>
      </c>
      <c r="T81" s="842">
        <v>-12.5469382000005</v>
      </c>
      <c r="U81" s="843">
        <v>9.35075000000188</v>
      </c>
      <c r="V81" s="877">
        <v>0.0928832539758652</v>
      </c>
      <c r="W81" s="708">
        <v>0.14</v>
      </c>
      <c r="X81" s="708">
        <v>0.663451814113322</v>
      </c>
      <c r="Y81" s="727">
        <v>-0.0471167460241349</v>
      </c>
      <c r="Z81" s="859">
        <v>0.0722603091947738</v>
      </c>
      <c r="AA81" s="841">
        <v>9.615393</v>
      </c>
      <c r="AB81" s="709">
        <v>11.43785869</v>
      </c>
      <c r="AC81" s="727">
        <v>0.840663734410938</v>
      </c>
      <c r="AD81" s="842">
        <v>-1.82246569</v>
      </c>
      <c r="AE81" s="843">
        <v>10.54419</v>
      </c>
      <c r="AF81" s="841">
        <v>5.24692099999999</v>
      </c>
      <c r="AG81" s="709">
        <v>3.804539</v>
      </c>
      <c r="AH81" s="727">
        <v>1.37912136003862</v>
      </c>
      <c r="AI81" s="842">
        <v>1.44238199999999</v>
      </c>
      <c r="AJ81" s="843">
        <v>1.861252</v>
      </c>
      <c r="AK81" s="841">
        <v>0</v>
      </c>
      <c r="AL81" s="709">
        <v>0</v>
      </c>
      <c r="AM81" s="708" t="s">
        <v>29</v>
      </c>
      <c r="AN81" s="842">
        <v>0</v>
      </c>
      <c r="AO81" s="843">
        <v>0.0231339999999999</v>
      </c>
      <c r="AP81" s="841">
        <v>0</v>
      </c>
      <c r="AQ81" s="709">
        <v>0</v>
      </c>
      <c r="AR81" s="708" t="s">
        <v>29</v>
      </c>
      <c r="AS81" s="842">
        <v>0</v>
      </c>
      <c r="AT81" s="843">
        <v>0</v>
      </c>
      <c r="AU81" s="252">
        <v>2.27070299999957</v>
      </c>
      <c r="AV81" s="709">
        <v>14.43755751</v>
      </c>
      <c r="AW81" s="727">
        <v>0.15727750337457</v>
      </c>
      <c r="AX81" s="842">
        <v>-12.1668545100004</v>
      </c>
      <c r="AY81" s="843">
        <v>-3.0315579999981</v>
      </c>
      <c r="AZ81" s="877">
        <v>0.0123101660059477</v>
      </c>
      <c r="BA81" s="708">
        <v>0.068101789163078</v>
      </c>
      <c r="BB81" s="708">
        <v>0.180761271579364</v>
      </c>
      <c r="BC81" s="727">
        <v>-0.0557916231571303</v>
      </c>
      <c r="BD81" s="859">
        <v>-0.0234271388307579</v>
      </c>
      <c r="BE81" s="880">
        <v>2.25</v>
      </c>
      <c r="BF81" s="709">
        <v>2.375</v>
      </c>
      <c r="BG81" s="708">
        <v>0.947368421052632</v>
      </c>
      <c r="BH81" s="709">
        <v>-0.125</v>
      </c>
      <c r="BI81" s="866">
        <v>15.16666667</v>
      </c>
      <c r="BJ81" s="880">
        <v>81.9811311111109</v>
      </c>
      <c r="BK81" s="709">
        <v>89.2630231578947</v>
      </c>
      <c r="BL81" s="708">
        <v>0.918422076811099</v>
      </c>
      <c r="BM81" s="866">
        <v>-7.28189204678382</v>
      </c>
      <c r="BN81" s="877">
        <v>0.0521279462978867</v>
      </c>
      <c r="BO81" s="708">
        <v>0.0539522450694265</v>
      </c>
      <c r="BP81" s="708">
        <v>0.966186786681587</v>
      </c>
      <c r="BQ81" s="708">
        <v>-0.00182429877153982</v>
      </c>
      <c r="BR81" s="859">
        <v>0.0814829216488825</v>
      </c>
      <c r="BS81" s="881">
        <v>19.1835679519287</v>
      </c>
      <c r="BT81" s="871">
        <v>18.5349098765619</v>
      </c>
      <c r="BU81" s="708">
        <v>1.03499655944845</v>
      </c>
      <c r="BV81" s="708">
        <v>0.648658075366839</v>
      </c>
      <c r="BW81" s="866">
        <v>12.2725103587853</v>
      </c>
      <c r="BX81" s="881">
        <v>0.236152906074621</v>
      </c>
      <c r="BY81" s="871">
        <v>1.26226052457027</v>
      </c>
      <c r="BZ81" s="708">
        <v>0.187087294166169</v>
      </c>
      <c r="CA81" s="708">
        <v>-1.02610761849565</v>
      </c>
      <c r="CB81" s="866">
        <v>-0.287509803977177</v>
      </c>
    </row>
    <row r="82" s="159" customFormat="1" hidden="1" outlineLevel="2" spans="1:80">
      <c r="A82" s="850" t="s">
        <v>103</v>
      </c>
      <c r="B82" s="841">
        <v>880.632562000013</v>
      </c>
      <c r="C82" s="709">
        <v>360</v>
      </c>
      <c r="D82" s="727">
        <v>2.44620156111115</v>
      </c>
      <c r="E82" s="842">
        <v>520.632562000013</v>
      </c>
      <c r="F82" s="843">
        <v>26.401695</v>
      </c>
      <c r="G82" s="841">
        <v>0</v>
      </c>
      <c r="H82" s="709">
        <v>0</v>
      </c>
      <c r="I82" s="727" t="s">
        <v>29</v>
      </c>
      <c r="J82" s="842">
        <v>0</v>
      </c>
      <c r="K82" s="843">
        <v>0</v>
      </c>
      <c r="L82" s="841">
        <v>695.263747</v>
      </c>
      <c r="M82" s="709">
        <v>288</v>
      </c>
      <c r="N82" s="727">
        <v>2.41411023263889</v>
      </c>
      <c r="O82" s="842">
        <v>407.263747</v>
      </c>
      <c r="P82" s="843">
        <v>20.880641</v>
      </c>
      <c r="Q82" s="841">
        <v>185.368815000013</v>
      </c>
      <c r="R82" s="709">
        <v>72</v>
      </c>
      <c r="S82" s="727">
        <v>2.57456687500018</v>
      </c>
      <c r="T82" s="842">
        <v>113.368815000013</v>
      </c>
      <c r="U82" s="843">
        <v>5.521054</v>
      </c>
      <c r="V82" s="877">
        <v>0.210495072518123</v>
      </c>
      <c r="W82" s="708">
        <v>0.2</v>
      </c>
      <c r="X82" s="708">
        <v>1.05247536259061</v>
      </c>
      <c r="Y82" s="727">
        <v>0.0104950725181227</v>
      </c>
      <c r="Z82" s="859">
        <v>0.209117407045267</v>
      </c>
      <c r="AA82" s="841">
        <v>37.731037</v>
      </c>
      <c r="AB82" s="709">
        <v>25.6239111</v>
      </c>
      <c r="AC82" s="727">
        <v>1.47249328382192</v>
      </c>
      <c r="AD82" s="842">
        <v>12.1071259</v>
      </c>
      <c r="AE82" s="843">
        <v>18.54285</v>
      </c>
      <c r="AF82" s="841">
        <v>54.6655789999999</v>
      </c>
      <c r="AG82" s="709">
        <v>19.595016</v>
      </c>
      <c r="AH82" s="727">
        <v>2.78976955160434</v>
      </c>
      <c r="AI82" s="842">
        <v>35.0705629999999</v>
      </c>
      <c r="AJ82" s="843">
        <v>3.662927</v>
      </c>
      <c r="AK82" s="841">
        <v>0.05</v>
      </c>
      <c r="AL82" s="709">
        <v>0</v>
      </c>
      <c r="AM82" s="708" t="s">
        <v>29</v>
      </c>
      <c r="AN82" s="842">
        <v>0.05</v>
      </c>
      <c r="AO82" s="843">
        <v>0</v>
      </c>
      <c r="AP82" s="841">
        <v>0</v>
      </c>
      <c r="AQ82" s="709">
        <v>0</v>
      </c>
      <c r="AR82" s="708" t="s">
        <v>29</v>
      </c>
      <c r="AS82" s="842">
        <v>0</v>
      </c>
      <c r="AT82" s="843">
        <v>0</v>
      </c>
      <c r="AU82" s="252">
        <v>93.022199000013</v>
      </c>
      <c r="AV82" s="709">
        <v>26.7810729</v>
      </c>
      <c r="AW82" s="727">
        <v>3.47343063316978</v>
      </c>
      <c r="AX82" s="842">
        <v>66.241126100013</v>
      </c>
      <c r="AY82" s="843">
        <v>-16.684723</v>
      </c>
      <c r="AZ82" s="865">
        <v>0.105631114512447</v>
      </c>
      <c r="BA82" s="708">
        <v>0.0743918691666667</v>
      </c>
      <c r="BB82" s="708">
        <v>1.4199282219377</v>
      </c>
      <c r="BC82" s="727">
        <v>0.0312392453457803</v>
      </c>
      <c r="BD82" s="859">
        <v>-0.631956508852935</v>
      </c>
      <c r="BE82" s="880">
        <v>10.125</v>
      </c>
      <c r="BF82" s="709">
        <v>7.75</v>
      </c>
      <c r="BG82" s="708">
        <v>1.30645161290323</v>
      </c>
      <c r="BH82" s="709">
        <v>2.375</v>
      </c>
      <c r="BI82" s="866">
        <v>18.58333333</v>
      </c>
      <c r="BJ82" s="880">
        <v>86.9760555061741</v>
      </c>
      <c r="BK82" s="709">
        <v>46.4516129032258</v>
      </c>
      <c r="BL82" s="708">
        <v>1.87240119492458</v>
      </c>
      <c r="BM82" s="866">
        <v>40.5244426029483</v>
      </c>
      <c r="BN82" s="877">
        <v>0.042845380273367</v>
      </c>
      <c r="BO82" s="708">
        <v>0.0711775308333333</v>
      </c>
      <c r="BP82" s="708">
        <v>0.601950921473971</v>
      </c>
      <c r="BQ82" s="708">
        <v>-0.0283321505599664</v>
      </c>
      <c r="BR82" s="859">
        <v>0.702335588680953</v>
      </c>
      <c r="BS82" s="881">
        <v>23.3397391648688</v>
      </c>
      <c r="BT82" s="871">
        <v>14.0493774972549</v>
      </c>
      <c r="BU82" s="708">
        <v>1.66126500404941</v>
      </c>
      <c r="BV82" s="708">
        <v>9.2903616676139</v>
      </c>
      <c r="BW82" s="866">
        <v>1.42382077188782</v>
      </c>
      <c r="BX82" s="881">
        <v>2.4654026604149</v>
      </c>
      <c r="BY82" s="871">
        <v>1.0451594526489</v>
      </c>
      <c r="BZ82" s="708">
        <v>2.3588770633672</v>
      </c>
      <c r="CA82" s="708">
        <v>1.420243207766</v>
      </c>
      <c r="CB82" s="866">
        <v>-0.899792804234516</v>
      </c>
    </row>
    <row r="83" s="163" customFormat="1" collapsed="1" spans="1:81">
      <c r="A83" s="844" t="s">
        <v>104</v>
      </c>
      <c r="B83" s="845">
        <v>1064.83446900001</v>
      </c>
      <c r="C83" s="846">
        <v>591.90968</v>
      </c>
      <c r="D83" s="855">
        <v>1.7989813395179</v>
      </c>
      <c r="E83" s="846">
        <v>472.924789000013</v>
      </c>
      <c r="F83" s="848">
        <v>168.190017</v>
      </c>
      <c r="G83" s="845">
        <v>0.832103999999999</v>
      </c>
      <c r="H83" s="846">
        <v>5.05228</v>
      </c>
      <c r="I83" s="855">
        <v>0.164698710285257</v>
      </c>
      <c r="J83" s="846">
        <v>-4.220176</v>
      </c>
      <c r="K83" s="848">
        <v>5.68496999999999</v>
      </c>
      <c r="L83" s="845">
        <v>862.417975</v>
      </c>
      <c r="M83" s="846">
        <v>472.4197248</v>
      </c>
      <c r="N83" s="855">
        <v>1.82553337578169</v>
      </c>
      <c r="O83" s="846">
        <v>389.9982502</v>
      </c>
      <c r="P83" s="848">
        <v>142.189421999998</v>
      </c>
      <c r="Q83" s="845">
        <v>201.584390000012</v>
      </c>
      <c r="R83" s="846">
        <v>107.04538552</v>
      </c>
      <c r="S83" s="855">
        <v>1.88316749031979</v>
      </c>
      <c r="T83" s="846">
        <v>94.5390044800124</v>
      </c>
      <c r="U83" s="848">
        <v>0.884666000001907</v>
      </c>
      <c r="V83" s="854">
        <v>0.189310541561751</v>
      </c>
      <c r="W83" s="855">
        <v>0.180847499436063</v>
      </c>
      <c r="X83" s="855">
        <v>1.04679656700855</v>
      </c>
      <c r="Y83" s="847">
        <v>0.0084630421256888</v>
      </c>
      <c r="Z83" s="860">
        <v>0.00525991979655907</v>
      </c>
      <c r="AA83" s="845">
        <v>49.39121</v>
      </c>
      <c r="AB83" s="846">
        <v>48.90786114</v>
      </c>
      <c r="AC83" s="855">
        <v>1.00988284600335</v>
      </c>
      <c r="AD83" s="846">
        <v>0.483348859999964</v>
      </c>
      <c r="AE83" s="848">
        <v>51.921996</v>
      </c>
      <c r="AF83" s="845">
        <v>60.1070039999999</v>
      </c>
      <c r="AG83" s="846">
        <v>24.23770067</v>
      </c>
      <c r="AH83" s="855">
        <v>2.4798971164124</v>
      </c>
      <c r="AI83" s="846">
        <v>35.8693033299999</v>
      </c>
      <c r="AJ83" s="848">
        <v>6.001999</v>
      </c>
      <c r="AK83" s="845">
        <v>0.05</v>
      </c>
      <c r="AL83" s="846">
        <v>0</v>
      </c>
      <c r="AM83" s="855" t="s">
        <v>29</v>
      </c>
      <c r="AN83" s="846">
        <v>0.05</v>
      </c>
      <c r="AO83" s="848">
        <v>0.0233459999999999</v>
      </c>
      <c r="AP83" s="845">
        <v>0</v>
      </c>
      <c r="AQ83" s="846">
        <v>0</v>
      </c>
      <c r="AR83" s="855" t="s">
        <v>29</v>
      </c>
      <c r="AS83" s="846">
        <v>0</v>
      </c>
      <c r="AT83" s="848">
        <v>0</v>
      </c>
      <c r="AU83" s="845">
        <v>92.1361760000126</v>
      </c>
      <c r="AV83" s="846">
        <v>41.29211339</v>
      </c>
      <c r="AW83" s="855">
        <v>2.23132623728399</v>
      </c>
      <c r="AX83" s="846">
        <v>50.8440626100125</v>
      </c>
      <c r="AY83" s="848">
        <v>-37.5850239999981</v>
      </c>
      <c r="AZ83" s="854">
        <v>0.0865262899373813</v>
      </c>
      <c r="BA83" s="855">
        <v>0.0697608347780358</v>
      </c>
      <c r="BB83" s="855">
        <v>1.2403276166733</v>
      </c>
      <c r="BC83" s="847">
        <v>0.0167654551593455</v>
      </c>
      <c r="BD83" s="860">
        <v>-0.223467627094645</v>
      </c>
      <c r="BE83" s="845">
        <v>13.25</v>
      </c>
      <c r="BF83" s="846">
        <v>13.5</v>
      </c>
      <c r="BG83" s="855">
        <v>0.981481481481482</v>
      </c>
      <c r="BH83" s="846">
        <v>-0.25</v>
      </c>
      <c r="BI83" s="867">
        <v>76.91666667</v>
      </c>
      <c r="BJ83" s="845">
        <v>80.3648655849066</v>
      </c>
      <c r="BK83" s="846">
        <v>43.8451614814815</v>
      </c>
      <c r="BL83" s="855">
        <v>1.83292438365975</v>
      </c>
      <c r="BM83" s="867">
        <v>36.5197041034251</v>
      </c>
      <c r="BN83" s="854">
        <v>0.0463839323743749</v>
      </c>
      <c r="BO83" s="855">
        <v>0.0826272365405479</v>
      </c>
      <c r="BP83" s="855">
        <v>0.561363713908219</v>
      </c>
      <c r="BQ83" s="855">
        <v>-0.036243304166173</v>
      </c>
      <c r="BR83" s="860">
        <v>0.308710332076368</v>
      </c>
      <c r="BS83" s="872">
        <v>21.5591897627131</v>
      </c>
      <c r="BT83" s="873">
        <v>12.1025468340487</v>
      </c>
      <c r="BU83" s="855">
        <v>1.78137627214625</v>
      </c>
      <c r="BV83" s="855">
        <v>9.45664292866442</v>
      </c>
      <c r="BW83" s="867">
        <v>3.23928257688707</v>
      </c>
      <c r="BX83" s="872">
        <v>1.86543670422354</v>
      </c>
      <c r="BY83" s="873">
        <v>0.844283770083511</v>
      </c>
      <c r="BZ83" s="855">
        <v>2.20949018602954</v>
      </c>
      <c r="CA83" s="855">
        <v>1.02115293414003</v>
      </c>
      <c r="CB83" s="867">
        <v>-0.723874790945982</v>
      </c>
      <c r="CC83" s="159"/>
    </row>
    <row r="84" s="159" customFormat="1" hidden="1" outlineLevel="2" spans="1:80">
      <c r="A84" s="850" t="s">
        <v>105</v>
      </c>
      <c r="B84" s="841">
        <v>99.1164399999999</v>
      </c>
      <c r="C84" s="709">
        <v>40</v>
      </c>
      <c r="D84" s="727">
        <v>2.477911</v>
      </c>
      <c r="E84" s="842">
        <v>59.1164399999999</v>
      </c>
      <c r="F84" s="843">
        <v>0</v>
      </c>
      <c r="G84" s="841">
        <v>0.380881</v>
      </c>
      <c r="H84" s="709">
        <v>0</v>
      </c>
      <c r="I84" s="727" t="s">
        <v>29</v>
      </c>
      <c r="J84" s="842">
        <v>0.380881</v>
      </c>
      <c r="K84" s="843">
        <v>0</v>
      </c>
      <c r="L84" s="841">
        <v>0</v>
      </c>
      <c r="M84" s="709">
        <v>0</v>
      </c>
      <c r="N84" s="727" t="s">
        <v>29</v>
      </c>
      <c r="O84" s="842">
        <v>0</v>
      </c>
      <c r="P84" s="843">
        <v>0</v>
      </c>
      <c r="Q84" s="841">
        <v>6.57738899999998</v>
      </c>
      <c r="R84" s="709">
        <v>1.35579859</v>
      </c>
      <c r="S84" s="727">
        <v>4.85130243423545</v>
      </c>
      <c r="T84" s="842">
        <v>5.22159040999998</v>
      </c>
      <c r="U84" s="843">
        <v>0</v>
      </c>
      <c r="V84" s="853">
        <v>0.0663602223808683</v>
      </c>
      <c r="W84" s="708">
        <v>0.03389496475</v>
      </c>
      <c r="X84" s="708">
        <v>1.9578194835228</v>
      </c>
      <c r="Y84" s="858">
        <v>0.0324652576308683</v>
      </c>
      <c r="Z84" s="859" t="s">
        <v>29</v>
      </c>
      <c r="AA84" s="841">
        <v>92.5390509999999</v>
      </c>
      <c r="AB84" s="709">
        <v>38.64420141</v>
      </c>
      <c r="AC84" s="727">
        <v>2.39464260156903</v>
      </c>
      <c r="AD84" s="842">
        <v>53.8948495899999</v>
      </c>
      <c r="AE84" s="843">
        <v>0</v>
      </c>
      <c r="AF84" s="841">
        <v>7.96979</v>
      </c>
      <c r="AG84" s="709">
        <v>3.58333333</v>
      </c>
      <c r="AH84" s="727">
        <v>2.22412744392942</v>
      </c>
      <c r="AI84" s="842">
        <v>4.38645667</v>
      </c>
      <c r="AJ84" s="843">
        <v>0</v>
      </c>
      <c r="AK84" s="841">
        <v>0</v>
      </c>
      <c r="AL84" s="709">
        <v>0</v>
      </c>
      <c r="AM84" s="708" t="s">
        <v>29</v>
      </c>
      <c r="AN84" s="842">
        <v>0</v>
      </c>
      <c r="AO84" s="843">
        <v>0</v>
      </c>
      <c r="AP84" s="841">
        <v>0</v>
      </c>
      <c r="AQ84" s="709">
        <v>0</v>
      </c>
      <c r="AR84" s="708" t="s">
        <v>29</v>
      </c>
      <c r="AS84" s="842">
        <v>0</v>
      </c>
      <c r="AT84" s="843">
        <v>0</v>
      </c>
      <c r="AU84" s="841">
        <v>-1.77328200000001</v>
      </c>
      <c r="AV84" s="709">
        <v>-2.22753474</v>
      </c>
      <c r="AW84" s="727">
        <v>1.2039262202483</v>
      </c>
      <c r="AX84" s="842">
        <v>0.454252739999986</v>
      </c>
      <c r="AY84" s="843">
        <v>0</v>
      </c>
      <c r="AZ84" s="853">
        <v>-0.0178908968078355</v>
      </c>
      <c r="BA84" s="708">
        <v>-0.0556883685</v>
      </c>
      <c r="BB84" s="708">
        <v>1.67873189160075</v>
      </c>
      <c r="BC84" s="858">
        <v>0.0377974716921645</v>
      </c>
      <c r="BD84" s="859" t="s">
        <v>29</v>
      </c>
      <c r="BE84" s="841">
        <v>23.375</v>
      </c>
      <c r="BF84" s="709">
        <v>9</v>
      </c>
      <c r="BG84" s="708">
        <v>2.59722222222222</v>
      </c>
      <c r="BH84" s="709">
        <v>14.375</v>
      </c>
      <c r="BI84" s="866">
        <v>4.99999999666667</v>
      </c>
      <c r="BJ84" s="841">
        <v>4.24027550802138</v>
      </c>
      <c r="BK84" s="709">
        <v>4.44444444444444</v>
      </c>
      <c r="BL84" s="708">
        <v>0.954061989304811</v>
      </c>
      <c r="BM84" s="866">
        <v>-0.20416893642306</v>
      </c>
      <c r="BN84" s="853">
        <v>0.933639777619132</v>
      </c>
      <c r="BO84" s="708">
        <v>0.96610503525</v>
      </c>
      <c r="BP84" s="708">
        <v>0.966395726710536</v>
      </c>
      <c r="BQ84" s="708">
        <v>-0.0324652576308684</v>
      </c>
      <c r="BR84" s="859" t="s">
        <v>29</v>
      </c>
      <c r="BS84" s="870">
        <v>1.07107690136135</v>
      </c>
      <c r="BT84" s="871">
        <v>1.03508414045397</v>
      </c>
      <c r="BU84" s="708">
        <v>1.03477278754517</v>
      </c>
      <c r="BV84" s="875">
        <v>0.0359927609073791</v>
      </c>
      <c r="BW84" s="866" t="s">
        <v>29</v>
      </c>
      <c r="BX84" s="870">
        <v>-0.0191625263155121</v>
      </c>
      <c r="BY84" s="871">
        <v>-0.0576421470421065</v>
      </c>
      <c r="BZ84" s="708">
        <v>1.66756050392234</v>
      </c>
      <c r="CA84" s="875">
        <v>0.0384796207265944</v>
      </c>
      <c r="CB84" s="866" t="s">
        <v>29</v>
      </c>
    </row>
    <row r="85" s="159" customFormat="1" hidden="1" outlineLevel="2" spans="1:80">
      <c r="A85" s="850" t="s">
        <v>106</v>
      </c>
      <c r="B85" s="841">
        <v>11.306578</v>
      </c>
      <c r="C85" s="709">
        <v>0</v>
      </c>
      <c r="D85" s="727" t="s">
        <v>29</v>
      </c>
      <c r="E85" s="842">
        <v>11.306578</v>
      </c>
      <c r="F85" s="843">
        <v>0</v>
      </c>
      <c r="G85" s="841">
        <v>0</v>
      </c>
      <c r="H85" s="709">
        <v>0</v>
      </c>
      <c r="I85" s="727" t="s">
        <v>29</v>
      </c>
      <c r="J85" s="842">
        <v>0</v>
      </c>
      <c r="K85" s="843">
        <v>0</v>
      </c>
      <c r="L85" s="841">
        <v>10.737016</v>
      </c>
      <c r="M85" s="709">
        <v>0</v>
      </c>
      <c r="N85" s="727" t="s">
        <v>29</v>
      </c>
      <c r="O85" s="842">
        <v>10.737016</v>
      </c>
      <c r="P85" s="843">
        <v>0</v>
      </c>
      <c r="Q85" s="841">
        <v>0.569561999999999</v>
      </c>
      <c r="R85" s="709">
        <v>0</v>
      </c>
      <c r="S85" s="727" t="s">
        <v>29</v>
      </c>
      <c r="T85" s="842">
        <v>0.569561999999999</v>
      </c>
      <c r="U85" s="843">
        <v>0</v>
      </c>
      <c r="V85" s="853">
        <v>0.0503743926765463</v>
      </c>
      <c r="W85" s="708" t="s">
        <v>29</v>
      </c>
      <c r="X85" s="708" t="s">
        <v>29</v>
      </c>
      <c r="Y85" s="858" t="s">
        <v>29</v>
      </c>
      <c r="Z85" s="859" t="s">
        <v>29</v>
      </c>
      <c r="AA85" s="841">
        <v>0</v>
      </c>
      <c r="AB85" s="709">
        <v>0</v>
      </c>
      <c r="AC85" s="727" t="s">
        <v>29</v>
      </c>
      <c r="AD85" s="842">
        <v>0</v>
      </c>
      <c r="AE85" s="843">
        <v>0</v>
      </c>
      <c r="AF85" s="841">
        <v>0</v>
      </c>
      <c r="AG85" s="709">
        <v>0</v>
      </c>
      <c r="AH85" s="727" t="s">
        <v>29</v>
      </c>
      <c r="AI85" s="842">
        <v>0</v>
      </c>
      <c r="AJ85" s="843">
        <v>0</v>
      </c>
      <c r="AK85" s="841">
        <v>0</v>
      </c>
      <c r="AL85" s="709">
        <v>0</v>
      </c>
      <c r="AM85" s="708" t="s">
        <v>29</v>
      </c>
      <c r="AN85" s="842">
        <v>0</v>
      </c>
      <c r="AO85" s="843">
        <v>0</v>
      </c>
      <c r="AP85" s="841">
        <v>0</v>
      </c>
      <c r="AQ85" s="709">
        <v>0</v>
      </c>
      <c r="AR85" s="708" t="s">
        <v>29</v>
      </c>
      <c r="AS85" s="842">
        <v>0</v>
      </c>
      <c r="AT85" s="843">
        <v>0</v>
      </c>
      <c r="AU85" s="841">
        <v>0.569561999999999</v>
      </c>
      <c r="AV85" s="709">
        <v>0</v>
      </c>
      <c r="AW85" s="727" t="s">
        <v>29</v>
      </c>
      <c r="AX85" s="842">
        <v>0.569561999999999</v>
      </c>
      <c r="AY85" s="843">
        <v>0</v>
      </c>
      <c r="AZ85" s="853">
        <v>0.0503743926765463</v>
      </c>
      <c r="BA85" s="708" t="s">
        <v>29</v>
      </c>
      <c r="BB85" s="708" t="s">
        <v>29</v>
      </c>
      <c r="BC85" s="858" t="s">
        <v>29</v>
      </c>
      <c r="BD85" s="859" t="s">
        <v>29</v>
      </c>
      <c r="BE85" s="841">
        <v>0</v>
      </c>
      <c r="BF85" s="709">
        <v>0</v>
      </c>
      <c r="BG85" s="708" t="s">
        <v>29</v>
      </c>
      <c r="BH85" s="709">
        <v>0</v>
      </c>
      <c r="BI85" s="866">
        <v>0</v>
      </c>
      <c r="BJ85" s="841" t="s">
        <v>29</v>
      </c>
      <c r="BK85" s="709" t="s">
        <v>29</v>
      </c>
      <c r="BL85" s="708" t="s">
        <v>29</v>
      </c>
      <c r="BM85" s="866" t="s">
        <v>29</v>
      </c>
      <c r="BN85" s="853">
        <v>0</v>
      </c>
      <c r="BO85" s="708" t="s">
        <v>29</v>
      </c>
      <c r="BP85" s="708" t="s">
        <v>29</v>
      </c>
      <c r="BQ85" s="708" t="s">
        <v>29</v>
      </c>
      <c r="BR85" s="859" t="s">
        <v>29</v>
      </c>
      <c r="BS85" s="870" t="s">
        <v>29</v>
      </c>
      <c r="BT85" s="871" t="s">
        <v>29</v>
      </c>
      <c r="BU85" s="708" t="s">
        <v>29</v>
      </c>
      <c r="BV85" s="875" t="s">
        <v>29</v>
      </c>
      <c r="BW85" s="866" t="s">
        <v>29</v>
      </c>
      <c r="BX85" s="870" t="s">
        <v>29</v>
      </c>
      <c r="BY85" s="871" t="s">
        <v>29</v>
      </c>
      <c r="BZ85" s="708" t="s">
        <v>29</v>
      </c>
      <c r="CA85" s="875" t="s">
        <v>29</v>
      </c>
      <c r="CB85" s="866" t="s">
        <v>29</v>
      </c>
    </row>
    <row r="86" s="164" customFormat="1" hidden="1" outlineLevel="2" spans="1:81">
      <c r="A86" s="850" t="s">
        <v>107</v>
      </c>
      <c r="B86" s="841">
        <v>342.350039</v>
      </c>
      <c r="C86" s="709">
        <v>0</v>
      </c>
      <c r="D86" s="727" t="s">
        <v>29</v>
      </c>
      <c r="E86" s="842">
        <v>342.350039</v>
      </c>
      <c r="F86" s="843">
        <v>0</v>
      </c>
      <c r="G86" s="841">
        <v>0</v>
      </c>
      <c r="H86" s="709">
        <v>0</v>
      </c>
      <c r="I86" s="727" t="s">
        <v>29</v>
      </c>
      <c r="J86" s="842">
        <v>0</v>
      </c>
      <c r="K86" s="843">
        <v>0</v>
      </c>
      <c r="L86" s="841">
        <v>279.808413</v>
      </c>
      <c r="M86" s="709">
        <v>0</v>
      </c>
      <c r="N86" s="727" t="s">
        <v>29</v>
      </c>
      <c r="O86" s="842">
        <v>279.808413</v>
      </c>
      <c r="P86" s="843">
        <v>0</v>
      </c>
      <c r="Q86" s="841">
        <v>62.5416259999997</v>
      </c>
      <c r="R86" s="709">
        <v>0</v>
      </c>
      <c r="S86" s="727" t="s">
        <v>29</v>
      </c>
      <c r="T86" s="842">
        <v>62.5416259999997</v>
      </c>
      <c r="U86" s="843">
        <v>0</v>
      </c>
      <c r="V86" s="853">
        <v>0.182683274062661</v>
      </c>
      <c r="W86" s="708" t="s">
        <v>29</v>
      </c>
      <c r="X86" s="708" t="s">
        <v>29</v>
      </c>
      <c r="Y86" s="858" t="s">
        <v>29</v>
      </c>
      <c r="Z86" s="859" t="s">
        <v>29</v>
      </c>
      <c r="AA86" s="841">
        <v>13.759489</v>
      </c>
      <c r="AB86" s="709">
        <v>0</v>
      </c>
      <c r="AC86" s="727" t="s">
        <v>29</v>
      </c>
      <c r="AD86" s="842">
        <v>13.759489</v>
      </c>
      <c r="AE86" s="843">
        <v>0</v>
      </c>
      <c r="AF86" s="841">
        <v>28.91616</v>
      </c>
      <c r="AG86" s="709">
        <v>0</v>
      </c>
      <c r="AH86" s="727" t="s">
        <v>29</v>
      </c>
      <c r="AI86" s="842">
        <v>28.91616</v>
      </c>
      <c r="AJ86" s="843">
        <v>0</v>
      </c>
      <c r="AK86" s="841">
        <v>0</v>
      </c>
      <c r="AL86" s="709">
        <v>0</v>
      </c>
      <c r="AM86" s="708" t="s">
        <v>29</v>
      </c>
      <c r="AN86" s="842">
        <v>0</v>
      </c>
      <c r="AO86" s="843">
        <v>0</v>
      </c>
      <c r="AP86" s="841">
        <v>0</v>
      </c>
      <c r="AQ86" s="709">
        <v>0</v>
      </c>
      <c r="AR86" s="708" t="s">
        <v>29</v>
      </c>
      <c r="AS86" s="842">
        <v>0</v>
      </c>
      <c r="AT86" s="843">
        <v>0</v>
      </c>
      <c r="AU86" s="841">
        <v>19.8659769999998</v>
      </c>
      <c r="AV86" s="709">
        <v>0</v>
      </c>
      <c r="AW86" s="727" t="s">
        <v>29</v>
      </c>
      <c r="AX86" s="842">
        <v>19.8659769999998</v>
      </c>
      <c r="AY86" s="843">
        <v>0</v>
      </c>
      <c r="AZ86" s="853">
        <v>0.058028259783548</v>
      </c>
      <c r="BA86" s="708" t="s">
        <v>29</v>
      </c>
      <c r="BB86" s="708" t="s">
        <v>29</v>
      </c>
      <c r="BC86" s="858" t="s">
        <v>29</v>
      </c>
      <c r="BD86" s="859" t="s">
        <v>29</v>
      </c>
      <c r="BE86" s="841">
        <v>4.25</v>
      </c>
      <c r="BF86" s="709">
        <v>0</v>
      </c>
      <c r="BG86" s="708" t="s">
        <v>29</v>
      </c>
      <c r="BH86" s="709">
        <v>4.25</v>
      </c>
      <c r="BI86" s="866">
        <v>0</v>
      </c>
      <c r="BJ86" s="841">
        <v>80.5529503529411</v>
      </c>
      <c r="BK86" s="709" t="s">
        <v>29</v>
      </c>
      <c r="BL86" s="708" t="s">
        <v>29</v>
      </c>
      <c r="BM86" s="866" t="s">
        <v>29</v>
      </c>
      <c r="BN86" s="853">
        <v>0.040191287958346</v>
      </c>
      <c r="BO86" s="708" t="s">
        <v>29</v>
      </c>
      <c r="BP86" s="708" t="s">
        <v>29</v>
      </c>
      <c r="BQ86" s="708" t="s">
        <v>29</v>
      </c>
      <c r="BR86" s="859" t="s">
        <v>29</v>
      </c>
      <c r="BS86" s="870">
        <v>24.8810140405651</v>
      </c>
      <c r="BT86" s="871" t="s">
        <v>29</v>
      </c>
      <c r="BU86" s="708" t="s">
        <v>29</v>
      </c>
      <c r="BV86" s="875" t="s">
        <v>29</v>
      </c>
      <c r="BW86" s="866" t="s">
        <v>29</v>
      </c>
      <c r="BX86" s="870">
        <v>1.44380194642402</v>
      </c>
      <c r="BY86" s="871" t="s">
        <v>29</v>
      </c>
      <c r="BZ86" s="708" t="s">
        <v>29</v>
      </c>
      <c r="CA86" s="875" t="s">
        <v>29</v>
      </c>
      <c r="CB86" s="866" t="s">
        <v>29</v>
      </c>
      <c r="CC86" s="159"/>
    </row>
    <row r="87" s="159" customFormat="1" hidden="1" outlineLevel="2" spans="1:80">
      <c r="A87" s="850" t="s">
        <v>108</v>
      </c>
      <c r="B87" s="841">
        <v>86.1423339999999</v>
      </c>
      <c r="C87" s="709">
        <v>0</v>
      </c>
      <c r="D87" s="727" t="s">
        <v>29</v>
      </c>
      <c r="E87" s="842">
        <v>86.1423339999999</v>
      </c>
      <c r="F87" s="843">
        <v>0</v>
      </c>
      <c r="G87" s="841">
        <v>0</v>
      </c>
      <c r="H87" s="709">
        <v>0</v>
      </c>
      <c r="I87" s="727" t="s">
        <v>29</v>
      </c>
      <c r="J87" s="842">
        <v>0</v>
      </c>
      <c r="K87" s="843">
        <v>0</v>
      </c>
      <c r="L87" s="841">
        <v>79.9990109999999</v>
      </c>
      <c r="M87" s="709">
        <v>0</v>
      </c>
      <c r="N87" s="727" t="s">
        <v>29</v>
      </c>
      <c r="O87" s="842">
        <v>79.9990109999999</v>
      </c>
      <c r="P87" s="843">
        <v>0</v>
      </c>
      <c r="Q87" s="841">
        <v>6.14332299999997</v>
      </c>
      <c r="R87" s="709">
        <v>0</v>
      </c>
      <c r="S87" s="727" t="s">
        <v>29</v>
      </c>
      <c r="T87" s="842">
        <v>6.14332299999997</v>
      </c>
      <c r="U87" s="843">
        <v>0</v>
      </c>
      <c r="V87" s="853">
        <v>0.0713159571459949</v>
      </c>
      <c r="W87" s="708" t="s">
        <v>29</v>
      </c>
      <c r="X87" s="708" t="s">
        <v>29</v>
      </c>
      <c r="Y87" s="858" t="s">
        <v>29</v>
      </c>
      <c r="Z87" s="859" t="s">
        <v>29</v>
      </c>
      <c r="AA87" s="841">
        <v>8.66708899999999</v>
      </c>
      <c r="AB87" s="709">
        <v>0</v>
      </c>
      <c r="AC87" s="727" t="s">
        <v>29</v>
      </c>
      <c r="AD87" s="842">
        <v>8.66708899999999</v>
      </c>
      <c r="AE87" s="843">
        <v>0</v>
      </c>
      <c r="AF87" s="841">
        <v>11.55996</v>
      </c>
      <c r="AG87" s="709">
        <v>0</v>
      </c>
      <c r="AH87" s="727" t="s">
        <v>29</v>
      </c>
      <c r="AI87" s="842">
        <v>11.55996</v>
      </c>
      <c r="AJ87" s="843">
        <v>0</v>
      </c>
      <c r="AK87" s="841">
        <v>0</v>
      </c>
      <c r="AL87" s="709">
        <v>0</v>
      </c>
      <c r="AM87" s="708" t="s">
        <v>29</v>
      </c>
      <c r="AN87" s="842">
        <v>0</v>
      </c>
      <c r="AO87" s="843">
        <v>0</v>
      </c>
      <c r="AP87" s="841">
        <v>0</v>
      </c>
      <c r="AQ87" s="709">
        <v>0</v>
      </c>
      <c r="AR87" s="708" t="s">
        <v>29</v>
      </c>
      <c r="AS87" s="842">
        <v>0</v>
      </c>
      <c r="AT87" s="843">
        <v>0</v>
      </c>
      <c r="AU87" s="841">
        <v>-14.083726</v>
      </c>
      <c r="AV87" s="709">
        <v>0</v>
      </c>
      <c r="AW87" s="727" t="s">
        <v>29</v>
      </c>
      <c r="AX87" s="842">
        <v>-14.083726</v>
      </c>
      <c r="AY87" s="843">
        <v>0</v>
      </c>
      <c r="AZ87" s="853">
        <v>-0.16349366619205</v>
      </c>
      <c r="BA87" s="708" t="s">
        <v>29</v>
      </c>
      <c r="BB87" s="708" t="s">
        <v>29</v>
      </c>
      <c r="BC87" s="858" t="s">
        <v>29</v>
      </c>
      <c r="BD87" s="859" t="s">
        <v>29</v>
      </c>
      <c r="BE87" s="841">
        <v>1.125</v>
      </c>
      <c r="BF87" s="709">
        <v>0</v>
      </c>
      <c r="BG87" s="708" t="s">
        <v>29</v>
      </c>
      <c r="BH87" s="709">
        <v>1.125</v>
      </c>
      <c r="BI87" s="866">
        <v>0</v>
      </c>
      <c r="BJ87" s="841">
        <v>76.5709635555554</v>
      </c>
      <c r="BK87" s="709" t="s">
        <v>29</v>
      </c>
      <c r="BL87" s="708" t="s">
        <v>29</v>
      </c>
      <c r="BM87" s="866" t="s">
        <v>29</v>
      </c>
      <c r="BN87" s="853">
        <v>0.100613584489132</v>
      </c>
      <c r="BO87" s="708" t="s">
        <v>29</v>
      </c>
      <c r="BP87" s="708" t="s">
        <v>29</v>
      </c>
      <c r="BQ87" s="708" t="s">
        <v>29</v>
      </c>
      <c r="BR87" s="859" t="s">
        <v>29</v>
      </c>
      <c r="BS87" s="870">
        <v>9.93901574104062</v>
      </c>
      <c r="BT87" s="871" t="s">
        <v>29</v>
      </c>
      <c r="BU87" s="708" t="s">
        <v>29</v>
      </c>
      <c r="BV87" s="875" t="s">
        <v>29</v>
      </c>
      <c r="BW87" s="866" t="s">
        <v>29</v>
      </c>
      <c r="BX87" s="870">
        <v>-1.62496612184322</v>
      </c>
      <c r="BY87" s="871" t="s">
        <v>29</v>
      </c>
      <c r="BZ87" s="708" t="s">
        <v>29</v>
      </c>
      <c r="CA87" s="875" t="s">
        <v>29</v>
      </c>
      <c r="CB87" s="866" t="s">
        <v>29</v>
      </c>
    </row>
    <row r="88" s="159" customFormat="1" hidden="1" outlineLevel="2" spans="1:80">
      <c r="A88" s="850" t="s">
        <v>109</v>
      </c>
      <c r="B88" s="841">
        <v>0</v>
      </c>
      <c r="C88" s="709">
        <v>0</v>
      </c>
      <c r="D88" s="727" t="s">
        <v>29</v>
      </c>
      <c r="E88" s="842">
        <v>0</v>
      </c>
      <c r="F88" s="843">
        <v>0</v>
      </c>
      <c r="G88" s="841">
        <v>0</v>
      </c>
      <c r="H88" s="709">
        <v>0</v>
      </c>
      <c r="I88" s="727" t="s">
        <v>29</v>
      </c>
      <c r="J88" s="842">
        <v>0</v>
      </c>
      <c r="K88" s="843">
        <v>0</v>
      </c>
      <c r="L88" s="841">
        <v>0</v>
      </c>
      <c r="M88" s="709">
        <v>0</v>
      </c>
      <c r="N88" s="727" t="s">
        <v>29</v>
      </c>
      <c r="O88" s="842">
        <v>0</v>
      </c>
      <c r="P88" s="843">
        <v>0</v>
      </c>
      <c r="Q88" s="841">
        <v>0</v>
      </c>
      <c r="R88" s="709">
        <v>0</v>
      </c>
      <c r="S88" s="727" t="s">
        <v>29</v>
      </c>
      <c r="T88" s="842">
        <v>0</v>
      </c>
      <c r="U88" s="843">
        <v>0</v>
      </c>
      <c r="V88" s="853" t="s">
        <v>29</v>
      </c>
      <c r="W88" s="708" t="s">
        <v>29</v>
      </c>
      <c r="X88" s="708" t="s">
        <v>29</v>
      </c>
      <c r="Y88" s="858" t="s">
        <v>29</v>
      </c>
      <c r="Z88" s="859" t="s">
        <v>29</v>
      </c>
      <c r="AA88" s="841">
        <v>0</v>
      </c>
      <c r="AB88" s="709">
        <v>0</v>
      </c>
      <c r="AC88" s="727" t="s">
        <v>29</v>
      </c>
      <c r="AD88" s="842">
        <v>0</v>
      </c>
      <c r="AE88" s="843">
        <v>0</v>
      </c>
      <c r="AF88" s="841">
        <v>0</v>
      </c>
      <c r="AG88" s="709">
        <v>0</v>
      </c>
      <c r="AH88" s="727" t="s">
        <v>29</v>
      </c>
      <c r="AI88" s="842">
        <v>0</v>
      </c>
      <c r="AJ88" s="843">
        <v>0</v>
      </c>
      <c r="AK88" s="841">
        <v>0</v>
      </c>
      <c r="AL88" s="709">
        <v>0</v>
      </c>
      <c r="AM88" s="708" t="s">
        <v>29</v>
      </c>
      <c r="AN88" s="842">
        <v>0</v>
      </c>
      <c r="AO88" s="843">
        <v>0</v>
      </c>
      <c r="AP88" s="841">
        <v>0</v>
      </c>
      <c r="AQ88" s="709">
        <v>0</v>
      </c>
      <c r="AR88" s="708" t="s">
        <v>29</v>
      </c>
      <c r="AS88" s="842">
        <v>0</v>
      </c>
      <c r="AT88" s="843">
        <v>0</v>
      </c>
      <c r="AU88" s="841">
        <v>0</v>
      </c>
      <c r="AV88" s="709">
        <v>0</v>
      </c>
      <c r="AW88" s="727" t="s">
        <v>29</v>
      </c>
      <c r="AX88" s="842">
        <v>0</v>
      </c>
      <c r="AY88" s="843">
        <v>0</v>
      </c>
      <c r="AZ88" s="853" t="s">
        <v>29</v>
      </c>
      <c r="BA88" s="708" t="s">
        <v>29</v>
      </c>
      <c r="BB88" s="708" t="s">
        <v>29</v>
      </c>
      <c r="BC88" s="858" t="s">
        <v>29</v>
      </c>
      <c r="BD88" s="859" t="s">
        <v>29</v>
      </c>
      <c r="BE88" s="841">
        <v>0</v>
      </c>
      <c r="BF88" s="709">
        <v>0</v>
      </c>
      <c r="BG88" s="708" t="s">
        <v>29</v>
      </c>
      <c r="BH88" s="709">
        <v>0</v>
      </c>
      <c r="BI88" s="866">
        <v>0</v>
      </c>
      <c r="BJ88" s="841" t="s">
        <v>29</v>
      </c>
      <c r="BK88" s="709" t="s">
        <v>29</v>
      </c>
      <c r="BL88" s="708" t="s">
        <v>29</v>
      </c>
      <c r="BM88" s="866" t="s">
        <v>29</v>
      </c>
      <c r="BN88" s="853" t="s">
        <v>29</v>
      </c>
      <c r="BO88" s="708" t="s">
        <v>29</v>
      </c>
      <c r="BP88" s="708" t="s">
        <v>29</v>
      </c>
      <c r="BQ88" s="708" t="s">
        <v>29</v>
      </c>
      <c r="BR88" s="859" t="s">
        <v>29</v>
      </c>
      <c r="BS88" s="870" t="s">
        <v>29</v>
      </c>
      <c r="BT88" s="871" t="s">
        <v>29</v>
      </c>
      <c r="BU88" s="708" t="s">
        <v>29</v>
      </c>
      <c r="BV88" s="875" t="s">
        <v>29</v>
      </c>
      <c r="BW88" s="866" t="s">
        <v>29</v>
      </c>
      <c r="BX88" s="870" t="s">
        <v>29</v>
      </c>
      <c r="BY88" s="871" t="s">
        <v>29</v>
      </c>
      <c r="BZ88" s="708" t="s">
        <v>29</v>
      </c>
      <c r="CA88" s="875" t="s">
        <v>29</v>
      </c>
      <c r="CB88" s="866" t="s">
        <v>29</v>
      </c>
    </row>
    <row r="89" s="159" customFormat="1" hidden="1" outlineLevel="2" spans="1:80">
      <c r="A89" s="850" t="s">
        <v>110</v>
      </c>
      <c r="B89" s="841">
        <v>0</v>
      </c>
      <c r="C89" s="709">
        <v>392.85714286</v>
      </c>
      <c r="D89" s="727">
        <v>0</v>
      </c>
      <c r="E89" s="842">
        <v>-392.85714286</v>
      </c>
      <c r="F89" s="843">
        <v>0</v>
      </c>
      <c r="G89" s="841">
        <v>0</v>
      </c>
      <c r="H89" s="709">
        <v>0</v>
      </c>
      <c r="I89" s="727" t="s">
        <v>29</v>
      </c>
      <c r="J89" s="842">
        <v>0</v>
      </c>
      <c r="K89" s="843">
        <v>0</v>
      </c>
      <c r="L89" s="841">
        <v>0</v>
      </c>
      <c r="M89" s="709">
        <v>314.28571429</v>
      </c>
      <c r="N89" s="727">
        <v>0</v>
      </c>
      <c r="O89" s="842">
        <v>-314.28571429</v>
      </c>
      <c r="P89" s="843">
        <v>0</v>
      </c>
      <c r="Q89" s="841">
        <v>0</v>
      </c>
      <c r="R89" s="709">
        <v>78.57142857</v>
      </c>
      <c r="S89" s="727">
        <v>0</v>
      </c>
      <c r="T89" s="842">
        <v>-78.57142857</v>
      </c>
      <c r="U89" s="843">
        <v>0</v>
      </c>
      <c r="V89" s="853" t="s">
        <v>29</v>
      </c>
      <c r="W89" s="708">
        <v>0.199999999994909</v>
      </c>
      <c r="X89" s="708" t="s">
        <v>29</v>
      </c>
      <c r="Y89" s="858" t="s">
        <v>29</v>
      </c>
      <c r="Z89" s="859" t="s">
        <v>29</v>
      </c>
      <c r="AA89" s="841">
        <v>0</v>
      </c>
      <c r="AB89" s="709">
        <v>27.79613867</v>
      </c>
      <c r="AC89" s="727">
        <v>0</v>
      </c>
      <c r="AD89" s="842">
        <v>-27.79613867</v>
      </c>
      <c r="AE89" s="843">
        <v>0</v>
      </c>
      <c r="AF89" s="841">
        <v>0</v>
      </c>
      <c r="AG89" s="709">
        <v>23.65</v>
      </c>
      <c r="AH89" s="727">
        <v>0</v>
      </c>
      <c r="AI89" s="842">
        <v>-23.65</v>
      </c>
      <c r="AJ89" s="843">
        <v>0</v>
      </c>
      <c r="AK89" s="841">
        <v>0</v>
      </c>
      <c r="AL89" s="709">
        <v>0</v>
      </c>
      <c r="AM89" s="708" t="s">
        <v>29</v>
      </c>
      <c r="AN89" s="842">
        <v>0</v>
      </c>
      <c r="AO89" s="843">
        <v>0</v>
      </c>
      <c r="AP89" s="841">
        <v>0</v>
      </c>
      <c r="AQ89" s="709">
        <v>0</v>
      </c>
      <c r="AR89" s="708" t="s">
        <v>29</v>
      </c>
      <c r="AS89" s="842">
        <v>0</v>
      </c>
      <c r="AT89" s="843">
        <v>0</v>
      </c>
      <c r="AU89" s="841">
        <v>0</v>
      </c>
      <c r="AV89" s="709">
        <v>27.1252899</v>
      </c>
      <c r="AW89" s="727">
        <v>0</v>
      </c>
      <c r="AX89" s="842">
        <v>-27.1252899</v>
      </c>
      <c r="AY89" s="843">
        <v>0</v>
      </c>
      <c r="AZ89" s="853" t="s">
        <v>29</v>
      </c>
      <c r="BA89" s="708">
        <v>0.0690461924722252</v>
      </c>
      <c r="BB89" s="708" t="s">
        <v>29</v>
      </c>
      <c r="BC89" s="858" t="s">
        <v>29</v>
      </c>
      <c r="BD89" s="859" t="s">
        <v>29</v>
      </c>
      <c r="BE89" s="841">
        <v>0</v>
      </c>
      <c r="BF89" s="709">
        <v>5.625</v>
      </c>
      <c r="BG89" s="708">
        <v>0</v>
      </c>
      <c r="BH89" s="709">
        <v>-5.625</v>
      </c>
      <c r="BI89" s="866">
        <v>0</v>
      </c>
      <c r="BJ89" s="841" t="s">
        <v>29</v>
      </c>
      <c r="BK89" s="709">
        <v>69.8412698417778</v>
      </c>
      <c r="BL89" s="708" t="s">
        <v>29</v>
      </c>
      <c r="BM89" s="866" t="s">
        <v>29</v>
      </c>
      <c r="BN89" s="853" t="s">
        <v>29</v>
      </c>
      <c r="BO89" s="708">
        <v>0.0707538075231218</v>
      </c>
      <c r="BP89" s="708" t="s">
        <v>29</v>
      </c>
      <c r="BQ89" s="708" t="s">
        <v>29</v>
      </c>
      <c r="BR89" s="859" t="s">
        <v>29</v>
      </c>
      <c r="BS89" s="870" t="s">
        <v>29</v>
      </c>
      <c r="BT89" s="871">
        <v>14.1335150009165</v>
      </c>
      <c r="BU89" s="708" t="s">
        <v>29</v>
      </c>
      <c r="BV89" s="875" t="s">
        <v>29</v>
      </c>
      <c r="BW89" s="866" t="s">
        <v>29</v>
      </c>
      <c r="BX89" s="870" t="s">
        <v>29</v>
      </c>
      <c r="BY89" s="871">
        <v>0.975865397062362</v>
      </c>
      <c r="BZ89" s="708" t="s">
        <v>29</v>
      </c>
      <c r="CA89" s="875" t="s">
        <v>29</v>
      </c>
      <c r="CB89" s="866" t="s">
        <v>29</v>
      </c>
    </row>
    <row r="90" s="159" customFormat="1" hidden="1" outlineLevel="2" spans="1:80">
      <c r="A90" s="850" t="s">
        <v>111</v>
      </c>
      <c r="B90" s="841">
        <v>0</v>
      </c>
      <c r="C90" s="709">
        <v>440</v>
      </c>
      <c r="D90" s="727">
        <v>0</v>
      </c>
      <c r="E90" s="842">
        <v>-440</v>
      </c>
      <c r="F90" s="843">
        <v>0</v>
      </c>
      <c r="G90" s="841">
        <v>0</v>
      </c>
      <c r="H90" s="709">
        <v>0</v>
      </c>
      <c r="I90" s="727" t="s">
        <v>29</v>
      </c>
      <c r="J90" s="842">
        <v>0</v>
      </c>
      <c r="K90" s="843">
        <v>0</v>
      </c>
      <c r="L90" s="841">
        <v>0</v>
      </c>
      <c r="M90" s="709">
        <v>360.8</v>
      </c>
      <c r="N90" s="727">
        <v>0</v>
      </c>
      <c r="O90" s="842">
        <v>-360.8</v>
      </c>
      <c r="P90" s="843">
        <v>0</v>
      </c>
      <c r="Q90" s="841">
        <v>0</v>
      </c>
      <c r="R90" s="709">
        <v>79.2</v>
      </c>
      <c r="S90" s="727">
        <v>0</v>
      </c>
      <c r="T90" s="842">
        <v>-79.2</v>
      </c>
      <c r="U90" s="843">
        <v>0</v>
      </c>
      <c r="V90" s="853" t="s">
        <v>29</v>
      </c>
      <c r="W90" s="708">
        <v>0.18</v>
      </c>
      <c r="X90" s="708" t="s">
        <v>29</v>
      </c>
      <c r="Y90" s="858" t="s">
        <v>29</v>
      </c>
      <c r="Z90" s="859" t="s">
        <v>29</v>
      </c>
      <c r="AA90" s="841">
        <v>0</v>
      </c>
      <c r="AB90" s="709">
        <v>18</v>
      </c>
      <c r="AC90" s="727">
        <v>0</v>
      </c>
      <c r="AD90" s="842">
        <v>-18</v>
      </c>
      <c r="AE90" s="843">
        <v>0</v>
      </c>
      <c r="AF90" s="841">
        <v>0</v>
      </c>
      <c r="AG90" s="709">
        <v>17</v>
      </c>
      <c r="AH90" s="727">
        <v>0</v>
      </c>
      <c r="AI90" s="842">
        <v>-17</v>
      </c>
      <c r="AJ90" s="843">
        <v>0</v>
      </c>
      <c r="AK90" s="841">
        <v>0</v>
      </c>
      <c r="AL90" s="709">
        <v>0</v>
      </c>
      <c r="AM90" s="708" t="s">
        <v>29</v>
      </c>
      <c r="AN90" s="842">
        <v>0</v>
      </c>
      <c r="AO90" s="843">
        <v>0</v>
      </c>
      <c r="AP90" s="841">
        <v>0</v>
      </c>
      <c r="AQ90" s="709">
        <v>0</v>
      </c>
      <c r="AR90" s="708" t="s">
        <v>29</v>
      </c>
      <c r="AS90" s="842">
        <v>0</v>
      </c>
      <c r="AT90" s="843">
        <v>0</v>
      </c>
      <c r="AU90" s="841">
        <v>0</v>
      </c>
      <c r="AV90" s="709">
        <v>44.2</v>
      </c>
      <c r="AW90" s="727">
        <v>0</v>
      </c>
      <c r="AX90" s="842">
        <v>-44.2</v>
      </c>
      <c r="AY90" s="843">
        <v>0</v>
      </c>
      <c r="AZ90" s="853" t="s">
        <v>29</v>
      </c>
      <c r="BA90" s="708">
        <v>0.100454545454545</v>
      </c>
      <c r="BB90" s="708" t="s">
        <v>29</v>
      </c>
      <c r="BC90" s="858" t="s">
        <v>29</v>
      </c>
      <c r="BD90" s="859" t="s">
        <v>29</v>
      </c>
      <c r="BE90" s="841">
        <v>0</v>
      </c>
      <c r="BF90" s="709">
        <v>0</v>
      </c>
      <c r="BG90" s="708" t="s">
        <v>29</v>
      </c>
      <c r="BH90" s="709">
        <v>0</v>
      </c>
      <c r="BI90" s="866">
        <v>0</v>
      </c>
      <c r="BJ90" s="841" t="s">
        <v>29</v>
      </c>
      <c r="BK90" s="709" t="s">
        <v>29</v>
      </c>
      <c r="BL90" s="708" t="s">
        <v>29</v>
      </c>
      <c r="BM90" s="866" t="s">
        <v>29</v>
      </c>
      <c r="BN90" s="853" t="s">
        <v>29</v>
      </c>
      <c r="BO90" s="708">
        <v>0.0409090909090909</v>
      </c>
      <c r="BP90" s="708" t="s">
        <v>29</v>
      </c>
      <c r="BQ90" s="708" t="s">
        <v>29</v>
      </c>
      <c r="BR90" s="859" t="s">
        <v>29</v>
      </c>
      <c r="BS90" s="870" t="s">
        <v>29</v>
      </c>
      <c r="BT90" s="871">
        <v>24.4444444444444</v>
      </c>
      <c r="BU90" s="708" t="s">
        <v>29</v>
      </c>
      <c r="BV90" s="875" t="s">
        <v>29</v>
      </c>
      <c r="BW90" s="866" t="s">
        <v>29</v>
      </c>
      <c r="BX90" s="870" t="s">
        <v>29</v>
      </c>
      <c r="BY90" s="871">
        <v>2.45555555555555</v>
      </c>
      <c r="BZ90" s="708" t="s">
        <v>29</v>
      </c>
      <c r="CA90" s="875" t="s">
        <v>29</v>
      </c>
      <c r="CB90" s="866" t="s">
        <v>29</v>
      </c>
    </row>
    <row r="91" s="163" customFormat="1" collapsed="1" spans="1:81">
      <c r="A91" s="844" t="s">
        <v>112</v>
      </c>
      <c r="B91" s="845">
        <v>538.915390999999</v>
      </c>
      <c r="C91" s="846">
        <v>872.85714286</v>
      </c>
      <c r="D91" s="847">
        <v>0.617415341569173</v>
      </c>
      <c r="E91" s="846">
        <v>-333.941751860001</v>
      </c>
      <c r="F91" s="848">
        <v>0</v>
      </c>
      <c r="G91" s="845">
        <v>0.380881</v>
      </c>
      <c r="H91" s="846">
        <v>0</v>
      </c>
      <c r="I91" s="847" t="s">
        <v>29</v>
      </c>
      <c r="J91" s="846">
        <v>0.380881</v>
      </c>
      <c r="K91" s="848">
        <v>0</v>
      </c>
      <c r="L91" s="845">
        <v>370.54444</v>
      </c>
      <c r="M91" s="846">
        <v>675.08571429</v>
      </c>
      <c r="N91" s="847">
        <v>0.548885026236569</v>
      </c>
      <c r="O91" s="846">
        <v>-304.54127429</v>
      </c>
      <c r="P91" s="848">
        <v>0</v>
      </c>
      <c r="Q91" s="845">
        <v>75.8318999999997</v>
      </c>
      <c r="R91" s="846">
        <v>159.12722716</v>
      </c>
      <c r="S91" s="847">
        <v>0.476548868181759</v>
      </c>
      <c r="T91" s="846">
        <v>-83.2953271600003</v>
      </c>
      <c r="U91" s="848">
        <v>0</v>
      </c>
      <c r="V91" s="854">
        <v>0.14071206958719</v>
      </c>
      <c r="W91" s="855">
        <v>0.182306152228536</v>
      </c>
      <c r="X91" s="855">
        <v>0.771844876692893</v>
      </c>
      <c r="Y91" s="847">
        <v>-0.0415940826413457</v>
      </c>
      <c r="Z91" s="860" t="s">
        <v>29</v>
      </c>
      <c r="AA91" s="845">
        <v>114.965629</v>
      </c>
      <c r="AB91" s="846">
        <v>84.44034008</v>
      </c>
      <c r="AC91" s="847">
        <v>1.36150125510011</v>
      </c>
      <c r="AD91" s="846">
        <v>30.5252889199998</v>
      </c>
      <c r="AE91" s="848">
        <v>0</v>
      </c>
      <c r="AF91" s="845">
        <v>48.44591</v>
      </c>
      <c r="AG91" s="846">
        <v>44.23333333</v>
      </c>
      <c r="AH91" s="847">
        <v>1.09523534296121</v>
      </c>
      <c r="AI91" s="846">
        <v>4.21257666999998</v>
      </c>
      <c r="AJ91" s="848">
        <v>0</v>
      </c>
      <c r="AK91" s="845">
        <v>0</v>
      </c>
      <c r="AL91" s="846">
        <v>0</v>
      </c>
      <c r="AM91" s="855" t="s">
        <v>29</v>
      </c>
      <c r="AN91" s="846">
        <v>0</v>
      </c>
      <c r="AO91" s="848">
        <v>0</v>
      </c>
      <c r="AP91" s="845">
        <v>0</v>
      </c>
      <c r="AQ91" s="846">
        <v>0</v>
      </c>
      <c r="AR91" s="855" t="s">
        <v>29</v>
      </c>
      <c r="AS91" s="846">
        <v>0</v>
      </c>
      <c r="AT91" s="848">
        <v>0</v>
      </c>
      <c r="AU91" s="845">
        <v>4.57853099999973</v>
      </c>
      <c r="AV91" s="846">
        <v>69.09775516</v>
      </c>
      <c r="AW91" s="847">
        <v>0.0662616461185731</v>
      </c>
      <c r="AX91" s="846">
        <v>-64.5192241600003</v>
      </c>
      <c r="AY91" s="848">
        <v>0</v>
      </c>
      <c r="AZ91" s="854">
        <v>0.00849582527510285</v>
      </c>
      <c r="BA91" s="855">
        <v>0.0791627309522777</v>
      </c>
      <c r="BB91" s="855">
        <v>0.107321023073654</v>
      </c>
      <c r="BC91" s="847">
        <v>-0.0706669056771749</v>
      </c>
      <c r="BD91" s="860" t="s">
        <v>29</v>
      </c>
      <c r="BE91" s="845">
        <v>28.75</v>
      </c>
      <c r="BF91" s="846">
        <v>14.625</v>
      </c>
      <c r="BG91" s="855">
        <v>1.96581196581197</v>
      </c>
      <c r="BH91" s="846">
        <v>14.125</v>
      </c>
      <c r="BI91" s="867">
        <v>4.99999999666667</v>
      </c>
      <c r="BJ91" s="845">
        <v>18.7448831652174</v>
      </c>
      <c r="BK91" s="846">
        <v>59.682539682735</v>
      </c>
      <c r="BL91" s="855">
        <v>0.31407649984171</v>
      </c>
      <c r="BM91" s="867">
        <v>-40.9376565175177</v>
      </c>
      <c r="BN91" s="854">
        <v>0.213327789333818</v>
      </c>
      <c r="BO91" s="855">
        <v>0.096740160484135</v>
      </c>
      <c r="BP91" s="855">
        <v>2.20516265702084</v>
      </c>
      <c r="BQ91" s="855">
        <v>0.116587628849683</v>
      </c>
      <c r="BR91" s="860" t="s">
        <v>29</v>
      </c>
      <c r="BS91" s="872">
        <v>4.68762181956139</v>
      </c>
      <c r="BT91" s="873">
        <v>10.3369685867329</v>
      </c>
      <c r="BU91" s="855">
        <v>0.453481287113302</v>
      </c>
      <c r="BV91" s="855">
        <v>-5.64934676717147</v>
      </c>
      <c r="BW91" s="867" t="s">
        <v>29</v>
      </c>
      <c r="BX91" s="872">
        <v>0.0398252159347533</v>
      </c>
      <c r="BY91" s="873">
        <v>0.81830266309368</v>
      </c>
      <c r="BZ91" s="855">
        <v>0.048668075677757</v>
      </c>
      <c r="CA91" s="855">
        <v>-0.778477447158927</v>
      </c>
      <c r="CB91" s="867" t="s">
        <v>29</v>
      </c>
      <c r="CC91" s="159"/>
    </row>
    <row r="92" s="163" customFormat="1" spans="1:81">
      <c r="A92" s="844" t="s">
        <v>113</v>
      </c>
      <c r="B92" s="845">
        <v>0</v>
      </c>
      <c r="C92" s="849">
        <v>0</v>
      </c>
      <c r="D92" s="847" t="s">
        <v>29</v>
      </c>
      <c r="E92" s="849">
        <v>0</v>
      </c>
      <c r="F92" s="848">
        <v>0</v>
      </c>
      <c r="G92" s="845">
        <v>0</v>
      </c>
      <c r="H92" s="849">
        <v>0</v>
      </c>
      <c r="I92" s="847" t="s">
        <v>29</v>
      </c>
      <c r="J92" s="849">
        <v>0</v>
      </c>
      <c r="K92" s="848">
        <v>0</v>
      </c>
      <c r="L92" s="845">
        <v>0</v>
      </c>
      <c r="M92" s="849">
        <v>0</v>
      </c>
      <c r="N92" s="847" t="s">
        <v>29</v>
      </c>
      <c r="O92" s="849">
        <v>0</v>
      </c>
      <c r="P92" s="848">
        <v>0</v>
      </c>
      <c r="Q92" s="845">
        <v>0</v>
      </c>
      <c r="R92" s="849">
        <v>0</v>
      </c>
      <c r="S92" s="847" t="s">
        <v>29</v>
      </c>
      <c r="T92" s="849">
        <v>0</v>
      </c>
      <c r="U92" s="848">
        <v>0</v>
      </c>
      <c r="V92" s="854" t="s">
        <v>29</v>
      </c>
      <c r="W92" s="855" t="s">
        <v>29</v>
      </c>
      <c r="X92" s="855" t="s">
        <v>29</v>
      </c>
      <c r="Y92" s="847" t="s">
        <v>29</v>
      </c>
      <c r="Z92" s="860" t="s">
        <v>29</v>
      </c>
      <c r="AA92" s="845">
        <v>16.937795</v>
      </c>
      <c r="AB92" s="849">
        <v>19.63091519</v>
      </c>
      <c r="AC92" s="847">
        <v>0.862812295609534</v>
      </c>
      <c r="AD92" s="849">
        <v>-2.69312019000002</v>
      </c>
      <c r="AE92" s="848">
        <v>9.88864599999998</v>
      </c>
      <c r="AF92" s="845">
        <v>6.88475199999999</v>
      </c>
      <c r="AG92" s="849">
        <v>4.24635</v>
      </c>
      <c r="AH92" s="847">
        <v>1.62133408692171</v>
      </c>
      <c r="AI92" s="849">
        <v>2.63840199999999</v>
      </c>
      <c r="AJ92" s="848">
        <v>2.109183</v>
      </c>
      <c r="AK92" s="845">
        <v>0</v>
      </c>
      <c r="AL92" s="709">
        <v>0</v>
      </c>
      <c r="AM92" s="708" t="s">
        <v>29</v>
      </c>
      <c r="AN92" s="842">
        <v>0</v>
      </c>
      <c r="AO92" s="843">
        <v>0</v>
      </c>
      <c r="AP92" s="845">
        <v>0</v>
      </c>
      <c r="AQ92" s="709">
        <v>0</v>
      </c>
      <c r="AR92" s="708" t="s">
        <v>29</v>
      </c>
      <c r="AS92" s="842">
        <v>0</v>
      </c>
      <c r="AT92" s="843">
        <v>0</v>
      </c>
      <c r="AU92" s="845">
        <v>-23.822547</v>
      </c>
      <c r="AV92" s="849">
        <v>-23.87726519</v>
      </c>
      <c r="AW92" s="847">
        <v>1.0022916439368</v>
      </c>
      <c r="AX92" s="849">
        <v>0.0547181900000275</v>
      </c>
      <c r="AY92" s="848">
        <v>-11.997829</v>
      </c>
      <c r="AZ92" s="854" t="s">
        <v>29</v>
      </c>
      <c r="BA92" s="855" t="s">
        <v>29</v>
      </c>
      <c r="BB92" s="855" t="s">
        <v>29</v>
      </c>
      <c r="BC92" s="847" t="s">
        <v>29</v>
      </c>
      <c r="BD92" s="860" t="s">
        <v>29</v>
      </c>
      <c r="BE92" s="845">
        <v>1.625</v>
      </c>
      <c r="BF92" s="846">
        <v>1.25</v>
      </c>
      <c r="BG92" s="855">
        <v>1.3</v>
      </c>
      <c r="BH92" s="846">
        <v>0.375</v>
      </c>
      <c r="BI92" s="867">
        <v>4.41666667</v>
      </c>
      <c r="BJ92" s="845">
        <v>0</v>
      </c>
      <c r="BK92" s="846">
        <v>0</v>
      </c>
      <c r="BL92" s="855" t="s">
        <v>29</v>
      </c>
      <c r="BM92" s="867">
        <v>0</v>
      </c>
      <c r="BN92" s="854" t="s">
        <v>29</v>
      </c>
      <c r="BO92" s="855" t="s">
        <v>29</v>
      </c>
      <c r="BP92" s="855" t="s">
        <v>29</v>
      </c>
      <c r="BQ92" s="855" t="s">
        <v>29</v>
      </c>
      <c r="BR92" s="860" t="s">
        <v>29</v>
      </c>
      <c r="BS92" s="872">
        <v>0</v>
      </c>
      <c r="BT92" s="873">
        <v>0</v>
      </c>
      <c r="BU92" s="855" t="s">
        <v>29</v>
      </c>
      <c r="BV92" s="855">
        <v>0</v>
      </c>
      <c r="BW92" s="867">
        <v>0</v>
      </c>
      <c r="BX92" s="872">
        <v>-1.40647274335296</v>
      </c>
      <c r="BY92" s="873">
        <v>-1.21630932429289</v>
      </c>
      <c r="BZ92" s="855">
        <v>0.843655380040258</v>
      </c>
      <c r="CA92" s="855">
        <v>-0.190163419060064</v>
      </c>
      <c r="CB92" s="867">
        <v>-1.21329340740886</v>
      </c>
      <c r="CC92" s="159"/>
    </row>
    <row r="93" s="159" customFormat="1" ht="16.2" spans="1:80">
      <c r="A93" s="213" t="s">
        <v>114</v>
      </c>
      <c r="B93" s="214">
        <v>1603.74986000001</v>
      </c>
      <c r="C93" s="215">
        <v>1464.76682286</v>
      </c>
      <c r="D93" s="216">
        <v>1.09488406958088</v>
      </c>
      <c r="E93" s="215">
        <v>138.983037140012</v>
      </c>
      <c r="F93" s="217">
        <v>168.190017</v>
      </c>
      <c r="G93" s="214">
        <v>1.212985</v>
      </c>
      <c r="H93" s="215">
        <v>5.05228</v>
      </c>
      <c r="I93" s="216">
        <v>0.240086653946337</v>
      </c>
      <c r="J93" s="215">
        <v>-3.839295</v>
      </c>
      <c r="K93" s="217">
        <v>5.68496999999999</v>
      </c>
      <c r="L93" s="214">
        <v>1232.962415</v>
      </c>
      <c r="M93" s="215">
        <v>1147.50543909</v>
      </c>
      <c r="N93" s="216">
        <v>1.07447195716804</v>
      </c>
      <c r="O93" s="215">
        <v>85.45697591</v>
      </c>
      <c r="P93" s="217">
        <v>142.189421999998</v>
      </c>
      <c r="Q93" s="214">
        <v>277.416290000012</v>
      </c>
      <c r="R93" s="215">
        <v>266.17261268</v>
      </c>
      <c r="S93" s="216">
        <v>1.0422420519031</v>
      </c>
      <c r="T93" s="215">
        <v>11.2436773200121</v>
      </c>
      <c r="U93" s="217">
        <v>0.884666000001907</v>
      </c>
      <c r="V93" s="237">
        <v>0.172979775037991</v>
      </c>
      <c r="W93" s="238">
        <v>0.181716713217391</v>
      </c>
      <c r="X93" s="238">
        <v>0.951920007660782</v>
      </c>
      <c r="Y93" s="216">
        <v>-0.00873693817940002</v>
      </c>
      <c r="Z93" s="257">
        <v>0.00525991979655907</v>
      </c>
      <c r="AA93" s="214">
        <v>181.294634</v>
      </c>
      <c r="AB93" s="215">
        <v>152.97911641</v>
      </c>
      <c r="AC93" s="216">
        <v>1.18509400664932</v>
      </c>
      <c r="AD93" s="215">
        <v>28.3155175899998</v>
      </c>
      <c r="AE93" s="217">
        <v>61.810642</v>
      </c>
      <c r="AF93" s="214">
        <v>115.437666</v>
      </c>
      <c r="AG93" s="215">
        <v>72.717384</v>
      </c>
      <c r="AH93" s="216">
        <v>1.58748375766653</v>
      </c>
      <c r="AI93" s="215">
        <v>42.7202819999999</v>
      </c>
      <c r="AJ93" s="217">
        <v>8.111182</v>
      </c>
      <c r="AK93" s="214">
        <v>0.05</v>
      </c>
      <c r="AL93" s="215">
        <v>0</v>
      </c>
      <c r="AM93" s="238" t="s">
        <v>29</v>
      </c>
      <c r="AN93" s="215">
        <v>0.05</v>
      </c>
      <c r="AO93" s="217">
        <v>0.0233459999999999</v>
      </c>
      <c r="AP93" s="214">
        <v>0</v>
      </c>
      <c r="AQ93" s="215">
        <v>0</v>
      </c>
      <c r="AR93" s="238" t="s">
        <v>29</v>
      </c>
      <c r="AS93" s="215">
        <v>0</v>
      </c>
      <c r="AT93" s="217">
        <v>0</v>
      </c>
      <c r="AU93" s="601">
        <v>72.8921600000123</v>
      </c>
      <c r="AV93" s="215">
        <v>86.51260336</v>
      </c>
      <c r="AW93" s="216">
        <v>0.842561166454444</v>
      </c>
      <c r="AX93" s="215">
        <v>-13.6204433599877</v>
      </c>
      <c r="AY93" s="217">
        <v>-49.582852999998</v>
      </c>
      <c r="AZ93" s="237">
        <v>0.045451078012884</v>
      </c>
      <c r="BA93" s="238">
        <v>0.0590623722560029</v>
      </c>
      <c r="BB93" s="238">
        <v>0.769543726010167</v>
      </c>
      <c r="BC93" s="216">
        <v>-0.013611294243119</v>
      </c>
      <c r="BD93" s="257">
        <v>-0.294802592237077</v>
      </c>
      <c r="BE93" s="214">
        <v>43.625</v>
      </c>
      <c r="BF93" s="215">
        <v>29.375</v>
      </c>
      <c r="BG93" s="238">
        <v>1.48510638297872</v>
      </c>
      <c r="BH93" s="215">
        <v>14.25</v>
      </c>
      <c r="BI93" s="279">
        <v>86.3333333366667</v>
      </c>
      <c r="BJ93" s="214">
        <v>36.762174441261</v>
      </c>
      <c r="BK93" s="215">
        <v>49.8644024803404</v>
      </c>
      <c r="BL93" s="238">
        <v>0.737242854875377</v>
      </c>
      <c r="BM93" s="279">
        <v>-13.1022280390794</v>
      </c>
      <c r="BN93" s="237">
        <v>0.113044208777046</v>
      </c>
      <c r="BO93" s="238">
        <v>0.104439228157355</v>
      </c>
      <c r="BP93" s="238">
        <v>1.08239222724555</v>
      </c>
      <c r="BQ93" s="238">
        <v>0.00860498061969078</v>
      </c>
      <c r="BR93" s="257">
        <v>0.367504820455544</v>
      </c>
      <c r="BS93" s="292">
        <v>8.84609668039052</v>
      </c>
      <c r="BT93" s="293">
        <v>9.57494628831737</v>
      </c>
      <c r="BU93" s="238">
        <v>0.923879509505329</v>
      </c>
      <c r="BV93" s="238">
        <v>-0.72884960792685</v>
      </c>
      <c r="BW93" s="279">
        <v>2.72105274363596</v>
      </c>
      <c r="BX93" s="292">
        <v>0.402064630329943</v>
      </c>
      <c r="BY93" s="293">
        <v>0.565519042011834</v>
      </c>
      <c r="BZ93" s="238">
        <v>0.710965680129176</v>
      </c>
      <c r="CA93" s="238">
        <v>-0.163454411681891</v>
      </c>
      <c r="CB93" s="279">
        <v>-0.802173402437692</v>
      </c>
    </row>
    <row r="94" s="159" customFormat="1" ht="16.2" spans="1:80">
      <c r="A94" s="677" t="s">
        <v>115</v>
      </c>
      <c r="B94" s="678">
        <v>4252.45138200001</v>
      </c>
      <c r="C94" s="679">
        <v>5410.52424863</v>
      </c>
      <c r="D94" s="684">
        <v>0.785959213301146</v>
      </c>
      <c r="E94" s="679">
        <v>-1158.07286662999</v>
      </c>
      <c r="F94" s="681">
        <v>2213.801786</v>
      </c>
      <c r="G94" s="678">
        <v>222.516391</v>
      </c>
      <c r="H94" s="679">
        <v>218.62855769</v>
      </c>
      <c r="I94" s="684">
        <v>1.0177828246734</v>
      </c>
      <c r="J94" s="679">
        <v>3.88783330999993</v>
      </c>
      <c r="K94" s="681">
        <v>244.162505999999</v>
      </c>
      <c r="L94" s="678">
        <v>2978.38332</v>
      </c>
      <c r="M94" s="679">
        <v>4010.4750394</v>
      </c>
      <c r="N94" s="684">
        <v>0.742651005364589</v>
      </c>
      <c r="O94" s="679">
        <v>-1032.0917194</v>
      </c>
      <c r="P94" s="681">
        <v>1870.45594999999</v>
      </c>
      <c r="Q94" s="678">
        <v>774.143717000012</v>
      </c>
      <c r="R94" s="679">
        <v>1112.18333545</v>
      </c>
      <c r="S94" s="684">
        <v>0.696057648343369</v>
      </c>
      <c r="T94" s="679">
        <v>-338.039618449988</v>
      </c>
      <c r="U94" s="681">
        <v>55.1635970000135</v>
      </c>
      <c r="V94" s="683">
        <v>0.182046459196887</v>
      </c>
      <c r="W94" s="680">
        <v>0.205559255321999</v>
      </c>
      <c r="X94" s="680">
        <v>0.885615483047553</v>
      </c>
      <c r="Y94" s="684">
        <v>-0.0235127961251116</v>
      </c>
      <c r="Z94" s="685">
        <v>0.024918037987351</v>
      </c>
      <c r="AA94" s="678">
        <v>565.782342999999</v>
      </c>
      <c r="AB94" s="679">
        <v>464.49475973</v>
      </c>
      <c r="AC94" s="684">
        <v>1.21805968990668</v>
      </c>
      <c r="AD94" s="679">
        <v>101.287583269999</v>
      </c>
      <c r="AE94" s="681">
        <v>247.357166</v>
      </c>
      <c r="AF94" s="678">
        <v>287.761208</v>
      </c>
      <c r="AG94" s="679">
        <v>333.17273476</v>
      </c>
      <c r="AH94" s="684">
        <v>0.863699750843321</v>
      </c>
      <c r="AI94" s="679">
        <v>-45.4115267600003</v>
      </c>
      <c r="AJ94" s="681">
        <v>178.350910000001</v>
      </c>
      <c r="AK94" s="678">
        <v>0.69818</v>
      </c>
      <c r="AL94" s="679">
        <v>0.1</v>
      </c>
      <c r="AM94" s="680">
        <v>6.9818</v>
      </c>
      <c r="AN94" s="679">
        <v>0.59818</v>
      </c>
      <c r="AO94" s="681">
        <v>2.855284</v>
      </c>
      <c r="AP94" s="678">
        <v>10.082473</v>
      </c>
      <c r="AQ94" s="679">
        <v>0</v>
      </c>
      <c r="AR94" s="680" t="s">
        <v>29</v>
      </c>
      <c r="AS94" s="679">
        <v>10.082473</v>
      </c>
      <c r="AT94" s="681">
        <v>0</v>
      </c>
      <c r="AU94" s="879">
        <v>188.623827000012</v>
      </c>
      <c r="AV94" s="679">
        <v>383.85315705</v>
      </c>
      <c r="AW94" s="684">
        <v>0.491395794291832</v>
      </c>
      <c r="AX94" s="679">
        <v>-195.229330049988</v>
      </c>
      <c r="AY94" s="681">
        <v>-323.669461999987</v>
      </c>
      <c r="AZ94" s="237">
        <v>0.0443564923042809</v>
      </c>
      <c r="BA94" s="238">
        <v>0.0709456495176407</v>
      </c>
      <c r="BB94" s="238">
        <v>0.62521793240122</v>
      </c>
      <c r="BC94" s="216">
        <v>-0.0265891572133598</v>
      </c>
      <c r="BD94" s="257">
        <v>-0.146205258323876</v>
      </c>
      <c r="BE94" s="214">
        <v>159.125</v>
      </c>
      <c r="BF94" s="215">
        <v>100.625</v>
      </c>
      <c r="BG94" s="238">
        <v>1.58136645962733</v>
      </c>
      <c r="BH94" s="215">
        <v>58.5</v>
      </c>
      <c r="BI94" s="279">
        <v>415.916666656667</v>
      </c>
      <c r="BJ94" s="214">
        <v>26.7239678366065</v>
      </c>
      <c r="BK94" s="215">
        <v>53.7691850795528</v>
      </c>
      <c r="BL94" s="238">
        <v>0.497012699691613</v>
      </c>
      <c r="BM94" s="279">
        <v>-27.0452172429463</v>
      </c>
      <c r="BN94" s="237">
        <v>0.133048515356312</v>
      </c>
      <c r="BO94" s="238">
        <v>0.0858502315829404</v>
      </c>
      <c r="BP94" s="238">
        <v>1.54977468206097</v>
      </c>
      <c r="BQ94" s="238">
        <v>0.0471982837733718</v>
      </c>
      <c r="BR94" s="257">
        <v>0.111734107165455</v>
      </c>
      <c r="BS94" s="292">
        <v>7.51605530750898</v>
      </c>
      <c r="BT94" s="293">
        <v>11.6481922245474</v>
      </c>
      <c r="BU94" s="238">
        <v>0.645255088739834</v>
      </c>
      <c r="BV94" s="238">
        <v>-4.13213691703843</v>
      </c>
      <c r="BW94" s="279">
        <v>8.94981868445243</v>
      </c>
      <c r="BX94" s="292">
        <v>0.333385849406072</v>
      </c>
      <c r="BY94" s="293">
        <v>0.826388563076847</v>
      </c>
      <c r="BZ94" s="238">
        <v>0.403425052453284</v>
      </c>
      <c r="CA94" s="238">
        <v>-0.493002713670776</v>
      </c>
      <c r="CB94" s="279">
        <v>-1.30851055271222</v>
      </c>
    </row>
    <row r="95" s="159" customFormat="1" hidden="1" outlineLevel="1" spans="1:16384">
      <c r="A95" s="850" t="s">
        <v>116</v>
      </c>
      <c r="B95" s="841">
        <v>0</v>
      </c>
      <c r="C95" s="709">
        <v>0</v>
      </c>
      <c r="D95" s="727" t="s">
        <v>29</v>
      </c>
      <c r="E95" s="842">
        <v>0</v>
      </c>
      <c r="F95" s="843">
        <v>0</v>
      </c>
      <c r="G95" s="841">
        <v>0</v>
      </c>
      <c r="H95" s="709">
        <v>0</v>
      </c>
      <c r="I95" s="727" t="s">
        <v>29</v>
      </c>
      <c r="J95" s="842">
        <v>0</v>
      </c>
      <c r="K95" s="843">
        <v>0</v>
      </c>
      <c r="L95" s="841">
        <v>0</v>
      </c>
      <c r="M95" s="709">
        <v>0</v>
      </c>
      <c r="N95" s="727" t="s">
        <v>29</v>
      </c>
      <c r="O95" s="842">
        <v>0</v>
      </c>
      <c r="P95" s="843">
        <v>0</v>
      </c>
      <c r="Q95" s="841"/>
      <c r="R95" s="709"/>
      <c r="S95" s="727"/>
      <c r="T95" s="842"/>
      <c r="U95" s="843"/>
      <c r="V95" s="853"/>
      <c r="W95" s="708"/>
      <c r="X95" s="708"/>
      <c r="Y95" s="858"/>
      <c r="Z95" s="859"/>
      <c r="AA95" s="841">
        <v>13.481888</v>
      </c>
      <c r="AB95" s="709">
        <v>9.53353838</v>
      </c>
      <c r="AC95" s="727">
        <v>1.41415363977378</v>
      </c>
      <c r="AD95" s="842">
        <v>3.94834961999998</v>
      </c>
      <c r="AE95" s="843">
        <v>6.577771</v>
      </c>
      <c r="AF95" s="841">
        <v>17.052262</v>
      </c>
      <c r="AG95" s="709">
        <v>6.812093</v>
      </c>
      <c r="AH95" s="727">
        <v>2.50323388127555</v>
      </c>
      <c r="AI95" s="842">
        <v>10.240169</v>
      </c>
      <c r="AJ95" s="843">
        <v>0.117333999999988</v>
      </c>
      <c r="AK95" s="841">
        <v>0</v>
      </c>
      <c r="AL95" s="709">
        <v>0</v>
      </c>
      <c r="AM95" s="708" t="s">
        <v>29</v>
      </c>
      <c r="AN95" s="842">
        <v>0</v>
      </c>
      <c r="AO95" s="843">
        <v>0.006502</v>
      </c>
      <c r="AP95" s="841">
        <v>0</v>
      </c>
      <c r="AQ95" s="709">
        <v>0</v>
      </c>
      <c r="AR95" s="708" t="s">
        <v>29</v>
      </c>
      <c r="AS95" s="842">
        <v>0</v>
      </c>
      <c r="AT95" s="843">
        <v>0</v>
      </c>
      <c r="AU95" s="841">
        <v>-30.53415</v>
      </c>
      <c r="AV95" s="709">
        <v>-16.34563138</v>
      </c>
      <c r="AW95" s="727">
        <v>0.131968763387103</v>
      </c>
      <c r="AX95" s="842">
        <v>-14.18851862</v>
      </c>
      <c r="AY95" s="843">
        <v>-6.68860299999999</v>
      </c>
      <c r="AZ95" s="853" t="s">
        <v>29</v>
      </c>
      <c r="BA95" s="708" t="s">
        <v>29</v>
      </c>
      <c r="BB95" s="708" t="s">
        <v>29</v>
      </c>
      <c r="BC95" s="858" t="s">
        <v>29</v>
      </c>
      <c r="BD95" s="859" t="s">
        <v>29</v>
      </c>
      <c r="BE95" s="841">
        <v>1.125</v>
      </c>
      <c r="BF95" s="709">
        <v>1.125</v>
      </c>
      <c r="BG95" s="708">
        <v>1</v>
      </c>
      <c r="BH95" s="709">
        <v>0</v>
      </c>
      <c r="BI95" s="866">
        <v>7.16666667</v>
      </c>
      <c r="BJ95" s="841">
        <v>0</v>
      </c>
      <c r="BK95" s="709">
        <v>0</v>
      </c>
      <c r="BL95" s="708" t="s">
        <v>29</v>
      </c>
      <c r="BM95" s="866">
        <v>0</v>
      </c>
      <c r="BN95" s="853" t="s">
        <v>29</v>
      </c>
      <c r="BO95" s="708" t="s">
        <v>29</v>
      </c>
      <c r="BP95" s="708" t="s">
        <v>29</v>
      </c>
      <c r="BQ95" s="708" t="s">
        <v>29</v>
      </c>
      <c r="BR95" s="859" t="s">
        <v>29</v>
      </c>
      <c r="BS95" s="870">
        <v>0</v>
      </c>
      <c r="BT95" s="871">
        <v>0</v>
      </c>
      <c r="BU95" s="708" t="s">
        <v>29</v>
      </c>
      <c r="BV95" s="875">
        <v>0</v>
      </c>
      <c r="BW95" s="866">
        <v>0</v>
      </c>
      <c r="BX95" s="870">
        <v>-2.2648274484998</v>
      </c>
      <c r="BY95" s="871">
        <v>-1.71453984118749</v>
      </c>
      <c r="BZ95" s="708">
        <v>0.679046474107489</v>
      </c>
      <c r="CA95" s="875">
        <v>-0.55028760731231</v>
      </c>
      <c r="CB95" s="866">
        <v>-1.01684947682125</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hidden="1" outlineLevel="1" spans="1:16384">
      <c r="A96" s="850" t="s">
        <v>117</v>
      </c>
      <c r="B96" s="841">
        <v>0</v>
      </c>
      <c r="C96" s="709">
        <v>0</v>
      </c>
      <c r="D96" s="727" t="s">
        <v>29</v>
      </c>
      <c r="E96" s="842">
        <v>0</v>
      </c>
      <c r="F96" s="843">
        <v>0</v>
      </c>
      <c r="G96" s="841">
        <v>0</v>
      </c>
      <c r="H96" s="709">
        <v>0</v>
      </c>
      <c r="I96" s="727" t="s">
        <v>29</v>
      </c>
      <c r="J96" s="842">
        <v>0</v>
      </c>
      <c r="K96" s="843">
        <v>0</v>
      </c>
      <c r="L96" s="841">
        <v>0</v>
      </c>
      <c r="M96" s="709">
        <v>0</v>
      </c>
      <c r="N96" s="727" t="s">
        <v>29</v>
      </c>
      <c r="O96" s="842">
        <v>0</v>
      </c>
      <c r="P96" s="843">
        <v>0</v>
      </c>
      <c r="Q96" s="841"/>
      <c r="R96" s="709"/>
      <c r="S96" s="727"/>
      <c r="T96" s="842"/>
      <c r="U96" s="843"/>
      <c r="V96" s="853"/>
      <c r="W96" s="708"/>
      <c r="X96" s="708"/>
      <c r="Y96" s="858"/>
      <c r="Z96" s="859"/>
      <c r="AA96" s="841">
        <v>14.178602</v>
      </c>
      <c r="AB96" s="709">
        <v>12.27253994</v>
      </c>
      <c r="AC96" s="727">
        <v>1.15531113113656</v>
      </c>
      <c r="AD96" s="842">
        <v>1.90606205999998</v>
      </c>
      <c r="AE96" s="843">
        <v>9.097022</v>
      </c>
      <c r="AF96" s="841">
        <v>-0.475770000000001</v>
      </c>
      <c r="AG96" s="709">
        <v>1.684675</v>
      </c>
      <c r="AH96" s="727">
        <v>-0.282410553964415</v>
      </c>
      <c r="AI96" s="842">
        <v>-2.160445</v>
      </c>
      <c r="AJ96" s="843">
        <v>-6.834842</v>
      </c>
      <c r="AK96" s="841">
        <v>0</v>
      </c>
      <c r="AL96" s="709">
        <v>0</v>
      </c>
      <c r="AM96" s="708" t="s">
        <v>29</v>
      </c>
      <c r="AN96" s="842">
        <v>0</v>
      </c>
      <c r="AO96" s="843">
        <v>1.930765</v>
      </c>
      <c r="AP96" s="841">
        <v>0</v>
      </c>
      <c r="AQ96" s="709">
        <v>0</v>
      </c>
      <c r="AR96" s="708" t="s">
        <v>29</v>
      </c>
      <c r="AS96" s="842">
        <v>0</v>
      </c>
      <c r="AT96" s="843">
        <v>0</v>
      </c>
      <c r="AU96" s="841">
        <v>-13.702832</v>
      </c>
      <c r="AV96" s="709">
        <v>-13.95721494</v>
      </c>
      <c r="AW96" s="727">
        <v>1.01822590976019</v>
      </c>
      <c r="AX96" s="842">
        <v>0.254382940000024</v>
      </c>
      <c r="AY96" s="843">
        <v>-0.331414999999994</v>
      </c>
      <c r="AZ96" s="853" t="s">
        <v>29</v>
      </c>
      <c r="BA96" s="708" t="s">
        <v>29</v>
      </c>
      <c r="BB96" s="708" t="s">
        <v>29</v>
      </c>
      <c r="BC96" s="858" t="s">
        <v>29</v>
      </c>
      <c r="BD96" s="859" t="s">
        <v>29</v>
      </c>
      <c r="BE96" s="841">
        <v>1</v>
      </c>
      <c r="BF96" s="709">
        <v>1</v>
      </c>
      <c r="BG96" s="708">
        <v>1</v>
      </c>
      <c r="BH96" s="709">
        <v>0</v>
      </c>
      <c r="BI96" s="866">
        <v>6.83333333</v>
      </c>
      <c r="BJ96" s="841">
        <v>0</v>
      </c>
      <c r="BK96" s="709">
        <v>0</v>
      </c>
      <c r="BL96" s="708" t="s">
        <v>29</v>
      </c>
      <c r="BM96" s="866">
        <v>0</v>
      </c>
      <c r="BN96" s="853" t="s">
        <v>29</v>
      </c>
      <c r="BO96" s="708" t="s">
        <v>29</v>
      </c>
      <c r="BP96" s="708" t="s">
        <v>29</v>
      </c>
      <c r="BQ96" s="708" t="s">
        <v>29</v>
      </c>
      <c r="BR96" s="859" t="s">
        <v>29</v>
      </c>
      <c r="BS96" s="870">
        <v>0</v>
      </c>
      <c r="BT96" s="871">
        <v>0</v>
      </c>
      <c r="BU96" s="708" t="s">
        <v>29</v>
      </c>
      <c r="BV96" s="875">
        <v>0</v>
      </c>
      <c r="BW96" s="866">
        <v>0</v>
      </c>
      <c r="BX96" s="870">
        <v>-0.966444505600764</v>
      </c>
      <c r="BY96" s="871">
        <v>-1.13727191015359</v>
      </c>
      <c r="BZ96" s="708">
        <v>1.15020805756976</v>
      </c>
      <c r="CA96" s="875">
        <v>0.170827404552824</v>
      </c>
      <c r="CB96" s="866">
        <v>-0.0364311529641232</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hidden="1" outlineLevel="1" spans="1:16384">
      <c r="A97" s="850" t="s">
        <v>118</v>
      </c>
      <c r="B97" s="841">
        <v>0</v>
      </c>
      <c r="C97" s="709">
        <v>0</v>
      </c>
      <c r="D97" s="727" t="s">
        <v>29</v>
      </c>
      <c r="E97" s="842">
        <v>0</v>
      </c>
      <c r="F97" s="843">
        <v>0</v>
      </c>
      <c r="G97" s="841">
        <v>0</v>
      </c>
      <c r="H97" s="709">
        <v>0</v>
      </c>
      <c r="I97" s="727" t="s">
        <v>29</v>
      </c>
      <c r="J97" s="842">
        <v>0</v>
      </c>
      <c r="K97" s="843">
        <v>0</v>
      </c>
      <c r="L97" s="841">
        <v>0</v>
      </c>
      <c r="M97" s="709">
        <v>0</v>
      </c>
      <c r="N97" s="727" t="s">
        <v>29</v>
      </c>
      <c r="O97" s="842">
        <v>0</v>
      </c>
      <c r="P97" s="843">
        <v>0</v>
      </c>
      <c r="Q97" s="841"/>
      <c r="R97" s="709"/>
      <c r="S97" s="727"/>
      <c r="T97" s="842"/>
      <c r="U97" s="843"/>
      <c r="V97" s="853"/>
      <c r="W97" s="708"/>
      <c r="X97" s="708"/>
      <c r="Y97" s="858"/>
      <c r="Z97" s="859"/>
      <c r="AA97" s="841">
        <v>18.349475</v>
      </c>
      <c r="AB97" s="709">
        <v>16.45068108</v>
      </c>
      <c r="AC97" s="727">
        <v>1.11542342294317</v>
      </c>
      <c r="AD97" s="842">
        <v>1.89879391999997</v>
      </c>
      <c r="AE97" s="843">
        <v>12.659105</v>
      </c>
      <c r="AF97" s="841">
        <v>0.958247</v>
      </c>
      <c r="AG97" s="709">
        <v>2.413048</v>
      </c>
      <c r="AH97" s="727">
        <v>0.397110625234144</v>
      </c>
      <c r="AI97" s="842">
        <v>-1.454801</v>
      </c>
      <c r="AJ97" s="843">
        <v>-8.775281</v>
      </c>
      <c r="AK97" s="841">
        <v>0</v>
      </c>
      <c r="AL97" s="709">
        <v>0</v>
      </c>
      <c r="AM97" s="708" t="s">
        <v>29</v>
      </c>
      <c r="AN97" s="842">
        <v>0</v>
      </c>
      <c r="AO97" s="843">
        <v>0.00349799999999999</v>
      </c>
      <c r="AP97" s="841">
        <v>0</v>
      </c>
      <c r="AQ97" s="709">
        <v>0</v>
      </c>
      <c r="AR97" s="708" t="s">
        <v>29</v>
      </c>
      <c r="AS97" s="842">
        <v>0</v>
      </c>
      <c r="AT97" s="843">
        <v>0</v>
      </c>
      <c r="AU97" s="841">
        <v>-19.307722</v>
      </c>
      <c r="AV97" s="709">
        <v>-18.86372908</v>
      </c>
      <c r="AW97" s="727">
        <v>0.976463141613357</v>
      </c>
      <c r="AX97" s="842">
        <v>-0.443992919999967</v>
      </c>
      <c r="AY97" s="843">
        <v>-3.88032599999997</v>
      </c>
      <c r="AZ97" s="853" t="s">
        <v>29</v>
      </c>
      <c r="BA97" s="708" t="s">
        <v>29</v>
      </c>
      <c r="BB97" s="708" t="s">
        <v>29</v>
      </c>
      <c r="BC97" s="858" t="s">
        <v>29</v>
      </c>
      <c r="BD97" s="859" t="s">
        <v>29</v>
      </c>
      <c r="BE97" s="841">
        <v>1.5</v>
      </c>
      <c r="BF97" s="709">
        <v>1.625</v>
      </c>
      <c r="BG97" s="708">
        <v>0.923076923076923</v>
      </c>
      <c r="BH97" s="709">
        <v>-0.125</v>
      </c>
      <c r="BI97" s="866">
        <v>9.75</v>
      </c>
      <c r="BJ97" s="841">
        <v>0</v>
      </c>
      <c r="BK97" s="709">
        <v>0</v>
      </c>
      <c r="BL97" s="708" t="s">
        <v>29</v>
      </c>
      <c r="BM97" s="866">
        <v>0</v>
      </c>
      <c r="BN97" s="853" t="s">
        <v>29</v>
      </c>
      <c r="BO97" s="708" t="s">
        <v>29</v>
      </c>
      <c r="BP97" s="708" t="s">
        <v>29</v>
      </c>
      <c r="BQ97" s="708" t="s">
        <v>29</v>
      </c>
      <c r="BR97" s="859" t="s">
        <v>29</v>
      </c>
      <c r="BS97" s="870">
        <v>0</v>
      </c>
      <c r="BT97" s="871">
        <v>0</v>
      </c>
      <c r="BU97" s="708" t="s">
        <v>29</v>
      </c>
      <c r="BV97" s="875">
        <v>0</v>
      </c>
      <c r="BW97" s="866">
        <v>0</v>
      </c>
      <c r="BX97" s="870">
        <v>-1.05222203905016</v>
      </c>
      <c r="BY97" s="871">
        <v>-1.14668377487019</v>
      </c>
      <c r="BZ97" s="708">
        <v>1.08237819169519</v>
      </c>
      <c r="CA97" s="875">
        <v>0.0944617358200255</v>
      </c>
      <c r="CB97" s="866">
        <v>-0.306524513383843</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hidden="1" outlineLevel="1" spans="1:16384">
      <c r="A98" s="850" t="s">
        <v>119</v>
      </c>
      <c r="B98" s="841">
        <v>0</v>
      </c>
      <c r="C98" s="709">
        <v>0</v>
      </c>
      <c r="D98" s="727" t="s">
        <v>29</v>
      </c>
      <c r="E98" s="842">
        <v>0</v>
      </c>
      <c r="F98" s="843">
        <v>0</v>
      </c>
      <c r="G98" s="841">
        <v>0</v>
      </c>
      <c r="H98" s="709">
        <v>0</v>
      </c>
      <c r="I98" s="727" t="s">
        <v>29</v>
      </c>
      <c r="J98" s="842">
        <v>0</v>
      </c>
      <c r="K98" s="843">
        <v>0</v>
      </c>
      <c r="L98" s="841">
        <v>0</v>
      </c>
      <c r="M98" s="709">
        <v>0</v>
      </c>
      <c r="N98" s="727" t="s">
        <v>29</v>
      </c>
      <c r="O98" s="842">
        <v>0</v>
      </c>
      <c r="P98" s="843">
        <v>0</v>
      </c>
      <c r="Q98" s="841"/>
      <c r="R98" s="709"/>
      <c r="S98" s="727"/>
      <c r="T98" s="842"/>
      <c r="U98" s="843"/>
      <c r="V98" s="853"/>
      <c r="W98" s="708"/>
      <c r="X98" s="708"/>
      <c r="Y98" s="858"/>
      <c r="Z98" s="859"/>
      <c r="AA98" s="841">
        <v>5.73516299999998</v>
      </c>
      <c r="AB98" s="709">
        <v>7.01956468</v>
      </c>
      <c r="AC98" s="727">
        <v>0.817025451213591</v>
      </c>
      <c r="AD98" s="842">
        <v>-1.28440168000001</v>
      </c>
      <c r="AE98" s="843">
        <v>10.356707</v>
      </c>
      <c r="AF98" s="841">
        <v>0.617702</v>
      </c>
      <c r="AG98" s="709">
        <v>1.83186</v>
      </c>
      <c r="AH98" s="727">
        <v>0.337199349295252</v>
      </c>
      <c r="AI98" s="842">
        <v>-1.214158</v>
      </c>
      <c r="AJ98" s="843">
        <v>-4.13436699999999</v>
      </c>
      <c r="AK98" s="841">
        <v>0</v>
      </c>
      <c r="AL98" s="709">
        <v>0</v>
      </c>
      <c r="AM98" s="708" t="s">
        <v>29</v>
      </c>
      <c r="AN98" s="842">
        <v>0</v>
      </c>
      <c r="AO98" s="843">
        <v>0</v>
      </c>
      <c r="AP98" s="841">
        <v>0</v>
      </c>
      <c r="AQ98" s="709">
        <v>0</v>
      </c>
      <c r="AR98" s="708" t="s">
        <v>29</v>
      </c>
      <c r="AS98" s="842">
        <v>0</v>
      </c>
      <c r="AT98" s="843">
        <v>0</v>
      </c>
      <c r="AU98" s="841">
        <v>-6.35286499999998</v>
      </c>
      <c r="AV98" s="709">
        <v>-8.85142468</v>
      </c>
      <c r="AW98" s="727">
        <v>1.28227768639839</v>
      </c>
      <c r="AX98" s="842">
        <v>2.49855968000001</v>
      </c>
      <c r="AY98" s="843">
        <v>-6.22233999999999</v>
      </c>
      <c r="AZ98" s="853" t="s">
        <v>29</v>
      </c>
      <c r="BA98" s="708" t="s">
        <v>29</v>
      </c>
      <c r="BB98" s="708" t="s">
        <v>29</v>
      </c>
      <c r="BC98" s="858" t="s">
        <v>29</v>
      </c>
      <c r="BD98" s="859" t="s">
        <v>29</v>
      </c>
      <c r="BE98" s="841">
        <v>0.375</v>
      </c>
      <c r="BF98" s="709">
        <v>0.5</v>
      </c>
      <c r="BG98" s="708">
        <v>0.75</v>
      </c>
      <c r="BH98" s="709">
        <v>-0.125</v>
      </c>
      <c r="BI98" s="866">
        <v>4</v>
      </c>
      <c r="BJ98" s="841">
        <v>0</v>
      </c>
      <c r="BK98" s="709">
        <v>0</v>
      </c>
      <c r="BL98" s="708" t="s">
        <v>29</v>
      </c>
      <c r="BM98" s="866">
        <v>0</v>
      </c>
      <c r="BN98" s="853" t="s">
        <v>29</v>
      </c>
      <c r="BO98" s="708" t="s">
        <v>29</v>
      </c>
      <c r="BP98" s="708" t="s">
        <v>29</v>
      </c>
      <c r="BQ98" s="708" t="s">
        <v>29</v>
      </c>
      <c r="BR98" s="859" t="s">
        <v>29</v>
      </c>
      <c r="BS98" s="870">
        <v>0</v>
      </c>
      <c r="BT98" s="871">
        <v>0</v>
      </c>
      <c r="BU98" s="708" t="s">
        <v>29</v>
      </c>
      <c r="BV98" s="875">
        <v>0</v>
      </c>
      <c r="BW98" s="866">
        <v>0</v>
      </c>
      <c r="BX98" s="870">
        <v>-1.10770434946662</v>
      </c>
      <c r="BY98" s="871">
        <v>-1.26096490074652</v>
      </c>
      <c r="BZ98" s="708">
        <v>1.12154228177896</v>
      </c>
      <c r="CA98" s="875">
        <v>0.153260551279908</v>
      </c>
      <c r="CB98" s="866">
        <v>-0.600802938617458</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hidden="1" outlineLevel="1" spans="1:16384">
      <c r="A99" s="850" t="s">
        <v>120</v>
      </c>
      <c r="B99" s="841">
        <v>0</v>
      </c>
      <c r="C99" s="709">
        <v>0</v>
      </c>
      <c r="D99" s="727" t="s">
        <v>29</v>
      </c>
      <c r="E99" s="842">
        <v>0</v>
      </c>
      <c r="F99" s="843">
        <v>0</v>
      </c>
      <c r="G99" s="841">
        <v>0</v>
      </c>
      <c r="H99" s="709">
        <v>0</v>
      </c>
      <c r="I99" s="727" t="s">
        <v>29</v>
      </c>
      <c r="J99" s="842">
        <v>0</v>
      </c>
      <c r="K99" s="843">
        <v>0</v>
      </c>
      <c r="L99" s="841">
        <v>0</v>
      </c>
      <c r="M99" s="709">
        <v>0</v>
      </c>
      <c r="N99" s="727" t="s">
        <v>29</v>
      </c>
      <c r="O99" s="842">
        <v>0</v>
      </c>
      <c r="P99" s="843">
        <v>0</v>
      </c>
      <c r="Q99" s="841"/>
      <c r="R99" s="709"/>
      <c r="S99" s="727"/>
      <c r="T99" s="842"/>
      <c r="U99" s="843"/>
      <c r="V99" s="853"/>
      <c r="W99" s="708"/>
      <c r="X99" s="708"/>
      <c r="Y99" s="858"/>
      <c r="Z99" s="859"/>
      <c r="AA99" s="841">
        <v>24.810535</v>
      </c>
      <c r="AB99" s="709">
        <v>28.94111874</v>
      </c>
      <c r="AC99" s="727">
        <v>0.857276293390446</v>
      </c>
      <c r="AD99" s="842">
        <v>-4.13058374000004</v>
      </c>
      <c r="AE99" s="843">
        <v>62.50926</v>
      </c>
      <c r="AF99" s="841">
        <v>3.907535</v>
      </c>
      <c r="AG99" s="709">
        <v>4.50659566</v>
      </c>
      <c r="AH99" s="727">
        <v>0.867070244327178</v>
      </c>
      <c r="AI99" s="842">
        <v>-0.59906066</v>
      </c>
      <c r="AJ99" s="843">
        <v>0.626052000000001</v>
      </c>
      <c r="AK99" s="841">
        <v>0</v>
      </c>
      <c r="AL99" s="709">
        <v>0</v>
      </c>
      <c r="AM99" s="708" t="s">
        <v>29</v>
      </c>
      <c r="AN99" s="842">
        <v>0</v>
      </c>
      <c r="AO99" s="843">
        <v>0</v>
      </c>
      <c r="AP99" s="841">
        <v>0</v>
      </c>
      <c r="AQ99" s="709">
        <v>0</v>
      </c>
      <c r="AR99" s="708" t="s">
        <v>29</v>
      </c>
      <c r="AS99" s="842">
        <v>0</v>
      </c>
      <c r="AT99" s="843">
        <v>0</v>
      </c>
      <c r="AU99" s="841">
        <v>-28.71807</v>
      </c>
      <c r="AV99" s="709">
        <v>-33.4477144</v>
      </c>
      <c r="AW99" s="727">
        <v>1.14140411340035</v>
      </c>
      <c r="AX99" s="842">
        <v>4.72964440000004</v>
      </c>
      <c r="AY99" s="843">
        <v>-63.135312</v>
      </c>
      <c r="AZ99" s="853" t="s">
        <v>29</v>
      </c>
      <c r="BA99" s="708" t="s">
        <v>29</v>
      </c>
      <c r="BB99" s="708" t="s">
        <v>29</v>
      </c>
      <c r="BC99" s="858" t="s">
        <v>29</v>
      </c>
      <c r="BD99" s="859" t="s">
        <v>29</v>
      </c>
      <c r="BE99" s="841">
        <v>1.5</v>
      </c>
      <c r="BF99" s="709">
        <v>1.75</v>
      </c>
      <c r="BG99" s="708">
        <v>0.857142857142857</v>
      </c>
      <c r="BH99" s="709">
        <v>-0.25</v>
      </c>
      <c r="BI99" s="866">
        <v>11.66666667</v>
      </c>
      <c r="BJ99" s="841">
        <v>0</v>
      </c>
      <c r="BK99" s="709">
        <v>0</v>
      </c>
      <c r="BL99" s="708" t="s">
        <v>29</v>
      </c>
      <c r="BM99" s="866">
        <v>0</v>
      </c>
      <c r="BN99" s="853" t="s">
        <v>29</v>
      </c>
      <c r="BO99" s="708" t="s">
        <v>29</v>
      </c>
      <c r="BP99" s="708" t="s">
        <v>29</v>
      </c>
      <c r="BQ99" s="708" t="s">
        <v>29</v>
      </c>
      <c r="BR99" s="859" t="s">
        <v>29</v>
      </c>
      <c r="BS99" s="870">
        <v>0</v>
      </c>
      <c r="BT99" s="871">
        <v>0</v>
      </c>
      <c r="BU99" s="708" t="s">
        <v>29</v>
      </c>
      <c r="BV99" s="875">
        <v>0</v>
      </c>
      <c r="BW99" s="866">
        <v>0</v>
      </c>
      <c r="BX99" s="870">
        <v>-1.15749499154291</v>
      </c>
      <c r="BY99" s="871">
        <v>-1.15571601431466</v>
      </c>
      <c r="BZ99" s="708">
        <v>0.99846071421853</v>
      </c>
      <c r="CA99" s="875">
        <v>-0.00177897722825149</v>
      </c>
      <c r="CB99" s="866">
        <v>-1.01001534812602</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hidden="1" outlineLevel="1" spans="1:16384">
      <c r="A100" s="850" t="s">
        <v>121</v>
      </c>
      <c r="B100" s="841">
        <v>0</v>
      </c>
      <c r="C100" s="709">
        <v>0</v>
      </c>
      <c r="D100" s="727" t="s">
        <v>29</v>
      </c>
      <c r="E100" s="842">
        <v>0</v>
      </c>
      <c r="F100" s="843">
        <v>0</v>
      </c>
      <c r="G100" s="841">
        <v>0</v>
      </c>
      <c r="H100" s="709">
        <v>0</v>
      </c>
      <c r="I100" s="727" t="s">
        <v>29</v>
      </c>
      <c r="J100" s="842">
        <v>0</v>
      </c>
      <c r="K100" s="843">
        <v>0</v>
      </c>
      <c r="L100" s="841">
        <v>0</v>
      </c>
      <c r="M100" s="709">
        <v>0</v>
      </c>
      <c r="N100" s="727" t="s">
        <v>29</v>
      </c>
      <c r="O100" s="842">
        <v>0</v>
      </c>
      <c r="P100" s="843">
        <v>0</v>
      </c>
      <c r="Q100" s="841"/>
      <c r="R100" s="709"/>
      <c r="S100" s="727"/>
      <c r="T100" s="842"/>
      <c r="U100" s="843"/>
      <c r="V100" s="853"/>
      <c r="W100" s="708"/>
      <c r="X100" s="708"/>
      <c r="Y100" s="858"/>
      <c r="Z100" s="859"/>
      <c r="AA100" s="841">
        <v>13.044018</v>
      </c>
      <c r="AB100" s="709">
        <v>15.83238858</v>
      </c>
      <c r="AC100" s="727">
        <v>0.823881875693579</v>
      </c>
      <c r="AD100" s="842">
        <v>-2.78837058000001</v>
      </c>
      <c r="AE100" s="843">
        <v>11.2084</v>
      </c>
      <c r="AF100" s="841">
        <v>5.97451799999999</v>
      </c>
      <c r="AG100" s="709">
        <v>2.706602</v>
      </c>
      <c r="AH100" s="727">
        <v>2.20738697451638</v>
      </c>
      <c r="AI100" s="842">
        <v>3.26791599999999</v>
      </c>
      <c r="AJ100" s="843">
        <v>2.079212</v>
      </c>
      <c r="AK100" s="841">
        <v>0</v>
      </c>
      <c r="AL100" s="709">
        <v>0</v>
      </c>
      <c r="AM100" s="708" t="s">
        <v>29</v>
      </c>
      <c r="AN100" s="842">
        <v>0</v>
      </c>
      <c r="AO100" s="843">
        <v>0</v>
      </c>
      <c r="AP100" s="841">
        <v>0</v>
      </c>
      <c r="AQ100" s="709">
        <v>0</v>
      </c>
      <c r="AR100" s="708" t="s">
        <v>29</v>
      </c>
      <c r="AS100" s="842">
        <v>0</v>
      </c>
      <c r="AT100" s="843">
        <v>0</v>
      </c>
      <c r="AU100" s="841">
        <v>-19.018536</v>
      </c>
      <c r="AV100" s="709">
        <v>-18.53899058</v>
      </c>
      <c r="AW100" s="727">
        <v>0.974133142905994</v>
      </c>
      <c r="AX100" s="842">
        <v>-0.47954541999998</v>
      </c>
      <c r="AY100" s="843">
        <v>-13.287612</v>
      </c>
      <c r="AZ100" s="853" t="s">
        <v>29</v>
      </c>
      <c r="BA100" s="708" t="s">
        <v>29</v>
      </c>
      <c r="BB100" s="708" t="s">
        <v>29</v>
      </c>
      <c r="BC100" s="858" t="s">
        <v>29</v>
      </c>
      <c r="BD100" s="859" t="s">
        <v>29</v>
      </c>
      <c r="BE100" s="841">
        <v>1.125</v>
      </c>
      <c r="BF100" s="709">
        <v>1.125</v>
      </c>
      <c r="BG100" s="708">
        <v>1</v>
      </c>
      <c r="BH100" s="709">
        <v>0</v>
      </c>
      <c r="BI100" s="866">
        <v>10.83333333</v>
      </c>
      <c r="BJ100" s="841">
        <v>0</v>
      </c>
      <c r="BK100" s="709">
        <v>0</v>
      </c>
      <c r="BL100" s="708" t="s">
        <v>29</v>
      </c>
      <c r="BM100" s="866">
        <v>0</v>
      </c>
      <c r="BN100" s="853" t="s">
        <v>29</v>
      </c>
      <c r="BO100" s="708" t="s">
        <v>29</v>
      </c>
      <c r="BP100" s="708" t="s">
        <v>29</v>
      </c>
      <c r="BQ100" s="708" t="s">
        <v>29</v>
      </c>
      <c r="BR100" s="859" t="s">
        <v>29</v>
      </c>
      <c r="BS100" s="870">
        <v>0</v>
      </c>
      <c r="BT100" s="871">
        <v>0</v>
      </c>
      <c r="BU100" s="708" t="s">
        <v>29</v>
      </c>
      <c r="BV100" s="875">
        <v>0</v>
      </c>
      <c r="BW100" s="866">
        <v>0</v>
      </c>
      <c r="BX100" s="870">
        <v>-1.45802742682508</v>
      </c>
      <c r="BY100" s="871">
        <v>-1.17095348477103</v>
      </c>
      <c r="BZ100" s="708">
        <v>0.754837450174046</v>
      </c>
      <c r="CA100" s="875">
        <v>-0.287073942054051</v>
      </c>
      <c r="CB100" s="866">
        <v>-1.18550479997145</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hidden="1" outlineLevel="1" spans="1:16384">
      <c r="A101" s="850" t="s">
        <v>122</v>
      </c>
      <c r="B101" s="841">
        <v>14.150945</v>
      </c>
      <c r="C101" s="709">
        <v>0</v>
      </c>
      <c r="D101" s="727" t="s">
        <v>29</v>
      </c>
      <c r="E101" s="842">
        <v>14.150945</v>
      </c>
      <c r="F101" s="843">
        <v>0</v>
      </c>
      <c r="G101" s="841">
        <v>0</v>
      </c>
      <c r="H101" s="709">
        <v>0</v>
      </c>
      <c r="I101" s="727" t="s">
        <v>29</v>
      </c>
      <c r="J101" s="842">
        <v>0</v>
      </c>
      <c r="K101" s="843">
        <v>0</v>
      </c>
      <c r="L101" s="841">
        <v>0</v>
      </c>
      <c r="M101" s="709">
        <v>0</v>
      </c>
      <c r="N101" s="727" t="s">
        <v>29</v>
      </c>
      <c r="O101" s="842">
        <v>0</v>
      </c>
      <c r="P101" s="843">
        <v>0</v>
      </c>
      <c r="Q101" s="841"/>
      <c r="R101" s="709"/>
      <c r="S101" s="727"/>
      <c r="T101" s="842"/>
      <c r="U101" s="843"/>
      <c r="V101" s="853"/>
      <c r="W101" s="708"/>
      <c r="X101" s="708"/>
      <c r="Y101" s="858"/>
      <c r="Z101" s="859"/>
      <c r="AA101" s="841">
        <v>11.874145</v>
      </c>
      <c r="AB101" s="709">
        <v>10.13808665</v>
      </c>
      <c r="AC101" s="727">
        <v>1.1712412223267</v>
      </c>
      <c r="AD101" s="842">
        <v>1.73605835</v>
      </c>
      <c r="AE101" s="843">
        <v>8.23931099999998</v>
      </c>
      <c r="AF101" s="841">
        <v>-0.988133000000003</v>
      </c>
      <c r="AG101" s="709">
        <v>4.577723</v>
      </c>
      <c r="AH101" s="727">
        <v>-0.215856879064112</v>
      </c>
      <c r="AI101" s="842">
        <v>-5.565856</v>
      </c>
      <c r="AJ101" s="843">
        <v>-4.0141729999999</v>
      </c>
      <c r="AK101" s="841">
        <v>0</v>
      </c>
      <c r="AL101" s="709">
        <v>0</v>
      </c>
      <c r="AM101" s="708" t="s">
        <v>29</v>
      </c>
      <c r="AN101" s="842">
        <v>0</v>
      </c>
      <c r="AO101" s="843">
        <v>0</v>
      </c>
      <c r="AP101" s="841">
        <v>0</v>
      </c>
      <c r="AQ101" s="709">
        <v>0</v>
      </c>
      <c r="AR101" s="708" t="s">
        <v>29</v>
      </c>
      <c r="AS101" s="842">
        <v>0</v>
      </c>
      <c r="AT101" s="843">
        <v>0</v>
      </c>
      <c r="AU101" s="841">
        <v>3.264933</v>
      </c>
      <c r="AV101" s="709">
        <v>-14.71580965</v>
      </c>
      <c r="AW101" s="727">
        <v>2.22186567220241</v>
      </c>
      <c r="AX101" s="842">
        <v>17.98074265</v>
      </c>
      <c r="AY101" s="843">
        <v>-4.22513800000008</v>
      </c>
      <c r="AZ101" s="853">
        <v>0.230721905851518</v>
      </c>
      <c r="BA101" s="708" t="s">
        <v>29</v>
      </c>
      <c r="BB101" s="708" t="s">
        <v>29</v>
      </c>
      <c r="BC101" s="858" t="s">
        <v>29</v>
      </c>
      <c r="BD101" s="859" t="s">
        <v>29</v>
      </c>
      <c r="BE101" s="841">
        <v>0.625</v>
      </c>
      <c r="BF101" s="709">
        <v>0.75</v>
      </c>
      <c r="BG101" s="708">
        <v>0.833333333333333</v>
      </c>
      <c r="BH101" s="709">
        <v>-0.125</v>
      </c>
      <c r="BI101" s="866">
        <v>3.41666667</v>
      </c>
      <c r="BJ101" s="841">
        <v>22.641512</v>
      </c>
      <c r="BK101" s="709">
        <v>0</v>
      </c>
      <c r="BL101" s="708" t="s">
        <v>29</v>
      </c>
      <c r="BM101" s="866">
        <v>22.641512</v>
      </c>
      <c r="BN101" s="853">
        <v>0.839106151567969</v>
      </c>
      <c r="BO101" s="708" t="s">
        <v>29</v>
      </c>
      <c r="BP101" s="708" t="s">
        <v>29</v>
      </c>
      <c r="BQ101" s="708" t="s">
        <v>29</v>
      </c>
      <c r="BR101" s="859" t="s">
        <v>29</v>
      </c>
      <c r="BS101" s="870">
        <v>1.19174433190769</v>
      </c>
      <c r="BT101" s="871">
        <v>0</v>
      </c>
      <c r="BU101" s="708" t="s">
        <v>29</v>
      </c>
      <c r="BV101" s="875">
        <v>1.19174433190769</v>
      </c>
      <c r="BW101" s="866">
        <v>0</v>
      </c>
      <c r="BX101" s="870">
        <v>0.274961523545485</v>
      </c>
      <c r="BY101" s="871">
        <v>-1.45153717442334</v>
      </c>
      <c r="BZ101" s="708">
        <v>2.18942782065139</v>
      </c>
      <c r="CA101" s="875">
        <v>1.72649869796883</v>
      </c>
      <c r="CB101" s="866">
        <v>-0.512802344759178</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hidden="1" outlineLevel="1" spans="1:16384">
      <c r="A102" s="850" t="s">
        <v>123</v>
      </c>
      <c r="B102" s="841">
        <v>48.4599999999999</v>
      </c>
      <c r="C102" s="709">
        <v>48.46</v>
      </c>
      <c r="D102" s="727">
        <v>0.999999999999998</v>
      </c>
      <c r="E102" s="842">
        <v>-9.9475983006414e-14</v>
      </c>
      <c r="F102" s="843">
        <v>0</v>
      </c>
      <c r="G102" s="841">
        <v>0</v>
      </c>
      <c r="H102" s="709">
        <v>0</v>
      </c>
      <c r="I102" s="727" t="s">
        <v>29</v>
      </c>
      <c r="J102" s="842">
        <v>0</v>
      </c>
      <c r="K102" s="843">
        <v>0</v>
      </c>
      <c r="L102" s="841">
        <v>0</v>
      </c>
      <c r="M102" s="709">
        <v>0</v>
      </c>
      <c r="N102" s="727" t="s">
        <v>29</v>
      </c>
      <c r="O102" s="842">
        <v>0</v>
      </c>
      <c r="P102" s="843">
        <v>0</v>
      </c>
      <c r="Q102" s="841"/>
      <c r="R102" s="709"/>
      <c r="S102" s="727"/>
      <c r="T102" s="842"/>
      <c r="U102" s="843"/>
      <c r="V102" s="853"/>
      <c r="W102" s="708"/>
      <c r="X102" s="708"/>
      <c r="Y102" s="858"/>
      <c r="Z102" s="859"/>
      <c r="AA102" s="841">
        <v>5.026788</v>
      </c>
      <c r="AB102" s="709">
        <v>87.10678869</v>
      </c>
      <c r="AC102" s="727">
        <v>0.0577083379561791</v>
      </c>
      <c r="AD102" s="842">
        <v>-82.08000069</v>
      </c>
      <c r="AE102" s="843">
        <v>15.8077220000001</v>
      </c>
      <c r="AF102" s="841">
        <v>-205.135177</v>
      </c>
      <c r="AG102" s="709">
        <v>9.764426</v>
      </c>
      <c r="AH102" s="727">
        <v>-21.0084214883701</v>
      </c>
      <c r="AI102" s="842">
        <v>-214.899603</v>
      </c>
      <c r="AJ102" s="843">
        <v>-4.395872</v>
      </c>
      <c r="AK102" s="841">
        <v>0</v>
      </c>
      <c r="AL102" s="709">
        <v>0</v>
      </c>
      <c r="AM102" s="708" t="s">
        <v>29</v>
      </c>
      <c r="AN102" s="842">
        <v>0</v>
      </c>
      <c r="AO102" s="843">
        <v>0</v>
      </c>
      <c r="AP102" s="841">
        <v>0.049352</v>
      </c>
      <c r="AQ102" s="709">
        <v>0</v>
      </c>
      <c r="AR102" s="708" t="s">
        <v>29</v>
      </c>
      <c r="AS102" s="842">
        <v>0.049352</v>
      </c>
      <c r="AT102" s="843">
        <v>0</v>
      </c>
      <c r="AU102" s="841">
        <v>248.519037</v>
      </c>
      <c r="AV102" s="709">
        <v>-48.41121469</v>
      </c>
      <c r="AW102" s="727">
        <v>7.13350137135342</v>
      </c>
      <c r="AX102" s="842">
        <v>296.93025169</v>
      </c>
      <c r="AY102" s="843">
        <v>-11.4118500000001</v>
      </c>
      <c r="AZ102" s="853">
        <v>5.12833340899712</v>
      </c>
      <c r="BA102" s="708">
        <v>-0.998993287040858</v>
      </c>
      <c r="BB102" s="708">
        <v>7.13350137135343</v>
      </c>
      <c r="BC102" s="858">
        <v>6.12732669603798</v>
      </c>
      <c r="BD102" s="859" t="s">
        <v>29</v>
      </c>
      <c r="BE102" s="841">
        <v>0.125</v>
      </c>
      <c r="BF102" s="709">
        <v>0.5</v>
      </c>
      <c r="BG102" s="708">
        <v>0.25</v>
      </c>
      <c r="BH102" s="709">
        <v>-0.375</v>
      </c>
      <c r="BI102" s="866">
        <v>3.83333333</v>
      </c>
      <c r="BJ102" s="841">
        <v>387.679999999999</v>
      </c>
      <c r="BK102" s="709">
        <v>96.92</v>
      </c>
      <c r="BL102" s="708">
        <v>3.99999999999999</v>
      </c>
      <c r="BM102" s="866">
        <v>290.759999999999</v>
      </c>
      <c r="BN102" s="853">
        <v>0.103730664465539</v>
      </c>
      <c r="BO102" s="708">
        <v>1.79749873483285</v>
      </c>
      <c r="BP102" s="708">
        <v>0.0577083379561791</v>
      </c>
      <c r="BQ102" s="708">
        <v>-1.69376807036731</v>
      </c>
      <c r="BR102" s="859" t="s">
        <v>29</v>
      </c>
      <c r="BS102" s="870">
        <v>9.64035085625253</v>
      </c>
      <c r="BT102" s="871">
        <v>0.556328625228762</v>
      </c>
      <c r="BU102" s="708">
        <v>17.3285184674587</v>
      </c>
      <c r="BV102" s="875">
        <v>9.08402223102377</v>
      </c>
      <c r="BW102" s="866">
        <v>0</v>
      </c>
      <c r="BX102" s="870">
        <v>49.4389333705738</v>
      </c>
      <c r="BY102" s="871">
        <v>-0.555768561992203</v>
      </c>
      <c r="BZ102" s="708">
        <v>90.9559733162226</v>
      </c>
      <c r="CA102" s="875">
        <v>49.994701932566</v>
      </c>
      <c r="CB102" s="866">
        <v>-0.721916162240203</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hidden="1" outlineLevel="1" spans="1:16384">
      <c r="A103" s="850" t="s">
        <v>124</v>
      </c>
      <c r="B103" s="841">
        <v>0</v>
      </c>
      <c r="C103" s="709">
        <v>0</v>
      </c>
      <c r="D103" s="727" t="s">
        <v>29</v>
      </c>
      <c r="E103" s="842">
        <v>0</v>
      </c>
      <c r="F103" s="843">
        <v>0</v>
      </c>
      <c r="G103" s="841">
        <v>0</v>
      </c>
      <c r="H103" s="709">
        <v>0</v>
      </c>
      <c r="I103" s="727" t="s">
        <v>29</v>
      </c>
      <c r="J103" s="842">
        <v>0</v>
      </c>
      <c r="K103" s="843">
        <v>0</v>
      </c>
      <c r="L103" s="841">
        <v>0</v>
      </c>
      <c r="M103" s="709">
        <v>0</v>
      </c>
      <c r="N103" s="727" t="s">
        <v>29</v>
      </c>
      <c r="O103" s="842">
        <v>0</v>
      </c>
      <c r="P103" s="843">
        <v>0</v>
      </c>
      <c r="Q103" s="841"/>
      <c r="R103" s="709"/>
      <c r="S103" s="727"/>
      <c r="T103" s="842"/>
      <c r="U103" s="843"/>
      <c r="V103" s="853"/>
      <c r="W103" s="708"/>
      <c r="X103" s="708"/>
      <c r="Y103" s="858"/>
      <c r="Z103" s="859"/>
      <c r="AA103" s="841">
        <v>-9.67975699595058e-15</v>
      </c>
      <c r="AB103" s="709">
        <v>0</v>
      </c>
      <c r="AC103" s="727" t="s">
        <v>29</v>
      </c>
      <c r="AD103" s="842">
        <v>-9.67975699595058e-15</v>
      </c>
      <c r="AE103" s="843">
        <v>0</v>
      </c>
      <c r="AF103" s="841">
        <v>-5.13478148889135e-16</v>
      </c>
      <c r="AG103" s="709">
        <v>0</v>
      </c>
      <c r="AH103" s="727" t="s">
        <v>29</v>
      </c>
      <c r="AI103" s="842">
        <v>-5.13478148889135e-16</v>
      </c>
      <c r="AJ103" s="843">
        <v>0</v>
      </c>
      <c r="AK103" s="841">
        <v>0</v>
      </c>
      <c r="AL103" s="709">
        <v>0</v>
      </c>
      <c r="AM103" s="708" t="s">
        <v>29</v>
      </c>
      <c r="AN103" s="842">
        <v>0</v>
      </c>
      <c r="AO103" s="843">
        <v>0</v>
      </c>
      <c r="AP103" s="841">
        <v>0</v>
      </c>
      <c r="AQ103" s="709">
        <v>0</v>
      </c>
      <c r="AR103" s="708" t="s">
        <v>29</v>
      </c>
      <c r="AS103" s="842">
        <v>0</v>
      </c>
      <c r="AT103" s="843">
        <v>0</v>
      </c>
      <c r="AU103" s="841">
        <v>1.01932351448397e-14</v>
      </c>
      <c r="AV103" s="709">
        <v>0</v>
      </c>
      <c r="AW103" s="727" t="s">
        <v>29</v>
      </c>
      <c r="AX103" s="842">
        <v>1.01932351448397e-14</v>
      </c>
      <c r="AY103" s="843">
        <v>0</v>
      </c>
      <c r="AZ103" s="853" t="s">
        <v>29</v>
      </c>
      <c r="BA103" s="708" t="s">
        <v>29</v>
      </c>
      <c r="BB103" s="708" t="s">
        <v>29</v>
      </c>
      <c r="BC103" s="858" t="s">
        <v>29</v>
      </c>
      <c r="BD103" s="859" t="s">
        <v>29</v>
      </c>
      <c r="BE103" s="841">
        <v>1.5</v>
      </c>
      <c r="BF103" s="709">
        <v>0</v>
      </c>
      <c r="BG103" s="708" t="s">
        <v>29</v>
      </c>
      <c r="BH103" s="709">
        <v>1.5</v>
      </c>
      <c r="BI103" s="866">
        <v>0</v>
      </c>
      <c r="BJ103" s="841">
        <v>0</v>
      </c>
      <c r="BK103" s="709" t="s">
        <v>29</v>
      </c>
      <c r="BL103" s="708" t="s">
        <v>29</v>
      </c>
      <c r="BM103" s="866" t="s">
        <v>29</v>
      </c>
      <c r="BN103" s="853" t="s">
        <v>29</v>
      </c>
      <c r="BO103" s="708" t="s">
        <v>29</v>
      </c>
      <c r="BP103" s="708" t="s">
        <v>29</v>
      </c>
      <c r="BQ103" s="708" t="s">
        <v>29</v>
      </c>
      <c r="BR103" s="859" t="s">
        <v>29</v>
      </c>
      <c r="BS103" s="870">
        <v>0</v>
      </c>
      <c r="BT103" s="871" t="s">
        <v>29</v>
      </c>
      <c r="BU103" s="708" t="s">
        <v>29</v>
      </c>
      <c r="BV103" s="875" t="s">
        <v>29</v>
      </c>
      <c r="BW103" s="866" t="s">
        <v>29</v>
      </c>
      <c r="BX103" s="870">
        <v>-1.05304659498208</v>
      </c>
      <c r="BY103" s="871" t="s">
        <v>29</v>
      </c>
      <c r="BZ103" s="708" t="s">
        <v>29</v>
      </c>
      <c r="CA103" s="875" t="s">
        <v>29</v>
      </c>
      <c r="CB103" s="866"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hidden="1" outlineLevel="1" spans="1:16384">
      <c r="A104" s="850" t="s">
        <v>125</v>
      </c>
      <c r="B104" s="841">
        <v>0</v>
      </c>
      <c r="C104" s="709">
        <v>0</v>
      </c>
      <c r="D104" s="727" t="s">
        <v>29</v>
      </c>
      <c r="E104" s="842">
        <v>0</v>
      </c>
      <c r="F104" s="843">
        <v>0</v>
      </c>
      <c r="G104" s="841">
        <v>0</v>
      </c>
      <c r="H104" s="709">
        <v>0</v>
      </c>
      <c r="I104" s="727" t="s">
        <v>29</v>
      </c>
      <c r="J104" s="842">
        <v>0</v>
      </c>
      <c r="K104" s="843">
        <v>0</v>
      </c>
      <c r="L104" s="841">
        <v>0</v>
      </c>
      <c r="M104" s="709">
        <v>0</v>
      </c>
      <c r="N104" s="727" t="s">
        <v>29</v>
      </c>
      <c r="O104" s="842">
        <v>0</v>
      </c>
      <c r="P104" s="843">
        <v>0</v>
      </c>
      <c r="Q104" s="841"/>
      <c r="R104" s="709"/>
      <c r="S104" s="727"/>
      <c r="T104" s="842"/>
      <c r="U104" s="843"/>
      <c r="V104" s="853"/>
      <c r="W104" s="708"/>
      <c r="X104" s="708"/>
      <c r="Y104" s="858"/>
      <c r="Z104" s="859"/>
      <c r="AA104" s="841">
        <v>0</v>
      </c>
      <c r="AB104" s="709">
        <v>0</v>
      </c>
      <c r="AC104" s="727" t="s">
        <v>29</v>
      </c>
      <c r="AD104" s="842">
        <v>0</v>
      </c>
      <c r="AE104" s="843">
        <v>0</v>
      </c>
      <c r="AF104" s="841">
        <v>0</v>
      </c>
      <c r="AG104" s="709">
        <v>0</v>
      </c>
      <c r="AH104" s="727" t="s">
        <v>29</v>
      </c>
      <c r="AI104" s="842">
        <v>0</v>
      </c>
      <c r="AJ104" s="843">
        <v>0</v>
      </c>
      <c r="AK104" s="841">
        <v>0</v>
      </c>
      <c r="AL104" s="709">
        <v>0</v>
      </c>
      <c r="AM104" s="708" t="s">
        <v>29</v>
      </c>
      <c r="AN104" s="842">
        <v>0</v>
      </c>
      <c r="AO104" s="843">
        <v>0</v>
      </c>
      <c r="AP104" s="841">
        <v>0</v>
      </c>
      <c r="AQ104" s="709">
        <v>0</v>
      </c>
      <c r="AR104" s="708" t="s">
        <v>29</v>
      </c>
      <c r="AS104" s="842">
        <v>0</v>
      </c>
      <c r="AT104" s="843">
        <v>0</v>
      </c>
      <c r="AU104" s="841">
        <v>0</v>
      </c>
      <c r="AV104" s="709">
        <v>0</v>
      </c>
      <c r="AW104" s="727" t="s">
        <v>29</v>
      </c>
      <c r="AX104" s="842">
        <v>0</v>
      </c>
      <c r="AY104" s="843">
        <v>0</v>
      </c>
      <c r="AZ104" s="853" t="s">
        <v>29</v>
      </c>
      <c r="BA104" s="708" t="s">
        <v>29</v>
      </c>
      <c r="BB104" s="708" t="s">
        <v>29</v>
      </c>
      <c r="BC104" s="858" t="s">
        <v>29</v>
      </c>
      <c r="BD104" s="859" t="s">
        <v>29</v>
      </c>
      <c r="BE104" s="841">
        <v>0</v>
      </c>
      <c r="BF104" s="709">
        <v>0</v>
      </c>
      <c r="BG104" s="708" t="s">
        <v>29</v>
      </c>
      <c r="BH104" s="709">
        <v>0</v>
      </c>
      <c r="BI104" s="866">
        <v>0</v>
      </c>
      <c r="BJ104" s="841" t="s">
        <v>29</v>
      </c>
      <c r="BK104" s="709" t="s">
        <v>29</v>
      </c>
      <c r="BL104" s="708" t="s">
        <v>29</v>
      </c>
      <c r="BM104" s="866" t="s">
        <v>29</v>
      </c>
      <c r="BN104" s="853" t="s">
        <v>29</v>
      </c>
      <c r="BO104" s="708" t="s">
        <v>29</v>
      </c>
      <c r="BP104" s="708" t="s">
        <v>29</v>
      </c>
      <c r="BQ104" s="708" t="s">
        <v>29</v>
      </c>
      <c r="BR104" s="859" t="s">
        <v>29</v>
      </c>
      <c r="BS104" s="870" t="s">
        <v>29</v>
      </c>
      <c r="BT104" s="871" t="s">
        <v>29</v>
      </c>
      <c r="BU104" s="708" t="s">
        <v>29</v>
      </c>
      <c r="BV104" s="875" t="s">
        <v>29</v>
      </c>
      <c r="BW104" s="866" t="s">
        <v>29</v>
      </c>
      <c r="BX104" s="870" t="s">
        <v>29</v>
      </c>
      <c r="BY104" s="871" t="s">
        <v>29</v>
      </c>
      <c r="BZ104" s="708" t="s">
        <v>29</v>
      </c>
      <c r="CA104" s="875" t="s">
        <v>29</v>
      </c>
      <c r="CB104" s="866"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collapsed="1" spans="1:80">
      <c r="A105" s="213" t="s">
        <v>126</v>
      </c>
      <c r="B105" s="214">
        <v>62.6109449999999</v>
      </c>
      <c r="C105" s="215">
        <v>48.46</v>
      </c>
      <c r="D105" s="216">
        <v>1.29201289723483</v>
      </c>
      <c r="E105" s="215">
        <v>14.1509449999999</v>
      </c>
      <c r="F105" s="217">
        <v>0</v>
      </c>
      <c r="G105" s="214">
        <v>0</v>
      </c>
      <c r="H105" s="215">
        <v>0</v>
      </c>
      <c r="I105" s="216" t="s">
        <v>29</v>
      </c>
      <c r="J105" s="215">
        <v>0</v>
      </c>
      <c r="K105" s="217">
        <v>0</v>
      </c>
      <c r="L105" s="214">
        <v>0</v>
      </c>
      <c r="M105" s="215">
        <v>0</v>
      </c>
      <c r="N105" s="216" t="s">
        <v>29</v>
      </c>
      <c r="O105" s="215">
        <v>0</v>
      </c>
      <c r="P105" s="217">
        <v>0</v>
      </c>
      <c r="Q105" s="214">
        <v>0</v>
      </c>
      <c r="R105" s="215"/>
      <c r="S105" s="216"/>
      <c r="T105" s="215"/>
      <c r="U105" s="217"/>
      <c r="V105" s="237"/>
      <c r="W105" s="238"/>
      <c r="X105" s="238"/>
      <c r="Y105" s="216"/>
      <c r="Z105" s="257"/>
      <c r="AA105" s="214">
        <v>106.500614</v>
      </c>
      <c r="AB105" s="215">
        <v>187.29470674</v>
      </c>
      <c r="AC105" s="216">
        <v>0.568625861636563</v>
      </c>
      <c r="AD105" s="215">
        <v>-80.7940927400002</v>
      </c>
      <c r="AE105" s="217">
        <v>136.455298</v>
      </c>
      <c r="AF105" s="214">
        <v>-178.088816</v>
      </c>
      <c r="AG105" s="215">
        <v>34.29702266</v>
      </c>
      <c r="AH105" s="216">
        <v>-5.1925444889332</v>
      </c>
      <c r="AI105" s="215">
        <v>-212.38583866</v>
      </c>
      <c r="AJ105" s="217">
        <v>-25.3319369999999</v>
      </c>
      <c r="AK105" s="214">
        <v>0</v>
      </c>
      <c r="AL105" s="215">
        <v>0</v>
      </c>
      <c r="AM105" s="238" t="s">
        <v>29</v>
      </c>
      <c r="AN105" s="215">
        <v>0</v>
      </c>
      <c r="AO105" s="217">
        <v>1.940765</v>
      </c>
      <c r="AP105" s="214">
        <v>0.049352</v>
      </c>
      <c r="AQ105" s="215">
        <v>0</v>
      </c>
      <c r="AR105" s="238" t="s">
        <v>29</v>
      </c>
      <c r="AS105" s="215">
        <v>0.049352</v>
      </c>
      <c r="AT105" s="217">
        <v>0</v>
      </c>
      <c r="AU105" s="214">
        <v>134.149795</v>
      </c>
      <c r="AV105" s="215">
        <v>-173.1317294</v>
      </c>
      <c r="AW105" s="216">
        <v>2.7748423438321</v>
      </c>
      <c r="AX105" s="215">
        <v>307.2815244</v>
      </c>
      <c r="AY105" s="217">
        <v>-109.182596</v>
      </c>
      <c r="AZ105" s="237">
        <v>2.14259335967538</v>
      </c>
      <c r="BA105" s="238">
        <v>-3.57267291374329</v>
      </c>
      <c r="BB105" s="238">
        <v>2.59971718973581</v>
      </c>
      <c r="BC105" s="216">
        <v>5.71526627341867</v>
      </c>
      <c r="BD105" s="257" t="s">
        <v>29</v>
      </c>
      <c r="BE105" s="214">
        <v>8.875</v>
      </c>
      <c r="BF105" s="215">
        <v>8.375</v>
      </c>
      <c r="BG105" s="238">
        <v>1.05970149253731</v>
      </c>
      <c r="BH105" s="215">
        <v>0.5</v>
      </c>
      <c r="BI105" s="279">
        <v>57.5</v>
      </c>
      <c r="BJ105" s="214">
        <v>7.05475436619717</v>
      </c>
      <c r="BK105" s="215">
        <v>5.78626865671642</v>
      </c>
      <c r="BL105" s="238">
        <v>1.21922343823569</v>
      </c>
      <c r="BM105" s="279">
        <v>1.26848570948075</v>
      </c>
      <c r="BN105" s="237">
        <v>1.70099036198863</v>
      </c>
      <c r="BO105" s="238">
        <v>3.86493410524144</v>
      </c>
      <c r="BP105" s="238">
        <v>0.440108502673261</v>
      </c>
      <c r="BQ105" s="238">
        <v>-2.16394374325281</v>
      </c>
      <c r="BR105" s="257" t="s">
        <v>29</v>
      </c>
      <c r="BS105" s="292">
        <v>0.587892807829258</v>
      </c>
      <c r="BT105" s="293">
        <v>0.258736623386114</v>
      </c>
      <c r="BU105" s="238">
        <v>2.27216696320545</v>
      </c>
      <c r="BV105" s="238">
        <v>0.329156184443144</v>
      </c>
      <c r="BW105" s="279">
        <v>0</v>
      </c>
      <c r="BX105" s="292">
        <v>1.25961522625588</v>
      </c>
      <c r="BY105" s="293">
        <v>-0.924381326164968</v>
      </c>
      <c r="BZ105" s="238">
        <v>3.36265758578412</v>
      </c>
      <c r="CA105" s="238">
        <v>2.18399655242085</v>
      </c>
      <c r="CB105" s="279">
        <v>-0.800134531969584</v>
      </c>
    </row>
    <row r="106" s="159" customFormat="1" ht="16.2" spans="1:16384">
      <c r="A106" s="302" t="s">
        <v>127</v>
      </c>
      <c r="B106" s="303">
        <v>4315.06232700001</v>
      </c>
      <c r="C106" s="304">
        <v>5458.98424863</v>
      </c>
      <c r="D106" s="305">
        <v>0.790451507179734</v>
      </c>
      <c r="E106" s="306">
        <v>-1143.92192162999</v>
      </c>
      <c r="F106" s="307">
        <v>2213.801786</v>
      </c>
      <c r="G106" s="303">
        <v>222.516391</v>
      </c>
      <c r="H106" s="304">
        <v>218.62855769</v>
      </c>
      <c r="I106" s="305">
        <v>1.0177828246734</v>
      </c>
      <c r="J106" s="306">
        <v>3.88783330999993</v>
      </c>
      <c r="K106" s="307">
        <v>244.162505999999</v>
      </c>
      <c r="L106" s="303">
        <v>2978.38332</v>
      </c>
      <c r="M106" s="304">
        <v>4010.4750394</v>
      </c>
      <c r="N106" s="305">
        <v>0.742651005364589</v>
      </c>
      <c r="O106" s="306">
        <v>-1032.0917194</v>
      </c>
      <c r="P106" s="307">
        <v>1870.45594999999</v>
      </c>
      <c r="Q106" s="303">
        <v>774.143717000012</v>
      </c>
      <c r="R106" s="304">
        <v>1112.18333545</v>
      </c>
      <c r="S106" s="305">
        <v>0.696057648343369</v>
      </c>
      <c r="T106" s="306">
        <v>-338.039618449988</v>
      </c>
      <c r="U106" s="307">
        <v>55.1635970000135</v>
      </c>
      <c r="V106" s="311">
        <v>0.17940499078219</v>
      </c>
      <c r="W106" s="312">
        <v>0.203734483338932</v>
      </c>
      <c r="X106" s="312">
        <v>0.880582353276605</v>
      </c>
      <c r="Y106" s="305">
        <v>-0.024329492556742</v>
      </c>
      <c r="Z106" s="315">
        <v>0.024918037987351</v>
      </c>
      <c r="AA106" s="303">
        <v>672.282956999999</v>
      </c>
      <c r="AB106" s="304">
        <v>651.78946647</v>
      </c>
      <c r="AC106" s="305">
        <v>1.03144188665857</v>
      </c>
      <c r="AD106" s="306">
        <v>20.4934905299992</v>
      </c>
      <c r="AE106" s="307">
        <v>383.812464</v>
      </c>
      <c r="AF106" s="303">
        <v>109.672392</v>
      </c>
      <c r="AG106" s="304">
        <v>367.46975742</v>
      </c>
      <c r="AH106" s="305">
        <v>0.29845283805124</v>
      </c>
      <c r="AI106" s="306">
        <v>-257.79736542</v>
      </c>
      <c r="AJ106" s="307">
        <v>153.018973000001</v>
      </c>
      <c r="AK106" s="303">
        <v>0.69818</v>
      </c>
      <c r="AL106" s="304">
        <v>0.1</v>
      </c>
      <c r="AM106" s="312">
        <v>6.9818</v>
      </c>
      <c r="AN106" s="304">
        <v>0.59818</v>
      </c>
      <c r="AO106" s="317">
        <v>4.796049</v>
      </c>
      <c r="AP106" s="303">
        <v>10.131825</v>
      </c>
      <c r="AQ106" s="304">
        <v>0</v>
      </c>
      <c r="AR106" s="312" t="s">
        <v>29</v>
      </c>
      <c r="AS106" s="304">
        <v>10.131825</v>
      </c>
      <c r="AT106" s="317">
        <v>0</v>
      </c>
      <c r="AU106" s="303">
        <v>322.773622000012</v>
      </c>
      <c r="AV106" s="304">
        <v>210.72142765</v>
      </c>
      <c r="AW106" s="305">
        <v>1.53175510245748</v>
      </c>
      <c r="AX106" s="306">
        <v>112.052194350012</v>
      </c>
      <c r="AY106" s="307">
        <v>-432.852057999987</v>
      </c>
      <c r="AZ106" s="311">
        <v>0.0748016129408764</v>
      </c>
      <c r="BA106" s="312">
        <v>0.0386008491786514</v>
      </c>
      <c r="BB106" s="312">
        <v>1.93782298919595</v>
      </c>
      <c r="BC106" s="305">
        <v>0.036200763762225</v>
      </c>
      <c r="BD106" s="315">
        <v>-0.195524306077142</v>
      </c>
      <c r="BE106" s="303">
        <v>168</v>
      </c>
      <c r="BF106" s="306">
        <v>109</v>
      </c>
      <c r="BG106" s="312">
        <v>1.54128440366972</v>
      </c>
      <c r="BH106" s="304">
        <v>59</v>
      </c>
      <c r="BI106" s="319">
        <v>473.416666656667</v>
      </c>
      <c r="BJ106" s="303">
        <v>25.6848948035715</v>
      </c>
      <c r="BK106" s="306">
        <v>50.0824242993578</v>
      </c>
      <c r="BL106" s="312">
        <v>0.512852465967804</v>
      </c>
      <c r="BM106" s="319">
        <v>-24.3975294957863</v>
      </c>
      <c r="BN106" s="311">
        <v>0.155799130129227</v>
      </c>
      <c r="BO106" s="312">
        <v>0.119397572292606</v>
      </c>
      <c r="BP106" s="312">
        <v>1.30487686757492</v>
      </c>
      <c r="BQ106" s="312">
        <v>0.0364015578366205</v>
      </c>
      <c r="BR106" s="315">
        <v>0.173372551430402</v>
      </c>
      <c r="BS106" s="324">
        <v>6.41852107370917</v>
      </c>
      <c r="BT106" s="325">
        <v>8.37537967312526</v>
      </c>
      <c r="BU106" s="312">
        <v>0.766355833909808</v>
      </c>
      <c r="BV106" s="312">
        <v>-1.95685859941609</v>
      </c>
      <c r="BW106" s="319">
        <v>5.76792572843596</v>
      </c>
      <c r="BX106" s="324">
        <v>0.480115729008452</v>
      </c>
      <c r="BY106" s="325">
        <v>0.323296767576251</v>
      </c>
      <c r="BZ106" s="312">
        <v>1.48506195285486</v>
      </c>
      <c r="CA106" s="312">
        <v>0.156818961432201</v>
      </c>
      <c r="CB106" s="319">
        <v>-1.12776967555693</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hidden="1" outlineLevel="3" spans="1:80">
      <c r="A107" s="850" t="s">
        <v>128</v>
      </c>
      <c r="B107" s="841">
        <v>95.3250289999998</v>
      </c>
      <c r="C107" s="709">
        <v>96.666816</v>
      </c>
      <c r="D107" s="727">
        <v>0.986119466270615</v>
      </c>
      <c r="E107" s="842">
        <v>-1.34178700000021</v>
      </c>
      <c r="F107" s="843">
        <v>104.828821999999</v>
      </c>
      <c r="G107" s="841">
        <v>0</v>
      </c>
      <c r="H107" s="709">
        <v>0</v>
      </c>
      <c r="I107" s="727" t="s">
        <v>29</v>
      </c>
      <c r="J107" s="842">
        <v>0</v>
      </c>
      <c r="K107" s="843">
        <v>0</v>
      </c>
      <c r="L107" s="841">
        <v>64.7703179999999</v>
      </c>
      <c r="M107" s="709">
        <v>64.80543345</v>
      </c>
      <c r="N107" s="727">
        <v>0.999458140342087</v>
      </c>
      <c r="O107" s="842">
        <v>-0.0351154500001059</v>
      </c>
      <c r="P107" s="843">
        <v>69.0608680000001</v>
      </c>
      <c r="Q107" s="841">
        <v>30.5547109999999</v>
      </c>
      <c r="R107" s="709">
        <v>31.86138255</v>
      </c>
      <c r="S107" s="727">
        <v>0.958988862208049</v>
      </c>
      <c r="T107" s="842">
        <v>-1.3066715500001</v>
      </c>
      <c r="U107" s="843">
        <v>35.7679539999989</v>
      </c>
      <c r="V107" s="853">
        <v>0.32053188255521</v>
      </c>
      <c r="W107" s="708">
        <v>0.329599999962759</v>
      </c>
      <c r="X107" s="708">
        <v>0.972487507862338</v>
      </c>
      <c r="Y107" s="858">
        <v>-0.00906811740754893</v>
      </c>
      <c r="Z107" s="859">
        <v>0.341203433536621</v>
      </c>
      <c r="AA107" s="841">
        <v>5.647725</v>
      </c>
      <c r="AB107" s="709">
        <v>4.58244936</v>
      </c>
      <c r="AC107" s="727">
        <v>1.23246861150256</v>
      </c>
      <c r="AD107" s="842">
        <v>1.06527564</v>
      </c>
      <c r="AE107" s="843">
        <v>3.83418400000001</v>
      </c>
      <c r="AF107" s="841">
        <v>0.419651999999999</v>
      </c>
      <c r="AG107" s="709">
        <v>0.801547409999999</v>
      </c>
      <c r="AH107" s="727">
        <v>0.523552312395344</v>
      </c>
      <c r="AI107" s="842">
        <v>-0.38189541</v>
      </c>
      <c r="AJ107" s="843">
        <v>0.29775100000001</v>
      </c>
      <c r="AK107" s="841">
        <v>0</v>
      </c>
      <c r="AL107" s="709">
        <v>0</v>
      </c>
      <c r="AM107" s="708" t="s">
        <v>29</v>
      </c>
      <c r="AN107" s="842">
        <v>0</v>
      </c>
      <c r="AO107" s="843">
        <v>0</v>
      </c>
      <c r="AP107" s="841">
        <v>0</v>
      </c>
      <c r="AQ107" s="709">
        <v>0</v>
      </c>
      <c r="AR107" s="708" t="s">
        <v>29</v>
      </c>
      <c r="AS107" s="842">
        <v>0</v>
      </c>
      <c r="AT107" s="843">
        <v>0</v>
      </c>
      <c r="AU107" s="841">
        <v>24.4873339999999</v>
      </c>
      <c r="AV107" s="709">
        <v>26.47738578</v>
      </c>
      <c r="AW107" s="727">
        <v>0.92483956699746</v>
      </c>
      <c r="AX107" s="842">
        <v>-1.9900517800001</v>
      </c>
      <c r="AY107" s="843">
        <v>31.6360189999989</v>
      </c>
      <c r="AZ107" s="853">
        <v>0.256882523476599</v>
      </c>
      <c r="BA107" s="708">
        <v>0.273903567693799</v>
      </c>
      <c r="BB107" s="708">
        <v>0.937857530077052</v>
      </c>
      <c r="BC107" s="858">
        <v>-0.0170210442172002</v>
      </c>
      <c r="BD107" s="859">
        <v>0.301787413007457</v>
      </c>
      <c r="BE107" s="841">
        <v>1.125</v>
      </c>
      <c r="BF107" s="709">
        <v>1</v>
      </c>
      <c r="BG107" s="708">
        <v>1.125</v>
      </c>
      <c r="BH107" s="709">
        <v>0.125</v>
      </c>
      <c r="BI107" s="866">
        <v>7.83333333</v>
      </c>
      <c r="BJ107" s="841">
        <v>84.7333591111109</v>
      </c>
      <c r="BK107" s="709">
        <v>96.666816</v>
      </c>
      <c r="BL107" s="708">
        <v>0.876550636684992</v>
      </c>
      <c r="BM107" s="866">
        <v>-11.9334568888891</v>
      </c>
      <c r="BN107" s="853">
        <v>0.059247031542996</v>
      </c>
      <c r="BO107" s="708">
        <v>0.0474045753198285</v>
      </c>
      <c r="BP107" s="708">
        <v>1.24981673484614</v>
      </c>
      <c r="BQ107" s="708">
        <v>0.0118424562231676</v>
      </c>
      <c r="BR107" s="859">
        <v>0.0365756661846305</v>
      </c>
      <c r="BS107" s="870">
        <v>16.8784827519045</v>
      </c>
      <c r="BT107" s="871">
        <v>21.0950102021422</v>
      </c>
      <c r="BU107" s="708">
        <v>0.800117306897082</v>
      </c>
      <c r="BV107" s="875">
        <v>-4.21652745023771</v>
      </c>
      <c r="BW107" s="866">
        <v>27.3405819856321</v>
      </c>
      <c r="BX107" s="870">
        <v>4.33578724176547</v>
      </c>
      <c r="BY107" s="871">
        <v>5.77799855490383</v>
      </c>
      <c r="BZ107" s="708">
        <v>0.7503960412184</v>
      </c>
      <c r="CA107" s="875">
        <v>-1.44221131313836</v>
      </c>
      <c r="CB107" s="866">
        <v>8.25104350756219</v>
      </c>
    </row>
    <row r="108" s="159" customFormat="1" hidden="1" outlineLevel="3" spans="1:80">
      <c r="A108" s="850" t="s">
        <v>129</v>
      </c>
      <c r="B108" s="841">
        <v>89.5660819999998</v>
      </c>
      <c r="C108" s="709">
        <v>76.9299072</v>
      </c>
      <c r="D108" s="727">
        <v>1.16425568754618</v>
      </c>
      <c r="E108" s="842">
        <v>12.6361747999998</v>
      </c>
      <c r="F108" s="843">
        <v>81.0361540000001</v>
      </c>
      <c r="G108" s="841">
        <v>0</v>
      </c>
      <c r="H108" s="709">
        <v>0</v>
      </c>
      <c r="I108" s="727" t="s">
        <v>29</v>
      </c>
      <c r="J108" s="842">
        <v>0</v>
      </c>
      <c r="K108" s="843">
        <v>0</v>
      </c>
      <c r="L108" s="841">
        <v>60.140024</v>
      </c>
      <c r="M108" s="709">
        <v>51.69689763</v>
      </c>
      <c r="N108" s="727">
        <v>1.16331978817043</v>
      </c>
      <c r="O108" s="842">
        <v>8.44312636999996</v>
      </c>
      <c r="P108" s="843">
        <v>53.5612240000001</v>
      </c>
      <c r="Q108" s="841">
        <v>29.4260579999998</v>
      </c>
      <c r="R108" s="709">
        <v>25.23300957</v>
      </c>
      <c r="S108" s="727">
        <v>1.16617313992482</v>
      </c>
      <c r="T108" s="842">
        <v>4.19304842999983</v>
      </c>
      <c r="U108" s="843">
        <v>27.47493</v>
      </c>
      <c r="V108" s="853">
        <v>0.328540194490141</v>
      </c>
      <c r="W108" s="708">
        <v>0.32800000010919</v>
      </c>
      <c r="X108" s="708">
        <v>1.00164693408772</v>
      </c>
      <c r="Y108" s="858">
        <v>0.000540194380950487</v>
      </c>
      <c r="Z108" s="859">
        <v>0.33904533524629</v>
      </c>
      <c r="AA108" s="841">
        <v>4.863852</v>
      </c>
      <c r="AB108" s="709">
        <v>3.78464669</v>
      </c>
      <c r="AC108" s="727">
        <v>1.28515351587548</v>
      </c>
      <c r="AD108" s="842">
        <v>1.07920531</v>
      </c>
      <c r="AE108" s="843">
        <v>3.888574</v>
      </c>
      <c r="AF108" s="841">
        <v>0.583782000000011</v>
      </c>
      <c r="AG108" s="709">
        <v>0.35742718</v>
      </c>
      <c r="AH108" s="727">
        <v>1.63328933182981</v>
      </c>
      <c r="AI108" s="842">
        <v>0.226354820000011</v>
      </c>
      <c r="AJ108" s="843">
        <v>0.250924</v>
      </c>
      <c r="AK108" s="841">
        <v>0</v>
      </c>
      <c r="AL108" s="709">
        <v>0</v>
      </c>
      <c r="AM108" s="708" t="s">
        <v>29</v>
      </c>
      <c r="AN108" s="842">
        <v>0</v>
      </c>
      <c r="AO108" s="843">
        <v>0</v>
      </c>
      <c r="AP108" s="841">
        <v>0</v>
      </c>
      <c r="AQ108" s="709">
        <v>0</v>
      </c>
      <c r="AR108" s="708" t="s">
        <v>29</v>
      </c>
      <c r="AS108" s="842">
        <v>0</v>
      </c>
      <c r="AT108" s="843">
        <v>0</v>
      </c>
      <c r="AU108" s="841">
        <v>23.9784239999998</v>
      </c>
      <c r="AV108" s="709">
        <v>21.0909357</v>
      </c>
      <c r="AW108" s="727">
        <v>1.13690660011826</v>
      </c>
      <c r="AX108" s="842">
        <v>2.88748829999983</v>
      </c>
      <c r="AY108" s="843">
        <v>23.335432</v>
      </c>
      <c r="AZ108" s="853">
        <v>0.267717683575797</v>
      </c>
      <c r="BA108" s="708">
        <v>0.274157820640137</v>
      </c>
      <c r="BB108" s="708">
        <v>0.976509380438964</v>
      </c>
      <c r="BC108" s="858">
        <v>-0.00644013706434021</v>
      </c>
      <c r="BD108" s="859">
        <v>0.287963221946589</v>
      </c>
      <c r="BE108" s="841">
        <v>0.875</v>
      </c>
      <c r="BF108" s="709">
        <v>0.875</v>
      </c>
      <c r="BG108" s="708">
        <v>1</v>
      </c>
      <c r="BH108" s="709">
        <v>0</v>
      </c>
      <c r="BI108" s="866">
        <v>7.08333333</v>
      </c>
      <c r="BJ108" s="841">
        <v>102.361236571428</v>
      </c>
      <c r="BK108" s="709">
        <v>87.9198939428571</v>
      </c>
      <c r="BL108" s="708">
        <v>1.16425568754618</v>
      </c>
      <c r="BM108" s="866">
        <v>14.4413426285712</v>
      </c>
      <c r="BN108" s="853">
        <v>0.0543046194652124</v>
      </c>
      <c r="BO108" s="708">
        <v>0.0491960386766202</v>
      </c>
      <c r="BP108" s="708">
        <v>1.10384130360927</v>
      </c>
      <c r="BQ108" s="708">
        <v>0.00510858078859222</v>
      </c>
      <c r="BR108" s="859">
        <v>0.0479856682240866</v>
      </c>
      <c r="BS108" s="870">
        <v>18.4146396724242</v>
      </c>
      <c r="BT108" s="871">
        <v>20.3268398615037</v>
      </c>
      <c r="BU108" s="708">
        <v>0.905927325540605</v>
      </c>
      <c r="BV108" s="875">
        <v>-1.91220018907948</v>
      </c>
      <c r="BW108" s="866">
        <v>20.8395555800147</v>
      </c>
      <c r="BX108" s="870">
        <v>4.92992467698438</v>
      </c>
      <c r="BY108" s="871">
        <v>5.57276211693092</v>
      </c>
      <c r="BZ108" s="708">
        <v>0.884646531386384</v>
      </c>
      <c r="CA108" s="875">
        <v>-0.642837439946538</v>
      </c>
      <c r="CB108" s="866">
        <v>6.00102556875606</v>
      </c>
    </row>
    <row r="109" s="159" customFormat="1" hidden="1" outlineLevel="3" spans="1:80">
      <c r="A109" s="850" t="s">
        <v>130</v>
      </c>
      <c r="B109" s="841">
        <v>45.8379429999999</v>
      </c>
      <c r="C109" s="709">
        <v>43.99995672</v>
      </c>
      <c r="D109" s="727">
        <v>1.04177245654345</v>
      </c>
      <c r="E109" s="842">
        <v>1.83798627999986</v>
      </c>
      <c r="F109" s="843">
        <v>40.394434</v>
      </c>
      <c r="G109" s="841">
        <v>0</v>
      </c>
      <c r="H109" s="709">
        <v>0</v>
      </c>
      <c r="I109" s="727" t="s">
        <v>29</v>
      </c>
      <c r="J109" s="842">
        <v>0</v>
      </c>
      <c r="K109" s="843">
        <v>0</v>
      </c>
      <c r="L109" s="841">
        <v>30.7020219999999</v>
      </c>
      <c r="M109" s="709">
        <v>29.25557122</v>
      </c>
      <c r="N109" s="727">
        <v>1.04944189156734</v>
      </c>
      <c r="O109" s="842">
        <v>1.44645077999989</v>
      </c>
      <c r="P109" s="843">
        <v>26.5292390000001</v>
      </c>
      <c r="Q109" s="841">
        <v>15.135921</v>
      </c>
      <c r="R109" s="709">
        <v>14.7443855</v>
      </c>
      <c r="S109" s="727">
        <v>1.02655488762146</v>
      </c>
      <c r="T109" s="842">
        <v>0.391535499999971</v>
      </c>
      <c r="U109" s="843">
        <v>13.8651949999999</v>
      </c>
      <c r="V109" s="853">
        <v>0.330205066139203</v>
      </c>
      <c r="W109" s="708">
        <v>0.335100000071091</v>
      </c>
      <c r="X109" s="708">
        <v>0.985392617335573</v>
      </c>
      <c r="Y109" s="858">
        <v>-0.00489493393188795</v>
      </c>
      <c r="Z109" s="859">
        <v>0.343245185710484</v>
      </c>
      <c r="AA109" s="841">
        <v>2.33134</v>
      </c>
      <c r="AB109" s="709">
        <v>2.83021835</v>
      </c>
      <c r="AC109" s="727">
        <v>0.823731497606889</v>
      </c>
      <c r="AD109" s="842">
        <v>-0.498878350000002</v>
      </c>
      <c r="AE109" s="843">
        <v>1.975056</v>
      </c>
      <c r="AF109" s="841">
        <v>0.21811899999999</v>
      </c>
      <c r="AG109" s="709">
        <v>0.333933059999999</v>
      </c>
      <c r="AH109" s="727">
        <v>0.653181808354017</v>
      </c>
      <c r="AI109" s="842">
        <v>-0.115814060000009</v>
      </c>
      <c r="AJ109" s="843">
        <v>0.333065999999998</v>
      </c>
      <c r="AK109" s="841">
        <v>0</v>
      </c>
      <c r="AL109" s="709">
        <v>0</v>
      </c>
      <c r="AM109" s="708" t="s">
        <v>29</v>
      </c>
      <c r="AN109" s="842">
        <v>0</v>
      </c>
      <c r="AO109" s="843">
        <v>0</v>
      </c>
      <c r="AP109" s="841">
        <v>0</v>
      </c>
      <c r="AQ109" s="709">
        <v>0</v>
      </c>
      <c r="AR109" s="708" t="s">
        <v>29</v>
      </c>
      <c r="AS109" s="842">
        <v>0</v>
      </c>
      <c r="AT109" s="843">
        <v>0</v>
      </c>
      <c r="AU109" s="841">
        <v>12.586462</v>
      </c>
      <c r="AV109" s="709">
        <v>11.58023409</v>
      </c>
      <c r="AW109" s="727">
        <v>1.08689184537892</v>
      </c>
      <c r="AX109" s="842">
        <v>1.00622790999999</v>
      </c>
      <c r="AY109" s="843">
        <v>11.5570729999999</v>
      </c>
      <c r="AZ109" s="853">
        <v>0.274586099991442</v>
      </c>
      <c r="BA109" s="708">
        <v>0.263187397289785</v>
      </c>
      <c r="BB109" s="708">
        <v>1.04331021477106</v>
      </c>
      <c r="BC109" s="858">
        <v>0.0113987027016568</v>
      </c>
      <c r="BD109" s="859">
        <v>0.286105580783726</v>
      </c>
      <c r="BE109" s="841">
        <v>0.625</v>
      </c>
      <c r="BF109" s="709">
        <v>0.625</v>
      </c>
      <c r="BG109" s="708">
        <v>1</v>
      </c>
      <c r="BH109" s="709">
        <v>0</v>
      </c>
      <c r="BI109" s="866">
        <v>5</v>
      </c>
      <c r="BJ109" s="841">
        <v>73.3407087999998</v>
      </c>
      <c r="BK109" s="709">
        <v>70.399930752</v>
      </c>
      <c r="BL109" s="708">
        <v>1.04177245654345</v>
      </c>
      <c r="BM109" s="866">
        <v>2.94077804799977</v>
      </c>
      <c r="BN109" s="853">
        <v>0.0508604847298668</v>
      </c>
      <c r="BO109" s="708">
        <v>0.0643232075888278</v>
      </c>
      <c r="BP109" s="708">
        <v>0.790701935372711</v>
      </c>
      <c r="BQ109" s="708">
        <v>-0.013462722858961</v>
      </c>
      <c r="BR109" s="859">
        <v>0.0488942610261602</v>
      </c>
      <c r="BS109" s="870">
        <v>19.6616293633704</v>
      </c>
      <c r="BT109" s="871">
        <v>15.5464883901979</v>
      </c>
      <c r="BU109" s="708">
        <v>1.26469906707467</v>
      </c>
      <c r="BV109" s="875">
        <v>4.1151409731725</v>
      </c>
      <c r="BW109" s="866">
        <v>20.4522980614221</v>
      </c>
      <c r="BX109" s="870">
        <v>5.39881012636509</v>
      </c>
      <c r="BY109" s="871">
        <v>4.09163981641204</v>
      </c>
      <c r="BZ109" s="708">
        <v>1.31947345529043</v>
      </c>
      <c r="CA109" s="875">
        <v>1.30717030995305</v>
      </c>
      <c r="CB109" s="866">
        <v>5.85151661522503</v>
      </c>
    </row>
    <row r="110" s="159" customFormat="1" hidden="1" outlineLevel="3" spans="1:80">
      <c r="A110" s="850" t="s">
        <v>131</v>
      </c>
      <c r="B110" s="841">
        <v>14.866531</v>
      </c>
      <c r="C110" s="709">
        <v>12.33452</v>
      </c>
      <c r="D110" s="727">
        <v>1.2052784380746</v>
      </c>
      <c r="E110" s="842">
        <v>2.53201099999998</v>
      </c>
      <c r="F110" s="843">
        <v>7.48011000000009</v>
      </c>
      <c r="G110" s="841">
        <v>0</v>
      </c>
      <c r="H110" s="709">
        <v>0</v>
      </c>
      <c r="I110" s="727" t="s">
        <v>29</v>
      </c>
      <c r="J110" s="842">
        <v>0</v>
      </c>
      <c r="K110" s="843">
        <v>0</v>
      </c>
      <c r="L110" s="841">
        <v>10.580372</v>
      </c>
      <c r="M110" s="709">
        <v>9.1892174</v>
      </c>
      <c r="N110" s="727">
        <v>1.15138988876245</v>
      </c>
      <c r="O110" s="842">
        <v>1.39115459999999</v>
      </c>
      <c r="P110" s="843">
        <v>4.9598990000001</v>
      </c>
      <c r="Q110" s="841">
        <v>4.28615899999998</v>
      </c>
      <c r="R110" s="709">
        <v>3.1453026</v>
      </c>
      <c r="S110" s="727">
        <v>1.36271753312383</v>
      </c>
      <c r="T110" s="842">
        <v>1.14085639999998</v>
      </c>
      <c r="U110" s="843">
        <v>2.52021099999998</v>
      </c>
      <c r="V110" s="853">
        <v>0.288309290176706</v>
      </c>
      <c r="W110" s="708">
        <v>0.255</v>
      </c>
      <c r="X110" s="708">
        <v>1.13062466735963</v>
      </c>
      <c r="Y110" s="858">
        <v>0.0333092901767056</v>
      </c>
      <c r="Z110" s="859">
        <v>0.336921649547928</v>
      </c>
      <c r="AA110" s="841">
        <v>4.95799199999999</v>
      </c>
      <c r="AB110" s="709">
        <v>2.58050035</v>
      </c>
      <c r="AC110" s="727">
        <v>1.92132971421608</v>
      </c>
      <c r="AD110" s="842">
        <v>2.37749164999999</v>
      </c>
      <c r="AE110" s="843">
        <v>2.26761099999999</v>
      </c>
      <c r="AF110" s="841">
        <v>0.419413999999999</v>
      </c>
      <c r="AG110" s="709">
        <v>0.26864567</v>
      </c>
      <c r="AH110" s="727">
        <v>1.56121630398882</v>
      </c>
      <c r="AI110" s="842">
        <v>0.150768329999999</v>
      </c>
      <c r="AJ110" s="843">
        <v>0.331139</v>
      </c>
      <c r="AK110" s="841">
        <v>0</v>
      </c>
      <c r="AL110" s="709">
        <v>0</v>
      </c>
      <c r="AM110" s="708" t="s">
        <v>29</v>
      </c>
      <c r="AN110" s="842">
        <v>0</v>
      </c>
      <c r="AO110" s="843">
        <v>0</v>
      </c>
      <c r="AP110" s="841">
        <v>0</v>
      </c>
      <c r="AQ110" s="709">
        <v>0</v>
      </c>
      <c r="AR110" s="708" t="s">
        <v>29</v>
      </c>
      <c r="AS110" s="842">
        <v>0</v>
      </c>
      <c r="AT110" s="843">
        <v>0</v>
      </c>
      <c r="AU110" s="841">
        <v>-1.09124700000001</v>
      </c>
      <c r="AV110" s="709">
        <v>0.29615658</v>
      </c>
      <c r="AW110" s="727">
        <v>-3.68469611581822</v>
      </c>
      <c r="AX110" s="842">
        <v>-1.38740358000001</v>
      </c>
      <c r="AY110" s="843">
        <v>-0.0785390000000024</v>
      </c>
      <c r="AZ110" s="853">
        <v>-0.0734029344169132</v>
      </c>
      <c r="BA110" s="708">
        <v>0.0240103854872342</v>
      </c>
      <c r="BB110" s="708">
        <v>-3.0571326918487</v>
      </c>
      <c r="BC110" s="858">
        <v>-0.0974133199041474</v>
      </c>
      <c r="BD110" s="859">
        <v>-0.0104997119026327</v>
      </c>
      <c r="BE110" s="841">
        <v>0.625</v>
      </c>
      <c r="BF110" s="709">
        <v>0.625</v>
      </c>
      <c r="BG110" s="708">
        <v>1</v>
      </c>
      <c r="BH110" s="709">
        <v>0</v>
      </c>
      <c r="BI110" s="866">
        <v>5</v>
      </c>
      <c r="BJ110" s="841">
        <v>23.7864496</v>
      </c>
      <c r="BK110" s="709">
        <v>19.735232</v>
      </c>
      <c r="BL110" s="708">
        <v>1.2052784380746</v>
      </c>
      <c r="BM110" s="866">
        <v>4.05121759999996</v>
      </c>
      <c r="BN110" s="853">
        <v>0.333500263107782</v>
      </c>
      <c r="BO110" s="708">
        <v>0.209209628749234</v>
      </c>
      <c r="BP110" s="708">
        <v>1.59409614701591</v>
      </c>
      <c r="BQ110" s="708">
        <v>0.124290634358548</v>
      </c>
      <c r="BR110" s="859">
        <v>0.303152092683124</v>
      </c>
      <c r="BS110" s="870">
        <v>2.99849838402321</v>
      </c>
      <c r="BT110" s="871">
        <v>4.77989472080482</v>
      </c>
      <c r="BU110" s="708">
        <v>0.627314733726674</v>
      </c>
      <c r="BV110" s="875">
        <v>-1.78139633678161</v>
      </c>
      <c r="BW110" s="866">
        <v>3.29867424351008</v>
      </c>
      <c r="BX110" s="870">
        <v>-0.220098580231676</v>
      </c>
      <c r="BY110" s="871">
        <v>0.114767114834919</v>
      </c>
      <c r="BZ110" s="708">
        <v>-1.91778438055418</v>
      </c>
      <c r="CA110" s="875">
        <v>-0.334865695066595</v>
      </c>
      <c r="CB110" s="866">
        <v>-0.0346351292174905</v>
      </c>
    </row>
    <row r="111" s="159" customFormat="1" hidden="1" outlineLevel="3" spans="1:80">
      <c r="A111" s="850" t="s">
        <v>132</v>
      </c>
      <c r="B111" s="841">
        <v>84.2000439999999</v>
      </c>
      <c r="C111" s="709">
        <v>83.33152129</v>
      </c>
      <c r="D111" s="727">
        <v>1.01042249915224</v>
      </c>
      <c r="E111" s="842">
        <v>0.868522709999951</v>
      </c>
      <c r="F111" s="843">
        <v>88.6954360000002</v>
      </c>
      <c r="G111" s="841">
        <v>0</v>
      </c>
      <c r="H111" s="709">
        <v>0</v>
      </c>
      <c r="I111" s="727" t="s">
        <v>29</v>
      </c>
      <c r="J111" s="842">
        <v>0</v>
      </c>
      <c r="K111" s="843">
        <v>0</v>
      </c>
      <c r="L111" s="841">
        <v>56.8942559999999</v>
      </c>
      <c r="M111" s="709">
        <v>55.9654497</v>
      </c>
      <c r="N111" s="727">
        <v>1.01659606605466</v>
      </c>
      <c r="O111" s="842">
        <v>0.928806299999906</v>
      </c>
      <c r="P111" s="843">
        <v>58.760808</v>
      </c>
      <c r="Q111" s="841">
        <v>27.305788</v>
      </c>
      <c r="R111" s="709">
        <v>27.36607159</v>
      </c>
      <c r="S111" s="727">
        <v>0.997797141259326</v>
      </c>
      <c r="T111" s="842">
        <v>-0.0602835899999548</v>
      </c>
      <c r="U111" s="843">
        <v>29.9346280000002</v>
      </c>
      <c r="V111" s="853">
        <v>0.324296600130043</v>
      </c>
      <c r="W111" s="708">
        <v>0.328399999980368</v>
      </c>
      <c r="X111" s="708">
        <v>0.987504872562212</v>
      </c>
      <c r="Y111" s="858">
        <v>-0.00410339985032415</v>
      </c>
      <c r="Z111" s="859">
        <v>0.337499079434032</v>
      </c>
      <c r="AA111" s="841">
        <v>5.053547</v>
      </c>
      <c r="AB111" s="709">
        <v>5.0630007</v>
      </c>
      <c r="AC111" s="727">
        <v>0.998132787143404</v>
      </c>
      <c r="AD111" s="842">
        <v>-0.00945369999999546</v>
      </c>
      <c r="AE111" s="843">
        <v>3.927332</v>
      </c>
      <c r="AF111" s="841">
        <v>0.55563700000001</v>
      </c>
      <c r="AG111" s="709">
        <v>0.672675989999998</v>
      </c>
      <c r="AH111" s="727">
        <v>0.826009859516484</v>
      </c>
      <c r="AI111" s="842">
        <v>-0.117038989999988</v>
      </c>
      <c r="AJ111" s="843">
        <v>0.458675000000007</v>
      </c>
      <c r="AK111" s="841">
        <v>0</v>
      </c>
      <c r="AL111" s="709">
        <v>0</v>
      </c>
      <c r="AM111" s="708" t="s">
        <v>29</v>
      </c>
      <c r="AN111" s="842">
        <v>0</v>
      </c>
      <c r="AO111" s="843">
        <v>0</v>
      </c>
      <c r="AP111" s="841">
        <v>0</v>
      </c>
      <c r="AQ111" s="709">
        <v>0</v>
      </c>
      <c r="AR111" s="708" t="s">
        <v>29</v>
      </c>
      <c r="AS111" s="842">
        <v>0</v>
      </c>
      <c r="AT111" s="843">
        <v>0</v>
      </c>
      <c r="AU111" s="841">
        <v>21.696604</v>
      </c>
      <c r="AV111" s="709">
        <v>21.6303949</v>
      </c>
      <c r="AW111" s="727">
        <v>1.00306092885988</v>
      </c>
      <c r="AX111" s="842">
        <v>0.0662091000000267</v>
      </c>
      <c r="AY111" s="843">
        <v>25.5486210000002</v>
      </c>
      <c r="AZ111" s="853">
        <v>0.257679247768565</v>
      </c>
      <c r="BA111" s="708">
        <v>0.259570383033385</v>
      </c>
      <c r="BB111" s="708">
        <v>0.99271436424017</v>
      </c>
      <c r="BC111" s="858">
        <v>-0.00189113526482071</v>
      </c>
      <c r="BD111" s="859">
        <v>0.288048879989723</v>
      </c>
      <c r="BE111" s="841">
        <v>1.125</v>
      </c>
      <c r="BF111" s="709">
        <v>1.25</v>
      </c>
      <c r="BG111" s="708">
        <v>0.9</v>
      </c>
      <c r="BH111" s="709">
        <v>-0.125</v>
      </c>
      <c r="BI111" s="866">
        <v>9.91666667</v>
      </c>
      <c r="BJ111" s="841">
        <v>74.8444835555555</v>
      </c>
      <c r="BK111" s="709">
        <v>66.665217032</v>
      </c>
      <c r="BL111" s="708">
        <v>1.12269166572471</v>
      </c>
      <c r="BM111" s="866">
        <v>8.17926652355551</v>
      </c>
      <c r="BN111" s="853">
        <v>0.0600183415581114</v>
      </c>
      <c r="BO111" s="708">
        <v>0.0607573295389673</v>
      </c>
      <c r="BP111" s="708">
        <v>0.987837056261961</v>
      </c>
      <c r="BQ111" s="708">
        <v>-0.000738987980855921</v>
      </c>
      <c r="BR111" s="859">
        <v>0.0442788510561016</v>
      </c>
      <c r="BS111" s="870">
        <v>16.661573346404</v>
      </c>
      <c r="BT111" s="871">
        <v>16.4589195672045</v>
      </c>
      <c r="BU111" s="708">
        <v>1.01231270244514</v>
      </c>
      <c r="BV111" s="875">
        <v>0.202653779199515</v>
      </c>
      <c r="BW111" s="866">
        <v>22.5841451652166</v>
      </c>
      <c r="BX111" s="870">
        <v>4.29334168654215</v>
      </c>
      <c r="BY111" s="871">
        <v>4.27224805637495</v>
      </c>
      <c r="BZ111" s="708">
        <v>1.00493736082008</v>
      </c>
      <c r="CA111" s="875">
        <v>0.0210936301671998</v>
      </c>
      <c r="CB111" s="866">
        <v>6.50533772036594</v>
      </c>
    </row>
    <row r="112" s="159" customFormat="1" hidden="1" outlineLevel="3" spans="1:80">
      <c r="A112" s="850" t="s">
        <v>133</v>
      </c>
      <c r="B112" s="841">
        <v>161.486381999999</v>
      </c>
      <c r="C112" s="709">
        <v>124.99537921</v>
      </c>
      <c r="D112" s="727">
        <v>1.29193881422362</v>
      </c>
      <c r="E112" s="842">
        <v>36.491002789999</v>
      </c>
      <c r="F112" s="843">
        <v>116.826318</v>
      </c>
      <c r="G112" s="841">
        <v>0</v>
      </c>
      <c r="H112" s="709">
        <v>0</v>
      </c>
      <c r="I112" s="727" t="s">
        <v>29</v>
      </c>
      <c r="J112" s="842">
        <v>0</v>
      </c>
      <c r="K112" s="843">
        <v>0</v>
      </c>
      <c r="L112" s="841">
        <v>108.273963999999</v>
      </c>
      <c r="M112" s="709">
        <v>81.99696876</v>
      </c>
      <c r="N112" s="727">
        <v>1.32046300780837</v>
      </c>
      <c r="O112" s="842">
        <v>26.2769952399988</v>
      </c>
      <c r="P112" s="843">
        <v>77.5492770000001</v>
      </c>
      <c r="Q112" s="841">
        <v>53.2124180000002</v>
      </c>
      <c r="R112" s="709">
        <v>42.99841045</v>
      </c>
      <c r="S112" s="727">
        <v>1.23754384041423</v>
      </c>
      <c r="T112" s="842">
        <v>10.2140075500002</v>
      </c>
      <c r="U112" s="843">
        <v>39.277041</v>
      </c>
      <c r="V112" s="853">
        <v>0.329516441826039</v>
      </c>
      <c r="W112" s="708">
        <v>0.34400000001408</v>
      </c>
      <c r="X112" s="708">
        <v>0.957896633176022</v>
      </c>
      <c r="Y112" s="858">
        <v>-0.0144835581880414</v>
      </c>
      <c r="Z112" s="859">
        <v>0.336200281515334</v>
      </c>
      <c r="AA112" s="841">
        <v>7.91823299999999</v>
      </c>
      <c r="AB112" s="709">
        <v>6.22262137</v>
      </c>
      <c r="AC112" s="727">
        <v>1.27249153197312</v>
      </c>
      <c r="AD112" s="842">
        <v>1.69561162999999</v>
      </c>
      <c r="AE112" s="843">
        <v>5.57440100000001</v>
      </c>
      <c r="AF112" s="841">
        <v>0.186346000000009</v>
      </c>
      <c r="AG112" s="709">
        <v>0.520500999999999</v>
      </c>
      <c r="AH112" s="727">
        <v>0.358012760782418</v>
      </c>
      <c r="AI112" s="842">
        <v>-0.33415499999999</v>
      </c>
      <c r="AJ112" s="843">
        <v>0.536155000000009</v>
      </c>
      <c r="AK112" s="841">
        <v>0</v>
      </c>
      <c r="AL112" s="709">
        <v>0</v>
      </c>
      <c r="AM112" s="708" t="s">
        <v>29</v>
      </c>
      <c r="AN112" s="842">
        <v>0</v>
      </c>
      <c r="AO112" s="843">
        <v>0</v>
      </c>
      <c r="AP112" s="841">
        <v>0</v>
      </c>
      <c r="AQ112" s="709">
        <v>0</v>
      </c>
      <c r="AR112" s="708" t="s">
        <v>29</v>
      </c>
      <c r="AS112" s="842">
        <v>0</v>
      </c>
      <c r="AT112" s="843">
        <v>0</v>
      </c>
      <c r="AU112" s="841">
        <v>45.1078390000002</v>
      </c>
      <c r="AV112" s="709">
        <v>36.25528808</v>
      </c>
      <c r="AW112" s="727">
        <v>1.24417268180207</v>
      </c>
      <c r="AX112" s="842">
        <v>8.85255092000019</v>
      </c>
      <c r="AY112" s="843">
        <v>33.166485</v>
      </c>
      <c r="AZ112" s="853">
        <v>0.279329058223625</v>
      </c>
      <c r="BA112" s="708">
        <v>0.290053026833007</v>
      </c>
      <c r="BB112" s="708">
        <v>0.963027558352093</v>
      </c>
      <c r="BC112" s="858">
        <v>-0.0107239686093823</v>
      </c>
      <c r="BD112" s="859">
        <v>0.283895662961833</v>
      </c>
      <c r="BE112" s="841">
        <v>1.375</v>
      </c>
      <c r="BF112" s="709">
        <v>1.375</v>
      </c>
      <c r="BG112" s="708">
        <v>1</v>
      </c>
      <c r="BH112" s="709">
        <v>0</v>
      </c>
      <c r="BI112" s="866">
        <v>11</v>
      </c>
      <c r="BJ112" s="841">
        <v>117.444641454545</v>
      </c>
      <c r="BK112" s="709">
        <v>90.9057303345455</v>
      </c>
      <c r="BL112" s="708">
        <v>1.29193881422362</v>
      </c>
      <c r="BM112" s="866">
        <v>26.5389111199993</v>
      </c>
      <c r="BN112" s="853">
        <v>0.0490334410984577</v>
      </c>
      <c r="BO112" s="708">
        <v>0.0497828112473311</v>
      </c>
      <c r="BP112" s="708">
        <v>0.984947211093597</v>
      </c>
      <c r="BQ112" s="708">
        <v>-0.000749370148873378</v>
      </c>
      <c r="BR112" s="859">
        <v>0.0477152844960842</v>
      </c>
      <c r="BS112" s="870">
        <v>20.3942447765807</v>
      </c>
      <c r="BT112" s="871">
        <v>20.0872545150534</v>
      </c>
      <c r="BU112" s="708">
        <v>1.01528283824439</v>
      </c>
      <c r="BV112" s="875">
        <v>0.306990261527382</v>
      </c>
      <c r="BW112" s="866">
        <v>20.9576451353248</v>
      </c>
      <c r="BX112" s="870">
        <v>5.69670518662437</v>
      </c>
      <c r="BY112" s="871">
        <v>5.82636897285621</v>
      </c>
      <c r="BZ112" s="708">
        <v>0.977745352751274</v>
      </c>
      <c r="CA112" s="875">
        <v>-0.129663786231838</v>
      </c>
      <c r="CB112" s="866">
        <v>5.94978455981189</v>
      </c>
    </row>
    <row r="113" s="159" customFormat="1" hidden="1" outlineLevel="3" spans="1:80">
      <c r="A113" s="850" t="s">
        <v>134</v>
      </c>
      <c r="B113" s="841">
        <v>47.080989</v>
      </c>
      <c r="C113" s="709">
        <v>59.026632</v>
      </c>
      <c r="D113" s="727">
        <v>0.797622825574734</v>
      </c>
      <c r="E113" s="842">
        <v>-11.945643</v>
      </c>
      <c r="F113" s="843">
        <v>61.443073</v>
      </c>
      <c r="G113" s="841">
        <v>0</v>
      </c>
      <c r="H113" s="709">
        <v>0</v>
      </c>
      <c r="I113" s="727" t="s">
        <v>29</v>
      </c>
      <c r="J113" s="842">
        <v>0</v>
      </c>
      <c r="K113" s="843">
        <v>0</v>
      </c>
      <c r="L113" s="841">
        <v>31.2945699999999</v>
      </c>
      <c r="M113" s="709">
        <v>39.68360469</v>
      </c>
      <c r="N113" s="727">
        <v>0.788601999351282</v>
      </c>
      <c r="O113" s="842">
        <v>-8.38903469000008</v>
      </c>
      <c r="P113" s="843">
        <v>41.1730909999999</v>
      </c>
      <c r="Q113" s="841">
        <v>15.7864190000001</v>
      </c>
      <c r="R113" s="709">
        <v>19.34302731</v>
      </c>
      <c r="S113" s="727">
        <v>0.816129696091511</v>
      </c>
      <c r="T113" s="842">
        <v>-3.55660830999991</v>
      </c>
      <c r="U113" s="843">
        <v>20.2699820000001</v>
      </c>
      <c r="V113" s="853">
        <v>0.335303470366778</v>
      </c>
      <c r="W113" s="708">
        <v>0.327700000060989</v>
      </c>
      <c r="X113" s="708">
        <v>1.02320253373321</v>
      </c>
      <c r="Y113" s="858">
        <v>0.00760347030578828</v>
      </c>
      <c r="Z113" s="859">
        <v>0.329898571316576</v>
      </c>
      <c r="AA113" s="841">
        <v>4.455909</v>
      </c>
      <c r="AB113" s="709">
        <v>4.02320569</v>
      </c>
      <c r="AC113" s="727">
        <v>1.10755187364034</v>
      </c>
      <c r="AD113" s="842">
        <v>0.432703309999996</v>
      </c>
      <c r="AE113" s="843">
        <v>3.000286</v>
      </c>
      <c r="AF113" s="841">
        <v>0.269074</v>
      </c>
      <c r="AG113" s="709">
        <v>0.351657</v>
      </c>
      <c r="AH113" s="727">
        <v>0.765160369337166</v>
      </c>
      <c r="AI113" s="842">
        <v>-0.0825830000000001</v>
      </c>
      <c r="AJ113" s="843">
        <v>0.526658999999999</v>
      </c>
      <c r="AK113" s="841">
        <v>0</v>
      </c>
      <c r="AL113" s="709">
        <v>0</v>
      </c>
      <c r="AM113" s="708" t="s">
        <v>29</v>
      </c>
      <c r="AN113" s="842">
        <v>0</v>
      </c>
      <c r="AO113" s="843">
        <v>0</v>
      </c>
      <c r="AP113" s="841">
        <v>0</v>
      </c>
      <c r="AQ113" s="709">
        <v>0</v>
      </c>
      <c r="AR113" s="708" t="s">
        <v>29</v>
      </c>
      <c r="AS113" s="842">
        <v>0</v>
      </c>
      <c r="AT113" s="843">
        <v>0</v>
      </c>
      <c r="AU113" s="841">
        <v>11.0614360000001</v>
      </c>
      <c r="AV113" s="709">
        <v>14.96816462</v>
      </c>
      <c r="AW113" s="727">
        <v>0.738997484382296</v>
      </c>
      <c r="AX113" s="842">
        <v>-3.90672861999991</v>
      </c>
      <c r="AY113" s="843">
        <v>16.7430370000001</v>
      </c>
      <c r="AZ113" s="853">
        <v>0.234944852156782</v>
      </c>
      <c r="BA113" s="708">
        <v>0.253583240527767</v>
      </c>
      <c r="BB113" s="708">
        <v>0.926499920372521</v>
      </c>
      <c r="BC113" s="858">
        <v>-0.0186383883709851</v>
      </c>
      <c r="BD113" s="859">
        <v>0.272496738566447</v>
      </c>
      <c r="BE113" s="841">
        <v>0.875</v>
      </c>
      <c r="BF113" s="709">
        <v>0.875</v>
      </c>
      <c r="BG113" s="708">
        <v>1</v>
      </c>
      <c r="BH113" s="709">
        <v>0</v>
      </c>
      <c r="BI113" s="866">
        <v>7</v>
      </c>
      <c r="BJ113" s="841">
        <v>53.8068445714286</v>
      </c>
      <c r="BK113" s="709">
        <v>67.459008</v>
      </c>
      <c r="BL113" s="708">
        <v>0.797622825574734</v>
      </c>
      <c r="BM113" s="866">
        <v>-13.6521634285714</v>
      </c>
      <c r="BN113" s="853">
        <v>0.0946434876293698</v>
      </c>
      <c r="BO113" s="708">
        <v>0.068159160597203</v>
      </c>
      <c r="BP113" s="708">
        <v>1.3885659212953</v>
      </c>
      <c r="BQ113" s="708">
        <v>0.0264843270321668</v>
      </c>
      <c r="BR113" s="859">
        <v>0.0488303376362702</v>
      </c>
      <c r="BS113" s="870">
        <v>10.5659673480765</v>
      </c>
      <c r="BT113" s="871">
        <v>14.6715421850579</v>
      </c>
      <c r="BU113" s="708">
        <v>0.720167465342346</v>
      </c>
      <c r="BV113" s="875">
        <v>-4.10557483698144</v>
      </c>
      <c r="BW113" s="866">
        <v>20.4790719951365</v>
      </c>
      <c r="BX113" s="870">
        <v>2.48241963648721</v>
      </c>
      <c r="BY113" s="871">
        <v>3.72045721082682</v>
      </c>
      <c r="BZ113" s="708">
        <v>0.667235099294564</v>
      </c>
      <c r="CA113" s="875">
        <v>-1.23803757433961</v>
      </c>
      <c r="CB113" s="866">
        <v>5.58048032754215</v>
      </c>
    </row>
    <row r="114" s="159" customFormat="1" hidden="1" outlineLevel="3" spans="1:80">
      <c r="A114" s="850" t="s">
        <v>135</v>
      </c>
      <c r="B114" s="841">
        <v>7.514611</v>
      </c>
      <c r="C114" s="709">
        <v>9.5048044</v>
      </c>
      <c r="D114" s="727">
        <v>0.790611850991905</v>
      </c>
      <c r="E114" s="842">
        <v>-1.9901934</v>
      </c>
      <c r="F114" s="843">
        <v>0</v>
      </c>
      <c r="G114" s="841">
        <v>0</v>
      </c>
      <c r="H114" s="709">
        <v>0</v>
      </c>
      <c r="I114" s="727" t="s">
        <v>29</v>
      </c>
      <c r="J114" s="842">
        <v>0</v>
      </c>
      <c r="K114" s="843">
        <v>0</v>
      </c>
      <c r="L114" s="841">
        <v>5.315451</v>
      </c>
      <c r="M114" s="709">
        <v>6.65336308</v>
      </c>
      <c r="N114" s="727">
        <v>0.798911909073208</v>
      </c>
      <c r="O114" s="842">
        <v>-1.33791208</v>
      </c>
      <c r="P114" s="843">
        <v>0</v>
      </c>
      <c r="Q114" s="841">
        <v>2.19916</v>
      </c>
      <c r="R114" s="709">
        <v>2.85144132</v>
      </c>
      <c r="S114" s="727">
        <v>0.771245048802198</v>
      </c>
      <c r="T114" s="842">
        <v>-0.652281319999997</v>
      </c>
      <c r="U114" s="843">
        <v>0</v>
      </c>
      <c r="V114" s="853">
        <v>0.292651209756567</v>
      </c>
      <c r="W114" s="708">
        <v>0.3</v>
      </c>
      <c r="X114" s="708">
        <v>0.975504032521889</v>
      </c>
      <c r="Y114" s="858">
        <v>-0.00734879024343327</v>
      </c>
      <c r="Z114" s="859" t="s">
        <v>29</v>
      </c>
      <c r="AA114" s="841">
        <v>0.746144000000001</v>
      </c>
      <c r="AB114" s="709">
        <v>1.12361336</v>
      </c>
      <c r="AC114" s="727">
        <v>0.664057607858989</v>
      </c>
      <c r="AD114" s="842">
        <v>-0.377469359999999</v>
      </c>
      <c r="AE114" s="843">
        <v>0</v>
      </c>
      <c r="AF114" s="841">
        <v>0.0741359999999999</v>
      </c>
      <c r="AG114" s="709">
        <v>0.18</v>
      </c>
      <c r="AH114" s="727">
        <v>0.411866666666666</v>
      </c>
      <c r="AI114" s="842">
        <v>-0.105864</v>
      </c>
      <c r="AJ114" s="843">
        <v>0</v>
      </c>
      <c r="AK114" s="841">
        <v>0</v>
      </c>
      <c r="AL114" s="709">
        <v>0</v>
      </c>
      <c r="AM114" s="708" t="s">
        <v>29</v>
      </c>
      <c r="AN114" s="842">
        <v>0</v>
      </c>
      <c r="AO114" s="843">
        <v>0</v>
      </c>
      <c r="AP114" s="841">
        <v>0</v>
      </c>
      <c r="AQ114" s="709">
        <v>0</v>
      </c>
      <c r="AR114" s="708" t="s">
        <v>29</v>
      </c>
      <c r="AS114" s="842">
        <v>0</v>
      </c>
      <c r="AT114" s="843">
        <v>0</v>
      </c>
      <c r="AU114" s="841">
        <v>1.37888</v>
      </c>
      <c r="AV114" s="709">
        <v>1.54782796</v>
      </c>
      <c r="AW114" s="727">
        <v>0.890848360175638</v>
      </c>
      <c r="AX114" s="842">
        <v>-0.168947959999997</v>
      </c>
      <c r="AY114" s="843">
        <v>0</v>
      </c>
      <c r="AZ114" s="853">
        <v>0.18349319745227</v>
      </c>
      <c r="BA114" s="708">
        <v>0.162846902983085</v>
      </c>
      <c r="BB114" s="708">
        <v>1.12678346404494</v>
      </c>
      <c r="BC114" s="858">
        <v>0.0206462944691853</v>
      </c>
      <c r="BD114" s="859" t="s">
        <v>29</v>
      </c>
      <c r="BE114" s="841">
        <v>0.125</v>
      </c>
      <c r="BF114" s="709">
        <v>0.25</v>
      </c>
      <c r="BG114" s="708">
        <v>0.5</v>
      </c>
      <c r="BH114" s="709">
        <v>-0.125</v>
      </c>
      <c r="BI114" s="866">
        <v>0</v>
      </c>
      <c r="BJ114" s="841">
        <v>60.116888</v>
      </c>
      <c r="BK114" s="709">
        <v>38.0192176</v>
      </c>
      <c r="BL114" s="708">
        <v>1.58122370198381</v>
      </c>
      <c r="BM114" s="866">
        <v>22.0976704</v>
      </c>
      <c r="BN114" s="853">
        <v>0.0992924317705868</v>
      </c>
      <c r="BO114" s="708">
        <v>0.118215305935175</v>
      </c>
      <c r="BP114" s="708">
        <v>0.839928729914508</v>
      </c>
      <c r="BQ114" s="708">
        <v>-0.0189228741645885</v>
      </c>
      <c r="BR114" s="859" t="s">
        <v>29</v>
      </c>
      <c r="BS114" s="870">
        <v>10.0712610434447</v>
      </c>
      <c r="BT114" s="871">
        <v>8.45914149685796</v>
      </c>
      <c r="BU114" s="708">
        <v>1.19057720540383</v>
      </c>
      <c r="BV114" s="875">
        <v>1.61211954658673</v>
      </c>
      <c r="BW114" s="866" t="s">
        <v>29</v>
      </c>
      <c r="BX114" s="870">
        <v>1.84800789123815</v>
      </c>
      <c r="BY114" s="871">
        <v>1.37754499465902</v>
      </c>
      <c r="BZ114" s="708">
        <v>1.34152270771786</v>
      </c>
      <c r="CA114" s="875">
        <v>0.470462896579136</v>
      </c>
      <c r="CB114" s="866" t="s">
        <v>29</v>
      </c>
    </row>
    <row r="115" s="163" customFormat="1" collapsed="1" spans="1:82">
      <c r="A115" s="844" t="s">
        <v>136</v>
      </c>
      <c r="B115" s="845">
        <v>545.877610999998</v>
      </c>
      <c r="C115" s="846">
        <v>506.78953682</v>
      </c>
      <c r="D115" s="847">
        <v>1.07712881056161</v>
      </c>
      <c r="E115" s="846">
        <v>39.0880741799983</v>
      </c>
      <c r="F115" s="848">
        <v>500.704347</v>
      </c>
      <c r="G115" s="845">
        <v>0</v>
      </c>
      <c r="H115" s="846">
        <v>0</v>
      </c>
      <c r="I115" s="847" t="s">
        <v>29</v>
      </c>
      <c r="J115" s="846">
        <v>0</v>
      </c>
      <c r="K115" s="848">
        <v>0</v>
      </c>
      <c r="L115" s="845">
        <v>367.970976999998</v>
      </c>
      <c r="M115" s="846">
        <v>339.24650593</v>
      </c>
      <c r="N115" s="847">
        <v>1.08467138369267</v>
      </c>
      <c r="O115" s="846">
        <v>28.7244710699983</v>
      </c>
      <c r="P115" s="848">
        <v>331.594406</v>
      </c>
      <c r="Q115" s="845">
        <v>177.906634</v>
      </c>
      <c r="R115" s="846">
        <v>167.54303089</v>
      </c>
      <c r="S115" s="847">
        <v>1.0618563664209</v>
      </c>
      <c r="T115" s="846">
        <v>10.36360311</v>
      </c>
      <c r="U115" s="848">
        <v>169.109940999999</v>
      </c>
      <c r="V115" s="854">
        <v>0.325909380445355</v>
      </c>
      <c r="W115" s="855">
        <v>0.330596862637098</v>
      </c>
      <c r="X115" s="855">
        <v>0.985821153430339</v>
      </c>
      <c r="Y115" s="847">
        <v>-0.0046874821917427</v>
      </c>
      <c r="Z115" s="860">
        <v>0.337744103907289</v>
      </c>
      <c r="AA115" s="845">
        <v>35.974742</v>
      </c>
      <c r="AB115" s="846">
        <v>30.21025587</v>
      </c>
      <c r="AC115" s="847">
        <v>1.19081222465661</v>
      </c>
      <c r="AD115" s="846">
        <v>5.76448612999997</v>
      </c>
      <c r="AE115" s="848">
        <v>24.467444</v>
      </c>
      <c r="AF115" s="845">
        <v>2.72616000000002</v>
      </c>
      <c r="AG115" s="846">
        <v>3.48638731</v>
      </c>
      <c r="AH115" s="847">
        <v>0.781944103622847</v>
      </c>
      <c r="AI115" s="846">
        <v>-0.760227309999979</v>
      </c>
      <c r="AJ115" s="848">
        <v>2.73436900000002</v>
      </c>
      <c r="AK115" s="845">
        <v>0</v>
      </c>
      <c r="AL115" s="846">
        <v>0</v>
      </c>
      <c r="AM115" s="855" t="s">
        <v>29</v>
      </c>
      <c r="AN115" s="846">
        <v>0</v>
      </c>
      <c r="AO115" s="848">
        <v>0</v>
      </c>
      <c r="AP115" s="845">
        <v>0</v>
      </c>
      <c r="AQ115" s="846">
        <v>0</v>
      </c>
      <c r="AR115" s="855" t="s">
        <v>29</v>
      </c>
      <c r="AS115" s="846">
        <v>0</v>
      </c>
      <c r="AT115" s="848">
        <v>0</v>
      </c>
      <c r="AU115" s="845">
        <v>139.205732</v>
      </c>
      <c r="AV115" s="846">
        <v>133.84638771</v>
      </c>
      <c r="AW115" s="847">
        <v>1.04004100806674</v>
      </c>
      <c r="AX115" s="846">
        <v>5.35934429000002</v>
      </c>
      <c r="AY115" s="848">
        <v>141.908127999999</v>
      </c>
      <c r="AZ115" s="854">
        <v>0.255012715661644</v>
      </c>
      <c r="BA115" s="855">
        <v>0.264106454426543</v>
      </c>
      <c r="BB115" s="855">
        <v>0.965567904106531</v>
      </c>
      <c r="BC115" s="847">
        <v>-0.00909373876489872</v>
      </c>
      <c r="BD115" s="860">
        <v>0.283417008161104</v>
      </c>
      <c r="BE115" s="845">
        <v>6.75</v>
      </c>
      <c r="BF115" s="846">
        <v>6.875</v>
      </c>
      <c r="BG115" s="855">
        <v>0.981818181818182</v>
      </c>
      <c r="BH115" s="846">
        <v>-0.125</v>
      </c>
      <c r="BI115" s="867">
        <v>52.83333333</v>
      </c>
      <c r="BJ115" s="845">
        <v>80.8707571851849</v>
      </c>
      <c r="BK115" s="846">
        <v>73.7148417192727</v>
      </c>
      <c r="BL115" s="855">
        <v>1.09707564038683</v>
      </c>
      <c r="BM115" s="867">
        <v>7.1559154659122</v>
      </c>
      <c r="BN115" s="854">
        <v>0.0659025782979036</v>
      </c>
      <c r="BO115" s="855">
        <v>0.0596110489169984</v>
      </c>
      <c r="BP115" s="855">
        <v>1.10554300746604</v>
      </c>
      <c r="BQ115" s="855">
        <v>0.00629152938090521</v>
      </c>
      <c r="BR115" s="860">
        <v>0.0488660506875927</v>
      </c>
      <c r="BS115" s="872">
        <v>15.1739131582931</v>
      </c>
      <c r="BT115" s="873">
        <v>16.7754135880478</v>
      </c>
      <c r="BU115" s="855">
        <v>0.904532879541295</v>
      </c>
      <c r="BV115" s="855">
        <v>-1.60150042975476</v>
      </c>
      <c r="BW115" s="867">
        <v>20.4641051594927</v>
      </c>
      <c r="BX115" s="872">
        <v>3.86954080171027</v>
      </c>
      <c r="BY115" s="873">
        <v>4.43049500427816</v>
      </c>
      <c r="BZ115" s="855">
        <v>0.873387916694134</v>
      </c>
      <c r="CA115" s="855">
        <v>-0.560954202567892</v>
      </c>
      <c r="CB115" s="867">
        <v>5.79987545899764</v>
      </c>
      <c r="CC115" s="159"/>
      <c r="CD115" s="159"/>
    </row>
    <row r="116" s="164" customFormat="1" hidden="1" outlineLevel="1" spans="1:82">
      <c r="A116" s="850" t="s">
        <v>137</v>
      </c>
      <c r="B116" s="841">
        <v>94.3925099999997</v>
      </c>
      <c r="C116" s="709">
        <v>69.9976704</v>
      </c>
      <c r="D116" s="727">
        <v>1.34850930696116</v>
      </c>
      <c r="E116" s="842">
        <v>24.3948395999997</v>
      </c>
      <c r="F116" s="843">
        <v>68.0437590000001</v>
      </c>
      <c r="G116" s="841">
        <v>0</v>
      </c>
      <c r="H116" s="709">
        <v>0</v>
      </c>
      <c r="I116" s="727" t="s">
        <v>29</v>
      </c>
      <c r="J116" s="842">
        <v>0</v>
      </c>
      <c r="K116" s="843">
        <v>0</v>
      </c>
      <c r="L116" s="841">
        <v>69.7315289999999</v>
      </c>
      <c r="M116" s="709">
        <v>47.22042845</v>
      </c>
      <c r="N116" s="727">
        <v>1.47672376742274</v>
      </c>
      <c r="O116" s="842">
        <v>22.5111005499999</v>
      </c>
      <c r="P116" s="843">
        <v>45.814654</v>
      </c>
      <c r="Q116" s="841">
        <v>24.6609809999999</v>
      </c>
      <c r="R116" s="709">
        <v>22.77724195</v>
      </c>
      <c r="S116" s="727">
        <v>1.08270268429053</v>
      </c>
      <c r="T116" s="842">
        <v>1.88373904999986</v>
      </c>
      <c r="U116" s="843">
        <v>22.2291050000001</v>
      </c>
      <c r="V116" s="853">
        <v>0.26125993471304</v>
      </c>
      <c r="W116" s="708">
        <v>0.325400000026287</v>
      </c>
      <c r="X116" s="708">
        <v>0.802888551603978</v>
      </c>
      <c r="Y116" s="858">
        <v>-0.0641400653132471</v>
      </c>
      <c r="Z116" s="859">
        <v>0.32668837416816</v>
      </c>
      <c r="AA116" s="841">
        <v>3.09184</v>
      </c>
      <c r="AB116" s="709">
        <v>2.16432768</v>
      </c>
      <c r="AC116" s="727">
        <v>1.42854523766013</v>
      </c>
      <c r="AD116" s="842">
        <v>0.927512319999999</v>
      </c>
      <c r="AE116" s="843">
        <v>1.80270800000001</v>
      </c>
      <c r="AF116" s="841">
        <v>0.633237999999999</v>
      </c>
      <c r="AG116" s="709">
        <v>0.256337</v>
      </c>
      <c r="AH116" s="727">
        <v>2.47033397441649</v>
      </c>
      <c r="AI116" s="842">
        <v>0.376900999999999</v>
      </c>
      <c r="AJ116" s="843">
        <v>0.1059</v>
      </c>
      <c r="AK116" s="841">
        <v>0</v>
      </c>
      <c r="AL116" s="709">
        <v>0</v>
      </c>
      <c r="AM116" s="708" t="s">
        <v>29</v>
      </c>
      <c r="AN116" s="842">
        <v>0</v>
      </c>
      <c r="AO116" s="843">
        <v>0.10031</v>
      </c>
      <c r="AP116" s="841">
        <v>0</v>
      </c>
      <c r="AQ116" s="709">
        <v>0</v>
      </c>
      <c r="AR116" s="708" t="s">
        <v>29</v>
      </c>
      <c r="AS116" s="842">
        <v>0</v>
      </c>
      <c r="AT116" s="843">
        <v>0</v>
      </c>
      <c r="AU116" s="841">
        <v>20.9359029999999</v>
      </c>
      <c r="AV116" s="709">
        <v>20.35657727</v>
      </c>
      <c r="AW116" s="727">
        <v>1.0284588967151</v>
      </c>
      <c r="AX116" s="842">
        <v>0.579325729999855</v>
      </c>
      <c r="AY116" s="843">
        <v>20.4208070000001</v>
      </c>
      <c r="AZ116" s="853">
        <v>0.221796231501842</v>
      </c>
      <c r="BA116" s="708">
        <v>0.290817925134834</v>
      </c>
      <c r="BB116" s="708">
        <v>0.762663551082722</v>
      </c>
      <c r="BC116" s="858">
        <v>-0.0690216936329925</v>
      </c>
      <c r="BD116" s="859">
        <v>0.300112858256407</v>
      </c>
      <c r="BE116" s="841">
        <v>0.5</v>
      </c>
      <c r="BF116" s="709">
        <v>0.5</v>
      </c>
      <c r="BG116" s="708">
        <v>1</v>
      </c>
      <c r="BH116" s="709">
        <v>0</v>
      </c>
      <c r="BI116" s="866">
        <v>3.91666667</v>
      </c>
      <c r="BJ116" s="841">
        <v>188.785019999999</v>
      </c>
      <c r="BK116" s="709">
        <v>139.9953408</v>
      </c>
      <c r="BL116" s="708">
        <v>1.34850930696116</v>
      </c>
      <c r="BM116" s="866">
        <v>48.7896791999995</v>
      </c>
      <c r="BN116" s="853">
        <v>0.0327551412712726</v>
      </c>
      <c r="BO116" s="708">
        <v>0.0309199958746056</v>
      </c>
      <c r="BP116" s="708">
        <v>1.05935141143321</v>
      </c>
      <c r="BQ116" s="708">
        <v>0.00183514539666699</v>
      </c>
      <c r="BR116" s="859">
        <v>0.0264933628960741</v>
      </c>
      <c r="BS116" s="870">
        <v>30.5295584506313</v>
      </c>
      <c r="BT116" s="871">
        <v>32.341530835109</v>
      </c>
      <c r="BU116" s="708">
        <v>0.943973821347048</v>
      </c>
      <c r="BV116" s="875">
        <v>-1.81197238447777</v>
      </c>
      <c r="BW116" s="866">
        <v>37.7453026224989</v>
      </c>
      <c r="BX116" s="870">
        <v>6.77134101376522</v>
      </c>
      <c r="BY116" s="871">
        <v>9.40549689315067</v>
      </c>
      <c r="BZ116" s="708">
        <v>0.719934426717666</v>
      </c>
      <c r="CA116" s="875">
        <v>-2.63415587938545</v>
      </c>
      <c r="CB116" s="866">
        <v>11.3278506557912</v>
      </c>
      <c r="CC116" s="159"/>
      <c r="CD116" s="159"/>
    </row>
    <row r="117" s="159" customFormat="1" hidden="1" outlineLevel="1" spans="1:80">
      <c r="A117" s="850" t="s">
        <v>138</v>
      </c>
      <c r="B117" s="841">
        <v>14.909683</v>
      </c>
      <c r="C117" s="709">
        <v>11.83337232</v>
      </c>
      <c r="D117" s="727">
        <v>1.2599690601132</v>
      </c>
      <c r="E117" s="842">
        <v>3.07631067999995</v>
      </c>
      <c r="F117" s="843">
        <v>14.143498</v>
      </c>
      <c r="G117" s="841">
        <v>0</v>
      </c>
      <c r="H117" s="709">
        <v>0</v>
      </c>
      <c r="I117" s="727" t="s">
        <v>29</v>
      </c>
      <c r="J117" s="842">
        <v>0</v>
      </c>
      <c r="K117" s="843">
        <v>0</v>
      </c>
      <c r="L117" s="841">
        <v>10.324874</v>
      </c>
      <c r="M117" s="709">
        <v>7.86919259</v>
      </c>
      <c r="N117" s="727">
        <v>1.31206269028421</v>
      </c>
      <c r="O117" s="842">
        <v>2.45568140999999</v>
      </c>
      <c r="P117" s="843">
        <v>9.606271</v>
      </c>
      <c r="Q117" s="841">
        <v>4.58480899999996</v>
      </c>
      <c r="R117" s="709">
        <v>3.96417973</v>
      </c>
      <c r="S117" s="727">
        <v>1.15655931674923</v>
      </c>
      <c r="T117" s="842">
        <v>0.62062926999996</v>
      </c>
      <c r="U117" s="843">
        <v>4.53722699999999</v>
      </c>
      <c r="V117" s="853">
        <v>0.307505464737243</v>
      </c>
      <c r="W117" s="708">
        <v>0.335000000236619</v>
      </c>
      <c r="X117" s="708">
        <v>0.917926759761326</v>
      </c>
      <c r="Y117" s="858">
        <v>-0.0274945354993757</v>
      </c>
      <c r="Z117" s="859">
        <v>0.320799493873439</v>
      </c>
      <c r="AA117" s="841">
        <v>2.273836</v>
      </c>
      <c r="AB117" s="709">
        <v>1.94302868</v>
      </c>
      <c r="AC117" s="727">
        <v>1.17025344165275</v>
      </c>
      <c r="AD117" s="842">
        <v>0.330807319999999</v>
      </c>
      <c r="AE117" s="843">
        <v>1.582864</v>
      </c>
      <c r="AF117" s="841">
        <v>0.054888</v>
      </c>
      <c r="AG117" s="709">
        <v>0.225466</v>
      </c>
      <c r="AH117" s="727">
        <v>0.243442470261592</v>
      </c>
      <c r="AI117" s="842">
        <v>-0.170578</v>
      </c>
      <c r="AJ117" s="843">
        <v>0.0963669999999998</v>
      </c>
      <c r="AK117" s="841">
        <v>0</v>
      </c>
      <c r="AL117" s="709">
        <v>0</v>
      </c>
      <c r="AM117" s="708" t="s">
        <v>29</v>
      </c>
      <c r="AN117" s="842">
        <v>0</v>
      </c>
      <c r="AO117" s="843">
        <v>0</v>
      </c>
      <c r="AP117" s="841">
        <v>0</v>
      </c>
      <c r="AQ117" s="709">
        <v>0</v>
      </c>
      <c r="AR117" s="708" t="s">
        <v>29</v>
      </c>
      <c r="AS117" s="842">
        <v>0</v>
      </c>
      <c r="AT117" s="843">
        <v>0</v>
      </c>
      <c r="AU117" s="841">
        <v>2.25608499999996</v>
      </c>
      <c r="AV117" s="709">
        <v>1.79568505</v>
      </c>
      <c r="AW117" s="727">
        <v>1.25639237237062</v>
      </c>
      <c r="AX117" s="842">
        <v>0.46039994999996</v>
      </c>
      <c r="AY117" s="843">
        <v>2.85799599999999</v>
      </c>
      <c r="AZ117" s="865">
        <v>0.151316765084809</v>
      </c>
      <c r="BA117" s="708">
        <v>0.151747532439679</v>
      </c>
      <c r="BB117" s="708">
        <v>0.997161289228597</v>
      </c>
      <c r="BC117" s="727">
        <v>-0.000430767354870271</v>
      </c>
      <c r="BD117" s="859">
        <v>0.202071368766057</v>
      </c>
      <c r="BE117" s="880">
        <v>0.5</v>
      </c>
      <c r="BF117" s="709">
        <v>0.5</v>
      </c>
      <c r="BG117" s="708">
        <v>1</v>
      </c>
      <c r="BH117" s="709">
        <v>0</v>
      </c>
      <c r="BI117" s="866">
        <v>3.41666667</v>
      </c>
      <c r="BJ117" s="880">
        <v>29.8193659999999</v>
      </c>
      <c r="BK117" s="709">
        <v>23.66674464</v>
      </c>
      <c r="BL117" s="708">
        <v>1.2599690601132</v>
      </c>
      <c r="BM117" s="866">
        <v>6.15262135999991</v>
      </c>
      <c r="BN117" s="877">
        <v>0.152507333656927</v>
      </c>
      <c r="BO117" s="708">
        <v>0.164199065782458</v>
      </c>
      <c r="BP117" s="708">
        <v>0.928795379743381</v>
      </c>
      <c r="BQ117" s="708">
        <v>-0.0116917321255316</v>
      </c>
      <c r="BR117" s="859">
        <v>0.111914605566459</v>
      </c>
      <c r="BS117" s="881">
        <v>6.55706172300903</v>
      </c>
      <c r="BT117" s="871">
        <v>6.09016863302296</v>
      </c>
      <c r="BU117" s="708">
        <v>1.076663409196</v>
      </c>
      <c r="BV117" s="708">
        <v>0.466893089986073</v>
      </c>
      <c r="BW117" s="866">
        <v>8.93538421494202</v>
      </c>
      <c r="BX117" s="881">
        <v>0.992193368387149</v>
      </c>
      <c r="BY117" s="871">
        <v>0.924168062202767</v>
      </c>
      <c r="BZ117" s="708">
        <v>1.07360707317914</v>
      </c>
      <c r="CA117" s="708">
        <v>0.0680253061843819</v>
      </c>
      <c r="CB117" s="866">
        <v>1.80558531876396</v>
      </c>
    </row>
    <row r="118" s="159" customFormat="1" hidden="1" outlineLevel="1" spans="1:80">
      <c r="A118" s="850" t="s">
        <v>139</v>
      </c>
      <c r="B118" s="841">
        <v>6.778812</v>
      </c>
      <c r="C118" s="709">
        <v>5.50008</v>
      </c>
      <c r="D118" s="727">
        <v>1.23249334555134</v>
      </c>
      <c r="E118" s="842">
        <v>1.278732</v>
      </c>
      <c r="F118" s="843">
        <v>6.988218</v>
      </c>
      <c r="G118" s="841">
        <v>0</v>
      </c>
      <c r="H118" s="709">
        <v>0</v>
      </c>
      <c r="I118" s="727" t="s">
        <v>29</v>
      </c>
      <c r="J118" s="842">
        <v>0</v>
      </c>
      <c r="K118" s="843">
        <v>0</v>
      </c>
      <c r="L118" s="841">
        <v>4.49080099999999</v>
      </c>
      <c r="M118" s="709">
        <v>3.6850536</v>
      </c>
      <c r="N118" s="727">
        <v>1.21865283045001</v>
      </c>
      <c r="O118" s="842">
        <v>0.80574739999999</v>
      </c>
      <c r="P118" s="843">
        <v>4.794405</v>
      </c>
      <c r="Q118" s="841">
        <v>2.28801100000001</v>
      </c>
      <c r="R118" s="709">
        <v>1.8150264</v>
      </c>
      <c r="S118" s="727">
        <v>1.26059378530252</v>
      </c>
      <c r="T118" s="842">
        <v>0.472984600000014</v>
      </c>
      <c r="U118" s="843">
        <v>2.193813</v>
      </c>
      <c r="V118" s="853">
        <v>0.337523890616824</v>
      </c>
      <c r="W118" s="708">
        <v>0.33</v>
      </c>
      <c r="X118" s="708">
        <v>1.02279966853583</v>
      </c>
      <c r="Y118" s="858">
        <v>0.00752389061682374</v>
      </c>
      <c r="Z118" s="859">
        <v>0.313930246595055</v>
      </c>
      <c r="AA118" s="841">
        <v>0.459536999999998</v>
      </c>
      <c r="AB118" s="709">
        <v>0.44066667</v>
      </c>
      <c r="AC118" s="727">
        <v>1.04282223114355</v>
      </c>
      <c r="AD118" s="842">
        <v>0.0188703299999978</v>
      </c>
      <c r="AE118" s="843">
        <v>0.248768999999999</v>
      </c>
      <c r="AF118" s="841">
        <v>0.027026</v>
      </c>
      <c r="AG118" s="709">
        <v>0.51196267</v>
      </c>
      <c r="AH118" s="727">
        <v>0.0527890051046105</v>
      </c>
      <c r="AI118" s="842">
        <v>-0.48493667</v>
      </c>
      <c r="AJ118" s="843">
        <v>0.029501</v>
      </c>
      <c r="AK118" s="841">
        <v>0</v>
      </c>
      <c r="AL118" s="709">
        <v>0</v>
      </c>
      <c r="AM118" s="708" t="s">
        <v>29</v>
      </c>
      <c r="AN118" s="842">
        <v>0</v>
      </c>
      <c r="AO118" s="843">
        <v>0</v>
      </c>
      <c r="AP118" s="841">
        <v>0</v>
      </c>
      <c r="AQ118" s="709">
        <v>0</v>
      </c>
      <c r="AR118" s="708" t="s">
        <v>29</v>
      </c>
      <c r="AS118" s="842">
        <v>0</v>
      </c>
      <c r="AT118" s="843">
        <v>0</v>
      </c>
      <c r="AU118" s="841">
        <v>1.80144800000002</v>
      </c>
      <c r="AV118" s="709">
        <v>0.86239706</v>
      </c>
      <c r="AW118" s="727">
        <v>2.08888467221817</v>
      </c>
      <c r="AX118" s="842">
        <v>0.939050940000016</v>
      </c>
      <c r="AY118" s="843">
        <v>1.915543</v>
      </c>
      <c r="AZ118" s="877">
        <v>0.265746859479215</v>
      </c>
      <c r="BA118" s="708">
        <v>0.156797184768222</v>
      </c>
      <c r="BB118" s="708">
        <v>1.69484458456345</v>
      </c>
      <c r="BC118" s="727">
        <v>0.108949674710993</v>
      </c>
      <c r="BD118" s="859">
        <v>0.274110366906127</v>
      </c>
      <c r="BE118" s="880">
        <v>0.125</v>
      </c>
      <c r="BF118" s="709">
        <v>0.125</v>
      </c>
      <c r="BG118" s="708">
        <v>1</v>
      </c>
      <c r="BH118" s="709">
        <v>0</v>
      </c>
      <c r="BI118" s="866">
        <v>1</v>
      </c>
      <c r="BJ118" s="880">
        <v>54.230496</v>
      </c>
      <c r="BK118" s="709">
        <v>44.00064</v>
      </c>
      <c r="BL118" s="708">
        <v>1.23249334555134</v>
      </c>
      <c r="BM118" s="866">
        <v>10.229856</v>
      </c>
      <c r="BN118" s="877">
        <v>0.0677901968663532</v>
      </c>
      <c r="BO118" s="708">
        <v>0.0801200473447659</v>
      </c>
      <c r="BP118" s="708">
        <v>0.846107798397124</v>
      </c>
      <c r="BQ118" s="708">
        <v>-0.0123298504784127</v>
      </c>
      <c r="BR118" s="859">
        <v>0.0355983456726734</v>
      </c>
      <c r="BS118" s="881">
        <v>14.7513954262661</v>
      </c>
      <c r="BT118" s="871">
        <v>12.4812707074034</v>
      </c>
      <c r="BU118" s="708">
        <v>1.1818824999538</v>
      </c>
      <c r="BV118" s="708">
        <v>2.27012471886268</v>
      </c>
      <c r="BW118" s="866">
        <v>28.091193034502</v>
      </c>
      <c r="BX118" s="881">
        <v>3.92013700746626</v>
      </c>
      <c r="BY118" s="871">
        <v>1.95702810925092</v>
      </c>
      <c r="BZ118" s="708">
        <v>2.00310715463701</v>
      </c>
      <c r="CA118" s="708">
        <v>1.96310889821534</v>
      </c>
      <c r="CB118" s="866">
        <v>7.70008722951819</v>
      </c>
    </row>
    <row r="119" s="159" customFormat="1" hidden="1" outlineLevel="1" spans="1:80">
      <c r="A119" s="850" t="s">
        <v>140</v>
      </c>
      <c r="B119" s="841">
        <v>28.1039699999999</v>
      </c>
      <c r="C119" s="709">
        <v>24.83136</v>
      </c>
      <c r="D119" s="727">
        <v>1.13179342573262</v>
      </c>
      <c r="E119" s="842">
        <v>3.27260999999995</v>
      </c>
      <c r="F119" s="843">
        <v>27.088876</v>
      </c>
      <c r="G119" s="841">
        <v>0</v>
      </c>
      <c r="H119" s="709">
        <v>0</v>
      </c>
      <c r="I119" s="727" t="s">
        <v>29</v>
      </c>
      <c r="J119" s="842">
        <v>0</v>
      </c>
      <c r="K119" s="843">
        <v>0</v>
      </c>
      <c r="L119" s="841">
        <v>18.672247</v>
      </c>
      <c r="M119" s="709">
        <v>16.92505498</v>
      </c>
      <c r="N119" s="727">
        <v>1.10323109863245</v>
      </c>
      <c r="O119" s="842">
        <v>1.74719201999997</v>
      </c>
      <c r="P119" s="843">
        <v>18.475309</v>
      </c>
      <c r="Q119" s="841">
        <v>9.43172299999998</v>
      </c>
      <c r="R119" s="709">
        <v>7.90630502</v>
      </c>
      <c r="S119" s="727">
        <v>1.19293689987184</v>
      </c>
      <c r="T119" s="842">
        <v>1.52541797999998</v>
      </c>
      <c r="U119" s="843">
        <v>8.613567</v>
      </c>
      <c r="V119" s="853">
        <v>0.335601091233729</v>
      </c>
      <c r="W119" s="708">
        <v>0.318399999838913</v>
      </c>
      <c r="X119" s="708">
        <v>1.05402352827738</v>
      </c>
      <c r="Y119" s="858">
        <v>0.017201091394816</v>
      </c>
      <c r="Z119" s="859">
        <v>0.31797432274414</v>
      </c>
      <c r="AA119" s="841">
        <v>1.012038</v>
      </c>
      <c r="AB119" s="709">
        <v>1.16777334</v>
      </c>
      <c r="AC119" s="727">
        <v>0.866639068845327</v>
      </c>
      <c r="AD119" s="842">
        <v>-0.155735340000002</v>
      </c>
      <c r="AE119" s="843">
        <v>0.973024999999999</v>
      </c>
      <c r="AF119" s="841">
        <v>0.077055</v>
      </c>
      <c r="AG119" s="709">
        <v>0.11</v>
      </c>
      <c r="AH119" s="727">
        <v>0.7005</v>
      </c>
      <c r="AI119" s="842">
        <v>-0.032945</v>
      </c>
      <c r="AJ119" s="843">
        <v>0.0745119999999998</v>
      </c>
      <c r="AK119" s="841">
        <v>0.05</v>
      </c>
      <c r="AL119" s="709">
        <v>0</v>
      </c>
      <c r="AM119" s="708" t="s">
        <v>29</v>
      </c>
      <c r="AN119" s="842">
        <v>0.05</v>
      </c>
      <c r="AO119" s="843">
        <v>0.0519999999999999</v>
      </c>
      <c r="AP119" s="841">
        <v>0</v>
      </c>
      <c r="AQ119" s="709">
        <v>0</v>
      </c>
      <c r="AR119" s="708" t="s">
        <v>29</v>
      </c>
      <c r="AS119" s="842">
        <v>0</v>
      </c>
      <c r="AT119" s="843">
        <v>0</v>
      </c>
      <c r="AU119" s="841">
        <v>8.39262999999998</v>
      </c>
      <c r="AV119" s="709">
        <v>6.62853168</v>
      </c>
      <c r="AW119" s="727">
        <v>1.26613711831879</v>
      </c>
      <c r="AX119" s="842">
        <v>1.76409831999998</v>
      </c>
      <c r="AY119" s="843">
        <v>7.61803</v>
      </c>
      <c r="AZ119" s="877">
        <v>0.298627916269481</v>
      </c>
      <c r="BA119" s="708">
        <v>0.266941950823475</v>
      </c>
      <c r="BB119" s="708">
        <v>1.11869983473283</v>
      </c>
      <c r="BC119" s="727">
        <v>0.0316859654460058</v>
      </c>
      <c r="BD119" s="859">
        <v>0.281223554642873</v>
      </c>
      <c r="BE119" s="880">
        <v>0.25</v>
      </c>
      <c r="BF119" s="709">
        <v>0.25</v>
      </c>
      <c r="BG119" s="708">
        <v>1</v>
      </c>
      <c r="BH119" s="709">
        <v>0</v>
      </c>
      <c r="BI119" s="866">
        <v>2</v>
      </c>
      <c r="BJ119" s="880">
        <v>112.41588</v>
      </c>
      <c r="BK119" s="709">
        <v>99.32544</v>
      </c>
      <c r="BL119" s="708">
        <v>1.13179342573262</v>
      </c>
      <c r="BM119" s="866">
        <v>13.0904399999998</v>
      </c>
      <c r="BN119" s="877">
        <v>0.0360104995842224</v>
      </c>
      <c r="BO119" s="708">
        <v>0.0470281668019794</v>
      </c>
      <c r="BP119" s="708">
        <v>0.765721949908257</v>
      </c>
      <c r="BQ119" s="708">
        <v>-0.011017667217757</v>
      </c>
      <c r="BR119" s="859">
        <v>0.0359197258682863</v>
      </c>
      <c r="BS119" s="881">
        <v>27.769678608906</v>
      </c>
      <c r="BT119" s="871">
        <v>21.2638524527371</v>
      </c>
      <c r="BU119" s="708">
        <v>1.30595707765699</v>
      </c>
      <c r="BV119" s="708">
        <v>6.50582615616889</v>
      </c>
      <c r="BW119" s="866">
        <v>27.8398561188048</v>
      </c>
      <c r="BX119" s="881">
        <v>8.29280125845077</v>
      </c>
      <c r="BY119" s="871">
        <v>5.67621425575617</v>
      </c>
      <c r="BZ119" s="708">
        <v>1.46097396694305</v>
      </c>
      <c r="CA119" s="708">
        <v>2.61658700269459</v>
      </c>
      <c r="CB119" s="866">
        <v>7.82922329847641</v>
      </c>
    </row>
    <row r="120" s="164" customFormat="1" hidden="1" outlineLevel="1" spans="1:82">
      <c r="A120" s="850" t="s">
        <v>141</v>
      </c>
      <c r="B120" s="841">
        <v>83.0912029999999</v>
      </c>
      <c r="C120" s="709">
        <v>66.00492</v>
      </c>
      <c r="D120" s="727">
        <v>1.25886377863953</v>
      </c>
      <c r="E120" s="842">
        <v>17.0862829999999</v>
      </c>
      <c r="F120" s="843">
        <v>68.8446629999991</v>
      </c>
      <c r="G120" s="841">
        <v>0</v>
      </c>
      <c r="H120" s="709">
        <v>0</v>
      </c>
      <c r="I120" s="727" t="s">
        <v>29</v>
      </c>
      <c r="J120" s="842">
        <v>0</v>
      </c>
      <c r="K120" s="843">
        <v>0</v>
      </c>
      <c r="L120" s="841">
        <v>57.1289179999999</v>
      </c>
      <c r="M120" s="709">
        <v>45.15396577</v>
      </c>
      <c r="N120" s="727">
        <v>1.26520266881976</v>
      </c>
      <c r="O120" s="842">
        <v>11.9749522299999</v>
      </c>
      <c r="P120" s="843">
        <v>47.036517</v>
      </c>
      <c r="Q120" s="841">
        <v>25.962285</v>
      </c>
      <c r="R120" s="709">
        <v>20.85095423</v>
      </c>
      <c r="S120" s="727">
        <v>1.24513653972948</v>
      </c>
      <c r="T120" s="842">
        <v>5.11133077000004</v>
      </c>
      <c r="U120" s="843">
        <v>21.8081459999991</v>
      </c>
      <c r="V120" s="853">
        <v>0.31245527880972</v>
      </c>
      <c r="W120" s="708">
        <v>0.315900000030301</v>
      </c>
      <c r="X120" s="708">
        <v>0.98909553269943</v>
      </c>
      <c r="Y120" s="858">
        <v>-0.00344472122058059</v>
      </c>
      <c r="Z120" s="859">
        <v>0.316773226125014</v>
      </c>
      <c r="AA120" s="841">
        <v>3.884447</v>
      </c>
      <c r="AB120" s="709">
        <v>4.37852264</v>
      </c>
      <c r="AC120" s="727">
        <v>0.887159281652132</v>
      </c>
      <c r="AD120" s="842">
        <v>-0.494075640000001</v>
      </c>
      <c r="AE120" s="843">
        <v>3.80575800000001</v>
      </c>
      <c r="AF120" s="841">
        <v>1.306612</v>
      </c>
      <c r="AG120" s="709">
        <v>0.928581</v>
      </c>
      <c r="AH120" s="727">
        <v>1.40710611136777</v>
      </c>
      <c r="AI120" s="842">
        <v>0.378030999999999</v>
      </c>
      <c r="AJ120" s="843">
        <v>1.215254</v>
      </c>
      <c r="AK120" s="841">
        <v>0</v>
      </c>
      <c r="AL120" s="709">
        <v>0</v>
      </c>
      <c r="AM120" s="708" t="s">
        <v>29</v>
      </c>
      <c r="AN120" s="842">
        <v>0</v>
      </c>
      <c r="AO120" s="843">
        <v>0.0792</v>
      </c>
      <c r="AP120" s="841">
        <v>0</v>
      </c>
      <c r="AQ120" s="709">
        <v>0</v>
      </c>
      <c r="AR120" s="708" t="s">
        <v>29</v>
      </c>
      <c r="AS120" s="842">
        <v>0</v>
      </c>
      <c r="AT120" s="843">
        <v>0</v>
      </c>
      <c r="AU120" s="841">
        <v>20.771226</v>
      </c>
      <c r="AV120" s="709">
        <v>15.54385059</v>
      </c>
      <c r="AW120" s="727">
        <v>1.33629861402316</v>
      </c>
      <c r="AX120" s="842">
        <v>5.22737541000004</v>
      </c>
      <c r="AY120" s="843">
        <v>16.8663339999991</v>
      </c>
      <c r="AZ120" s="865">
        <v>0.249981047933559</v>
      </c>
      <c r="BA120" s="708">
        <v>0.235495332620659</v>
      </c>
      <c r="BB120" s="708">
        <v>1.06151168752136</v>
      </c>
      <c r="BC120" s="727">
        <v>0.0144857153128995</v>
      </c>
      <c r="BD120" s="859">
        <v>0.244991162205258</v>
      </c>
      <c r="BE120" s="880">
        <v>1</v>
      </c>
      <c r="BF120" s="709">
        <v>1</v>
      </c>
      <c r="BG120" s="708">
        <v>1</v>
      </c>
      <c r="BH120" s="709">
        <v>0</v>
      </c>
      <c r="BI120" s="866">
        <v>8</v>
      </c>
      <c r="BJ120" s="880">
        <v>83.0912029999999</v>
      </c>
      <c r="BK120" s="709">
        <v>66.00492</v>
      </c>
      <c r="BL120" s="708">
        <v>1.25886377863953</v>
      </c>
      <c r="BM120" s="866">
        <v>17.0862829999999</v>
      </c>
      <c r="BN120" s="877">
        <v>0.0467491967832022</v>
      </c>
      <c r="BO120" s="708">
        <v>0.0663363070510501</v>
      </c>
      <c r="BP120" s="708">
        <v>0.704730167557046</v>
      </c>
      <c r="BQ120" s="708">
        <v>-0.0195871102678479</v>
      </c>
      <c r="BR120" s="859">
        <v>0.0552803635628234</v>
      </c>
      <c r="BS120" s="881">
        <v>21.3907418481961</v>
      </c>
      <c r="BT120" s="871">
        <v>15.0747010868488</v>
      </c>
      <c r="BU120" s="708">
        <v>1.41898281929169</v>
      </c>
      <c r="BV120" s="708">
        <v>6.31604076134736</v>
      </c>
      <c r="BW120" s="866">
        <v>18.0896060653355</v>
      </c>
      <c r="BX120" s="881">
        <v>5.3472800632883</v>
      </c>
      <c r="BY120" s="871">
        <v>3.55002174660447</v>
      </c>
      <c r="BZ120" s="708">
        <v>1.50626684707013</v>
      </c>
      <c r="CA120" s="708">
        <v>1.79725831668383</v>
      </c>
      <c r="CB120" s="866">
        <v>4.43179361378182</v>
      </c>
      <c r="CC120" s="159"/>
      <c r="CD120" s="159"/>
    </row>
    <row r="121" s="164" customFormat="1" hidden="1" outlineLevel="1" spans="1:82">
      <c r="A121" s="850" t="s">
        <v>142</v>
      </c>
      <c r="B121" s="841">
        <v>14.138004</v>
      </c>
      <c r="C121" s="709">
        <v>14.82624</v>
      </c>
      <c r="D121" s="727">
        <v>0.953579869204869</v>
      </c>
      <c r="E121" s="842">
        <v>-0.688236000000003</v>
      </c>
      <c r="F121" s="843">
        <v>14.4204929999999</v>
      </c>
      <c r="G121" s="841">
        <v>0</v>
      </c>
      <c r="H121" s="709">
        <v>0</v>
      </c>
      <c r="I121" s="727" t="s">
        <v>29</v>
      </c>
      <c r="J121" s="842">
        <v>0</v>
      </c>
      <c r="K121" s="843">
        <v>0</v>
      </c>
      <c r="L121" s="841">
        <v>9.40172199999999</v>
      </c>
      <c r="M121" s="709">
        <v>10.09370419</v>
      </c>
      <c r="N121" s="727">
        <v>0.931444177779098</v>
      </c>
      <c r="O121" s="842">
        <v>-0.691982190000015</v>
      </c>
      <c r="P121" s="843">
        <v>9.823334</v>
      </c>
      <c r="Q121" s="841">
        <v>4.73628200000001</v>
      </c>
      <c r="R121" s="709">
        <v>4.73253581</v>
      </c>
      <c r="S121" s="727">
        <v>1.00079158196587</v>
      </c>
      <c r="T121" s="842">
        <v>0.00374619000001175</v>
      </c>
      <c r="U121" s="843">
        <v>4.5971589999999</v>
      </c>
      <c r="V121" s="853">
        <v>0.335003583249801</v>
      </c>
      <c r="W121" s="708">
        <v>0.319200000134896</v>
      </c>
      <c r="X121" s="708">
        <v>1.04950997214356</v>
      </c>
      <c r="Y121" s="858">
        <v>0.0158035831149045</v>
      </c>
      <c r="Z121" s="859">
        <v>0.318793469821034</v>
      </c>
      <c r="AA121" s="841">
        <v>1.304811</v>
      </c>
      <c r="AB121" s="709">
        <v>1.31694734</v>
      </c>
      <c r="AC121" s="727">
        <v>0.990784491048822</v>
      </c>
      <c r="AD121" s="842">
        <v>-0.0121363400000003</v>
      </c>
      <c r="AE121" s="843">
        <v>1.055132</v>
      </c>
      <c r="AF121" s="841">
        <v>0.048726</v>
      </c>
      <c r="AG121" s="709">
        <v>1.3571</v>
      </c>
      <c r="AH121" s="727">
        <v>0.0359045022474394</v>
      </c>
      <c r="AI121" s="842">
        <v>-1.308374</v>
      </c>
      <c r="AJ121" s="843">
        <v>3.751579</v>
      </c>
      <c r="AK121" s="841">
        <v>0</v>
      </c>
      <c r="AL121" s="709">
        <v>0</v>
      </c>
      <c r="AM121" s="708" t="s">
        <v>29</v>
      </c>
      <c r="AN121" s="842">
        <v>0</v>
      </c>
      <c r="AO121" s="843">
        <v>0</v>
      </c>
      <c r="AP121" s="841">
        <v>0</v>
      </c>
      <c r="AQ121" s="709">
        <v>0</v>
      </c>
      <c r="AR121" s="708" t="s">
        <v>29</v>
      </c>
      <c r="AS121" s="842">
        <v>0</v>
      </c>
      <c r="AT121" s="843">
        <v>0</v>
      </c>
      <c r="AU121" s="841">
        <v>3.38274500000001</v>
      </c>
      <c r="AV121" s="709">
        <v>2.05848847</v>
      </c>
      <c r="AW121" s="727">
        <v>1.64331500967796</v>
      </c>
      <c r="AX121" s="842">
        <v>1.32425653000001</v>
      </c>
      <c r="AY121" s="843">
        <v>-0.209552000000102</v>
      </c>
      <c r="AZ121" s="853">
        <v>0.239266094421816</v>
      </c>
      <c r="BA121" s="708">
        <v>0.138840897624752</v>
      </c>
      <c r="BB121" s="708">
        <v>1.72331134784569</v>
      </c>
      <c r="BC121" s="858">
        <v>0.100425196797064</v>
      </c>
      <c r="BD121" s="859">
        <v>-0.0145315420214901</v>
      </c>
      <c r="BE121" s="841">
        <v>0.25</v>
      </c>
      <c r="BF121" s="709">
        <v>0.25</v>
      </c>
      <c r="BG121" s="708">
        <v>1</v>
      </c>
      <c r="BH121" s="709">
        <v>0</v>
      </c>
      <c r="BI121" s="866">
        <v>2</v>
      </c>
      <c r="BJ121" s="841">
        <v>56.552016</v>
      </c>
      <c r="BK121" s="709">
        <v>59.30496</v>
      </c>
      <c r="BL121" s="708">
        <v>0.953579869204869</v>
      </c>
      <c r="BM121" s="866">
        <v>-2.75294400000001</v>
      </c>
      <c r="BN121" s="853">
        <v>0.092291033444325</v>
      </c>
      <c r="BO121" s="708">
        <v>0.0888254432681516</v>
      </c>
      <c r="BP121" s="708">
        <v>1.03901573748088</v>
      </c>
      <c r="BQ121" s="708">
        <v>0.00346559017617336</v>
      </c>
      <c r="BR121" s="859">
        <v>0.0731689270262818</v>
      </c>
      <c r="BS121" s="870">
        <v>10.835288788951</v>
      </c>
      <c r="BT121" s="871">
        <v>11.2580355718703</v>
      </c>
      <c r="BU121" s="708">
        <v>0.96244932961701</v>
      </c>
      <c r="BV121" s="875">
        <v>-0.42274678291928</v>
      </c>
      <c r="BW121" s="866">
        <v>13.6670037492938</v>
      </c>
      <c r="BX121" s="870">
        <v>2.59251723046481</v>
      </c>
      <c r="BY121" s="871">
        <v>1.56307576428986</v>
      </c>
      <c r="BZ121" s="708">
        <v>1.65859985145547</v>
      </c>
      <c r="CA121" s="875">
        <v>1.02944146617494</v>
      </c>
      <c r="CB121" s="866">
        <v>-0.198602639290726</v>
      </c>
      <c r="CC121" s="159"/>
      <c r="CD121" s="159"/>
    </row>
    <row r="122" s="159" customFormat="1" hidden="1" outlineLevel="1" spans="1:80">
      <c r="A122" s="850" t="s">
        <v>143</v>
      </c>
      <c r="B122" s="841">
        <v>0</v>
      </c>
      <c r="C122" s="709">
        <v>0</v>
      </c>
      <c r="D122" s="308" t="s">
        <v>29</v>
      </c>
      <c r="E122" s="842">
        <v>0</v>
      </c>
      <c r="F122" s="843">
        <v>0</v>
      </c>
      <c r="G122" s="841">
        <v>0</v>
      </c>
      <c r="H122" s="709">
        <v>0</v>
      </c>
      <c r="I122" s="308" t="s">
        <v>29</v>
      </c>
      <c r="J122" s="842">
        <v>0</v>
      </c>
      <c r="K122" s="843">
        <v>0</v>
      </c>
      <c r="L122" s="841">
        <v>0</v>
      </c>
      <c r="M122" s="709">
        <v>0</v>
      </c>
      <c r="N122" s="308" t="s">
        <v>29</v>
      </c>
      <c r="O122" s="842">
        <v>0</v>
      </c>
      <c r="P122" s="843">
        <v>0</v>
      </c>
      <c r="Q122" s="841">
        <v>0</v>
      </c>
      <c r="R122" s="709">
        <v>0</v>
      </c>
      <c r="S122" s="308" t="s">
        <v>29</v>
      </c>
      <c r="T122" s="842">
        <v>0</v>
      </c>
      <c r="U122" s="843">
        <v>0</v>
      </c>
      <c r="V122" s="313" t="s">
        <v>29</v>
      </c>
      <c r="W122" s="314" t="s">
        <v>29</v>
      </c>
      <c r="X122" s="314" t="s">
        <v>29</v>
      </c>
      <c r="Y122" s="308" t="s">
        <v>29</v>
      </c>
      <c r="Z122" s="316" t="s">
        <v>29</v>
      </c>
      <c r="AA122" s="841">
        <v>0</v>
      </c>
      <c r="AB122" s="709">
        <v>0</v>
      </c>
      <c r="AC122" s="308" t="s">
        <v>29</v>
      </c>
      <c r="AD122" s="842">
        <v>0</v>
      </c>
      <c r="AE122" s="843">
        <v>0</v>
      </c>
      <c r="AF122" s="841">
        <v>0</v>
      </c>
      <c r="AG122" s="709">
        <v>0</v>
      </c>
      <c r="AH122" s="308" t="s">
        <v>29</v>
      </c>
      <c r="AI122" s="842">
        <v>0</v>
      </c>
      <c r="AJ122" s="843">
        <v>0</v>
      </c>
      <c r="AK122" s="841">
        <v>0</v>
      </c>
      <c r="AL122" s="709">
        <v>0</v>
      </c>
      <c r="AM122" s="708" t="s">
        <v>29</v>
      </c>
      <c r="AN122" s="842">
        <v>0</v>
      </c>
      <c r="AO122" s="843">
        <v>0</v>
      </c>
      <c r="AP122" s="841">
        <v>0</v>
      </c>
      <c r="AQ122" s="709">
        <v>0</v>
      </c>
      <c r="AR122" s="708" t="s">
        <v>29</v>
      </c>
      <c r="AS122" s="842">
        <v>0</v>
      </c>
      <c r="AT122" s="843">
        <v>0</v>
      </c>
      <c r="AU122" s="841">
        <v>0</v>
      </c>
      <c r="AV122" s="709">
        <v>0</v>
      </c>
      <c r="AW122" s="308" t="s">
        <v>29</v>
      </c>
      <c r="AX122" s="842">
        <v>0</v>
      </c>
      <c r="AY122" s="843">
        <v>0</v>
      </c>
      <c r="AZ122" s="313" t="s">
        <v>29</v>
      </c>
      <c r="BA122" s="314" t="s">
        <v>29</v>
      </c>
      <c r="BB122" s="314" t="s">
        <v>29</v>
      </c>
      <c r="BC122" s="308" t="s">
        <v>29</v>
      </c>
      <c r="BD122" s="316" t="s">
        <v>29</v>
      </c>
      <c r="BE122" s="320">
        <v>0</v>
      </c>
      <c r="BF122" s="321">
        <v>0</v>
      </c>
      <c r="BG122" s="314" t="s">
        <v>29</v>
      </c>
      <c r="BH122" s="709">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collapsed="1" spans="1:81">
      <c r="A123" s="844" t="s">
        <v>144</v>
      </c>
      <c r="B123" s="845">
        <v>241.414182</v>
      </c>
      <c r="C123" s="846">
        <v>192.99364272</v>
      </c>
      <c r="D123" s="847">
        <v>1.25089188740921</v>
      </c>
      <c r="E123" s="846">
        <v>48.4205392799996</v>
      </c>
      <c r="F123" s="848">
        <v>199.529506999999</v>
      </c>
      <c r="G123" s="845">
        <v>0</v>
      </c>
      <c r="H123" s="846">
        <v>0</v>
      </c>
      <c r="I123" s="847" t="s">
        <v>29</v>
      </c>
      <c r="J123" s="846">
        <v>0</v>
      </c>
      <c r="K123" s="848">
        <v>0</v>
      </c>
      <c r="L123" s="845">
        <v>169.750091</v>
      </c>
      <c r="M123" s="846">
        <v>130.94739958</v>
      </c>
      <c r="N123" s="847">
        <v>1.29632273374237</v>
      </c>
      <c r="O123" s="846">
        <v>38.8026914199997</v>
      </c>
      <c r="P123" s="848">
        <v>135.55049</v>
      </c>
      <c r="Q123" s="845">
        <v>71.6640909999999</v>
      </c>
      <c r="R123" s="846">
        <v>62.04624314</v>
      </c>
      <c r="S123" s="847">
        <v>1.15501096236074</v>
      </c>
      <c r="T123" s="846">
        <v>9.61784785999986</v>
      </c>
      <c r="U123" s="848">
        <v>63.9790169999991</v>
      </c>
      <c r="V123" s="854">
        <v>0.296851205700914</v>
      </c>
      <c r="W123" s="855">
        <v>0.321493714847479</v>
      </c>
      <c r="X123" s="855">
        <v>0.923349950532452</v>
      </c>
      <c r="Y123" s="847">
        <v>-0.0246425091465651</v>
      </c>
      <c r="Z123" s="860">
        <v>0.320649401494283</v>
      </c>
      <c r="AA123" s="845">
        <v>12.026509</v>
      </c>
      <c r="AB123" s="846">
        <v>11.41126635</v>
      </c>
      <c r="AC123" s="847">
        <v>1.05391537022532</v>
      </c>
      <c r="AD123" s="846">
        <v>0.615242649999992</v>
      </c>
      <c r="AE123" s="848">
        <v>9.46825600000001</v>
      </c>
      <c r="AF123" s="845">
        <v>2.147545</v>
      </c>
      <c r="AG123" s="846">
        <v>3.38944667</v>
      </c>
      <c r="AH123" s="847">
        <v>0.633597518736</v>
      </c>
      <c r="AI123" s="846">
        <v>-1.24190167</v>
      </c>
      <c r="AJ123" s="848">
        <v>5.273113</v>
      </c>
      <c r="AK123" s="845">
        <v>0.05</v>
      </c>
      <c r="AL123" s="846">
        <v>0</v>
      </c>
      <c r="AM123" s="855" t="s">
        <v>29</v>
      </c>
      <c r="AN123" s="846">
        <v>0.05</v>
      </c>
      <c r="AO123" s="848">
        <v>0.23151</v>
      </c>
      <c r="AP123" s="845">
        <v>0</v>
      </c>
      <c r="AQ123" s="846">
        <v>0</v>
      </c>
      <c r="AR123" s="855" t="s">
        <v>29</v>
      </c>
      <c r="AS123" s="846">
        <v>0</v>
      </c>
      <c r="AT123" s="848">
        <v>0</v>
      </c>
      <c r="AU123" s="845">
        <v>57.5400369999999</v>
      </c>
      <c r="AV123" s="846">
        <v>47.24553012</v>
      </c>
      <c r="AW123" s="847">
        <v>1.21789377437088</v>
      </c>
      <c r="AX123" s="846">
        <v>10.2945068799999</v>
      </c>
      <c r="AY123" s="848">
        <v>49.4691579999991</v>
      </c>
      <c r="AZ123" s="854">
        <v>0.238345719888155</v>
      </c>
      <c r="BA123" s="855">
        <v>0.244803556501314</v>
      </c>
      <c r="BB123" s="855">
        <v>0.973620331724531</v>
      </c>
      <c r="BC123" s="847">
        <v>-0.0064578366131598</v>
      </c>
      <c r="BD123" s="860">
        <v>0.24792903437585</v>
      </c>
      <c r="BE123" s="845">
        <v>2.625</v>
      </c>
      <c r="BF123" s="846">
        <v>2.625</v>
      </c>
      <c r="BG123" s="855">
        <v>1</v>
      </c>
      <c r="BH123" s="846">
        <v>0</v>
      </c>
      <c r="BI123" s="867">
        <v>20.33333334</v>
      </c>
      <c r="BJ123" s="845">
        <v>91.9673074285713</v>
      </c>
      <c r="BK123" s="846">
        <v>73.5213877028571</v>
      </c>
      <c r="BL123" s="855">
        <v>1.25089188740921</v>
      </c>
      <c r="BM123" s="867">
        <v>18.4459197257141</v>
      </c>
      <c r="BN123" s="854">
        <v>0.0498169117504456</v>
      </c>
      <c r="BO123" s="855">
        <v>0.0591276800063086</v>
      </c>
      <c r="BP123" s="855">
        <v>0.842531141846432</v>
      </c>
      <c r="BQ123" s="855">
        <v>-0.00931076825586296</v>
      </c>
      <c r="BR123" s="860">
        <v>0.0474529113130122</v>
      </c>
      <c r="BS123" s="872">
        <v>20.0735044558649</v>
      </c>
      <c r="BT123" s="873">
        <v>16.9125526300593</v>
      </c>
      <c r="BU123" s="855">
        <v>1.18689974807159</v>
      </c>
      <c r="BV123" s="855">
        <v>3.16095182580561</v>
      </c>
      <c r="BW123" s="867">
        <v>21.0735226212725</v>
      </c>
      <c r="BX123" s="872">
        <v>4.78443387021121</v>
      </c>
      <c r="BY123" s="873">
        <v>4.14025303335418</v>
      </c>
      <c r="BZ123" s="855">
        <v>1.15558972644122</v>
      </c>
      <c r="CA123" s="855">
        <v>0.644180836857026</v>
      </c>
      <c r="CB123" s="867">
        <v>5.22473811438971</v>
      </c>
      <c r="CC123" s="159"/>
    </row>
    <row r="124" s="159" customFormat="1" ht="16.2" spans="1:80">
      <c r="A124" s="213" t="s">
        <v>145</v>
      </c>
      <c r="B124" s="214">
        <v>787.291792999998</v>
      </c>
      <c r="C124" s="215">
        <v>699.78317954</v>
      </c>
      <c r="D124" s="216">
        <v>1.12505103869104</v>
      </c>
      <c r="E124" s="215">
        <v>87.5086134599979</v>
      </c>
      <c r="F124" s="217">
        <v>700.233853999999</v>
      </c>
      <c r="G124" s="214">
        <v>0</v>
      </c>
      <c r="H124" s="215">
        <v>0</v>
      </c>
      <c r="I124" s="216" t="s">
        <v>29</v>
      </c>
      <c r="J124" s="215">
        <v>0</v>
      </c>
      <c r="K124" s="217">
        <v>0</v>
      </c>
      <c r="L124" s="214">
        <v>537.721067999998</v>
      </c>
      <c r="M124" s="215">
        <v>470.19390551</v>
      </c>
      <c r="N124" s="216">
        <v>1.14361556306595</v>
      </c>
      <c r="O124" s="215">
        <v>67.527162489998</v>
      </c>
      <c r="P124" s="217">
        <v>467.144896</v>
      </c>
      <c r="Q124" s="214">
        <v>249.570725</v>
      </c>
      <c r="R124" s="215">
        <v>229.58927403</v>
      </c>
      <c r="S124" s="216">
        <v>1.08703129122395</v>
      </c>
      <c r="T124" s="215">
        <v>19.9814509699999</v>
      </c>
      <c r="U124" s="217">
        <v>233.088957999998</v>
      </c>
      <c r="V124" s="237">
        <v>0.316999017669171</v>
      </c>
      <c r="W124" s="238">
        <v>0.3280862997892</v>
      </c>
      <c r="X124" s="238">
        <v>0.966206202065882</v>
      </c>
      <c r="Y124" s="216">
        <v>-0.0110872821200287</v>
      </c>
      <c r="Z124" s="257">
        <v>0.332873020446679</v>
      </c>
      <c r="AA124" s="214">
        <v>48.001251</v>
      </c>
      <c r="AB124" s="215">
        <v>41.62152222</v>
      </c>
      <c r="AC124" s="216">
        <v>1.15327956402648</v>
      </c>
      <c r="AD124" s="215">
        <v>6.37972877999997</v>
      </c>
      <c r="AE124" s="217">
        <v>33.9357</v>
      </c>
      <c r="AF124" s="214">
        <v>4.87370500000002</v>
      </c>
      <c r="AG124" s="215">
        <v>6.87583398</v>
      </c>
      <c r="AH124" s="216">
        <v>0.708816561623848</v>
      </c>
      <c r="AI124" s="215">
        <v>-2.00212897999998</v>
      </c>
      <c r="AJ124" s="217">
        <v>8.00748200000002</v>
      </c>
      <c r="AK124" s="214">
        <v>0.05</v>
      </c>
      <c r="AL124" s="215">
        <v>0</v>
      </c>
      <c r="AM124" s="238" t="s">
        <v>29</v>
      </c>
      <c r="AN124" s="215">
        <v>0.05</v>
      </c>
      <c r="AO124" s="217">
        <v>0.23151</v>
      </c>
      <c r="AP124" s="214">
        <v>0</v>
      </c>
      <c r="AQ124" s="215">
        <v>0</v>
      </c>
      <c r="AR124" s="238" t="s">
        <v>29</v>
      </c>
      <c r="AS124" s="215">
        <v>0</v>
      </c>
      <c r="AT124" s="217">
        <v>0</v>
      </c>
      <c r="AU124" s="214">
        <v>196.745769</v>
      </c>
      <c r="AV124" s="215">
        <v>181.09191783</v>
      </c>
      <c r="AW124" s="216">
        <v>1.08644146772301</v>
      </c>
      <c r="AX124" s="215">
        <v>15.6538511699999</v>
      </c>
      <c r="AY124" s="217">
        <v>191.377285999998</v>
      </c>
      <c r="AZ124" s="237">
        <v>0.249901968684691</v>
      </c>
      <c r="BA124" s="238">
        <v>0.258782896080812</v>
      </c>
      <c r="BB124" s="238">
        <v>0.965681938294147</v>
      </c>
      <c r="BC124" s="216">
        <v>-0.00888092739612073</v>
      </c>
      <c r="BD124" s="257">
        <v>0.273304817964426</v>
      </c>
      <c r="BE124" s="214">
        <v>9.375</v>
      </c>
      <c r="BF124" s="215">
        <v>9.5</v>
      </c>
      <c r="BG124" s="238">
        <v>0.986842105263158</v>
      </c>
      <c r="BH124" s="215">
        <v>-0.125</v>
      </c>
      <c r="BI124" s="279">
        <v>73.16666667</v>
      </c>
      <c r="BJ124" s="214">
        <v>83.9777912533331</v>
      </c>
      <c r="BK124" s="215">
        <v>73.66138732</v>
      </c>
      <c r="BL124" s="238">
        <v>1.14005171920692</v>
      </c>
      <c r="BM124" s="279">
        <v>10.3164039333331</v>
      </c>
      <c r="BN124" s="237">
        <v>0.0609700893960673</v>
      </c>
      <c r="BO124" s="238">
        <v>0.0594777403014456</v>
      </c>
      <c r="BP124" s="238">
        <v>1.02509088420404</v>
      </c>
      <c r="BQ124" s="238">
        <v>0.00149234909462168</v>
      </c>
      <c r="BR124" s="257">
        <v>0.0484633809207403</v>
      </c>
      <c r="BS124" s="292">
        <v>16.4014848904667</v>
      </c>
      <c r="BT124" s="293">
        <v>16.8130126486277</v>
      </c>
      <c r="BU124" s="238">
        <v>0.975523258873261</v>
      </c>
      <c r="BV124" s="238">
        <v>-0.41152775816105</v>
      </c>
      <c r="BW124" s="279">
        <v>20.6341361457108</v>
      </c>
      <c r="BX124" s="292">
        <v>4.09876336347984</v>
      </c>
      <c r="BY124" s="293">
        <v>4.35092010505521</v>
      </c>
      <c r="BZ124" s="238">
        <v>0.942045191479753</v>
      </c>
      <c r="CA124" s="238">
        <v>-0.252156741575367</v>
      </c>
      <c r="CB124" s="279">
        <v>5.63940882315668</v>
      </c>
    </row>
    <row r="125" s="159" customFormat="1" hidden="1" outlineLevel="2" spans="1:80">
      <c r="A125" s="309" t="s">
        <v>146</v>
      </c>
      <c r="B125" s="841">
        <v>30.128575</v>
      </c>
      <c r="C125" s="709">
        <v>44.9947584</v>
      </c>
      <c r="D125" s="308">
        <v>0.66960188411635</v>
      </c>
      <c r="E125" s="842">
        <v>-14.8661834</v>
      </c>
      <c r="F125" s="843">
        <v>42.410967999999</v>
      </c>
      <c r="G125" s="841">
        <v>0</v>
      </c>
      <c r="H125" s="709">
        <v>0</v>
      </c>
      <c r="I125" s="308" t="s">
        <v>29</v>
      </c>
      <c r="J125" s="842">
        <v>0</v>
      </c>
      <c r="K125" s="843">
        <v>0</v>
      </c>
      <c r="L125" s="841">
        <v>20.0379200000001</v>
      </c>
      <c r="M125" s="709">
        <v>30.32196769</v>
      </c>
      <c r="N125" s="308">
        <v>0.660838379779966</v>
      </c>
      <c r="O125" s="842">
        <v>-10.2840476899999</v>
      </c>
      <c r="P125" s="843">
        <v>28.055080000001</v>
      </c>
      <c r="Q125" s="841">
        <v>10.0906549999999</v>
      </c>
      <c r="R125" s="709">
        <v>14.67279071</v>
      </c>
      <c r="S125" s="308">
        <v>0.687712051472444</v>
      </c>
      <c r="T125" s="842">
        <v>-4.58213571000009</v>
      </c>
      <c r="U125" s="843">
        <v>14.355887999998</v>
      </c>
      <c r="V125" s="313">
        <v>0.334919756410647</v>
      </c>
      <c r="W125" s="314">
        <v>0.326099999905767</v>
      </c>
      <c r="X125" s="314">
        <v>1.02704617144259</v>
      </c>
      <c r="Y125" s="308">
        <v>0.00881975650488048</v>
      </c>
      <c r="Z125" s="316">
        <v>0.338494702596704</v>
      </c>
      <c r="AA125" s="841">
        <v>2.360033</v>
      </c>
      <c r="AB125" s="709">
        <v>2.05302701</v>
      </c>
      <c r="AC125" s="308">
        <v>1.14953821284601</v>
      </c>
      <c r="AD125" s="842">
        <v>0.307005989999996</v>
      </c>
      <c r="AE125" s="843">
        <v>1.753311</v>
      </c>
      <c r="AF125" s="841">
        <v>0.329072000000019</v>
      </c>
      <c r="AG125" s="709">
        <v>0.25335501</v>
      </c>
      <c r="AH125" s="308">
        <v>1.29885728330385</v>
      </c>
      <c r="AI125" s="842">
        <v>0.0757169900000192</v>
      </c>
      <c r="AJ125" s="843">
        <v>0.322817</v>
      </c>
      <c r="AK125" s="841">
        <v>0</v>
      </c>
      <c r="AL125" s="709">
        <v>0</v>
      </c>
      <c r="AM125" s="708" t="s">
        <v>29</v>
      </c>
      <c r="AN125" s="842">
        <v>0</v>
      </c>
      <c r="AO125" s="843">
        <v>0</v>
      </c>
      <c r="AP125" s="841">
        <v>0</v>
      </c>
      <c r="AQ125" s="709">
        <v>0</v>
      </c>
      <c r="AR125" s="708" t="s">
        <v>29</v>
      </c>
      <c r="AS125" s="842">
        <v>0</v>
      </c>
      <c r="AT125" s="843">
        <v>0</v>
      </c>
      <c r="AU125" s="841">
        <v>7.40154999999989</v>
      </c>
      <c r="AV125" s="709">
        <v>12.36640869</v>
      </c>
      <c r="AW125" s="308">
        <v>0.598520571779671</v>
      </c>
      <c r="AX125" s="842">
        <v>-4.9648586900001</v>
      </c>
      <c r="AY125" s="843">
        <v>12.279759999998</v>
      </c>
      <c r="AZ125" s="313">
        <v>0.245665452149658</v>
      </c>
      <c r="BA125" s="314">
        <v>0.274841095490803</v>
      </c>
      <c r="BB125" s="314">
        <v>0.893845411694917</v>
      </c>
      <c r="BC125" s="308">
        <v>-0.0291756433411442</v>
      </c>
      <c r="BD125" s="316">
        <v>0.28954208260463</v>
      </c>
      <c r="BE125" s="320">
        <v>0.375</v>
      </c>
      <c r="BF125" s="321">
        <v>0.375</v>
      </c>
      <c r="BG125" s="314">
        <v>1</v>
      </c>
      <c r="BH125" s="709">
        <v>0</v>
      </c>
      <c r="BI125" s="322">
        <v>3</v>
      </c>
      <c r="BJ125" s="320">
        <v>80.3428666666666</v>
      </c>
      <c r="BK125" s="321">
        <v>119.9860224</v>
      </c>
      <c r="BL125" s="314">
        <v>0.66960188411635</v>
      </c>
      <c r="BM125" s="322">
        <v>-39.6431557333334</v>
      </c>
      <c r="BN125" s="313">
        <v>0.0783320485618719</v>
      </c>
      <c r="BO125" s="314">
        <v>0.0456281372098667</v>
      </c>
      <c r="BP125" s="314">
        <v>1.71674877283689</v>
      </c>
      <c r="BQ125" s="314">
        <v>0.0327039113520052</v>
      </c>
      <c r="BR125" s="316">
        <v>0.0413409804746744</v>
      </c>
      <c r="BS125" s="326">
        <v>12.7661668290232</v>
      </c>
      <c r="BT125" s="327">
        <v>21.9163012375565</v>
      </c>
      <c r="BU125" s="314">
        <v>0.582496411718717</v>
      </c>
      <c r="BV125" s="314">
        <v>-9.15013440853337</v>
      </c>
      <c r="BW125" s="322">
        <v>24.1890731307789</v>
      </c>
      <c r="BX125" s="326">
        <v>3.13620614626995</v>
      </c>
      <c r="BY125" s="327">
        <v>6.02350024123647</v>
      </c>
      <c r="BZ125" s="314">
        <v>0.520661744943528</v>
      </c>
      <c r="CA125" s="314">
        <v>-2.88729409496653</v>
      </c>
      <c r="CB125" s="322">
        <v>7.00375461056141</v>
      </c>
    </row>
    <row r="126" s="159" customFormat="1" hidden="1" outlineLevel="2" spans="1:80">
      <c r="A126" s="309" t="s">
        <v>147</v>
      </c>
      <c r="B126" s="841">
        <v>0.025047</v>
      </c>
      <c r="C126" s="709">
        <v>10.0028832</v>
      </c>
      <c r="D126" s="308">
        <v>0.00250397805304775</v>
      </c>
      <c r="E126" s="842">
        <v>-9.9778362</v>
      </c>
      <c r="F126" s="843">
        <v>10.46615</v>
      </c>
      <c r="G126" s="841">
        <v>0</v>
      </c>
      <c r="H126" s="709">
        <v>0</v>
      </c>
      <c r="I126" s="308" t="s">
        <v>29</v>
      </c>
      <c r="J126" s="842">
        <v>0</v>
      </c>
      <c r="K126" s="843">
        <v>0</v>
      </c>
      <c r="L126" s="841">
        <v>0.0412679999999241</v>
      </c>
      <c r="M126" s="709">
        <v>5.90170109</v>
      </c>
      <c r="N126" s="308">
        <v>0.0069925601738539</v>
      </c>
      <c r="O126" s="842">
        <v>-5.86043309000008</v>
      </c>
      <c r="P126" s="843">
        <v>6.016831</v>
      </c>
      <c r="Q126" s="841">
        <v>-0.0162209999999241</v>
      </c>
      <c r="R126" s="709">
        <v>4.10118211</v>
      </c>
      <c r="S126" s="308">
        <v>-0.00395520110174385</v>
      </c>
      <c r="T126" s="842">
        <v>-4.11740310999992</v>
      </c>
      <c r="U126" s="843">
        <v>4.44931900000001</v>
      </c>
      <c r="V126" s="313">
        <v>-0.647622469753829</v>
      </c>
      <c r="W126" s="314">
        <v>0.409999999800058</v>
      </c>
      <c r="X126" s="314">
        <v>-1.57956700016988</v>
      </c>
      <c r="Y126" s="308">
        <v>-1.05762246955389</v>
      </c>
      <c r="Z126" s="316">
        <v>0.425115156958385</v>
      </c>
      <c r="AA126" s="841">
        <v>0.761727999999999</v>
      </c>
      <c r="AB126" s="709">
        <v>1.08536734</v>
      </c>
      <c r="AC126" s="308">
        <v>0.70181584789533</v>
      </c>
      <c r="AD126" s="842">
        <v>-0.323639340000001</v>
      </c>
      <c r="AE126" s="843">
        <v>0</v>
      </c>
      <c r="AF126" s="841">
        <v>0.066563</v>
      </c>
      <c r="AG126" s="709">
        <v>0</v>
      </c>
      <c r="AH126" s="308" t="s">
        <v>29</v>
      </c>
      <c r="AI126" s="842">
        <v>0.066563</v>
      </c>
      <c r="AJ126" s="843">
        <v>0.04</v>
      </c>
      <c r="AK126" s="841">
        <v>0</v>
      </c>
      <c r="AL126" s="709">
        <v>0</v>
      </c>
      <c r="AM126" s="708" t="s">
        <v>29</v>
      </c>
      <c r="AN126" s="842">
        <v>0</v>
      </c>
      <c r="AO126" s="843">
        <v>0</v>
      </c>
      <c r="AP126" s="841">
        <v>0</v>
      </c>
      <c r="AQ126" s="709">
        <v>0</v>
      </c>
      <c r="AR126" s="708" t="s">
        <v>29</v>
      </c>
      <c r="AS126" s="842">
        <v>0</v>
      </c>
      <c r="AT126" s="843">
        <v>0</v>
      </c>
      <c r="AU126" s="841">
        <v>-0.844511999999923</v>
      </c>
      <c r="AV126" s="709">
        <v>3.01581477</v>
      </c>
      <c r="AW126" s="308">
        <v>-0.280027808206511</v>
      </c>
      <c r="AX126" s="842">
        <v>-3.86032676999992</v>
      </c>
      <c r="AY126" s="843">
        <v>4.40931900000001</v>
      </c>
      <c r="AZ126" s="313">
        <v>-33.7170918672864</v>
      </c>
      <c r="BA126" s="314">
        <v>0.301494550091318</v>
      </c>
      <c r="BB126" s="314">
        <v>-111.833171966372</v>
      </c>
      <c r="BC126" s="308">
        <v>-34.0185864173777</v>
      </c>
      <c r="BD126" s="316">
        <v>0.42129331224949</v>
      </c>
      <c r="BE126" s="320">
        <v>0.25</v>
      </c>
      <c r="BF126" s="321">
        <v>0.25</v>
      </c>
      <c r="BG126" s="314">
        <v>1</v>
      </c>
      <c r="BH126" s="709">
        <v>0</v>
      </c>
      <c r="BI126" s="322">
        <v>0.5</v>
      </c>
      <c r="BJ126" s="320">
        <v>0.100188</v>
      </c>
      <c r="BK126" s="321">
        <v>40.0115328</v>
      </c>
      <c r="BL126" s="314">
        <v>0.00250397805304781</v>
      </c>
      <c r="BM126" s="322">
        <v>-39.9113448</v>
      </c>
      <c r="BN126" s="313">
        <v>30.4119455423803</v>
      </c>
      <c r="BO126" s="314">
        <v>0.10850544970874</v>
      </c>
      <c r="BP126" s="314">
        <v>280.28035111614</v>
      </c>
      <c r="BQ126" s="314">
        <v>30.3034400926715</v>
      </c>
      <c r="BR126" s="316">
        <v>0</v>
      </c>
      <c r="BS126" s="326">
        <v>0.0328818160813309</v>
      </c>
      <c r="BT126" s="327">
        <v>9.21612695661176</v>
      </c>
      <c r="BU126" s="314">
        <v>0.00356785624114486</v>
      </c>
      <c r="BV126" s="314">
        <v>-9.18324514053043</v>
      </c>
      <c r="BW126" s="322" t="s">
        <v>29</v>
      </c>
      <c r="BX126" s="326">
        <v>-1.10867921357745</v>
      </c>
      <c r="BY126" s="327">
        <v>2.77861205036813</v>
      </c>
      <c r="BZ126" s="314">
        <v>-0.399004680567252</v>
      </c>
      <c r="CA126" s="314">
        <v>-3.88729126394558</v>
      </c>
      <c r="CB126" s="322" t="s">
        <v>29</v>
      </c>
    </row>
    <row r="127" s="159" customFormat="1" hidden="1" outlineLevel="2" spans="1:80">
      <c r="A127" s="309" t="s">
        <v>148</v>
      </c>
      <c r="B127" s="841">
        <v>3.719257</v>
      </c>
      <c r="C127" s="709">
        <v>0</v>
      </c>
      <c r="D127" s="308" t="s">
        <v>29</v>
      </c>
      <c r="E127" s="842">
        <v>3.719257</v>
      </c>
      <c r="F127" s="843">
        <v>0</v>
      </c>
      <c r="G127" s="841">
        <v>0</v>
      </c>
      <c r="H127" s="709">
        <v>0</v>
      </c>
      <c r="I127" s="308" t="s">
        <v>29</v>
      </c>
      <c r="J127" s="842">
        <v>0</v>
      </c>
      <c r="K127" s="843">
        <v>0</v>
      </c>
      <c r="L127" s="841">
        <v>2.38226500000001</v>
      </c>
      <c r="M127" s="709">
        <v>0</v>
      </c>
      <c r="N127" s="308" t="s">
        <v>29</v>
      </c>
      <c r="O127" s="842">
        <v>2.38226500000001</v>
      </c>
      <c r="P127" s="843">
        <v>0</v>
      </c>
      <c r="Q127" s="841">
        <v>1.33699199999999</v>
      </c>
      <c r="R127" s="709">
        <v>0</v>
      </c>
      <c r="S127" s="308" t="s">
        <v>29</v>
      </c>
      <c r="T127" s="842">
        <v>1.33699199999999</v>
      </c>
      <c r="U127" s="843">
        <v>0</v>
      </c>
      <c r="V127" s="313">
        <v>0.359478250629089</v>
      </c>
      <c r="W127" s="314" t="s">
        <v>29</v>
      </c>
      <c r="X127" s="314" t="s">
        <v>29</v>
      </c>
      <c r="Y127" s="308" t="s">
        <v>29</v>
      </c>
      <c r="Z127" s="316" t="s">
        <v>29</v>
      </c>
      <c r="AA127" s="841">
        <v>0.664233999999998</v>
      </c>
      <c r="AB127" s="709">
        <v>0</v>
      </c>
      <c r="AC127" s="308" t="s">
        <v>29</v>
      </c>
      <c r="AD127" s="842">
        <v>0.664233999999998</v>
      </c>
      <c r="AE127" s="843">
        <v>0</v>
      </c>
      <c r="AF127" s="841">
        <v>0</v>
      </c>
      <c r="AG127" s="709">
        <v>0</v>
      </c>
      <c r="AH127" s="308" t="s">
        <v>29</v>
      </c>
      <c r="AI127" s="842">
        <v>0</v>
      </c>
      <c r="AJ127" s="843">
        <v>0</v>
      </c>
      <c r="AK127" s="841">
        <v>0</v>
      </c>
      <c r="AL127" s="709">
        <v>0</v>
      </c>
      <c r="AM127" s="708" t="s">
        <v>29</v>
      </c>
      <c r="AN127" s="842">
        <v>0</v>
      </c>
      <c r="AO127" s="843">
        <v>0</v>
      </c>
      <c r="AP127" s="841">
        <v>0</v>
      </c>
      <c r="AQ127" s="709">
        <v>0</v>
      </c>
      <c r="AR127" s="708" t="s">
        <v>29</v>
      </c>
      <c r="AS127" s="842">
        <v>0</v>
      </c>
      <c r="AT127" s="843">
        <v>0</v>
      </c>
      <c r="AU127" s="841">
        <v>0.672757999999994</v>
      </c>
      <c r="AV127" s="709">
        <v>0</v>
      </c>
      <c r="AW127" s="308" t="s">
        <v>29</v>
      </c>
      <c r="AX127" s="842">
        <v>0.672757999999994</v>
      </c>
      <c r="AY127" s="843">
        <v>0</v>
      </c>
      <c r="AZ127" s="313">
        <v>0.18088505311679</v>
      </c>
      <c r="BA127" s="314" t="s">
        <v>29</v>
      </c>
      <c r="BB127" s="314" t="s">
        <v>29</v>
      </c>
      <c r="BC127" s="308" t="s">
        <v>29</v>
      </c>
      <c r="BD127" s="316" t="s">
        <v>29</v>
      </c>
      <c r="BE127" s="320">
        <v>0.125</v>
      </c>
      <c r="BF127" s="321">
        <v>0</v>
      </c>
      <c r="BG127" s="314" t="s">
        <v>29</v>
      </c>
      <c r="BH127" s="709">
        <v>0.125</v>
      </c>
      <c r="BI127" s="322">
        <v>0</v>
      </c>
      <c r="BJ127" s="320">
        <v>29.754056</v>
      </c>
      <c r="BK127" s="321" t="s">
        <v>29</v>
      </c>
      <c r="BL127" s="314" t="s">
        <v>29</v>
      </c>
      <c r="BM127" s="322" t="s">
        <v>29</v>
      </c>
      <c r="BN127" s="313">
        <v>0.178593197512298</v>
      </c>
      <c r="BO127" s="314" t="s">
        <v>29</v>
      </c>
      <c r="BP127" s="314" t="s">
        <v>29</v>
      </c>
      <c r="BQ127" s="314" t="s">
        <v>29</v>
      </c>
      <c r="BR127" s="316" t="s">
        <v>29</v>
      </c>
      <c r="BS127" s="326">
        <v>5.59931740922628</v>
      </c>
      <c r="BT127" s="327" t="s">
        <v>29</v>
      </c>
      <c r="BU127" s="314" t="s">
        <v>29</v>
      </c>
      <c r="BV127" s="314" t="s">
        <v>29</v>
      </c>
      <c r="BW127" s="322" t="s">
        <v>29</v>
      </c>
      <c r="BX127" s="326">
        <v>1.01283282698566</v>
      </c>
      <c r="BY127" s="327" t="s">
        <v>29</v>
      </c>
      <c r="BZ127" s="314" t="s">
        <v>29</v>
      </c>
      <c r="CA127" s="314" t="s">
        <v>29</v>
      </c>
      <c r="CB127" s="322" t="s">
        <v>29</v>
      </c>
    </row>
    <row r="128" s="159" customFormat="1" hidden="1" outlineLevel="2" spans="1:80">
      <c r="A128" s="309" t="s">
        <v>149</v>
      </c>
      <c r="B128" s="841">
        <v>8.121698</v>
      </c>
      <c r="C128" s="709">
        <v>10.0028832</v>
      </c>
      <c r="D128" s="308">
        <v>0.811935702698198</v>
      </c>
      <c r="E128" s="842">
        <v>-1.8811852</v>
      </c>
      <c r="F128" s="843">
        <v>10.5940829999999</v>
      </c>
      <c r="G128" s="841">
        <v>0.143833</v>
      </c>
      <c r="H128" s="709">
        <v>0</v>
      </c>
      <c r="I128" s="308" t="s">
        <v>29</v>
      </c>
      <c r="J128" s="842">
        <v>0.143833</v>
      </c>
      <c r="K128" s="843">
        <v>0.0481399999999999</v>
      </c>
      <c r="L128" s="841">
        <v>9.37159599999999</v>
      </c>
      <c r="M128" s="709">
        <v>3.40098029</v>
      </c>
      <c r="N128" s="308">
        <v>2.75555728080976</v>
      </c>
      <c r="O128" s="842">
        <v>5.97061570999999</v>
      </c>
      <c r="P128" s="843">
        <v>1.761389</v>
      </c>
      <c r="Q128" s="841">
        <v>-1.24989799999999</v>
      </c>
      <c r="R128" s="709">
        <v>6.60190291</v>
      </c>
      <c r="S128" s="308">
        <v>-0.189323899039284</v>
      </c>
      <c r="T128" s="842">
        <v>-7.85180090999999</v>
      </c>
      <c r="U128" s="843">
        <v>8.8326939999999</v>
      </c>
      <c r="V128" s="313">
        <v>-0.153896143392674</v>
      </c>
      <c r="W128" s="314">
        <v>0.659999999800058</v>
      </c>
      <c r="X128" s="314">
        <v>-0.233175974908024</v>
      </c>
      <c r="Y128" s="308">
        <v>-0.813896143192732</v>
      </c>
      <c r="Z128" s="316">
        <v>0.833738417945186</v>
      </c>
      <c r="AA128" s="841">
        <v>2.188836</v>
      </c>
      <c r="AB128" s="709">
        <v>1.86535101</v>
      </c>
      <c r="AC128" s="308">
        <v>1.17341775798004</v>
      </c>
      <c r="AD128" s="842">
        <v>0.323484989999997</v>
      </c>
      <c r="AE128" s="843">
        <v>1.695904</v>
      </c>
      <c r="AF128" s="841">
        <v>0.071738</v>
      </c>
      <c r="AG128" s="709">
        <v>0.217305</v>
      </c>
      <c r="AH128" s="308">
        <v>0.330125859966407</v>
      </c>
      <c r="AI128" s="842">
        <v>-0.145567</v>
      </c>
      <c r="AJ128" s="843">
        <v>0.361564999999999</v>
      </c>
      <c r="AK128" s="841">
        <v>0</v>
      </c>
      <c r="AL128" s="709">
        <v>0</v>
      </c>
      <c r="AM128" s="708" t="s">
        <v>29</v>
      </c>
      <c r="AN128" s="842">
        <v>0</v>
      </c>
      <c r="AO128" s="843">
        <v>0</v>
      </c>
      <c r="AP128" s="841">
        <v>0</v>
      </c>
      <c r="AQ128" s="709">
        <v>0</v>
      </c>
      <c r="AR128" s="708" t="s">
        <v>29</v>
      </c>
      <c r="AS128" s="842">
        <v>0</v>
      </c>
      <c r="AT128" s="843">
        <v>0</v>
      </c>
      <c r="AU128" s="841">
        <v>-3.65430499999999</v>
      </c>
      <c r="AV128" s="709">
        <v>4.5192469</v>
      </c>
      <c r="AW128" s="308">
        <v>-0.808609283993753</v>
      </c>
      <c r="AX128" s="842">
        <v>-8.17355189999999</v>
      </c>
      <c r="AY128" s="843">
        <v>6.7270849999999</v>
      </c>
      <c r="AZ128" s="313">
        <v>-0.449943472411802</v>
      </c>
      <c r="BA128" s="314">
        <v>0.451794428630337</v>
      </c>
      <c r="BB128" s="314">
        <v>-0.995903100832504</v>
      </c>
      <c r="BC128" s="308">
        <v>-0.90173790104214</v>
      </c>
      <c r="BD128" s="316">
        <v>0.634985113860253</v>
      </c>
      <c r="BE128" s="320">
        <v>0.375</v>
      </c>
      <c r="BF128" s="321">
        <v>0.375</v>
      </c>
      <c r="BG128" s="314">
        <v>1</v>
      </c>
      <c r="BH128" s="709">
        <v>0</v>
      </c>
      <c r="BI128" s="322">
        <v>2.91666667</v>
      </c>
      <c r="BJ128" s="320">
        <v>21.6578613333333</v>
      </c>
      <c r="BK128" s="321">
        <v>26.6743552</v>
      </c>
      <c r="BL128" s="314">
        <v>0.811935702698198</v>
      </c>
      <c r="BM128" s="322">
        <v>-5.01649386666667</v>
      </c>
      <c r="BN128" s="313">
        <v>0.269504726720939</v>
      </c>
      <c r="BO128" s="314">
        <v>0.186481334701579</v>
      </c>
      <c r="BP128" s="314">
        <v>1.4452101983945</v>
      </c>
      <c r="BQ128" s="314">
        <v>0.0830233920193603</v>
      </c>
      <c r="BR128" s="316">
        <v>0.160080301428638</v>
      </c>
      <c r="BS128" s="326">
        <v>3.71051006105529</v>
      </c>
      <c r="BT128" s="327">
        <v>5.36246698148248</v>
      </c>
      <c r="BU128" s="314">
        <v>0.691940868609227</v>
      </c>
      <c r="BV128" s="314">
        <v>-1.6519569204272</v>
      </c>
      <c r="BW128" s="322">
        <v>6.24686479895084</v>
      </c>
      <c r="BX128" s="326">
        <v>-1.66951978129014</v>
      </c>
      <c r="BY128" s="327">
        <v>2.42273270594793</v>
      </c>
      <c r="BZ128" s="314">
        <v>-0.689106056640665</v>
      </c>
      <c r="CA128" s="314">
        <v>-4.09225248723807</v>
      </c>
      <c r="CB128" s="322">
        <v>3.9666661556314</v>
      </c>
    </row>
    <row r="129" s="159" customFormat="1" hidden="1" outlineLevel="2" spans="1:80">
      <c r="A129" s="309" t="s">
        <v>150</v>
      </c>
      <c r="B129" s="841">
        <v>51.9583119999998</v>
      </c>
      <c r="C129" s="709">
        <v>45.0006048</v>
      </c>
      <c r="D129" s="308">
        <v>1.15461363754826</v>
      </c>
      <c r="E129" s="842">
        <v>6.95770719999977</v>
      </c>
      <c r="F129" s="843">
        <v>46.243826999999</v>
      </c>
      <c r="G129" s="841">
        <v>0</v>
      </c>
      <c r="H129" s="709">
        <v>0</v>
      </c>
      <c r="I129" s="308" t="s">
        <v>29</v>
      </c>
      <c r="J129" s="842">
        <v>0</v>
      </c>
      <c r="K129" s="843">
        <v>0</v>
      </c>
      <c r="L129" s="841">
        <v>34.6626029999998</v>
      </c>
      <c r="M129" s="709">
        <v>29.92540219</v>
      </c>
      <c r="N129" s="308">
        <v>1.15830032224539</v>
      </c>
      <c r="O129" s="842">
        <v>4.73720080999983</v>
      </c>
      <c r="P129" s="843">
        <v>30.334790000001</v>
      </c>
      <c r="Q129" s="841">
        <v>17.2957089999999</v>
      </c>
      <c r="R129" s="709">
        <v>15.07520261</v>
      </c>
      <c r="S129" s="308">
        <v>1.1472952933002</v>
      </c>
      <c r="T129" s="842">
        <v>2.22050638999994</v>
      </c>
      <c r="U129" s="843">
        <v>15.9090369999981</v>
      </c>
      <c r="V129" s="313">
        <v>0.33287665311375</v>
      </c>
      <c r="W129" s="314">
        <v>0.335000000044444</v>
      </c>
      <c r="X129" s="314">
        <v>0.993661650953995</v>
      </c>
      <c r="Y129" s="308">
        <v>-0.00212334693069344</v>
      </c>
      <c r="Z129" s="316">
        <v>0.34402509550082</v>
      </c>
      <c r="AA129" s="841">
        <v>1.971212</v>
      </c>
      <c r="AB129" s="709">
        <v>2.62928268</v>
      </c>
      <c r="AC129" s="308">
        <v>0.749714747293736</v>
      </c>
      <c r="AD129" s="842">
        <v>-0.658070680000002</v>
      </c>
      <c r="AE129" s="843">
        <v>6.52337999999999</v>
      </c>
      <c r="AF129" s="841">
        <v>0.031448</v>
      </c>
      <c r="AG129" s="709">
        <v>0.022981</v>
      </c>
      <c r="AH129" s="308">
        <v>1.36843479396023</v>
      </c>
      <c r="AI129" s="842">
        <v>0.00846699999999996</v>
      </c>
      <c r="AJ129" s="843">
        <v>0.178293</v>
      </c>
      <c r="AK129" s="841">
        <v>0</v>
      </c>
      <c r="AL129" s="709">
        <v>0</v>
      </c>
      <c r="AM129" s="708" t="s">
        <v>29</v>
      </c>
      <c r="AN129" s="842">
        <v>0</v>
      </c>
      <c r="AO129" s="843">
        <v>0</v>
      </c>
      <c r="AP129" s="841">
        <v>0</v>
      </c>
      <c r="AQ129" s="709">
        <v>0</v>
      </c>
      <c r="AR129" s="708" t="s">
        <v>29</v>
      </c>
      <c r="AS129" s="842">
        <v>0</v>
      </c>
      <c r="AT129" s="843">
        <v>0</v>
      </c>
      <c r="AU129" s="841">
        <v>15.2930489999999</v>
      </c>
      <c r="AV129" s="709">
        <v>12.42293893</v>
      </c>
      <c r="AW129" s="308">
        <v>1.23103309822034</v>
      </c>
      <c r="AX129" s="842">
        <v>2.87011006999995</v>
      </c>
      <c r="AY129" s="843">
        <v>9.20736399999806</v>
      </c>
      <c r="AZ129" s="313">
        <v>0.294333060704513</v>
      </c>
      <c r="BA129" s="314">
        <v>0.276061599287661</v>
      </c>
      <c r="BB129" s="314">
        <v>1.06618617534637</v>
      </c>
      <c r="BC129" s="308">
        <v>0.0182714614168517</v>
      </c>
      <c r="BD129" s="316">
        <v>0.199104715100639</v>
      </c>
      <c r="BE129" s="320">
        <v>0.5</v>
      </c>
      <c r="BF129" s="321">
        <v>0.5</v>
      </c>
      <c r="BG129" s="314">
        <v>1</v>
      </c>
      <c r="BH129" s="709">
        <v>0</v>
      </c>
      <c r="BI129" s="322">
        <v>4</v>
      </c>
      <c r="BJ129" s="320">
        <v>103.916624</v>
      </c>
      <c r="BK129" s="321">
        <v>90.0012096</v>
      </c>
      <c r="BL129" s="314">
        <v>1.15461363754826</v>
      </c>
      <c r="BM129" s="322">
        <v>13.9154143999995</v>
      </c>
      <c r="BN129" s="313">
        <v>0.0379383379506248</v>
      </c>
      <c r="BO129" s="314">
        <v>0.0584277187314603</v>
      </c>
      <c r="BP129" s="314">
        <v>0.649320883551749</v>
      </c>
      <c r="BQ129" s="314">
        <v>-0.0204893807808354</v>
      </c>
      <c r="BR129" s="316">
        <v>0.141064882021986</v>
      </c>
      <c r="BS129" s="326">
        <v>26.3585611288891</v>
      </c>
      <c r="BT129" s="327">
        <v>17.1151642013631</v>
      </c>
      <c r="BU129" s="314">
        <v>1.54007059580474</v>
      </c>
      <c r="BV129" s="314">
        <v>9.24339692752606</v>
      </c>
      <c r="BW129" s="322">
        <v>7.08893656356048</v>
      </c>
      <c r="BX129" s="326">
        <v>7.75819597283294</v>
      </c>
      <c r="BY129" s="327">
        <v>4.72483960149922</v>
      </c>
      <c r="BZ129" s="314">
        <v>1.64200197830445</v>
      </c>
      <c r="CA129" s="314">
        <v>3.03335637133372</v>
      </c>
      <c r="CB129" s="322">
        <v>1.41144069485421</v>
      </c>
    </row>
    <row r="130" s="159" customFormat="1" hidden="1" outlineLevel="2" spans="1:80">
      <c r="A130" s="309" t="s">
        <v>151</v>
      </c>
      <c r="B130" s="841">
        <v>6.429104</v>
      </c>
      <c r="C130" s="709">
        <v>5.0004</v>
      </c>
      <c r="D130" s="308">
        <v>1.28571794256459</v>
      </c>
      <c r="E130" s="842">
        <v>1.428704</v>
      </c>
      <c r="F130" s="843">
        <v>23.452743</v>
      </c>
      <c r="G130" s="841">
        <v>0</v>
      </c>
      <c r="H130" s="709">
        <v>0</v>
      </c>
      <c r="I130" s="308" t="s">
        <v>29</v>
      </c>
      <c r="J130" s="842">
        <v>0</v>
      </c>
      <c r="K130" s="843">
        <v>0</v>
      </c>
      <c r="L130" s="841">
        <v>5.92784199999999</v>
      </c>
      <c r="M130" s="709">
        <v>4.00032</v>
      </c>
      <c r="N130" s="308">
        <v>1.48184195264379</v>
      </c>
      <c r="O130" s="842">
        <v>1.92752199999999</v>
      </c>
      <c r="P130" s="843">
        <v>9.00855199999999</v>
      </c>
      <c r="Q130" s="841">
        <v>0.50126200000001</v>
      </c>
      <c r="R130" s="709">
        <v>1.00008</v>
      </c>
      <c r="S130" s="308">
        <v>0.501221902247831</v>
      </c>
      <c r="T130" s="842">
        <v>-0.498817999999989</v>
      </c>
      <c r="U130" s="843">
        <v>14.444191</v>
      </c>
      <c r="V130" s="313">
        <v>0.077967629703923</v>
      </c>
      <c r="W130" s="314">
        <v>0.2</v>
      </c>
      <c r="X130" s="314">
        <v>0.389838148519615</v>
      </c>
      <c r="Y130" s="308">
        <v>-0.122032370296077</v>
      </c>
      <c r="Z130" s="316">
        <v>0.615884930815982</v>
      </c>
      <c r="AA130" s="841">
        <v>0.644315999999999</v>
      </c>
      <c r="AB130" s="709">
        <v>0.82272467</v>
      </c>
      <c r="AC130" s="308">
        <v>0.783148996856991</v>
      </c>
      <c r="AD130" s="842">
        <v>-0.178408670000001</v>
      </c>
      <c r="AE130" s="843">
        <v>1.48022299999999</v>
      </c>
      <c r="AF130" s="841">
        <v>-3.473585</v>
      </c>
      <c r="AG130" s="709">
        <v>0.100018</v>
      </c>
      <c r="AH130" s="308">
        <v>-34.729598672239</v>
      </c>
      <c r="AI130" s="842">
        <v>-3.573603</v>
      </c>
      <c r="AJ130" s="843">
        <v>-2.915625</v>
      </c>
      <c r="AK130" s="841">
        <v>0</v>
      </c>
      <c r="AL130" s="709">
        <v>0</v>
      </c>
      <c r="AM130" s="708" t="s">
        <v>29</v>
      </c>
      <c r="AN130" s="842">
        <v>0</v>
      </c>
      <c r="AO130" s="843">
        <v>0</v>
      </c>
      <c r="AP130" s="841">
        <v>0</v>
      </c>
      <c r="AQ130" s="709">
        <v>0</v>
      </c>
      <c r="AR130" s="708" t="s">
        <v>29</v>
      </c>
      <c r="AS130" s="842">
        <v>0</v>
      </c>
      <c r="AT130" s="843">
        <v>0</v>
      </c>
      <c r="AU130" s="841">
        <v>3.33053100000001</v>
      </c>
      <c r="AV130" s="709">
        <v>0.0773373299999993</v>
      </c>
      <c r="AW130" s="308">
        <v>43.0649855638932</v>
      </c>
      <c r="AX130" s="842">
        <v>3.25319367000001</v>
      </c>
      <c r="AY130" s="843">
        <v>15.879593</v>
      </c>
      <c r="AZ130" s="313">
        <v>0.518039683290239</v>
      </c>
      <c r="BA130" s="314">
        <v>0.0154662287017037</v>
      </c>
      <c r="BB130" s="314">
        <v>33.4948935051745</v>
      </c>
      <c r="BC130" s="308">
        <v>0.502573454588536</v>
      </c>
      <c r="BD130" s="316">
        <v>0.677088944350775</v>
      </c>
      <c r="BE130" s="320">
        <v>0.125</v>
      </c>
      <c r="BF130" s="321">
        <v>0.125</v>
      </c>
      <c r="BG130" s="314">
        <v>1</v>
      </c>
      <c r="BH130" s="709">
        <v>0</v>
      </c>
      <c r="BI130" s="322">
        <v>2.33333333</v>
      </c>
      <c r="BJ130" s="320">
        <v>51.432832</v>
      </c>
      <c r="BK130" s="321">
        <v>40.0032</v>
      </c>
      <c r="BL130" s="314">
        <v>1.28571794256459</v>
      </c>
      <c r="BM130" s="322">
        <v>11.429632</v>
      </c>
      <c r="BN130" s="313">
        <v>0.100218630776543</v>
      </c>
      <c r="BO130" s="314">
        <v>0.164531771458283</v>
      </c>
      <c r="BP130" s="314">
        <v>0.609114153991551</v>
      </c>
      <c r="BQ130" s="314">
        <v>-0.0643131406817399</v>
      </c>
      <c r="BR130" s="316">
        <v>0.063115133270338</v>
      </c>
      <c r="BS130" s="326">
        <v>9.97818461748585</v>
      </c>
      <c r="BT130" s="327">
        <v>6.0778534816514</v>
      </c>
      <c r="BU130" s="314">
        <v>1.64172839105274</v>
      </c>
      <c r="BV130" s="314">
        <v>3.90033113583445</v>
      </c>
      <c r="BW130" s="322">
        <v>15.844060658428</v>
      </c>
      <c r="BX130" s="326">
        <v>5.16909559905391</v>
      </c>
      <c r="BY130" s="327">
        <v>0.0940014719626668</v>
      </c>
      <c r="BZ130" s="314">
        <v>54.989517622733</v>
      </c>
      <c r="CA130" s="314">
        <v>5.07509412709124</v>
      </c>
      <c r="CB130" s="322">
        <v>10.7278383054446</v>
      </c>
    </row>
    <row r="131" s="159" customFormat="1" ht="16.2" collapsed="1" spans="1:80">
      <c r="A131" s="213" t="s">
        <v>152</v>
      </c>
      <c r="B131" s="214">
        <v>100.381993</v>
      </c>
      <c r="C131" s="215">
        <v>115.0015296</v>
      </c>
      <c r="D131" s="216">
        <v>0.872875285651851</v>
      </c>
      <c r="E131" s="215">
        <v>-14.6195366000002</v>
      </c>
      <c r="F131" s="217">
        <v>133.167770999998</v>
      </c>
      <c r="G131" s="214">
        <v>0.143833</v>
      </c>
      <c r="H131" s="215">
        <v>0</v>
      </c>
      <c r="I131" s="216" t="s">
        <v>29</v>
      </c>
      <c r="J131" s="215">
        <v>0.143833</v>
      </c>
      <c r="K131" s="217">
        <v>0.0481399999999999</v>
      </c>
      <c r="L131" s="214">
        <v>72.4234939999998</v>
      </c>
      <c r="M131" s="215">
        <v>73.55037126</v>
      </c>
      <c r="N131" s="216">
        <v>0.984678836548402</v>
      </c>
      <c r="O131" s="215">
        <v>-1.1268772600002</v>
      </c>
      <c r="P131" s="217">
        <v>75.176642000002</v>
      </c>
      <c r="Q131" s="214">
        <v>27.9584989999999</v>
      </c>
      <c r="R131" s="215">
        <v>41.45115834</v>
      </c>
      <c r="S131" s="216">
        <v>0.674492586447704</v>
      </c>
      <c r="T131" s="215">
        <v>-13.4926593400001</v>
      </c>
      <c r="U131" s="217">
        <v>57.991128999996</v>
      </c>
      <c r="V131" s="237">
        <v>0.2785210590509</v>
      </c>
      <c r="W131" s="238">
        <v>0.360440060964198</v>
      </c>
      <c r="X131" s="238">
        <v>0.772725035907052</v>
      </c>
      <c r="Y131" s="216">
        <v>-0.081919001913298</v>
      </c>
      <c r="Z131" s="257">
        <v>0.435474203439186</v>
      </c>
      <c r="AA131" s="214">
        <v>8.59035899999999</v>
      </c>
      <c r="AB131" s="215">
        <v>8.45575271</v>
      </c>
      <c r="AC131" s="216">
        <v>1.01591890096795</v>
      </c>
      <c r="AD131" s="215">
        <v>0.134606289999988</v>
      </c>
      <c r="AE131" s="217">
        <v>11.452818</v>
      </c>
      <c r="AF131" s="214">
        <v>-2.97476399999998</v>
      </c>
      <c r="AG131" s="215">
        <v>0.59365901</v>
      </c>
      <c r="AH131" s="216">
        <v>-5.01089674356999</v>
      </c>
      <c r="AI131" s="215">
        <v>-3.56842300999998</v>
      </c>
      <c r="AJ131" s="217">
        <v>-2.01295</v>
      </c>
      <c r="AK131" s="214">
        <v>0</v>
      </c>
      <c r="AL131" s="215">
        <v>0</v>
      </c>
      <c r="AM131" s="238" t="s">
        <v>29</v>
      </c>
      <c r="AN131" s="215">
        <v>0</v>
      </c>
      <c r="AO131" s="217">
        <v>0</v>
      </c>
      <c r="AP131" s="214">
        <v>0</v>
      </c>
      <c r="AQ131" s="215">
        <v>0</v>
      </c>
      <c r="AR131" s="238" t="s">
        <v>29</v>
      </c>
      <c r="AS131" s="215">
        <v>0</v>
      </c>
      <c r="AT131" s="217">
        <v>0</v>
      </c>
      <c r="AU131" s="214">
        <v>22.1990709999999</v>
      </c>
      <c r="AV131" s="215">
        <v>32.40174662</v>
      </c>
      <c r="AW131" s="216">
        <v>0.685119578902501</v>
      </c>
      <c r="AX131" s="215">
        <v>-10.2026756200001</v>
      </c>
      <c r="AY131" s="217">
        <v>48.503120999996</v>
      </c>
      <c r="AZ131" s="237">
        <v>0.221145947959013</v>
      </c>
      <c r="BA131" s="238">
        <v>0.281750570907189</v>
      </c>
      <c r="BB131" s="238">
        <v>0.784899733288775</v>
      </c>
      <c r="BC131" s="216">
        <v>-0.0606046229481761</v>
      </c>
      <c r="BD131" s="257">
        <v>0.364225672891955</v>
      </c>
      <c r="BE131" s="214">
        <v>1.75</v>
      </c>
      <c r="BF131" s="215">
        <v>1.625</v>
      </c>
      <c r="BG131" s="238">
        <v>1.07692307692308</v>
      </c>
      <c r="BH131" s="215">
        <v>0.125</v>
      </c>
      <c r="BI131" s="279">
        <v>12.75</v>
      </c>
      <c r="BJ131" s="214">
        <v>57.3611388571427</v>
      </c>
      <c r="BK131" s="215">
        <v>70.7701720615384</v>
      </c>
      <c r="BL131" s="238">
        <v>0.810527050962433</v>
      </c>
      <c r="BM131" s="279">
        <v>-13.4090332043957</v>
      </c>
      <c r="BN131" s="237">
        <v>0.0855766930230207</v>
      </c>
      <c r="BO131" s="238">
        <v>0.0735273064576699</v>
      </c>
      <c r="BP131" s="238">
        <v>1.1638763494252</v>
      </c>
      <c r="BQ131" s="238">
        <v>0.0120493865653507</v>
      </c>
      <c r="BR131" s="257">
        <v>0.0860029263386871</v>
      </c>
      <c r="BS131" s="292">
        <v>11.6854246720073</v>
      </c>
      <c r="BT131" s="293">
        <v>13.600389408739</v>
      </c>
      <c r="BU131" s="238">
        <v>0.859197800946697</v>
      </c>
      <c r="BV131" s="238">
        <v>-1.9149647367317</v>
      </c>
      <c r="BW131" s="279">
        <v>11.6275113251602</v>
      </c>
      <c r="BX131" s="292">
        <v>2.58418431639469</v>
      </c>
      <c r="BY131" s="293">
        <v>3.8319174804723</v>
      </c>
      <c r="BZ131" s="238">
        <v>0.674384124805365</v>
      </c>
      <c r="CA131" s="238">
        <v>-1.24773316407761</v>
      </c>
      <c r="CB131" s="279">
        <v>4.23503813646529</v>
      </c>
    </row>
    <row r="132" s="159" customFormat="1" ht="16.2" spans="1:80">
      <c r="A132" s="213" t="s">
        <v>153</v>
      </c>
      <c r="B132" s="214">
        <v>361.958698999999</v>
      </c>
      <c r="C132" s="328">
        <v>604.46940768</v>
      </c>
      <c r="D132" s="216">
        <v>0.598803999675061</v>
      </c>
      <c r="E132" s="328">
        <v>-242.510708680001</v>
      </c>
      <c r="F132" s="217">
        <v>202.009152</v>
      </c>
      <c r="G132" s="214">
        <v>0</v>
      </c>
      <c r="H132" s="328">
        <v>0</v>
      </c>
      <c r="I132" s="216" t="s">
        <v>29</v>
      </c>
      <c r="J132" s="328">
        <v>0</v>
      </c>
      <c r="K132" s="217">
        <v>0</v>
      </c>
      <c r="L132" s="214">
        <v>319.312606000001</v>
      </c>
      <c r="M132" s="328">
        <v>475.47563608</v>
      </c>
      <c r="N132" s="216">
        <v>0.671564601359039</v>
      </c>
      <c r="O132" s="328">
        <v>-156.163030079999</v>
      </c>
      <c r="P132" s="217">
        <v>128.106262</v>
      </c>
      <c r="Q132" s="328">
        <v>42.6460929999987</v>
      </c>
      <c r="R132" s="328">
        <v>128.9937716</v>
      </c>
      <c r="S132" s="216">
        <v>0.330605830584139</v>
      </c>
      <c r="T132" s="328">
        <v>-86.3476786000013</v>
      </c>
      <c r="U132" s="217">
        <v>73.9028900000002</v>
      </c>
      <c r="V132" s="237">
        <v>0.117820328998361</v>
      </c>
      <c r="W132" s="238">
        <v>0.2134000000018</v>
      </c>
      <c r="X132" s="238">
        <v>0.552110257719622</v>
      </c>
      <c r="Y132" s="216">
        <v>-0.0955796710034388</v>
      </c>
      <c r="Z132" s="257">
        <v>0.365839316032574</v>
      </c>
      <c r="AA132" s="214">
        <v>5.098955</v>
      </c>
      <c r="AB132" s="328">
        <v>16.48566718</v>
      </c>
      <c r="AC132" s="216">
        <v>0.309296247723958</v>
      </c>
      <c r="AD132" s="328">
        <v>-11.38671218</v>
      </c>
      <c r="AE132" s="217">
        <v>6.60728299999997</v>
      </c>
      <c r="AF132" s="214">
        <v>3.40696299999999</v>
      </c>
      <c r="AG132" s="328">
        <v>2.926463</v>
      </c>
      <c r="AH132" s="216">
        <v>1.16419138051634</v>
      </c>
      <c r="AI132" s="328">
        <v>0.480499999999989</v>
      </c>
      <c r="AJ132" s="217">
        <v>1.95513399999999</v>
      </c>
      <c r="AK132" s="214">
        <v>0</v>
      </c>
      <c r="AL132" s="709">
        <v>0</v>
      </c>
      <c r="AM132" s="708" t="s">
        <v>29</v>
      </c>
      <c r="AN132" s="842">
        <v>0</v>
      </c>
      <c r="AO132" s="843">
        <v>0</v>
      </c>
      <c r="AP132" s="214">
        <v>0</v>
      </c>
      <c r="AQ132" s="709">
        <v>0</v>
      </c>
      <c r="AR132" s="708" t="s">
        <v>29</v>
      </c>
      <c r="AS132" s="842">
        <v>0</v>
      </c>
      <c r="AT132" s="843">
        <v>0</v>
      </c>
      <c r="AU132" s="328">
        <v>34.1401749999987</v>
      </c>
      <c r="AV132" s="328">
        <v>109.58164142</v>
      </c>
      <c r="AW132" s="216">
        <v>0.311550133376335</v>
      </c>
      <c r="AX132" s="328">
        <v>-75.4414664200013</v>
      </c>
      <c r="AY132" s="217">
        <v>65.3404730000002</v>
      </c>
      <c r="AZ132" s="237">
        <v>0.0943206368414944</v>
      </c>
      <c r="BA132" s="238">
        <v>0.181285669758843</v>
      </c>
      <c r="BB132" s="238">
        <v>0.520287328650771</v>
      </c>
      <c r="BC132" s="216">
        <v>-0.0869650329173488</v>
      </c>
      <c r="BD132" s="257">
        <v>0.323453033454644</v>
      </c>
      <c r="BE132" s="214">
        <v>1</v>
      </c>
      <c r="BF132" s="215">
        <v>1.875</v>
      </c>
      <c r="BG132" s="238">
        <v>0.533333333333333</v>
      </c>
      <c r="BH132" s="215">
        <v>-0.875</v>
      </c>
      <c r="BI132" s="279">
        <v>4.91666667</v>
      </c>
      <c r="BJ132" s="214">
        <v>361.958698999999</v>
      </c>
      <c r="BK132" s="215">
        <v>322.383684096</v>
      </c>
      <c r="BL132" s="238">
        <v>1.12275749939074</v>
      </c>
      <c r="BM132" s="279">
        <v>39.5750149039993</v>
      </c>
      <c r="BN132" s="237">
        <v>0.0140871182653908</v>
      </c>
      <c r="BO132" s="238">
        <v>0.0272729553729994</v>
      </c>
      <c r="BP132" s="238">
        <v>0.516523349696722</v>
      </c>
      <c r="BQ132" s="238">
        <v>-0.0131858371076085</v>
      </c>
      <c r="BR132" s="257">
        <v>0.0327078398903431</v>
      </c>
      <c r="BS132" s="292">
        <v>70.9868392641236</v>
      </c>
      <c r="BT132" s="293">
        <v>36.6663600010879</v>
      </c>
      <c r="BU132" s="238">
        <v>1.93602089932072</v>
      </c>
      <c r="BV132" s="238">
        <v>34.3204792630357</v>
      </c>
      <c r="BW132" s="279">
        <v>30.5737096473695</v>
      </c>
      <c r="BX132" s="292">
        <v>6.69552388675694</v>
      </c>
      <c r="BY132" s="293">
        <v>6.64708563041608</v>
      </c>
      <c r="BZ132" s="238">
        <v>1.00728714191964</v>
      </c>
      <c r="CA132" s="238">
        <v>0.0484382563408579</v>
      </c>
      <c r="CB132" s="279">
        <v>9.8891591294032</v>
      </c>
    </row>
    <row r="133" s="159" customFormat="1" ht="16.2" spans="1:80">
      <c r="A133" s="213" t="s">
        <v>154</v>
      </c>
      <c r="B133" s="214">
        <v>22.670666</v>
      </c>
      <c r="C133" s="328">
        <v>68.15</v>
      </c>
      <c r="D133" s="216">
        <v>0.332658341892883</v>
      </c>
      <c r="E133" s="328">
        <v>-45.479334</v>
      </c>
      <c r="F133" s="217">
        <v>45.61321</v>
      </c>
      <c r="G133" s="214">
        <v>0</v>
      </c>
      <c r="H133" s="328">
        <v>0</v>
      </c>
      <c r="I133" s="216" t="s">
        <v>29</v>
      </c>
      <c r="J133" s="328">
        <v>0</v>
      </c>
      <c r="K133" s="217">
        <v>0</v>
      </c>
      <c r="L133" s="214">
        <v>7.49983999999999</v>
      </c>
      <c r="M133" s="328">
        <v>0</v>
      </c>
      <c r="N133" s="216" t="s">
        <v>29</v>
      </c>
      <c r="O133" s="328">
        <v>7.49983999999999</v>
      </c>
      <c r="P133" s="217">
        <v>0.126682</v>
      </c>
      <c r="Q133" s="328"/>
      <c r="R133" s="328"/>
      <c r="S133" s="216"/>
      <c r="T133" s="328"/>
      <c r="U133" s="217"/>
      <c r="V133" s="237"/>
      <c r="W133" s="238"/>
      <c r="X133" s="238"/>
      <c r="Y133" s="216"/>
      <c r="Z133" s="257"/>
      <c r="AA133" s="214">
        <v>13.3347859999999</v>
      </c>
      <c r="AB133" s="328">
        <v>9.5959764</v>
      </c>
      <c r="AC133" s="216">
        <v>1.38962263391976</v>
      </c>
      <c r="AD133" s="328">
        <v>3.7388095999999</v>
      </c>
      <c r="AE133" s="217">
        <v>8.60826899999998</v>
      </c>
      <c r="AF133" s="214">
        <v>3.83957499999998</v>
      </c>
      <c r="AG133" s="328">
        <v>15.079774</v>
      </c>
      <c r="AH133" s="216">
        <v>0.2546175426767</v>
      </c>
      <c r="AI133" s="328">
        <v>-11.240199</v>
      </c>
      <c r="AJ133" s="217">
        <v>6.24608999999999</v>
      </c>
      <c r="AK133" s="214">
        <v>0.2</v>
      </c>
      <c r="AL133" s="709">
        <v>0</v>
      </c>
      <c r="AM133" s="708" t="s">
        <v>29</v>
      </c>
      <c r="AN133" s="842">
        <v>0.2</v>
      </c>
      <c r="AO133" s="843">
        <v>0.1</v>
      </c>
      <c r="AP133" s="214">
        <v>0</v>
      </c>
      <c r="AQ133" s="709">
        <v>0</v>
      </c>
      <c r="AR133" s="708" t="s">
        <v>29</v>
      </c>
      <c r="AS133" s="842">
        <v>0</v>
      </c>
      <c r="AT133" s="843">
        <v>0</v>
      </c>
      <c r="AU133" s="328">
        <v>-1.80353499999987</v>
      </c>
      <c r="AV133" s="328">
        <v>43.4742496</v>
      </c>
      <c r="AW133" s="216">
        <v>-0.0414851323851226</v>
      </c>
      <c r="AX133" s="328">
        <v>-45.2777845999999</v>
      </c>
      <c r="AY133" s="217">
        <v>30.732169</v>
      </c>
      <c r="AZ133" s="237">
        <v>-0.0795536840426243</v>
      </c>
      <c r="BA133" s="238">
        <v>0.637920023477623</v>
      </c>
      <c r="BB133" s="238">
        <v>-0.124707927506237</v>
      </c>
      <c r="BC133" s="216">
        <v>-0.717473707520247</v>
      </c>
      <c r="BD133" s="257">
        <v>0.673755892207543</v>
      </c>
      <c r="BE133" s="214">
        <v>1</v>
      </c>
      <c r="BF133" s="215">
        <v>1</v>
      </c>
      <c r="BG133" s="238">
        <v>1</v>
      </c>
      <c r="BH133" s="215">
        <v>0</v>
      </c>
      <c r="BI133" s="279">
        <v>9.08333333</v>
      </c>
      <c r="BJ133" s="214">
        <v>22.670666</v>
      </c>
      <c r="BK133" s="215">
        <v>68.15</v>
      </c>
      <c r="BL133" s="238">
        <v>0.332658341892883</v>
      </c>
      <c r="BM133" s="279">
        <v>-45.479334</v>
      </c>
      <c r="BN133" s="237">
        <v>0.588195600429202</v>
      </c>
      <c r="BO133" s="238">
        <v>0.14080669699193</v>
      </c>
      <c r="BP133" s="238">
        <v>4.17732688142607</v>
      </c>
      <c r="BQ133" s="238">
        <v>0.447388903437272</v>
      </c>
      <c r="BR133" s="257">
        <v>0.188723157173108</v>
      </c>
      <c r="BS133" s="292">
        <v>1.700114722501</v>
      </c>
      <c r="BT133" s="293">
        <v>7.10193493181163</v>
      </c>
      <c r="BU133" s="238">
        <v>0.239387538582716</v>
      </c>
      <c r="BV133" s="238">
        <v>-5.40182020931063</v>
      </c>
      <c r="BW133" s="279">
        <v>5.29876680201328</v>
      </c>
      <c r="BX133" s="292">
        <v>-0.135250389470058</v>
      </c>
      <c r="BY133" s="293">
        <v>4.53046649843782</v>
      </c>
      <c r="BZ133" s="238">
        <v>-0.0298535238074698</v>
      </c>
      <c r="CA133" s="238">
        <v>-4.66571688790788</v>
      </c>
      <c r="CB133" s="279">
        <v>3.57007535429017</v>
      </c>
    </row>
    <row r="134" s="159" customFormat="1" ht="16.2" spans="1:16384">
      <c r="A134" s="302" t="s">
        <v>155</v>
      </c>
      <c r="B134" s="303">
        <v>1272.303151</v>
      </c>
      <c r="C134" s="304">
        <v>1487.40411682</v>
      </c>
      <c r="D134" s="305">
        <v>0.855384986912717</v>
      </c>
      <c r="E134" s="306">
        <v>-215.100965820003</v>
      </c>
      <c r="F134" s="304">
        <v>1081.023987</v>
      </c>
      <c r="G134" s="303">
        <v>0.143833</v>
      </c>
      <c r="H134" s="304">
        <v>0</v>
      </c>
      <c r="I134" s="305" t="s">
        <v>29</v>
      </c>
      <c r="J134" s="306">
        <v>0.143833</v>
      </c>
      <c r="K134" s="304">
        <v>0.0481399999999999</v>
      </c>
      <c r="L134" s="303">
        <v>936.957007999998</v>
      </c>
      <c r="M134" s="304">
        <v>1019.21991285</v>
      </c>
      <c r="N134" s="305">
        <v>0.919288365726712</v>
      </c>
      <c r="O134" s="306">
        <v>-82.2629048500017</v>
      </c>
      <c r="P134" s="304">
        <v>670.554482000002</v>
      </c>
      <c r="Q134" s="303">
        <v>320.175316999998</v>
      </c>
      <c r="R134" s="304">
        <v>400.03420397</v>
      </c>
      <c r="S134" s="305">
        <v>0.8003698529339</v>
      </c>
      <c r="T134" s="306">
        <v>-79.8588869700015</v>
      </c>
      <c r="U134" s="304">
        <v>364.982976999994</v>
      </c>
      <c r="V134" s="311">
        <v>0.251650180028517</v>
      </c>
      <c r="W134" s="312">
        <v>0.268947893478508</v>
      </c>
      <c r="X134" s="312">
        <v>0.935683774182921</v>
      </c>
      <c r="Y134" s="305">
        <v>-0.0172977134499914</v>
      </c>
      <c r="Z134" s="315">
        <v>0.337627084495023</v>
      </c>
      <c r="AA134" s="303">
        <v>75.0253509999998</v>
      </c>
      <c r="AB134" s="304">
        <v>76.15891851</v>
      </c>
      <c r="AC134" s="305">
        <v>0.985115761460671</v>
      </c>
      <c r="AD134" s="306">
        <v>-1.13356751000015</v>
      </c>
      <c r="AE134" s="304">
        <v>60.6040699999999</v>
      </c>
      <c r="AF134" s="303">
        <v>9.14547900000001</v>
      </c>
      <c r="AG134" s="304">
        <v>25.47572999</v>
      </c>
      <c r="AH134" s="305">
        <v>0.358987907455052</v>
      </c>
      <c r="AI134" s="306">
        <v>-16.33025099</v>
      </c>
      <c r="AJ134" s="304">
        <v>14.195756</v>
      </c>
      <c r="AK134" s="303">
        <v>0.25</v>
      </c>
      <c r="AL134" s="304">
        <v>0</v>
      </c>
      <c r="AM134" s="312" t="s">
        <v>29</v>
      </c>
      <c r="AN134" s="304">
        <v>0.25</v>
      </c>
      <c r="AO134" s="317">
        <v>0.33151</v>
      </c>
      <c r="AP134" s="303">
        <v>0</v>
      </c>
      <c r="AQ134" s="304">
        <v>0</v>
      </c>
      <c r="AR134" s="312" t="s">
        <v>29</v>
      </c>
      <c r="AS134" s="304">
        <v>0</v>
      </c>
      <c r="AT134" s="317">
        <v>0</v>
      </c>
      <c r="AU134" s="303">
        <v>251.281479999999</v>
      </c>
      <c r="AV134" s="304">
        <v>366.54955547</v>
      </c>
      <c r="AW134" s="305">
        <v>0.685532082225004</v>
      </c>
      <c r="AX134" s="306">
        <v>-115.268075470001</v>
      </c>
      <c r="AY134" s="304">
        <v>335.953048999994</v>
      </c>
      <c r="AZ134" s="311">
        <v>0.197501263596257</v>
      </c>
      <c r="BA134" s="312">
        <v>0.246435754294983</v>
      </c>
      <c r="BB134" s="312">
        <v>0.801431042996497</v>
      </c>
      <c r="BC134" s="305">
        <v>-0.0489344906987263</v>
      </c>
      <c r="BD134" s="315">
        <v>0.310772982875537</v>
      </c>
      <c r="BE134" s="303">
        <v>13.125</v>
      </c>
      <c r="BF134" s="306">
        <v>14</v>
      </c>
      <c r="BG134" s="312">
        <v>0.9375</v>
      </c>
      <c r="BH134" s="304">
        <v>-0.875</v>
      </c>
      <c r="BI134" s="319">
        <v>99.91666667</v>
      </c>
      <c r="BJ134" s="303">
        <v>96.9373829333331</v>
      </c>
      <c r="BK134" s="306">
        <v>106.243151201429</v>
      </c>
      <c r="BL134" s="312">
        <v>0.912410652706898</v>
      </c>
      <c r="BM134" s="319">
        <v>-9.30576826809548</v>
      </c>
      <c r="BN134" s="311">
        <v>0.0589681405261253</v>
      </c>
      <c r="BO134" s="312">
        <v>0.051202573428951</v>
      </c>
      <c r="BP134" s="312">
        <v>1.15166360940725</v>
      </c>
      <c r="BQ134" s="312">
        <v>0.00776556709717435</v>
      </c>
      <c r="BR134" s="315">
        <v>0.0560617254832479</v>
      </c>
      <c r="BS134" s="324">
        <v>16.9583098784836</v>
      </c>
      <c r="BT134" s="325">
        <v>19.530268364101</v>
      </c>
      <c r="BU134" s="312">
        <v>0.868309106783961</v>
      </c>
      <c r="BV134" s="312">
        <v>-2.57195848561741</v>
      </c>
      <c r="BW134" s="319">
        <v>17.837481657585</v>
      </c>
      <c r="BX134" s="324">
        <v>3.3492876294574</v>
      </c>
      <c r="BY134" s="325">
        <v>4.81295641589068</v>
      </c>
      <c r="BZ134" s="312">
        <v>0.695889873093227</v>
      </c>
      <c r="CA134" s="312">
        <v>-1.46366878643328</v>
      </c>
      <c r="CB134" s="319">
        <v>5.54340738171537</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5587.36547800001</v>
      </c>
      <c r="C135" s="206">
        <v>6946.38836545</v>
      </c>
      <c r="D135" s="207">
        <v>0.804355469928875</v>
      </c>
      <c r="E135" s="208">
        <v>-1359.02288744999</v>
      </c>
      <c r="F135" s="209">
        <v>3294.825773</v>
      </c>
      <c r="G135" s="205">
        <v>222.660224</v>
      </c>
      <c r="H135" s="206">
        <v>218.62855769</v>
      </c>
      <c r="I135" s="207">
        <v>1.01844071219514</v>
      </c>
      <c r="J135" s="208">
        <v>4.03166630999993</v>
      </c>
      <c r="K135" s="209">
        <v>244.210645999999</v>
      </c>
      <c r="L135" s="205">
        <v>3915.340328</v>
      </c>
      <c r="M135" s="206">
        <v>5029.69495225</v>
      </c>
      <c r="N135" s="207">
        <v>0.778444888839331</v>
      </c>
      <c r="O135" s="208">
        <v>-1114.35462425</v>
      </c>
      <c r="P135" s="209">
        <v>2541.01043199999</v>
      </c>
      <c r="Q135" s="205">
        <v>1094.31903400001</v>
      </c>
      <c r="R135" s="206">
        <v>1512.21753942</v>
      </c>
      <c r="S135" s="207">
        <v>0.723651859255467</v>
      </c>
      <c r="T135" s="208">
        <v>-417.89850541999</v>
      </c>
      <c r="U135" s="209">
        <v>420.146574000008</v>
      </c>
      <c r="V135" s="233">
        <v>0.195855996588883</v>
      </c>
      <c r="W135" s="234">
        <v>0.217698386537309</v>
      </c>
      <c r="X135" s="234">
        <v>0.899666734807504</v>
      </c>
      <c r="Y135" s="207">
        <v>-0.0218423899484263</v>
      </c>
      <c r="Z135" s="251">
        <v>0.127517083738682</v>
      </c>
      <c r="AA135" s="205">
        <v>747.308307999999</v>
      </c>
      <c r="AB135" s="206">
        <v>727.94838498</v>
      </c>
      <c r="AC135" s="207">
        <v>1.02659518644379</v>
      </c>
      <c r="AD135" s="208">
        <v>19.3599230199991</v>
      </c>
      <c r="AE135" s="209">
        <v>444.416534</v>
      </c>
      <c r="AF135" s="205">
        <v>118.817871</v>
      </c>
      <c r="AG135" s="206">
        <v>392.94548741</v>
      </c>
      <c r="AH135" s="207">
        <v>0.302377492061704</v>
      </c>
      <c r="AI135" s="208">
        <v>-274.12761641</v>
      </c>
      <c r="AJ135" s="209">
        <v>167.214729000001</v>
      </c>
      <c r="AK135" s="205">
        <v>0.94818</v>
      </c>
      <c r="AL135" s="206">
        <v>0.1</v>
      </c>
      <c r="AM135" s="234">
        <v>9.48179999999999</v>
      </c>
      <c r="AN135" s="208">
        <v>0.84818</v>
      </c>
      <c r="AO135" s="209">
        <v>5.127559</v>
      </c>
      <c r="AP135" s="205">
        <v>10.131825</v>
      </c>
      <c r="AQ135" s="206">
        <v>0</v>
      </c>
      <c r="AR135" s="234" t="s">
        <v>29</v>
      </c>
      <c r="AS135" s="208">
        <v>10.131825</v>
      </c>
      <c r="AT135" s="209">
        <v>0</v>
      </c>
      <c r="AU135" s="205">
        <v>574.055102000011</v>
      </c>
      <c r="AV135" s="206">
        <v>577.27098312</v>
      </c>
      <c r="AW135" s="207">
        <v>0.994429165480294</v>
      </c>
      <c r="AX135" s="208">
        <v>-3.21588111998926</v>
      </c>
      <c r="AY135" s="209">
        <v>-96.8990089999929</v>
      </c>
      <c r="AZ135" s="233">
        <v>0.102741641702217</v>
      </c>
      <c r="BA135" s="234">
        <v>0.0831037587807838</v>
      </c>
      <c r="BB135" s="234">
        <v>1.23630559206395</v>
      </c>
      <c r="BC135" s="207">
        <v>0.0196378829214327</v>
      </c>
      <c r="BD135" s="251">
        <v>-0.0294094485341374</v>
      </c>
      <c r="BE135" s="205">
        <v>181.125</v>
      </c>
      <c r="BF135" s="208">
        <v>123</v>
      </c>
      <c r="BG135" s="234">
        <v>1.47256097560976</v>
      </c>
      <c r="BH135" s="206">
        <v>58.125</v>
      </c>
      <c r="BI135" s="277">
        <v>573.333333326667</v>
      </c>
      <c r="BJ135" s="205">
        <v>30.8481185810904</v>
      </c>
      <c r="BK135" s="208">
        <v>56.4747021581301</v>
      </c>
      <c r="BL135" s="234">
        <v>0.546228973367849</v>
      </c>
      <c r="BM135" s="277">
        <v>-25.6265835770396</v>
      </c>
      <c r="BN135" s="233">
        <v>0.133749673427037</v>
      </c>
      <c r="BO135" s="234">
        <v>0.104795232670934</v>
      </c>
      <c r="BP135" s="234">
        <v>1.2762954002595</v>
      </c>
      <c r="BQ135" s="234">
        <v>0.0289544407561028</v>
      </c>
      <c r="BR135" s="251">
        <v>0.134883166703941</v>
      </c>
      <c r="BS135" s="290">
        <v>7.47665376951759</v>
      </c>
      <c r="BT135" s="291">
        <v>9.54241881536814</v>
      </c>
      <c r="BU135" s="234">
        <v>0.78351767137661</v>
      </c>
      <c r="BV135" s="234">
        <v>-2.06576504585054</v>
      </c>
      <c r="BW135" s="277">
        <v>7.41382356624922</v>
      </c>
      <c r="BX135" s="290">
        <v>0.768163682719303</v>
      </c>
      <c r="BY135" s="291">
        <v>0.793010871417567</v>
      </c>
      <c r="BZ135" s="234">
        <v>0.968667278603827</v>
      </c>
      <c r="CA135" s="234">
        <v>-0.0248471886982632</v>
      </c>
      <c r="CB135" s="277">
        <v>-0.218036462612782</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7048.789307</v>
      </c>
      <c r="C136" s="331">
        <v>8481.89211118</v>
      </c>
      <c r="D136" s="332">
        <v>0.831039727292567</v>
      </c>
      <c r="E136" s="331">
        <v>-1433.10280417999</v>
      </c>
      <c r="F136" s="333">
        <v>4721.267984</v>
      </c>
      <c r="G136" s="330">
        <v>391.87403</v>
      </c>
      <c r="H136" s="331">
        <v>351.33847769</v>
      </c>
      <c r="I136" s="332">
        <v>1.11537464548863</v>
      </c>
      <c r="J136" s="331">
        <v>40.5355523099998</v>
      </c>
      <c r="K136" s="333">
        <v>379.111214999998</v>
      </c>
      <c r="L136" s="330">
        <v>3915.340328</v>
      </c>
      <c r="M136" s="331">
        <v>5029.69495225</v>
      </c>
      <c r="N136" s="332">
        <v>0.778444888839331</v>
      </c>
      <c r="O136" s="331">
        <v>-1114.35462425</v>
      </c>
      <c r="P136" s="333">
        <v>2592.54784799999</v>
      </c>
      <c r="Q136" s="330">
        <v>2115.49777700001</v>
      </c>
      <c r="R136" s="331">
        <v>2655.42748753</v>
      </c>
      <c r="S136" s="332">
        <v>0.796669382588858</v>
      </c>
      <c r="T136" s="331">
        <v>-539.929710529992</v>
      </c>
      <c r="U136" s="333">
        <v>1711.68821600002</v>
      </c>
      <c r="V136" s="362">
        <v>0.300122146493888</v>
      </c>
      <c r="W136" s="363">
        <v>0.313070179710241</v>
      </c>
      <c r="X136" s="363">
        <v>0.958641754930677</v>
      </c>
      <c r="Y136" s="332">
        <v>-0.0129480332163531</v>
      </c>
      <c r="Z136" s="367">
        <v>0.362548413223056</v>
      </c>
      <c r="AA136" s="330">
        <v>1216.072065</v>
      </c>
      <c r="AB136" s="331">
        <v>1191.33167981</v>
      </c>
      <c r="AC136" s="332">
        <v>1.02076700016401</v>
      </c>
      <c r="AD136" s="331">
        <v>24.7403851899985</v>
      </c>
      <c r="AE136" s="333">
        <v>889.518611999999</v>
      </c>
      <c r="AF136" s="330">
        <v>954.635339999999</v>
      </c>
      <c r="AG136" s="331">
        <v>1209.73052371</v>
      </c>
      <c r="AH136" s="332">
        <v>0.789130571883335</v>
      </c>
      <c r="AI136" s="331">
        <v>-255.095183710001</v>
      </c>
      <c r="AJ136" s="333">
        <v>804.984118</v>
      </c>
      <c r="AK136" s="330">
        <v>18.202604</v>
      </c>
      <c r="AL136" s="331">
        <v>0.1</v>
      </c>
      <c r="AM136" s="363">
        <v>182.02604</v>
      </c>
      <c r="AN136" s="331">
        <v>18.102604</v>
      </c>
      <c r="AO136" s="333">
        <v>12.024679</v>
      </c>
      <c r="AP136" s="330">
        <v>10.372266</v>
      </c>
      <c r="AQ136" s="331">
        <v>0</v>
      </c>
      <c r="AR136" s="363" t="s">
        <v>29</v>
      </c>
      <c r="AS136" s="331">
        <v>10.372266</v>
      </c>
      <c r="AT136" s="333">
        <v>0.5775</v>
      </c>
      <c r="AU136" s="330">
        <v>578.69788200001</v>
      </c>
      <c r="AV136" s="331">
        <v>699.89647772</v>
      </c>
      <c r="AW136" s="332">
        <v>0.826833539561722</v>
      </c>
      <c r="AX136" s="331">
        <v>-121.19859571999</v>
      </c>
      <c r="AY136" s="333">
        <v>66.5533700000178</v>
      </c>
      <c r="AZ136" s="362">
        <v>0.0820989047616045</v>
      </c>
      <c r="BA136" s="363">
        <v>0.0825165503811897</v>
      </c>
      <c r="BB136" s="363">
        <v>0.994938644215544</v>
      </c>
      <c r="BC136" s="332">
        <v>-0.000417645619585211</v>
      </c>
      <c r="BD136" s="367">
        <v>0.0140965033600215</v>
      </c>
      <c r="BE136" s="330">
        <v>250.25</v>
      </c>
      <c r="BF136" s="331">
        <v>194.125</v>
      </c>
      <c r="BG136" s="363">
        <v>1.28911783644559</v>
      </c>
      <c r="BH136" s="331">
        <v>56.125</v>
      </c>
      <c r="BI136" s="381">
        <v>1136.5</v>
      </c>
      <c r="BJ136" s="330">
        <v>28.1669902377623</v>
      </c>
      <c r="BK136" s="331">
        <v>43.6929406886285</v>
      </c>
      <c r="BL136" s="363">
        <v>0.644657690552126</v>
      </c>
      <c r="BM136" s="381">
        <v>-15.5259504508662</v>
      </c>
      <c r="BN136" s="362">
        <v>0.172522118627144</v>
      </c>
      <c r="BO136" s="363">
        <v>0.140455886987728</v>
      </c>
      <c r="BP136" s="363">
        <v>1.22830108674774</v>
      </c>
      <c r="BQ136" s="363">
        <v>0.0320662316394159</v>
      </c>
      <c r="BR136" s="396">
        <v>0.18840671934203</v>
      </c>
      <c r="BS136" s="397">
        <v>5.79635821747128</v>
      </c>
      <c r="BT136" s="398">
        <v>7.11967309769915</v>
      </c>
      <c r="BU136" s="363">
        <v>0.814132634733534</v>
      </c>
      <c r="BV136" s="363">
        <v>-1.32331488022788</v>
      </c>
      <c r="BW136" s="381">
        <v>5.30766632682893</v>
      </c>
      <c r="BX136" s="397">
        <v>0.475874661260318</v>
      </c>
      <c r="BY136" s="398">
        <v>0.587490863863893</v>
      </c>
      <c r="BZ136" s="363">
        <v>0.810012019813411</v>
      </c>
      <c r="CA136" s="363">
        <v>-0.111616202603575</v>
      </c>
      <c r="CB136" s="381">
        <v>0.0748195362100168</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538"/>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c r="AV138" s="341"/>
      <c r="AW138" s="341"/>
      <c r="AX138" s="341"/>
      <c r="AY138" s="341"/>
      <c r="AZ138" s="340"/>
      <c r="BA138" s="340"/>
      <c r="BB138" s="340"/>
      <c r="BC138" s="308"/>
      <c r="BD138" s="340"/>
      <c r="BE138" s="749"/>
      <c r="BF138" s="749"/>
      <c r="BG138" s="749"/>
      <c r="BH138" s="749"/>
      <c r="BI138" s="747"/>
      <c r="BJ138" s="749"/>
      <c r="BK138" s="749"/>
      <c r="BL138" s="749"/>
      <c r="BM138" s="747"/>
      <c r="BN138" s="708"/>
      <c r="BO138" s="708"/>
      <c r="BP138" s="708"/>
      <c r="BQ138" s="758"/>
      <c r="BR138" s="758"/>
      <c r="BS138" s="749"/>
      <c r="BT138" s="749"/>
      <c r="BU138" s="749"/>
      <c r="BV138" s="758"/>
      <c r="BW138" s="765"/>
      <c r="BX138" s="749"/>
      <c r="BY138" s="749"/>
      <c r="BZ138" s="749"/>
      <c r="CA138" s="764"/>
      <c r="CB138" s="758"/>
    </row>
    <row r="139" s="159" customFormat="1" spans="1:16384">
      <c r="A139" s="342" t="s">
        <v>158</v>
      </c>
      <c r="B139" s="343">
        <v>3036.03884300001</v>
      </c>
      <c r="C139" s="343">
        <v>2545.09103256</v>
      </c>
      <c r="D139" s="707">
        <v>1.19289990187352</v>
      </c>
      <c r="E139" s="343">
        <v>490.947810440011</v>
      </c>
      <c r="F139" s="345">
        <v>2213.801786</v>
      </c>
      <c r="G139" s="343">
        <v>137.82106</v>
      </c>
      <c r="H139" s="343">
        <v>113.74179769</v>
      </c>
      <c r="I139" s="707">
        <v>1.21170108789407</v>
      </c>
      <c r="J139" s="343">
        <v>24.0792623099999</v>
      </c>
      <c r="K139" s="345">
        <v>244.162505999999</v>
      </c>
      <c r="L139" s="343">
        <v>2247.312236</v>
      </c>
      <c r="M139" s="343">
        <v>1830.77267311</v>
      </c>
      <c r="N139" s="707">
        <v>1.22752118218064</v>
      </c>
      <c r="O139" s="343">
        <v>416.539562889999</v>
      </c>
      <c r="P139" s="345">
        <v>1870.45594999999</v>
      </c>
      <c r="Q139" s="343">
        <v>626.629640000012</v>
      </c>
      <c r="R139" s="343">
        <v>574.64157208</v>
      </c>
      <c r="S139" s="707">
        <v>1.09047042616815</v>
      </c>
      <c r="T139" s="343">
        <v>51.9880679200121</v>
      </c>
      <c r="U139" s="345">
        <v>55.1635970000135</v>
      </c>
      <c r="V139" s="364">
        <v>0.206397108997729</v>
      </c>
      <c r="W139" s="364">
        <v>0.225784290121046</v>
      </c>
      <c r="X139" s="707">
        <v>0.914134056391064</v>
      </c>
      <c r="Y139" s="369">
        <v>-0.0193871811233173</v>
      </c>
      <c r="Z139" s="370">
        <v>0.024918037987351</v>
      </c>
      <c r="AA139" s="343">
        <v>196.088048</v>
      </c>
      <c r="AB139" s="343">
        <v>222.36576718</v>
      </c>
      <c r="AC139" s="707">
        <v>0.881826598071955</v>
      </c>
      <c r="AD139" s="343">
        <v>-26.2777191800002</v>
      </c>
      <c r="AE139" s="345">
        <v>216.730239</v>
      </c>
      <c r="AF139" s="343">
        <v>181.60769</v>
      </c>
      <c r="AG139" s="343">
        <v>152.97001533</v>
      </c>
      <c r="AH139" s="707">
        <v>1.18721103353634</v>
      </c>
      <c r="AI139" s="343">
        <v>28.6376746699998</v>
      </c>
      <c r="AJ139" s="345">
        <v>163.400503000001</v>
      </c>
      <c r="AK139" s="343">
        <v>0.6189</v>
      </c>
      <c r="AL139" s="343">
        <v>0.1</v>
      </c>
      <c r="AM139" s="707">
        <v>6.189</v>
      </c>
      <c r="AN139" s="343">
        <v>0.5189</v>
      </c>
      <c r="AO139" s="345">
        <v>2.855284</v>
      </c>
      <c r="AP139" s="343">
        <v>10.07973</v>
      </c>
      <c r="AQ139" s="343">
        <v>0</v>
      </c>
      <c r="AR139" s="737" t="s">
        <v>29</v>
      </c>
      <c r="AS139" s="343">
        <v>10.07973</v>
      </c>
      <c r="AT139" s="345">
        <v>0</v>
      </c>
      <c r="AU139" s="343">
        <v>263.748979000012</v>
      </c>
      <c r="AV139" s="343">
        <v>225.34077925</v>
      </c>
      <c r="AW139" s="737">
        <v>1.17044495842185</v>
      </c>
      <c r="AX139" s="343">
        <v>38.4081997500124</v>
      </c>
      <c r="AY139" s="345">
        <v>-278.092127999987</v>
      </c>
      <c r="AZ139" s="364"/>
      <c r="BA139" s="364"/>
      <c r="BB139" s="707"/>
      <c r="BC139" s="369"/>
      <c r="BD139" s="370"/>
      <c r="BE139" s="343">
        <v>66.75</v>
      </c>
      <c r="BF139" s="343">
        <v>59.75</v>
      </c>
      <c r="BG139" s="364">
        <v>1.11715481171548</v>
      </c>
      <c r="BH139" s="343">
        <v>7</v>
      </c>
      <c r="BI139" s="387">
        <v>395.33333332</v>
      </c>
      <c r="BJ139" s="343">
        <v>45.4837279850189</v>
      </c>
      <c r="BK139" s="343">
        <v>42.5956658169038</v>
      </c>
      <c r="BL139" s="364">
        <v>1.06780178482312</v>
      </c>
      <c r="BM139" s="387">
        <v>2.88806216811513</v>
      </c>
      <c r="BN139" s="400">
        <v>0.0645868047611139</v>
      </c>
      <c r="BO139" s="364">
        <v>0.0873704572194935</v>
      </c>
      <c r="BP139" s="364">
        <v>0.739229332391587</v>
      </c>
      <c r="BQ139" s="401">
        <v>-0.0227836524583796</v>
      </c>
      <c r="BR139" s="402">
        <v>0.0978995682317152</v>
      </c>
      <c r="BS139" s="403">
        <v>15.4830387367618</v>
      </c>
      <c r="BT139" s="404">
        <v>11.4455163887695</v>
      </c>
      <c r="BU139" s="364">
        <v>1.35276017357801</v>
      </c>
      <c r="BV139" s="401">
        <v>4.0375223479923</v>
      </c>
      <c r="BW139" s="418">
        <v>10.2145496457465</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1216.412539</v>
      </c>
      <c r="C140" s="173">
        <v>2865.43321607</v>
      </c>
      <c r="D140" s="708">
        <v>0.424512611977163</v>
      </c>
      <c r="E140" s="173">
        <v>-1649.02067707</v>
      </c>
      <c r="F140" s="346">
        <v>0</v>
      </c>
      <c r="G140" s="173">
        <v>84.695331</v>
      </c>
      <c r="H140" s="173">
        <v>104.88676</v>
      </c>
      <c r="I140" s="708">
        <v>0.807493062041386</v>
      </c>
      <c r="J140" s="173">
        <v>-20.191429</v>
      </c>
      <c r="K140" s="346">
        <v>0</v>
      </c>
      <c r="L140" s="173">
        <v>731.071084</v>
      </c>
      <c r="M140" s="173">
        <v>2179.70236629</v>
      </c>
      <c r="N140" s="708">
        <v>0.335399500090616</v>
      </c>
      <c r="O140" s="173">
        <v>-1448.63128229</v>
      </c>
      <c r="P140" s="346">
        <v>0</v>
      </c>
      <c r="Q140" s="173">
        <v>147.514077</v>
      </c>
      <c r="R140" s="173">
        <v>537.54176337</v>
      </c>
      <c r="S140" s="708">
        <v>0.274423471908848</v>
      </c>
      <c r="T140" s="173">
        <v>-390.02768637</v>
      </c>
      <c r="U140" s="346">
        <v>0</v>
      </c>
      <c r="V140" s="340">
        <v>0.121269776716762</v>
      </c>
      <c r="W140" s="340">
        <v>0.187595285890924</v>
      </c>
      <c r="X140" s="708">
        <v>0.646443625386589</v>
      </c>
      <c r="Y140" s="308">
        <v>-0.0663255091741613</v>
      </c>
      <c r="Z140" s="371" t="s">
        <v>29</v>
      </c>
      <c r="AA140" s="173">
        <v>328.763964</v>
      </c>
      <c r="AB140" s="173">
        <v>185.93379847</v>
      </c>
      <c r="AC140" s="708">
        <v>1.76817752719146</v>
      </c>
      <c r="AD140" s="173">
        <v>142.83016553</v>
      </c>
      <c r="AE140" s="346">
        <v>0</v>
      </c>
      <c r="AF140" s="173">
        <v>78.265012</v>
      </c>
      <c r="AG140" s="173">
        <v>161.8439391</v>
      </c>
      <c r="AH140" s="708">
        <v>0.483583212539344</v>
      </c>
      <c r="AI140" s="173">
        <v>-83.5789271</v>
      </c>
      <c r="AJ140" s="346">
        <v>0</v>
      </c>
      <c r="AK140" s="173">
        <v>0.07928</v>
      </c>
      <c r="AL140" s="173">
        <v>0</v>
      </c>
      <c r="AM140" s="708" t="s">
        <v>29</v>
      </c>
      <c r="AN140" s="173">
        <v>0.07928</v>
      </c>
      <c r="AO140" s="346">
        <v>0</v>
      </c>
      <c r="AP140" s="173">
        <v>0.002743</v>
      </c>
      <c r="AQ140" s="173">
        <v>0</v>
      </c>
      <c r="AR140" s="727" t="s">
        <v>29</v>
      </c>
      <c r="AS140" s="173">
        <v>0.002743</v>
      </c>
      <c r="AT140" s="346">
        <v>0</v>
      </c>
      <c r="AU140" s="173">
        <v>-6.30631500000026</v>
      </c>
      <c r="AV140" s="173">
        <v>233.06635221</v>
      </c>
      <c r="AW140" s="727">
        <v>-0.0270580242072784</v>
      </c>
      <c r="AX140" s="173">
        <v>-239.37266721</v>
      </c>
      <c r="AY140" s="346">
        <v>0</v>
      </c>
      <c r="AZ140" s="340"/>
      <c r="BA140" s="340"/>
      <c r="BB140" s="708"/>
      <c r="BC140" s="308"/>
      <c r="BD140" s="371"/>
      <c r="BE140" s="173">
        <v>88</v>
      </c>
      <c r="BF140" s="173">
        <v>37.125</v>
      </c>
      <c r="BG140" s="340">
        <v>2.37037037037037</v>
      </c>
      <c r="BH140" s="173">
        <v>50.875</v>
      </c>
      <c r="BI140" s="160">
        <v>4.99999999666667</v>
      </c>
      <c r="BJ140" s="173">
        <v>13.8228697613636</v>
      </c>
      <c r="BK140" s="173">
        <v>77.1833862914478</v>
      </c>
      <c r="BL140" s="340">
        <v>0.179091258177866</v>
      </c>
      <c r="BM140" s="160">
        <v>-63.3605165300842</v>
      </c>
      <c r="BN140" s="405">
        <v>0.27027340927468</v>
      </c>
      <c r="BO140" s="340">
        <v>0.0648885471932275</v>
      </c>
      <c r="BP140" s="340">
        <v>4.16519433652675</v>
      </c>
      <c r="BQ140" s="406">
        <v>0.205384862081453</v>
      </c>
      <c r="BR140" s="407" t="s">
        <v>29</v>
      </c>
      <c r="BS140" s="408">
        <v>3.69995702752872</v>
      </c>
      <c r="BT140" s="409">
        <v>15.411040056455</v>
      </c>
      <c r="BU140" s="340">
        <v>0.240084836193711</v>
      </c>
      <c r="BV140" s="406">
        <v>-11.7110830289263</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0</v>
      </c>
      <c r="C141" s="173">
        <v>0</v>
      </c>
      <c r="D141" s="708" t="s">
        <v>29</v>
      </c>
      <c r="E141" s="173">
        <v>0</v>
      </c>
      <c r="F141" s="346">
        <v>0</v>
      </c>
      <c r="G141" s="173">
        <v>0</v>
      </c>
      <c r="H141" s="173">
        <v>0</v>
      </c>
      <c r="I141" s="708" t="s">
        <v>29</v>
      </c>
      <c r="J141" s="173">
        <v>0</v>
      </c>
      <c r="K141" s="346">
        <v>0</v>
      </c>
      <c r="L141" s="173">
        <v>0</v>
      </c>
      <c r="M141" s="173">
        <v>0</v>
      </c>
      <c r="N141" s="708" t="s">
        <v>29</v>
      </c>
      <c r="O141" s="173">
        <v>0</v>
      </c>
      <c r="P141" s="346">
        <v>0</v>
      </c>
      <c r="Q141" s="173">
        <v>0</v>
      </c>
      <c r="R141" s="173">
        <v>0</v>
      </c>
      <c r="S141" s="708" t="s">
        <v>29</v>
      </c>
      <c r="T141" s="173">
        <v>0</v>
      </c>
      <c r="U141" s="173">
        <v>0</v>
      </c>
      <c r="V141" s="340" t="s">
        <v>29</v>
      </c>
      <c r="W141" s="340" t="s">
        <v>29</v>
      </c>
      <c r="X141" s="708" t="s">
        <v>29</v>
      </c>
      <c r="Y141" s="308" t="s">
        <v>29</v>
      </c>
      <c r="Z141" s="371" t="s">
        <v>29</v>
      </c>
      <c r="AA141" s="173">
        <v>40.930331</v>
      </c>
      <c r="AB141" s="173">
        <v>43.19938457</v>
      </c>
      <c r="AC141" s="708">
        <v>0.947474863529057</v>
      </c>
      <c r="AD141" s="173">
        <v>-2.26905357</v>
      </c>
      <c r="AE141" s="346">
        <v>0</v>
      </c>
      <c r="AF141" s="173">
        <v>27.888506</v>
      </c>
      <c r="AG141" s="173">
        <v>12.63878033</v>
      </c>
      <c r="AH141" s="708">
        <v>2.20658206502747</v>
      </c>
      <c r="AI141" s="173">
        <v>15.24972567</v>
      </c>
      <c r="AJ141" s="346">
        <v>0</v>
      </c>
      <c r="AK141" s="173">
        <v>0</v>
      </c>
      <c r="AL141" s="173">
        <v>0</v>
      </c>
      <c r="AM141" s="708" t="s">
        <v>29</v>
      </c>
      <c r="AN141" s="173">
        <v>0</v>
      </c>
      <c r="AO141" s="346">
        <v>0</v>
      </c>
      <c r="AP141" s="173">
        <v>0</v>
      </c>
      <c r="AQ141" s="173">
        <v>0</v>
      </c>
      <c r="AR141" s="727" t="s">
        <v>29</v>
      </c>
      <c r="AS141" s="173">
        <v>0</v>
      </c>
      <c r="AT141" s="346">
        <v>0</v>
      </c>
      <c r="AU141" s="173">
        <v>-68.818837</v>
      </c>
      <c r="AV141" s="173">
        <v>-74.55397441</v>
      </c>
      <c r="AW141" s="727">
        <v>0.923074021802508</v>
      </c>
      <c r="AX141" s="173">
        <v>5.73513741000002</v>
      </c>
      <c r="AY141" s="346">
        <v>-45.5773339999999</v>
      </c>
      <c r="AZ141" s="340"/>
      <c r="BA141" s="340"/>
      <c r="BB141" s="708"/>
      <c r="BC141" s="308"/>
      <c r="BD141" s="371"/>
      <c r="BE141" s="173">
        <v>4.375</v>
      </c>
      <c r="BF141" s="173">
        <v>3.75</v>
      </c>
      <c r="BG141" s="340">
        <v>1.16666666666667</v>
      </c>
      <c r="BH141" s="173">
        <v>0.625</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709">
        <v>4252.45138200001</v>
      </c>
      <c r="C142" s="709">
        <v>5410.52424863</v>
      </c>
      <c r="D142" s="708">
        <v>0.785959213301146</v>
      </c>
      <c r="E142" s="709">
        <v>-1158.07286662999</v>
      </c>
      <c r="F142" s="710">
        <v>2213.801786</v>
      </c>
      <c r="G142" s="709"/>
      <c r="H142" s="709"/>
      <c r="I142" s="708"/>
      <c r="J142" s="709"/>
      <c r="K142" s="710"/>
      <c r="L142" s="709"/>
      <c r="M142" s="709"/>
      <c r="N142" s="708"/>
      <c r="O142" s="709"/>
      <c r="P142" s="710"/>
      <c r="Q142" s="709"/>
      <c r="R142" s="709"/>
      <c r="S142" s="708"/>
      <c r="T142" s="709"/>
      <c r="U142" s="710"/>
      <c r="V142" s="708"/>
      <c r="W142" s="708"/>
      <c r="X142" s="708"/>
      <c r="Y142" s="727"/>
      <c r="Z142" s="728"/>
      <c r="AA142" s="709">
        <v>565.782342999999</v>
      </c>
      <c r="AB142" s="709">
        <v>451.49895022</v>
      </c>
      <c r="AC142" s="708">
        <v>1.25311995238154</v>
      </c>
      <c r="AD142" s="709">
        <v>114.28339278</v>
      </c>
      <c r="AE142" s="710">
        <v>216.730239</v>
      </c>
      <c r="AF142" s="709">
        <v>287.761208</v>
      </c>
      <c r="AG142" s="709">
        <v>327.45273476</v>
      </c>
      <c r="AH142" s="708">
        <v>0.878787004820432</v>
      </c>
      <c r="AI142" s="709">
        <v>-39.6915267600003</v>
      </c>
      <c r="AJ142" s="710"/>
      <c r="AK142" s="709"/>
      <c r="AL142" s="709"/>
      <c r="AM142" s="708"/>
      <c r="AN142" s="709"/>
      <c r="AO142" s="710"/>
      <c r="AP142" s="709"/>
      <c r="AQ142" s="709"/>
      <c r="AR142" s="727"/>
      <c r="AS142" s="709"/>
      <c r="AT142" s="710"/>
      <c r="AU142" s="709">
        <v>188.623827000012</v>
      </c>
      <c r="AV142" s="709">
        <v>383.85315705</v>
      </c>
      <c r="AW142" s="727">
        <v>0.491395794291832</v>
      </c>
      <c r="AX142" s="709">
        <v>-195.229330049988</v>
      </c>
      <c r="AY142" s="710">
        <v>-323.669461999987</v>
      </c>
      <c r="AZ142" s="708"/>
      <c r="BA142" s="708"/>
      <c r="BB142" s="708"/>
      <c r="BC142" s="727"/>
      <c r="BD142" s="728"/>
      <c r="BE142" s="745"/>
      <c r="BF142" s="746"/>
      <c r="BG142" s="340"/>
      <c r="BH142" s="746"/>
      <c r="BI142" s="747"/>
      <c r="BJ142" s="745"/>
      <c r="BK142" s="746"/>
      <c r="BL142" s="340"/>
      <c r="BM142" s="747"/>
      <c r="BN142" s="756"/>
      <c r="BO142" s="708"/>
      <c r="BP142" s="314"/>
      <c r="BQ142" s="314"/>
      <c r="BR142" s="314"/>
      <c r="BS142" s="745"/>
      <c r="BT142" s="746"/>
      <c r="BU142" s="340"/>
      <c r="BV142" s="340"/>
      <c r="BW142" s="414"/>
      <c r="BX142" s="745"/>
      <c r="BY142" s="746"/>
      <c r="BZ142" s="340"/>
      <c r="CA142" s="414"/>
      <c r="CB142" s="340"/>
    </row>
    <row r="143" s="159" customFormat="1" spans="1:16384">
      <c r="A143" s="166" t="s">
        <v>162</v>
      </c>
      <c r="B143" s="348">
        <v>4252.45138200001</v>
      </c>
      <c r="C143" s="349">
        <v>5410.52424863</v>
      </c>
      <c r="D143" s="711">
        <v>0.785959213301146</v>
      </c>
      <c r="E143" s="712">
        <v>-1158.07286662999</v>
      </c>
      <c r="F143" s="352">
        <v>2213.801786</v>
      </c>
      <c r="G143" s="349"/>
      <c r="H143" s="349"/>
      <c r="I143" s="711"/>
      <c r="J143" s="712"/>
      <c r="K143" s="352"/>
      <c r="L143" s="349"/>
      <c r="M143" s="349"/>
      <c r="N143" s="711"/>
      <c r="O143" s="712"/>
      <c r="P143" s="352"/>
      <c r="Q143" s="349"/>
      <c r="R143" s="349"/>
      <c r="S143" s="711"/>
      <c r="T143" s="712"/>
      <c r="U143" s="352"/>
      <c r="V143" s="365"/>
      <c r="W143" s="365"/>
      <c r="X143" s="711"/>
      <c r="Y143" s="729"/>
      <c r="Z143" s="374"/>
      <c r="AA143" s="348">
        <v>524.852011999999</v>
      </c>
      <c r="AB143" s="349">
        <v>408.29956565</v>
      </c>
      <c r="AC143" s="711">
        <v>1.28545816884339</v>
      </c>
      <c r="AD143" s="712">
        <v>116.55244635</v>
      </c>
      <c r="AE143" s="352">
        <v>216.730239</v>
      </c>
      <c r="AF143" s="348">
        <v>259.872702</v>
      </c>
      <c r="AG143" s="349">
        <v>314.81395443</v>
      </c>
      <c r="AH143" s="711">
        <v>0.825480250615077</v>
      </c>
      <c r="AI143" s="712">
        <v>-54.9412524300003</v>
      </c>
      <c r="AJ143" s="352"/>
      <c r="AK143" s="349"/>
      <c r="AL143" s="349"/>
      <c r="AM143" s="711"/>
      <c r="AN143" s="712"/>
      <c r="AO143" s="352"/>
      <c r="AP143" s="349"/>
      <c r="AQ143" s="349"/>
      <c r="AR143" s="729"/>
      <c r="AS143" s="712"/>
      <c r="AT143" s="352"/>
      <c r="AU143" s="349">
        <v>257.442664000012</v>
      </c>
      <c r="AV143" s="349">
        <v>458.40713146</v>
      </c>
      <c r="AW143" s="729">
        <v>0.561602659147278</v>
      </c>
      <c r="AX143" s="712">
        <v>-200.964467459988</v>
      </c>
      <c r="AY143" s="352">
        <v>-278.092127999987</v>
      </c>
      <c r="AZ143" s="365"/>
      <c r="BA143" s="365"/>
      <c r="BB143" s="711"/>
      <c r="BC143" s="729"/>
      <c r="BD143" s="374"/>
      <c r="BE143" s="390"/>
      <c r="BF143" s="391"/>
      <c r="BG143" s="711"/>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713"/>
      <c r="D144" s="713"/>
      <c r="E144" s="709"/>
      <c r="F144" s="714"/>
      <c r="G144" s="709"/>
      <c r="H144" s="709"/>
      <c r="I144" s="713"/>
      <c r="J144" s="709"/>
      <c r="K144" s="714"/>
      <c r="L144" s="709"/>
      <c r="M144" s="709"/>
      <c r="N144" s="713"/>
      <c r="O144" s="709"/>
      <c r="P144" s="714"/>
      <c r="Q144" s="709"/>
      <c r="R144" s="709"/>
      <c r="S144" s="713"/>
      <c r="T144" s="709"/>
      <c r="U144" s="714"/>
      <c r="V144" s="713"/>
      <c r="W144" s="713"/>
      <c r="X144" s="713"/>
      <c r="Y144" s="730"/>
      <c r="Z144" s="713"/>
      <c r="AA144" s="709"/>
      <c r="AB144" s="709"/>
      <c r="AC144" s="708"/>
      <c r="AD144" s="709"/>
      <c r="AE144" s="714"/>
      <c r="AF144" s="709"/>
      <c r="AG144" s="709"/>
      <c r="AH144" s="713"/>
      <c r="AI144" s="709"/>
      <c r="AJ144" s="714"/>
      <c r="AK144" s="709"/>
      <c r="AL144" s="709"/>
      <c r="AM144" s="713"/>
      <c r="AN144" s="709"/>
      <c r="AO144" s="714"/>
      <c r="AP144" s="709"/>
      <c r="AQ144" s="709"/>
      <c r="AR144" s="730"/>
      <c r="AS144" s="709"/>
      <c r="AT144" s="714"/>
      <c r="AU144" s="714"/>
      <c r="AV144" s="714"/>
      <c r="AW144" s="714"/>
      <c r="AX144" s="714"/>
      <c r="AY144" s="714"/>
      <c r="AZ144" s="713"/>
      <c r="BA144" s="713"/>
      <c r="BB144" s="713"/>
      <c r="BC144" s="730"/>
      <c r="BD144" s="713"/>
      <c r="BE144" s="748"/>
      <c r="BF144" s="748"/>
      <c r="BG144" s="708"/>
      <c r="BH144" s="748"/>
      <c r="BI144" s="747"/>
      <c r="BJ144" s="748"/>
      <c r="BK144" s="748"/>
      <c r="BL144" s="748"/>
      <c r="BM144" s="747"/>
      <c r="BN144" s="708"/>
      <c r="BO144" s="708"/>
      <c r="BP144" s="708"/>
      <c r="BQ144" s="757"/>
      <c r="BR144" s="757"/>
      <c r="BS144" s="748"/>
      <c r="BT144" s="748"/>
      <c r="BU144" s="708"/>
      <c r="BV144" s="757"/>
      <c r="BW144" s="764"/>
      <c r="BX144" s="748"/>
      <c r="BY144" s="748"/>
      <c r="BZ144" s="708"/>
      <c r="CA144" s="764"/>
      <c r="CB144" s="764"/>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185.492468067734</v>
      </c>
      <c r="C145" s="355">
        <v>133.871513354231</v>
      </c>
      <c r="D145" s="707">
        <v>1.38560074074094</v>
      </c>
      <c r="E145" s="343">
        <v>51.6209547135028</v>
      </c>
      <c r="F145" s="356">
        <v>185.651527623386</v>
      </c>
      <c r="S145" s="366">
        <v>0.713950277209778</v>
      </c>
      <c r="V145" s="366"/>
      <c r="W145" s="366"/>
      <c r="X145" s="366"/>
      <c r="Y145" s="376"/>
      <c r="Z145" s="366"/>
      <c r="AA145" s="338"/>
      <c r="AB145" s="338"/>
      <c r="AC145" s="338"/>
      <c r="AD145" s="338"/>
      <c r="AE145" s="338"/>
      <c r="AR145" s="379"/>
      <c r="AZ145" s="366"/>
      <c r="BA145" s="366"/>
      <c r="BB145" s="366"/>
      <c r="BC145" s="376"/>
      <c r="BD145" s="366"/>
      <c r="BE145" s="749"/>
      <c r="BF145" s="749"/>
      <c r="BG145" s="749"/>
      <c r="BH145" s="749"/>
      <c r="BI145" s="747"/>
      <c r="BJ145" s="749"/>
      <c r="BK145" s="749"/>
      <c r="BL145" s="749"/>
      <c r="BM145" s="747"/>
      <c r="BN145" s="708"/>
      <c r="BO145" s="708"/>
      <c r="BP145" s="708"/>
      <c r="BQ145" s="758"/>
      <c r="BR145" s="758"/>
      <c r="BS145" s="749"/>
      <c r="BT145" s="749"/>
      <c r="BU145" s="749"/>
      <c r="BV145" s="758"/>
      <c r="BW145" s="765"/>
      <c r="BX145" s="749"/>
      <c r="BY145" s="749"/>
      <c r="BZ145" s="749"/>
      <c r="CA145" s="764"/>
      <c r="CB145" s="758"/>
    </row>
    <row r="146" s="165" customFormat="1" spans="1:80">
      <c r="A146" s="357" t="s">
        <v>164</v>
      </c>
      <c r="B146" s="165">
        <v>44.3645230763084</v>
      </c>
      <c r="C146" s="165">
        <v>72.7520717352128</v>
      </c>
      <c r="D146" s="708">
        <v>0.609804257365712</v>
      </c>
      <c r="E146" s="173">
        <v>-28.3875486589044</v>
      </c>
      <c r="F146" s="358">
        <v>20.1085877241951</v>
      </c>
      <c r="S146" s="366">
        <v>0.286049722790222</v>
      </c>
      <c r="V146" s="366"/>
      <c r="W146" s="366"/>
      <c r="X146" s="366"/>
      <c r="Y146" s="376"/>
      <c r="Z146" s="366"/>
      <c r="AA146" s="338"/>
      <c r="AB146" s="338"/>
      <c r="AC146" s="338"/>
      <c r="AD146" s="338"/>
      <c r="AE146" s="338"/>
      <c r="AR146" s="379"/>
      <c r="AZ146" s="366"/>
      <c r="BA146" s="366"/>
      <c r="BB146" s="366"/>
      <c r="BC146" s="376"/>
      <c r="BD146" s="366"/>
      <c r="BE146" s="749"/>
      <c r="BF146" s="749"/>
      <c r="BG146" s="749"/>
      <c r="BH146" s="749"/>
      <c r="BI146" s="747"/>
      <c r="BJ146" s="749"/>
      <c r="BK146" s="749"/>
      <c r="BL146" s="749"/>
      <c r="BM146" s="747"/>
      <c r="BN146" s="708"/>
      <c r="BO146" s="708"/>
      <c r="BP146" s="708"/>
      <c r="BQ146" s="758"/>
      <c r="BR146" s="758"/>
      <c r="BS146" s="749"/>
      <c r="BT146" s="749"/>
      <c r="BU146" s="749"/>
      <c r="BV146" s="758"/>
      <c r="BW146" s="765"/>
      <c r="BX146" s="749"/>
      <c r="BY146" s="749"/>
      <c r="BZ146" s="749"/>
      <c r="CA146" s="764"/>
      <c r="CB146" s="758"/>
    </row>
    <row r="147" s="165" customFormat="1" spans="1:80">
      <c r="A147" s="359" t="s">
        <v>165</v>
      </c>
      <c r="B147" s="360">
        <v>94.6846894769959</v>
      </c>
      <c r="C147" s="360">
        <v>74.6153100190741</v>
      </c>
      <c r="D147" s="711">
        <v>1.26897133380256</v>
      </c>
      <c r="E147" s="348">
        <v>20.0693794579219</v>
      </c>
      <c r="F147" s="361">
        <v>17.0083970039984</v>
      </c>
      <c r="G147" s="708" t="s">
        <v>29</v>
      </c>
      <c r="V147" s="366"/>
      <c r="W147" s="366"/>
      <c r="X147" s="366"/>
      <c r="Y147" s="376"/>
      <c r="Z147" s="366"/>
      <c r="AA147" s="338"/>
      <c r="AB147" s="338"/>
      <c r="AC147" s="338"/>
      <c r="AD147" s="338"/>
      <c r="AE147" s="338"/>
      <c r="AR147" s="379"/>
      <c r="AZ147" s="366"/>
      <c r="BA147" s="366"/>
      <c r="BB147" s="366"/>
      <c r="BC147" s="376"/>
      <c r="BD147" s="366"/>
      <c r="BE147" s="749"/>
      <c r="BF147" s="749"/>
      <c r="BG147" s="749"/>
      <c r="BH147" s="749"/>
      <c r="BI147" s="747"/>
      <c r="BJ147" s="749"/>
      <c r="BK147" s="749"/>
      <c r="BL147" s="749"/>
      <c r="BM147" s="747"/>
      <c r="BN147" s="708"/>
      <c r="BO147" s="708"/>
      <c r="BP147" s="708"/>
      <c r="BQ147" s="758"/>
      <c r="BR147" s="758"/>
      <c r="BS147" s="749"/>
      <c r="BT147" s="749"/>
      <c r="BU147" s="749"/>
      <c r="BV147" s="758"/>
      <c r="BW147" s="765"/>
      <c r="BX147" s="749"/>
      <c r="BY147" s="749"/>
      <c r="BZ147" s="749"/>
      <c r="CA147" s="764"/>
      <c r="CB147" s="758"/>
    </row>
    <row r="148" s="165" customFormat="1" spans="1:80">
      <c r="A148" s="338"/>
      <c r="D148" s="341"/>
      <c r="V148" s="366"/>
      <c r="W148" s="366"/>
      <c r="X148" s="366"/>
      <c r="Y148" s="376"/>
      <c r="Z148" s="366"/>
      <c r="AR148" s="379"/>
      <c r="AZ148" s="366"/>
      <c r="BA148" s="366"/>
      <c r="BB148" s="366"/>
      <c r="BC148" s="376"/>
      <c r="BD148" s="366"/>
      <c r="BE148" s="749"/>
      <c r="BF148" s="749"/>
      <c r="BG148" s="749"/>
      <c r="BH148" s="749"/>
      <c r="BI148" s="747"/>
      <c r="BJ148" s="749"/>
      <c r="BK148" s="749"/>
      <c r="BL148" s="749"/>
      <c r="BM148" s="747"/>
      <c r="BN148" s="708"/>
      <c r="BO148" s="708"/>
      <c r="BP148" s="708"/>
      <c r="BQ148" s="758"/>
      <c r="BR148" s="758"/>
      <c r="BS148" s="749"/>
      <c r="BT148" s="749"/>
      <c r="BU148" s="749"/>
      <c r="BV148" s="758"/>
      <c r="BW148" s="765"/>
      <c r="BX148" s="749"/>
      <c r="BY148" s="749"/>
      <c r="BZ148" s="749"/>
      <c r="CA148" s="764"/>
      <c r="CB148" s="758"/>
    </row>
    <row r="149" s="159" customFormat="1" ht="16.2" spans="22:16384">
      <c r="V149" s="167"/>
      <c r="W149" s="167"/>
      <c r="X149" s="167"/>
      <c r="Y149" s="168"/>
      <c r="Z149" s="167"/>
      <c r="AR149" s="169"/>
      <c r="AZ149" s="170"/>
      <c r="BA149" s="170"/>
      <c r="BB149" s="170"/>
      <c r="BC149" s="170"/>
      <c r="BD149" s="170"/>
      <c r="BE149" s="170"/>
      <c r="BF149" s="395"/>
      <c r="BG149" s="170"/>
      <c r="BH149" s="395"/>
      <c r="BI149" s="170"/>
      <c r="BJ149" s="170"/>
      <c r="BK149" s="170"/>
      <c r="BL149" s="170"/>
      <c r="BM149" s="171"/>
      <c r="BN149" s="167"/>
      <c r="BO149" s="167"/>
      <c r="BP149" s="167"/>
      <c r="BQ149" s="167"/>
      <c r="BR149" s="167"/>
      <c r="BS149" s="170"/>
      <c r="BT149" s="170"/>
      <c r="BU149" s="170"/>
      <c r="BV149" s="167"/>
      <c r="BW149" s="171"/>
      <c r="BX149" s="170"/>
      <c r="BY149" s="170"/>
      <c r="BZ149" s="170"/>
      <c r="CA149" s="171"/>
      <c r="CB149" s="167"/>
      <c r="XEI149" s="172"/>
      <c r="XEJ149" s="172"/>
      <c r="XEK149" s="172"/>
      <c r="XEL149" s="172"/>
      <c r="XEM149" s="172"/>
      <c r="XEN149" s="172"/>
      <c r="XEO149" s="172"/>
      <c r="XEP149" s="172"/>
      <c r="XEQ149" s="172"/>
      <c r="XER149" s="172"/>
      <c r="XES149" s="164"/>
      <c r="XET149" s="164"/>
      <c r="XEU149" s="164"/>
      <c r="XEV149" s="164"/>
      <c r="XEW149" s="164"/>
      <c r="XEX149" s="164"/>
      <c r="XEY149" s="164"/>
      <c r="XEZ149" s="164"/>
      <c r="XFA149" s="164"/>
      <c r="XFB149" s="164"/>
      <c r="XFC149" s="164"/>
      <c r="XFD149" s="164"/>
    </row>
    <row r="150" s="159" customFormat="1" ht="16.2" spans="22:16384">
      <c r="V150" s="167"/>
      <c r="W150" s="167"/>
      <c r="X150" s="167"/>
      <c r="Y150" s="168"/>
      <c r="Z150" s="167"/>
      <c r="AR150" s="169"/>
      <c r="AZ150" s="170"/>
      <c r="BA150" s="170"/>
      <c r="BB150" s="170"/>
      <c r="BC150" s="170"/>
      <c r="BD150" s="170"/>
      <c r="BE150" s="170"/>
      <c r="BF150" s="394"/>
      <c r="BG150" s="170"/>
      <c r="BH150" s="170"/>
      <c r="BI150" s="170"/>
      <c r="BJ150" s="170"/>
      <c r="BK150" s="170"/>
      <c r="BL150" s="170"/>
      <c r="BM150" s="171"/>
      <c r="BN150" s="167"/>
      <c r="BO150" s="167"/>
      <c r="BP150" s="167"/>
      <c r="BQ150" s="167"/>
      <c r="BR150" s="167"/>
      <c r="BS150" s="170"/>
      <c r="BT150" s="170"/>
      <c r="BU150" s="170"/>
      <c r="BV150" s="167"/>
      <c r="BW150" s="171"/>
      <c r="BX150" s="170"/>
      <c r="BY150" s="170"/>
      <c r="BZ150" s="170"/>
      <c r="CA150" s="171"/>
      <c r="CB150" s="167"/>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zoomScale="85" zoomScaleNormal="85" topLeftCell="A3" workbookViewId="0">
      <pane xSplit="1" ySplit="5" topLeftCell="B8" activePane="bottomRight" state="frozen"/>
      <selection/>
      <selection pane="topRight"/>
      <selection pane="bottomLeft"/>
      <selection pane="bottomRight" activeCell="AL145" sqref="AL145"/>
    </sheetView>
  </sheetViews>
  <sheetFormatPr defaultColWidth="9.13888888888889" defaultRowHeight="15.6"/>
  <cols>
    <col min="1" max="1" width="29.2314814814815" style="774" customWidth="1"/>
    <col min="2" max="2" width="11.0277777777778" style="774" customWidth="1"/>
    <col min="3" max="3" width="12.1388888888889" style="774" customWidth="1"/>
    <col min="4" max="4" width="9.7962962962963" style="774" customWidth="1"/>
    <col min="5" max="5" width="10.1296296296296" style="774" customWidth="1"/>
    <col min="6" max="6" width="9.71296296296296" style="774" customWidth="1"/>
    <col min="7" max="8" width="7.35185185185185" style="167" hidden="1" customWidth="1" outlineLevel="1"/>
    <col min="9" max="9" width="9.42592592592593" style="167" hidden="1" customWidth="1" outlineLevel="1"/>
    <col min="10" max="10" width="10.2685185185185" style="168" hidden="1" customWidth="1" outlineLevel="1"/>
    <col min="11" max="11" width="10.537037037037" style="167" hidden="1" customWidth="1" outlineLevel="1"/>
    <col min="12" max="26" width="7.34259259259259" style="774" hidden="1" customWidth="1" outlineLevel="1"/>
    <col min="27" max="31" width="8.42592592592593" style="774" hidden="1" customWidth="1" outlineLevel="1"/>
    <col min="32" max="32" width="8.42592592592593" style="774" customWidth="1" collapsed="1"/>
    <col min="33" max="36" width="8.42592592592593" style="774" customWidth="1"/>
    <col min="37" max="88" width="9.13888888888889" style="695" customWidth="1"/>
    <col min="89" max="16296" width="9.13888888888889" style="695"/>
    <col min="16297" max="16297" width="9.13888888888889" style="775"/>
    <col min="16298" max="16298" width="16.287037037037" style="775"/>
    <col min="16299" max="16306" width="9.13888888888889" style="172"/>
    <col min="16307" max="16384" width="9.13888888888889" style="164"/>
  </cols>
  <sheetData>
    <row r="1" s="695" customFormat="1" hidden="1" spans="1:36">
      <c r="A1" s="774"/>
      <c r="B1" s="776"/>
      <c r="C1" s="167"/>
      <c r="D1" s="774"/>
      <c r="E1" s="774"/>
      <c r="F1" s="777"/>
      <c r="G1" s="774"/>
      <c r="H1" s="774"/>
      <c r="I1" s="774"/>
      <c r="J1" s="167"/>
      <c r="K1" s="774"/>
      <c r="L1" s="774"/>
      <c r="M1" s="777"/>
      <c r="N1" s="774"/>
      <c r="O1" s="774"/>
      <c r="P1" s="774"/>
      <c r="Q1" s="774"/>
      <c r="R1" s="774"/>
      <c r="S1" s="774"/>
      <c r="T1" s="774"/>
      <c r="U1" s="774"/>
      <c r="V1" s="774"/>
      <c r="W1" s="774"/>
      <c r="X1" s="774"/>
      <c r="Y1" s="774"/>
      <c r="Z1" s="774"/>
      <c r="AA1" s="774"/>
      <c r="AB1" s="774"/>
      <c r="AC1" s="774"/>
      <c r="AD1" s="774"/>
      <c r="AE1" s="774"/>
      <c r="AF1" s="774"/>
      <c r="AG1" s="774"/>
      <c r="AH1" s="774"/>
      <c r="AI1" s="774"/>
      <c r="AJ1" s="774"/>
    </row>
    <row r="2" s="695" customFormat="1" ht="16.2" hidden="1" spans="1:36">
      <c r="A2" s="774"/>
      <c r="B2" s="775"/>
      <c r="C2" s="775"/>
      <c r="D2" s="774"/>
      <c r="E2" s="774"/>
      <c r="F2" s="777"/>
      <c r="G2" s="828"/>
      <c r="H2" s="828"/>
      <c r="I2" s="828"/>
      <c r="J2" s="167"/>
      <c r="K2" s="828"/>
      <c r="L2" s="833"/>
      <c r="M2" s="828"/>
      <c r="N2" s="828"/>
      <c r="O2" s="828"/>
      <c r="P2" s="828"/>
      <c r="Q2" s="828"/>
      <c r="R2" s="828"/>
      <c r="S2" s="828"/>
      <c r="T2" s="828"/>
      <c r="U2" s="828"/>
      <c r="V2" s="828"/>
      <c r="W2" s="828"/>
      <c r="X2" s="828"/>
      <c r="Y2" s="828"/>
      <c r="Z2" s="828"/>
      <c r="AA2" s="828"/>
      <c r="AB2" s="828"/>
      <c r="AC2" s="828"/>
      <c r="AD2" s="828"/>
      <c r="AE2" s="828"/>
      <c r="AF2" s="828"/>
      <c r="AG2" s="828"/>
      <c r="AH2" s="828"/>
      <c r="AI2" s="828"/>
      <c r="AJ2" s="828"/>
    </row>
    <row r="3" s="695" customFormat="1" spans="1:36">
      <c r="A3" s="174" t="s">
        <v>1</v>
      </c>
      <c r="B3" s="174">
        <v>202603</v>
      </c>
      <c r="C3" s="174">
        <v>202503</v>
      </c>
      <c r="D3" s="774"/>
      <c r="E3" s="778"/>
      <c r="F3" s="778"/>
      <c r="G3" s="774"/>
      <c r="H3" s="774"/>
      <c r="I3" s="774"/>
      <c r="J3" s="774"/>
      <c r="K3" s="774"/>
      <c r="L3" s="774"/>
      <c r="M3" s="774"/>
      <c r="N3" s="774"/>
      <c r="O3" s="774"/>
      <c r="P3" s="774"/>
      <c r="Q3" s="774"/>
      <c r="R3" s="774"/>
      <c r="S3" s="774"/>
      <c r="T3" s="774"/>
      <c r="U3" s="774"/>
      <c r="V3" s="774"/>
      <c r="W3" s="774"/>
      <c r="X3" s="774"/>
      <c r="Y3" s="774"/>
      <c r="Z3" s="774"/>
      <c r="AA3" s="774"/>
      <c r="AB3" s="774"/>
      <c r="AC3" s="774"/>
      <c r="AD3" s="774"/>
      <c r="AE3" s="774"/>
      <c r="AF3" s="774"/>
      <c r="AG3" s="774"/>
      <c r="AH3" s="774"/>
      <c r="AI3" s="774"/>
      <c r="AJ3" s="774"/>
    </row>
    <row r="4" s="769" customFormat="1" ht="16.95" spans="1:36">
      <c r="A4" s="776"/>
      <c r="B4" s="779" t="s">
        <v>4</v>
      </c>
      <c r="C4" s="779"/>
      <c r="D4" s="720"/>
      <c r="E4" s="779"/>
      <c r="F4" s="777"/>
      <c r="G4" s="779"/>
      <c r="H4" s="779"/>
      <c r="I4" s="779"/>
      <c r="J4" s="167"/>
      <c r="K4" s="779"/>
      <c r="L4" s="833"/>
      <c r="M4" s="774"/>
      <c r="N4" s="779"/>
      <c r="O4" s="779"/>
      <c r="P4" s="779"/>
      <c r="Q4" s="779"/>
      <c r="R4" s="779"/>
      <c r="S4" s="779"/>
      <c r="T4" s="779"/>
      <c r="U4" s="779"/>
      <c r="V4" s="779"/>
      <c r="W4" s="779"/>
      <c r="X4" s="779"/>
      <c r="Y4" s="779"/>
      <c r="Z4" s="779"/>
      <c r="AA4" s="779"/>
      <c r="AB4" s="779"/>
      <c r="AC4" s="779"/>
      <c r="AD4" s="779"/>
      <c r="AE4" s="779"/>
      <c r="AF4" s="779"/>
      <c r="AG4" s="779"/>
      <c r="AH4" s="779"/>
      <c r="AI4" s="779"/>
      <c r="AJ4" s="779"/>
    </row>
    <row r="5" s="770" customFormat="1" ht="18.15" spans="1:51">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782" t="s">
        <v>6</v>
      </c>
      <c r="B6" s="241" t="s">
        <v>12</v>
      </c>
      <c r="C6" s="242"/>
      <c r="D6" s="243"/>
      <c r="E6" s="242"/>
      <c r="F6" s="244"/>
      <c r="G6" s="181" t="s">
        <v>167</v>
      </c>
      <c r="H6" s="182"/>
      <c r="I6" s="182"/>
      <c r="J6" s="182"/>
      <c r="K6" s="183"/>
      <c r="L6" s="181" t="s">
        <v>168</v>
      </c>
      <c r="M6" s="182"/>
      <c r="N6" s="182"/>
      <c r="O6" s="182"/>
      <c r="P6" s="183"/>
      <c r="Q6" s="181" t="s">
        <v>169</v>
      </c>
      <c r="R6" s="182"/>
      <c r="S6" s="182"/>
      <c r="T6" s="182"/>
      <c r="U6" s="183"/>
      <c r="V6" s="181" t="s">
        <v>170</v>
      </c>
      <c r="W6" s="182"/>
      <c r="X6" s="182"/>
      <c r="Y6" s="182"/>
      <c r="Z6" s="183"/>
      <c r="AA6" s="181" t="s">
        <v>171</v>
      </c>
      <c r="AB6" s="182"/>
      <c r="AC6" s="182"/>
      <c r="AD6" s="182"/>
      <c r="AE6" s="183"/>
      <c r="AF6" s="181" t="s">
        <v>172</v>
      </c>
      <c r="AG6" s="182"/>
      <c r="AH6" s="182"/>
      <c r="AI6" s="182"/>
      <c r="AJ6" s="183"/>
      <c r="AK6" s="181" t="s">
        <v>173</v>
      </c>
      <c r="AL6" s="182"/>
      <c r="AM6" s="182"/>
      <c r="AN6" s="182"/>
      <c r="AO6" s="183"/>
      <c r="AP6" s="181" t="s">
        <v>174</v>
      </c>
      <c r="AQ6" s="182"/>
      <c r="AR6" s="182"/>
      <c r="AS6" s="182"/>
      <c r="AT6" s="183"/>
      <c r="AU6" s="181" t="s">
        <v>175</v>
      </c>
      <c r="AV6" s="182"/>
      <c r="AW6" s="182"/>
      <c r="AX6" s="182"/>
      <c r="AY6" s="183"/>
    </row>
    <row r="7" ht="32.4" spans="1:51">
      <c r="A7" s="783"/>
      <c r="B7" s="246" t="s">
        <v>23</v>
      </c>
      <c r="C7" s="226" t="s">
        <v>24</v>
      </c>
      <c r="D7" s="226" t="s">
        <v>25</v>
      </c>
      <c r="E7" s="784" t="s">
        <v>26</v>
      </c>
      <c r="F7" s="784" t="s">
        <v>27</v>
      </c>
      <c r="G7" s="187" t="s">
        <v>23</v>
      </c>
      <c r="H7" s="785" t="s">
        <v>24</v>
      </c>
      <c r="I7" s="189" t="s">
        <v>25</v>
      </c>
      <c r="J7" s="785" t="s">
        <v>26</v>
      </c>
      <c r="K7" s="190" t="s">
        <v>27</v>
      </c>
      <c r="L7" s="187" t="s">
        <v>23</v>
      </c>
      <c r="M7" s="785" t="s">
        <v>24</v>
      </c>
      <c r="N7" s="189" t="s">
        <v>25</v>
      </c>
      <c r="O7" s="785" t="s">
        <v>26</v>
      </c>
      <c r="P7" s="190" t="s">
        <v>27</v>
      </c>
      <c r="Q7" s="187" t="s">
        <v>23</v>
      </c>
      <c r="R7" s="785" t="s">
        <v>24</v>
      </c>
      <c r="S7" s="189" t="s">
        <v>25</v>
      </c>
      <c r="T7" s="785" t="s">
        <v>26</v>
      </c>
      <c r="U7" s="190" t="s">
        <v>27</v>
      </c>
      <c r="V7" s="187" t="s">
        <v>23</v>
      </c>
      <c r="W7" s="785" t="s">
        <v>24</v>
      </c>
      <c r="X7" s="189" t="s">
        <v>25</v>
      </c>
      <c r="Y7" s="785" t="s">
        <v>26</v>
      </c>
      <c r="Z7" s="190" t="s">
        <v>27</v>
      </c>
      <c r="AA7" s="187" t="s">
        <v>23</v>
      </c>
      <c r="AB7" s="785" t="s">
        <v>24</v>
      </c>
      <c r="AC7" s="189" t="s">
        <v>25</v>
      </c>
      <c r="AD7" s="785" t="s">
        <v>26</v>
      </c>
      <c r="AE7" s="190" t="s">
        <v>27</v>
      </c>
      <c r="AF7" s="187" t="s">
        <v>23</v>
      </c>
      <c r="AG7" s="785" t="s">
        <v>24</v>
      </c>
      <c r="AH7" s="189" t="s">
        <v>25</v>
      </c>
      <c r="AI7" s="785" t="s">
        <v>26</v>
      </c>
      <c r="AJ7" s="190" t="s">
        <v>27</v>
      </c>
      <c r="AK7" s="187" t="s">
        <v>23</v>
      </c>
      <c r="AL7" s="785" t="s">
        <v>24</v>
      </c>
      <c r="AM7" s="189" t="s">
        <v>25</v>
      </c>
      <c r="AN7" s="785" t="s">
        <v>26</v>
      </c>
      <c r="AO7" s="190" t="s">
        <v>27</v>
      </c>
      <c r="AP7" s="187" t="s">
        <v>23</v>
      </c>
      <c r="AQ7" s="785" t="s">
        <v>24</v>
      </c>
      <c r="AR7" s="189" t="s">
        <v>25</v>
      </c>
      <c r="AS7" s="785" t="s">
        <v>26</v>
      </c>
      <c r="AT7" s="190" t="s">
        <v>27</v>
      </c>
      <c r="AU7" s="187" t="s">
        <v>23</v>
      </c>
      <c r="AV7" s="785" t="s">
        <v>24</v>
      </c>
      <c r="AW7" s="189" t="s">
        <v>25</v>
      </c>
      <c r="AX7" s="785" t="s">
        <v>26</v>
      </c>
      <c r="AY7" s="190" t="s">
        <v>27</v>
      </c>
    </row>
    <row r="8" s="695" customFormat="1" hidden="1" outlineLevel="1" spans="1:51">
      <c r="A8" s="786" t="s">
        <v>28</v>
      </c>
      <c r="B8" s="787">
        <v>38.247319</v>
      </c>
      <c r="C8" s="719">
        <v>31.49420911</v>
      </c>
      <c r="D8" s="733">
        <v>1.21442386015833</v>
      </c>
      <c r="E8" s="789">
        <v>6.75310988999996</v>
      </c>
      <c r="F8" s="788">
        <v>33.6848870000001</v>
      </c>
      <c r="G8" s="787">
        <v>19.860654</v>
      </c>
      <c r="H8" s="719">
        <v>17.8185</v>
      </c>
      <c r="I8" s="733">
        <v>1.11460863709066</v>
      </c>
      <c r="J8" s="789">
        <v>2.04215399999999</v>
      </c>
      <c r="K8" s="788">
        <v>20.0824500000001</v>
      </c>
      <c r="L8" s="787">
        <v>4.12668699999999</v>
      </c>
      <c r="M8" s="719">
        <v>4.294084</v>
      </c>
      <c r="N8" s="733">
        <v>0.961016831529144</v>
      </c>
      <c r="O8" s="789">
        <v>-0.167397000000009</v>
      </c>
      <c r="P8" s="788">
        <v>4.38943700000001</v>
      </c>
      <c r="Q8" s="787">
        <v>1.0838</v>
      </c>
      <c r="R8" s="719">
        <v>1.089</v>
      </c>
      <c r="S8" s="733">
        <v>0.995224977043159</v>
      </c>
      <c r="T8" s="789">
        <v>-0.00519999999999987</v>
      </c>
      <c r="U8" s="788">
        <v>1.098</v>
      </c>
      <c r="V8" s="787">
        <v>6.818578</v>
      </c>
      <c r="W8" s="719">
        <v>7.1322</v>
      </c>
      <c r="X8" s="733">
        <v>0.956027312750623</v>
      </c>
      <c r="Y8" s="789">
        <v>-0.313622000000004</v>
      </c>
      <c r="Z8" s="788">
        <v>7.2</v>
      </c>
      <c r="AA8" s="787">
        <v>6.35759999999999</v>
      </c>
      <c r="AB8" s="719">
        <v>1.16042511</v>
      </c>
      <c r="AC8" s="733">
        <v>5.47868185996078</v>
      </c>
      <c r="AD8" s="789">
        <v>5.19717488999999</v>
      </c>
      <c r="AE8" s="788">
        <v>0.915</v>
      </c>
      <c r="AF8" s="787">
        <v>0</v>
      </c>
      <c r="AG8" s="719">
        <v>0</v>
      </c>
      <c r="AH8" s="733" t="s">
        <v>29</v>
      </c>
      <c r="AI8" s="789">
        <v>0</v>
      </c>
      <c r="AJ8" s="788">
        <v>0</v>
      </c>
      <c r="AK8" s="787">
        <v>5.162486</v>
      </c>
      <c r="AL8" s="719">
        <v>6.69517</v>
      </c>
      <c r="AM8" s="733">
        <v>0.77107616386141</v>
      </c>
      <c r="AN8" s="789">
        <v>-1.532684</v>
      </c>
      <c r="AO8" s="788">
        <v>9.17925599999999</v>
      </c>
      <c r="AP8" s="787">
        <v>0</v>
      </c>
      <c r="AQ8" s="719">
        <v>0.12</v>
      </c>
      <c r="AR8" s="733">
        <v>0</v>
      </c>
      <c r="AS8" s="789">
        <v>-0.12</v>
      </c>
      <c r="AT8" s="788">
        <v>0</v>
      </c>
      <c r="AU8" s="787">
        <v>0</v>
      </c>
      <c r="AV8" s="719">
        <v>0</v>
      </c>
      <c r="AW8" s="733" t="s">
        <v>29</v>
      </c>
      <c r="AX8" s="789">
        <v>0</v>
      </c>
      <c r="AY8" s="788">
        <v>0</v>
      </c>
    </row>
    <row r="9" s="771" customFormat="1" hidden="1" outlineLevel="1" spans="1:51">
      <c r="A9" s="786" t="s">
        <v>30</v>
      </c>
      <c r="B9" s="787">
        <v>15.538581</v>
      </c>
      <c r="C9" s="719">
        <v>15.24167905</v>
      </c>
      <c r="D9" s="733">
        <v>1.01947960910514</v>
      </c>
      <c r="E9" s="789">
        <v>0.296901950000004</v>
      </c>
      <c r="F9" s="829">
        <v>14.4364920000001</v>
      </c>
      <c r="G9" s="787">
        <v>7.587457</v>
      </c>
      <c r="H9" s="719">
        <v>8.463</v>
      </c>
      <c r="I9" s="733">
        <v>0.896544605931703</v>
      </c>
      <c r="J9" s="789">
        <v>-0.875543</v>
      </c>
      <c r="K9" s="829">
        <v>7.94087100000009</v>
      </c>
      <c r="L9" s="787">
        <v>2.072592</v>
      </c>
      <c r="M9" s="719">
        <v>2.565504</v>
      </c>
      <c r="N9" s="733">
        <v>0.807869330938482</v>
      </c>
      <c r="O9" s="789">
        <v>-0.492912</v>
      </c>
      <c r="P9" s="829">
        <v>2.120629</v>
      </c>
      <c r="Q9" s="787">
        <v>0.496799999999999</v>
      </c>
      <c r="R9" s="719">
        <v>0.6252</v>
      </c>
      <c r="S9" s="733">
        <v>0.794625719769672</v>
      </c>
      <c r="T9" s="789">
        <v>-0.128400000000001</v>
      </c>
      <c r="U9" s="829">
        <v>0.5558</v>
      </c>
      <c r="V9" s="787">
        <v>2.368932</v>
      </c>
      <c r="W9" s="719">
        <v>2.9213</v>
      </c>
      <c r="X9" s="733">
        <v>0.810917057474412</v>
      </c>
      <c r="Y9" s="789">
        <v>-0.552368</v>
      </c>
      <c r="Z9" s="829">
        <v>3.289192</v>
      </c>
      <c r="AA9" s="787">
        <v>3.01280000000001</v>
      </c>
      <c r="AB9" s="719">
        <v>0.66667505</v>
      </c>
      <c r="AC9" s="733">
        <v>4.51914317177463</v>
      </c>
      <c r="AD9" s="789">
        <v>2.34612495000001</v>
      </c>
      <c r="AE9" s="829">
        <v>0.53</v>
      </c>
      <c r="AF9" s="787">
        <v>0</v>
      </c>
      <c r="AG9" s="719">
        <v>0</v>
      </c>
      <c r="AH9" s="733" t="s">
        <v>29</v>
      </c>
      <c r="AI9" s="789">
        <v>0</v>
      </c>
      <c r="AJ9" s="829">
        <v>0</v>
      </c>
      <c r="AK9" s="787">
        <v>1.37321</v>
      </c>
      <c r="AL9" s="719">
        <v>1.32</v>
      </c>
      <c r="AM9" s="733">
        <v>1.0403106060606</v>
      </c>
      <c r="AN9" s="789">
        <v>0.0532099999999978</v>
      </c>
      <c r="AO9" s="829">
        <v>1.53858</v>
      </c>
      <c r="AP9" s="787">
        <v>0.026321</v>
      </c>
      <c r="AQ9" s="719">
        <v>0.12</v>
      </c>
      <c r="AR9" s="733">
        <v>0.219341666666667</v>
      </c>
      <c r="AS9" s="789">
        <v>-0.093679</v>
      </c>
      <c r="AT9" s="829">
        <v>0.149922</v>
      </c>
      <c r="AU9" s="787">
        <v>0</v>
      </c>
      <c r="AV9" s="719">
        <v>0</v>
      </c>
      <c r="AW9" s="733" t="s">
        <v>29</v>
      </c>
      <c r="AX9" s="789">
        <v>0</v>
      </c>
      <c r="AY9" s="829">
        <v>0</v>
      </c>
    </row>
    <row r="10" s="772" customFormat="1" collapsed="1" spans="1:51">
      <c r="A10" s="790" t="s">
        <v>31</v>
      </c>
      <c r="B10" s="791">
        <v>53.7859</v>
      </c>
      <c r="C10" s="794">
        <v>46.73588816</v>
      </c>
      <c r="D10" s="830">
        <v>1.1508479268836</v>
      </c>
      <c r="E10" s="794">
        <v>7.05001183999997</v>
      </c>
      <c r="F10" s="801">
        <v>48.1213790000002</v>
      </c>
      <c r="G10" s="791">
        <v>27.448111</v>
      </c>
      <c r="H10" s="794">
        <v>26.2815</v>
      </c>
      <c r="I10" s="830">
        <v>1.04438905694119</v>
      </c>
      <c r="J10" s="794">
        <v>1.16661099999998</v>
      </c>
      <c r="K10" s="801">
        <v>28.0233210000002</v>
      </c>
      <c r="L10" s="791">
        <v>6.19927899999999</v>
      </c>
      <c r="M10" s="794">
        <v>6.859588</v>
      </c>
      <c r="N10" s="830">
        <v>0.903739262474655</v>
      </c>
      <c r="O10" s="794">
        <v>-0.660309000000009</v>
      </c>
      <c r="P10" s="801">
        <v>6.51006600000001</v>
      </c>
      <c r="Q10" s="791">
        <v>1.5806</v>
      </c>
      <c r="R10" s="794">
        <v>1.7142</v>
      </c>
      <c r="S10" s="830">
        <v>0.922062769805156</v>
      </c>
      <c r="T10" s="794">
        <v>-0.133600000000001</v>
      </c>
      <c r="U10" s="801">
        <v>1.6538</v>
      </c>
      <c r="V10" s="791">
        <v>9.18751</v>
      </c>
      <c r="W10" s="794">
        <v>10.0535</v>
      </c>
      <c r="X10" s="830">
        <v>0.913861839160491</v>
      </c>
      <c r="Y10" s="794">
        <v>-0.865990000000004</v>
      </c>
      <c r="Z10" s="801">
        <v>10.489192</v>
      </c>
      <c r="AA10" s="791">
        <v>9.3704</v>
      </c>
      <c r="AB10" s="794">
        <v>1.82710016</v>
      </c>
      <c r="AC10" s="830">
        <v>5.12856394254817</v>
      </c>
      <c r="AD10" s="794">
        <v>7.54329984</v>
      </c>
      <c r="AE10" s="801">
        <v>1.445</v>
      </c>
      <c r="AF10" s="791">
        <v>0</v>
      </c>
      <c r="AG10" s="794">
        <v>0</v>
      </c>
      <c r="AH10" s="830" t="s">
        <v>29</v>
      </c>
      <c r="AI10" s="794">
        <v>0</v>
      </c>
      <c r="AJ10" s="801">
        <v>0</v>
      </c>
      <c r="AK10" s="791">
        <v>6.535696</v>
      </c>
      <c r="AL10" s="794">
        <v>8.01517</v>
      </c>
      <c r="AM10" s="830">
        <v>0.815415767850214</v>
      </c>
      <c r="AN10" s="794">
        <v>-1.479474</v>
      </c>
      <c r="AO10" s="801">
        <v>10.717836</v>
      </c>
      <c r="AP10" s="791">
        <v>0.026321</v>
      </c>
      <c r="AQ10" s="794">
        <v>0.24</v>
      </c>
      <c r="AR10" s="830">
        <v>0.109670833333333</v>
      </c>
      <c r="AS10" s="794">
        <v>-0.213679</v>
      </c>
      <c r="AT10" s="801">
        <v>0.149922</v>
      </c>
      <c r="AU10" s="791">
        <v>0</v>
      </c>
      <c r="AV10" s="794">
        <v>0</v>
      </c>
      <c r="AW10" s="830" t="s">
        <v>29</v>
      </c>
      <c r="AX10" s="794">
        <v>0</v>
      </c>
      <c r="AY10" s="801">
        <v>0</v>
      </c>
    </row>
    <row r="11" s="164" customFormat="1" hidden="1" outlineLevel="1" spans="1:51">
      <c r="A11" s="786" t="s">
        <v>32</v>
      </c>
      <c r="B11" s="787">
        <v>12.963136</v>
      </c>
      <c r="C11" s="719">
        <v>10.89666239</v>
      </c>
      <c r="D11" s="733">
        <v>1.18964280401092</v>
      </c>
      <c r="E11" s="789">
        <v>2.06647360999998</v>
      </c>
      <c r="F11" s="829">
        <v>9.833948</v>
      </c>
      <c r="G11" s="787">
        <v>7.50609999999999</v>
      </c>
      <c r="H11" s="719">
        <v>7.197</v>
      </c>
      <c r="I11" s="733">
        <v>1.04294845074336</v>
      </c>
      <c r="J11" s="789">
        <v>0.309099999999988</v>
      </c>
      <c r="K11" s="829">
        <v>6.6216</v>
      </c>
      <c r="L11" s="787">
        <v>1.864344</v>
      </c>
      <c r="M11" s="719">
        <v>2.169354</v>
      </c>
      <c r="N11" s="733">
        <v>0.859400540437383</v>
      </c>
      <c r="O11" s="789">
        <v>-0.305010000000001</v>
      </c>
      <c r="P11" s="829">
        <v>2.145748</v>
      </c>
      <c r="Q11" s="787">
        <v>0.437799999999999</v>
      </c>
      <c r="R11" s="719">
        <v>0.5303</v>
      </c>
      <c r="S11" s="733">
        <v>0.825570431831037</v>
      </c>
      <c r="T11" s="789">
        <v>-0.0925000000000012</v>
      </c>
      <c r="U11" s="829">
        <v>0.455600000000001</v>
      </c>
      <c r="V11" s="787">
        <v>0.822191999999999</v>
      </c>
      <c r="W11" s="719">
        <v>0.43</v>
      </c>
      <c r="X11" s="733">
        <v>1.91207441860465</v>
      </c>
      <c r="Y11" s="789">
        <v>0.392191999999999</v>
      </c>
      <c r="Z11" s="829">
        <v>0.5</v>
      </c>
      <c r="AA11" s="787">
        <v>2.3327</v>
      </c>
      <c r="AB11" s="719">
        <v>0.57000839</v>
      </c>
      <c r="AC11" s="733">
        <v>4.09239590315504</v>
      </c>
      <c r="AD11" s="789">
        <v>1.76269161</v>
      </c>
      <c r="AE11" s="829">
        <v>0.111</v>
      </c>
      <c r="AF11" s="787">
        <v>0</v>
      </c>
      <c r="AG11" s="719">
        <v>0</v>
      </c>
      <c r="AH11" s="733" t="s">
        <v>29</v>
      </c>
      <c r="AI11" s="789">
        <v>0</v>
      </c>
      <c r="AJ11" s="829">
        <v>0</v>
      </c>
      <c r="AK11" s="787">
        <v>3.493654</v>
      </c>
      <c r="AL11" s="719">
        <v>3.87</v>
      </c>
      <c r="AM11" s="733">
        <v>0.902752971576227</v>
      </c>
      <c r="AN11" s="789">
        <v>-0.376346</v>
      </c>
      <c r="AO11" s="829">
        <v>0.49586700000001</v>
      </c>
      <c r="AP11" s="787">
        <v>0</v>
      </c>
      <c r="AQ11" s="719">
        <v>0</v>
      </c>
      <c r="AR11" s="733" t="s">
        <v>29</v>
      </c>
      <c r="AS11" s="789">
        <v>0</v>
      </c>
      <c r="AT11" s="829">
        <v>0</v>
      </c>
      <c r="AU11" s="787">
        <v>0</v>
      </c>
      <c r="AV11" s="719">
        <v>0</v>
      </c>
      <c r="AW11" s="733" t="s">
        <v>29</v>
      </c>
      <c r="AX11" s="789">
        <v>0</v>
      </c>
      <c r="AY11" s="829">
        <v>0</v>
      </c>
    </row>
    <row r="12" s="695" customFormat="1" hidden="1" outlineLevel="1" spans="1:51">
      <c r="A12" s="786" t="s">
        <v>33</v>
      </c>
      <c r="B12" s="787">
        <v>7.76924399999998</v>
      </c>
      <c r="C12" s="719">
        <v>5.95566803</v>
      </c>
      <c r="D12" s="733">
        <v>1.30451260225798</v>
      </c>
      <c r="E12" s="789">
        <v>1.81357596999998</v>
      </c>
      <c r="F12" s="829">
        <v>6.85959699999999</v>
      </c>
      <c r="G12" s="787">
        <v>2.87185</v>
      </c>
      <c r="H12" s="719">
        <v>2.824</v>
      </c>
      <c r="I12" s="733">
        <v>1.0169440509915</v>
      </c>
      <c r="J12" s="789">
        <v>0.0478499999999986</v>
      </c>
      <c r="K12" s="829">
        <v>2.7725</v>
      </c>
      <c r="L12" s="787">
        <v>0.777222</v>
      </c>
      <c r="M12" s="719">
        <v>0.807318</v>
      </c>
      <c r="N12" s="733">
        <v>0.962721009565004</v>
      </c>
      <c r="O12" s="789">
        <v>-0.0300960000000002</v>
      </c>
      <c r="P12" s="829">
        <v>0.847396999999999</v>
      </c>
      <c r="Q12" s="787">
        <v>0.2003</v>
      </c>
      <c r="R12" s="719">
        <v>0.2006</v>
      </c>
      <c r="S12" s="733">
        <v>0.998504486540379</v>
      </c>
      <c r="T12" s="789">
        <v>-0.000299999999999995</v>
      </c>
      <c r="U12" s="829">
        <v>0.2247</v>
      </c>
      <c r="V12" s="787">
        <v>2.71367199999999</v>
      </c>
      <c r="W12" s="719">
        <v>1.905</v>
      </c>
      <c r="X12" s="733">
        <v>1.4244997375328</v>
      </c>
      <c r="Y12" s="789">
        <v>0.80867199999999</v>
      </c>
      <c r="Z12" s="829">
        <v>2.79999999999999</v>
      </c>
      <c r="AA12" s="787">
        <v>1.2062</v>
      </c>
      <c r="AB12" s="719">
        <v>0.21875003</v>
      </c>
      <c r="AC12" s="733">
        <v>5.51405638664368</v>
      </c>
      <c r="AD12" s="789">
        <v>0.987449969999997</v>
      </c>
      <c r="AE12" s="829">
        <v>0.215</v>
      </c>
      <c r="AF12" s="787">
        <v>0</v>
      </c>
      <c r="AG12" s="719">
        <v>0</v>
      </c>
      <c r="AH12" s="733" t="s">
        <v>29</v>
      </c>
      <c r="AI12" s="789">
        <v>0</v>
      </c>
      <c r="AJ12" s="829">
        <v>0</v>
      </c>
      <c r="AK12" s="787">
        <v>1.78728</v>
      </c>
      <c r="AL12" s="719">
        <v>1.71</v>
      </c>
      <c r="AM12" s="733">
        <v>1.04519298245614</v>
      </c>
      <c r="AN12" s="789">
        <v>0.0772799999999989</v>
      </c>
      <c r="AO12" s="829">
        <v>3.67235899999999</v>
      </c>
      <c r="AP12" s="787">
        <v>0</v>
      </c>
      <c r="AQ12" s="719">
        <v>0</v>
      </c>
      <c r="AR12" s="733" t="s">
        <v>29</v>
      </c>
      <c r="AS12" s="789">
        <v>0</v>
      </c>
      <c r="AT12" s="829">
        <v>0</v>
      </c>
      <c r="AU12" s="787">
        <v>0</v>
      </c>
      <c r="AV12" s="719">
        <v>0</v>
      </c>
      <c r="AW12" s="733" t="s">
        <v>29</v>
      </c>
      <c r="AX12" s="789">
        <v>0</v>
      </c>
      <c r="AY12" s="829">
        <v>0</v>
      </c>
    </row>
    <row r="13" s="164" customFormat="1" hidden="1" outlineLevel="1" spans="1:51">
      <c r="A13" s="786" t="s">
        <v>34</v>
      </c>
      <c r="B13" s="787">
        <v>17.629601</v>
      </c>
      <c r="C13" s="719">
        <v>17.21445138</v>
      </c>
      <c r="D13" s="733">
        <v>1.0241163433464</v>
      </c>
      <c r="E13" s="789">
        <v>0.415149619999994</v>
      </c>
      <c r="F13" s="829">
        <v>15.754414</v>
      </c>
      <c r="G13" s="787">
        <v>9.884695</v>
      </c>
      <c r="H13" s="719">
        <v>8.721</v>
      </c>
      <c r="I13" s="733">
        <v>1.13343595917899</v>
      </c>
      <c r="J13" s="789">
        <v>1.163695</v>
      </c>
      <c r="K13" s="829">
        <v>9.55228599999997</v>
      </c>
      <c r="L13" s="787">
        <v>1.714714</v>
      </c>
      <c r="M13" s="719">
        <v>1.952693</v>
      </c>
      <c r="N13" s="733">
        <v>0.87812779581839</v>
      </c>
      <c r="O13" s="789">
        <v>-0.237979</v>
      </c>
      <c r="P13" s="829">
        <v>1.91697800000001</v>
      </c>
      <c r="Q13" s="787">
        <v>0.571999999999999</v>
      </c>
      <c r="R13" s="719">
        <v>0.5905</v>
      </c>
      <c r="S13" s="733">
        <v>0.968670618120235</v>
      </c>
      <c r="T13" s="789">
        <v>-0.0185000000000011</v>
      </c>
      <c r="U13" s="829">
        <v>0.499400000000001</v>
      </c>
      <c r="V13" s="787">
        <v>3.298492</v>
      </c>
      <c r="W13" s="719">
        <v>5.664</v>
      </c>
      <c r="X13" s="733">
        <v>0.582360875706215</v>
      </c>
      <c r="Y13" s="789">
        <v>-2.365508</v>
      </c>
      <c r="Z13" s="829">
        <v>3.13474999999999</v>
      </c>
      <c r="AA13" s="787">
        <v>2.1597</v>
      </c>
      <c r="AB13" s="719">
        <v>0.28625838</v>
      </c>
      <c r="AC13" s="733">
        <v>7.54458262496978</v>
      </c>
      <c r="AD13" s="789">
        <v>1.87344162</v>
      </c>
      <c r="AE13" s="829">
        <v>0.651</v>
      </c>
      <c r="AF13" s="787">
        <v>0</v>
      </c>
      <c r="AG13" s="719">
        <v>0</v>
      </c>
      <c r="AH13" s="733" t="s">
        <v>29</v>
      </c>
      <c r="AI13" s="789">
        <v>0</v>
      </c>
      <c r="AJ13" s="829">
        <v>0</v>
      </c>
      <c r="AK13" s="787">
        <v>2.821495</v>
      </c>
      <c r="AL13" s="719">
        <v>4.1</v>
      </c>
      <c r="AM13" s="733">
        <v>0.688169512195122</v>
      </c>
      <c r="AN13" s="789">
        <v>-1.278505</v>
      </c>
      <c r="AO13" s="829">
        <v>6.13688999999998</v>
      </c>
      <c r="AP13" s="787">
        <v>0</v>
      </c>
      <c r="AQ13" s="719">
        <v>0.15</v>
      </c>
      <c r="AR13" s="733">
        <v>0</v>
      </c>
      <c r="AS13" s="789">
        <v>-0.15</v>
      </c>
      <c r="AT13" s="829">
        <v>0</v>
      </c>
      <c r="AU13" s="787">
        <v>0</v>
      </c>
      <c r="AV13" s="719">
        <v>0</v>
      </c>
      <c r="AW13" s="733" t="s">
        <v>29</v>
      </c>
      <c r="AX13" s="789">
        <v>0</v>
      </c>
      <c r="AY13" s="829">
        <v>0</v>
      </c>
    </row>
    <row r="14" s="772" customFormat="1" collapsed="1" spans="1:51">
      <c r="A14" s="790" t="s">
        <v>35</v>
      </c>
      <c r="B14" s="791">
        <v>38.361981</v>
      </c>
      <c r="C14" s="794">
        <v>34.0667818</v>
      </c>
      <c r="D14" s="830">
        <v>1.12608174218558</v>
      </c>
      <c r="E14" s="794">
        <v>4.29519919999996</v>
      </c>
      <c r="F14" s="801">
        <v>32.447959</v>
      </c>
      <c r="G14" s="791">
        <v>20.262645</v>
      </c>
      <c r="H14" s="794">
        <v>18.742</v>
      </c>
      <c r="I14" s="830">
        <v>1.08113568455874</v>
      </c>
      <c r="J14" s="794">
        <v>1.52064499999998</v>
      </c>
      <c r="K14" s="801">
        <v>18.946386</v>
      </c>
      <c r="L14" s="791">
        <v>4.35628</v>
      </c>
      <c r="M14" s="794">
        <v>4.929365</v>
      </c>
      <c r="N14" s="830">
        <v>0.883740603505725</v>
      </c>
      <c r="O14" s="794">
        <v>-0.573085000000002</v>
      </c>
      <c r="P14" s="801">
        <v>4.91012300000001</v>
      </c>
      <c r="Q14" s="791">
        <v>1.2101</v>
      </c>
      <c r="R14" s="794">
        <v>1.3214</v>
      </c>
      <c r="S14" s="830">
        <v>0.915771151808686</v>
      </c>
      <c r="T14" s="794">
        <v>-0.111300000000002</v>
      </c>
      <c r="U14" s="801">
        <v>1.1797</v>
      </c>
      <c r="V14" s="791">
        <v>6.83435599999999</v>
      </c>
      <c r="W14" s="794">
        <v>7.999</v>
      </c>
      <c r="X14" s="830">
        <v>0.854401300162519</v>
      </c>
      <c r="Y14" s="794">
        <v>-1.16464400000001</v>
      </c>
      <c r="Z14" s="801">
        <v>6.43474999999998</v>
      </c>
      <c r="AA14" s="791">
        <v>5.69859999999999</v>
      </c>
      <c r="AB14" s="794">
        <v>1.0750168</v>
      </c>
      <c r="AC14" s="830">
        <v>5.30094041321028</v>
      </c>
      <c r="AD14" s="794">
        <v>4.62358319999999</v>
      </c>
      <c r="AE14" s="801">
        <v>0.977</v>
      </c>
      <c r="AF14" s="791">
        <v>0</v>
      </c>
      <c r="AG14" s="794">
        <v>0</v>
      </c>
      <c r="AH14" s="830" t="s">
        <v>29</v>
      </c>
      <c r="AI14" s="794">
        <v>0</v>
      </c>
      <c r="AJ14" s="801">
        <v>0</v>
      </c>
      <c r="AK14" s="791">
        <v>8.102429</v>
      </c>
      <c r="AL14" s="794">
        <v>9.68</v>
      </c>
      <c r="AM14" s="830">
        <v>0.837027789256198</v>
      </c>
      <c r="AN14" s="794">
        <v>-1.577571</v>
      </c>
      <c r="AO14" s="801">
        <v>10.305116</v>
      </c>
      <c r="AP14" s="791">
        <v>0</v>
      </c>
      <c r="AQ14" s="794">
        <v>0.15</v>
      </c>
      <c r="AR14" s="830">
        <v>0</v>
      </c>
      <c r="AS14" s="794">
        <v>-0.15</v>
      </c>
      <c r="AT14" s="801">
        <v>0</v>
      </c>
      <c r="AU14" s="791">
        <v>0</v>
      </c>
      <c r="AV14" s="794">
        <v>0</v>
      </c>
      <c r="AW14" s="830" t="s">
        <v>29</v>
      </c>
      <c r="AX14" s="794">
        <v>0</v>
      </c>
      <c r="AY14" s="801">
        <v>0</v>
      </c>
    </row>
    <row r="15" s="772" customFormat="1" spans="1:51">
      <c r="A15" s="790" t="s">
        <v>36</v>
      </c>
      <c r="B15" s="791">
        <v>63.482675</v>
      </c>
      <c r="C15" s="792">
        <v>91.2002559</v>
      </c>
      <c r="D15" s="830">
        <v>0.696080009573745</v>
      </c>
      <c r="E15" s="792">
        <v>-27.7175809</v>
      </c>
      <c r="F15" s="801">
        <v>94.0799779999999</v>
      </c>
      <c r="G15" s="791">
        <v>24.367236</v>
      </c>
      <c r="H15" s="792">
        <v>46.4952</v>
      </c>
      <c r="I15" s="830">
        <v>0.524080679295927</v>
      </c>
      <c r="J15" s="792">
        <v>-22.127964</v>
      </c>
      <c r="K15" s="801">
        <v>24.5222509999999</v>
      </c>
      <c r="L15" s="791">
        <v>8.05622599999999</v>
      </c>
      <c r="M15" s="792">
        <v>9.066814</v>
      </c>
      <c r="N15" s="830">
        <v>0.888539899461927</v>
      </c>
      <c r="O15" s="792">
        <v>-1.01058800000001</v>
      </c>
      <c r="P15" s="801">
        <v>8.08345999999999</v>
      </c>
      <c r="Q15" s="791">
        <v>2.5858</v>
      </c>
      <c r="R15" s="792">
        <v>1.892</v>
      </c>
      <c r="S15" s="830">
        <v>1.36670190274841</v>
      </c>
      <c r="T15" s="792">
        <v>0.6938</v>
      </c>
      <c r="U15" s="801">
        <v>1.8838</v>
      </c>
      <c r="V15" s="791">
        <v>0</v>
      </c>
      <c r="W15" s="792">
        <v>0</v>
      </c>
      <c r="X15" s="830" t="s">
        <v>29</v>
      </c>
      <c r="Y15" s="792">
        <v>0</v>
      </c>
      <c r="Z15" s="801">
        <v>0</v>
      </c>
      <c r="AA15" s="791">
        <v>28.473413</v>
      </c>
      <c r="AB15" s="792">
        <v>33.7462419</v>
      </c>
      <c r="AC15" s="830">
        <v>0.843750634052084</v>
      </c>
      <c r="AD15" s="792">
        <v>-5.27282889999999</v>
      </c>
      <c r="AE15" s="801">
        <v>59.590467</v>
      </c>
      <c r="AF15" s="791">
        <v>29.1768070000002</v>
      </c>
      <c r="AG15" s="792">
        <v>16.94</v>
      </c>
      <c r="AH15" s="830">
        <v>1.7223616883117</v>
      </c>
      <c r="AI15" s="792">
        <v>12.2368070000002</v>
      </c>
      <c r="AJ15" s="801">
        <v>35.023858</v>
      </c>
      <c r="AK15" s="791">
        <v>0</v>
      </c>
      <c r="AL15" s="792">
        <v>37.79</v>
      </c>
      <c r="AM15" s="830">
        <v>0</v>
      </c>
      <c r="AN15" s="792">
        <v>-37.79</v>
      </c>
      <c r="AO15" s="801">
        <v>76.3798849999999</v>
      </c>
      <c r="AP15" s="791">
        <v>0.00915</v>
      </c>
      <c r="AQ15" s="792">
        <v>3.91266667</v>
      </c>
      <c r="AR15" s="830">
        <v>0.00233855852586594</v>
      </c>
      <c r="AS15" s="792">
        <v>-3.90351667</v>
      </c>
      <c r="AT15" s="801">
        <v>2.9136</v>
      </c>
      <c r="AU15" s="791">
        <v>0</v>
      </c>
      <c r="AV15" s="792">
        <v>0</v>
      </c>
      <c r="AW15" s="830" t="s">
        <v>29</v>
      </c>
      <c r="AX15" s="792">
        <v>0</v>
      </c>
      <c r="AY15" s="801">
        <v>0</v>
      </c>
    </row>
    <row r="16" s="772" customFormat="1" spans="1:51">
      <c r="A16" s="790" t="s">
        <v>37</v>
      </c>
      <c r="B16" s="791">
        <v>83.8507929999998</v>
      </c>
      <c r="C16" s="792">
        <v>79.33461243</v>
      </c>
      <c r="D16" s="830">
        <v>1.05692572802299</v>
      </c>
      <c r="E16" s="792">
        <v>4.5161805699998</v>
      </c>
      <c r="F16" s="801">
        <v>82.4860989999998</v>
      </c>
      <c r="G16" s="791">
        <v>59.8773999999999</v>
      </c>
      <c r="H16" s="792">
        <v>61.5145</v>
      </c>
      <c r="I16" s="830">
        <v>0.973386762470635</v>
      </c>
      <c r="J16" s="792">
        <v>-1.63710000000014</v>
      </c>
      <c r="K16" s="801">
        <v>66.3694459999998</v>
      </c>
      <c r="L16" s="791">
        <v>9.73929299999999</v>
      </c>
      <c r="M16" s="792">
        <v>10.720162</v>
      </c>
      <c r="N16" s="830">
        <v>0.908502408825537</v>
      </c>
      <c r="O16" s="792">
        <v>-0.980869000000013</v>
      </c>
      <c r="P16" s="801">
        <v>10.436853</v>
      </c>
      <c r="Q16" s="791">
        <v>3.7678</v>
      </c>
      <c r="R16" s="792">
        <v>3.3567</v>
      </c>
      <c r="S16" s="830">
        <v>1.12247147496053</v>
      </c>
      <c r="T16" s="792">
        <v>0.411099999999998</v>
      </c>
      <c r="U16" s="801">
        <v>3.2898</v>
      </c>
      <c r="V16" s="791">
        <v>0</v>
      </c>
      <c r="W16" s="792">
        <v>0</v>
      </c>
      <c r="X16" s="830" t="s">
        <v>29</v>
      </c>
      <c r="Y16" s="792">
        <v>0</v>
      </c>
      <c r="Z16" s="801">
        <v>0</v>
      </c>
      <c r="AA16" s="791">
        <v>10.4663</v>
      </c>
      <c r="AB16" s="792">
        <v>3.74325043</v>
      </c>
      <c r="AC16" s="830">
        <v>2.79604589533167</v>
      </c>
      <c r="AD16" s="792">
        <v>6.72304957</v>
      </c>
      <c r="AE16" s="801">
        <v>2.39</v>
      </c>
      <c r="AF16" s="791">
        <v>0</v>
      </c>
      <c r="AG16" s="792">
        <v>0</v>
      </c>
      <c r="AH16" s="830" t="s">
        <v>29</v>
      </c>
      <c r="AI16" s="792">
        <v>0</v>
      </c>
      <c r="AJ16" s="801">
        <v>0</v>
      </c>
      <c r="AK16" s="791">
        <v>0.982896999999999</v>
      </c>
      <c r="AL16" s="792">
        <v>1.55</v>
      </c>
      <c r="AM16" s="830">
        <v>0.634127096774193</v>
      </c>
      <c r="AN16" s="792">
        <v>-0.567103000000001</v>
      </c>
      <c r="AO16" s="801">
        <v>1.521545</v>
      </c>
      <c r="AP16" s="791">
        <v>0.824</v>
      </c>
      <c r="AQ16" s="792">
        <v>0.117</v>
      </c>
      <c r="AR16" s="830">
        <v>7.04273504273504</v>
      </c>
      <c r="AS16" s="792">
        <v>0.707</v>
      </c>
      <c r="AT16" s="801">
        <v>0.1173</v>
      </c>
      <c r="AU16" s="791">
        <v>0.0914999999999999</v>
      </c>
      <c r="AV16" s="792">
        <v>0</v>
      </c>
      <c r="AW16" s="830" t="s">
        <v>29</v>
      </c>
      <c r="AX16" s="792">
        <v>0.0914999999999999</v>
      </c>
      <c r="AY16" s="801">
        <v>0</v>
      </c>
    </row>
    <row r="17" s="164" customFormat="1" hidden="1" outlineLevel="1" spans="1:51">
      <c r="A17" s="796" t="s">
        <v>38</v>
      </c>
      <c r="B17" s="787">
        <v>3.43755299999998</v>
      </c>
      <c r="C17" s="719">
        <v>15.1740287</v>
      </c>
      <c r="D17" s="733">
        <v>0.22654188073336</v>
      </c>
      <c r="E17" s="789">
        <v>-11.7364757</v>
      </c>
      <c r="F17" s="829">
        <v>0.191876999999968</v>
      </c>
      <c r="G17" s="787">
        <v>2.97594999999999</v>
      </c>
      <c r="H17" s="719">
        <v>0.88</v>
      </c>
      <c r="I17" s="733">
        <v>3.38176136363635</v>
      </c>
      <c r="J17" s="789">
        <v>2.09594999999999</v>
      </c>
      <c r="K17" s="829">
        <v>2.26799999999997</v>
      </c>
      <c r="L17" s="787">
        <v>0.681504999999998</v>
      </c>
      <c r="M17" s="719">
        <v>0.746962</v>
      </c>
      <c r="N17" s="733">
        <v>0.912369036175867</v>
      </c>
      <c r="O17" s="789">
        <v>-0.0654570000000023</v>
      </c>
      <c r="P17" s="829">
        <v>0.743243999999999</v>
      </c>
      <c r="Q17" s="787">
        <v>0.150899999999999</v>
      </c>
      <c r="R17" s="719">
        <v>0.1402</v>
      </c>
      <c r="S17" s="733">
        <v>1.07631954350927</v>
      </c>
      <c r="T17" s="789">
        <v>0.010699999999999</v>
      </c>
      <c r="U17" s="829">
        <v>0.1171</v>
      </c>
      <c r="V17" s="787">
        <v>-2.570302</v>
      </c>
      <c r="W17" s="719">
        <v>13.2927</v>
      </c>
      <c r="X17" s="733">
        <v>-0.193361920452579</v>
      </c>
      <c r="Y17" s="789">
        <v>-15.863002</v>
      </c>
      <c r="Z17" s="829">
        <v>-2.994267</v>
      </c>
      <c r="AA17" s="787">
        <v>2.1995</v>
      </c>
      <c r="AB17" s="719">
        <v>0.1141667</v>
      </c>
      <c r="AC17" s="733">
        <v>19.2656878056386</v>
      </c>
      <c r="AD17" s="789">
        <v>2.0853333</v>
      </c>
      <c r="AE17" s="829">
        <v>0.0577999999999999</v>
      </c>
      <c r="AF17" s="787">
        <v>0</v>
      </c>
      <c r="AG17" s="719">
        <v>0.3</v>
      </c>
      <c r="AH17" s="733">
        <v>0</v>
      </c>
      <c r="AI17" s="789">
        <v>-0.3</v>
      </c>
      <c r="AJ17" s="829">
        <v>0</v>
      </c>
      <c r="AK17" s="787">
        <v>0.747246</v>
      </c>
      <c r="AL17" s="719">
        <v>1.5</v>
      </c>
      <c r="AM17" s="733">
        <v>0.498164</v>
      </c>
      <c r="AN17" s="789">
        <v>-0.752754</v>
      </c>
      <c r="AO17" s="829">
        <v>0</v>
      </c>
      <c r="AP17" s="787">
        <v>0.0225259999999999</v>
      </c>
      <c r="AQ17" s="719">
        <v>0</v>
      </c>
      <c r="AR17" s="733" t="s">
        <v>29</v>
      </c>
      <c r="AS17" s="789">
        <v>0.0225259999999999</v>
      </c>
      <c r="AT17" s="829">
        <v>0.000857</v>
      </c>
      <c r="AU17" s="787">
        <v>0</v>
      </c>
      <c r="AV17" s="719">
        <v>0</v>
      </c>
      <c r="AW17" s="733" t="s">
        <v>29</v>
      </c>
      <c r="AX17" s="789">
        <v>0</v>
      </c>
      <c r="AY17" s="829">
        <v>0</v>
      </c>
    </row>
    <row r="18" s="164" customFormat="1" hidden="1" outlineLevel="1" spans="1:51">
      <c r="A18" s="796" t="s">
        <v>39</v>
      </c>
      <c r="B18" s="787">
        <v>26.6778589999999</v>
      </c>
      <c r="C18" s="719">
        <v>26.35319803</v>
      </c>
      <c r="D18" s="733">
        <v>1.01231960423286</v>
      </c>
      <c r="E18" s="789">
        <v>0.324660969999883</v>
      </c>
      <c r="F18" s="829">
        <v>25.74591</v>
      </c>
      <c r="G18" s="787">
        <v>7.78169299999999</v>
      </c>
      <c r="H18" s="719">
        <v>6.7453</v>
      </c>
      <c r="I18" s="733">
        <v>1.15364668732302</v>
      </c>
      <c r="J18" s="789">
        <v>1.03639299999999</v>
      </c>
      <c r="K18" s="829">
        <v>7.59213299999999</v>
      </c>
      <c r="L18" s="787">
        <v>1.045064</v>
      </c>
      <c r="M18" s="719">
        <v>1.109448</v>
      </c>
      <c r="N18" s="733">
        <v>0.941967537009396</v>
      </c>
      <c r="O18" s="789">
        <v>-0.064384</v>
      </c>
      <c r="P18" s="829">
        <v>1.008592</v>
      </c>
      <c r="Q18" s="787">
        <v>0.276399999999999</v>
      </c>
      <c r="R18" s="719">
        <v>0.3894</v>
      </c>
      <c r="S18" s="733">
        <v>0.709809964047249</v>
      </c>
      <c r="T18" s="789">
        <v>-0.113000000000001</v>
      </c>
      <c r="U18" s="829">
        <v>0.268799999999999</v>
      </c>
      <c r="V18" s="787">
        <v>15.7657019999999</v>
      </c>
      <c r="W18" s="719">
        <v>17.9513</v>
      </c>
      <c r="X18" s="733">
        <v>0.87824848339674</v>
      </c>
      <c r="Y18" s="789">
        <v>-2.1855980000001</v>
      </c>
      <c r="Z18" s="829">
        <v>16.778385</v>
      </c>
      <c r="AA18" s="787">
        <v>1.809</v>
      </c>
      <c r="AB18" s="719">
        <v>0.15775003</v>
      </c>
      <c r="AC18" s="733">
        <v>11.4675097050695</v>
      </c>
      <c r="AD18" s="789">
        <v>1.65124997</v>
      </c>
      <c r="AE18" s="829">
        <v>0.098</v>
      </c>
      <c r="AF18" s="787">
        <v>0</v>
      </c>
      <c r="AG18" s="719">
        <v>0</v>
      </c>
      <c r="AH18" s="733" t="s">
        <v>29</v>
      </c>
      <c r="AI18" s="789">
        <v>0</v>
      </c>
      <c r="AJ18" s="829">
        <v>0</v>
      </c>
      <c r="AK18" s="787">
        <v>3.64586399999999</v>
      </c>
      <c r="AL18" s="719">
        <v>3.68</v>
      </c>
      <c r="AM18" s="733">
        <v>0.990723913043475</v>
      </c>
      <c r="AN18" s="789">
        <v>-0.0341360000000113</v>
      </c>
      <c r="AO18" s="829">
        <v>2.733558</v>
      </c>
      <c r="AP18" s="787">
        <v>0</v>
      </c>
      <c r="AQ18" s="719">
        <v>0</v>
      </c>
      <c r="AR18" s="733" t="s">
        <v>29</v>
      </c>
      <c r="AS18" s="789">
        <v>0</v>
      </c>
      <c r="AT18" s="829">
        <v>0</v>
      </c>
      <c r="AU18" s="787">
        <v>0</v>
      </c>
      <c r="AV18" s="719">
        <v>0</v>
      </c>
      <c r="AW18" s="733" t="s">
        <v>29</v>
      </c>
      <c r="AX18" s="789">
        <v>0</v>
      </c>
      <c r="AY18" s="829">
        <v>0</v>
      </c>
    </row>
    <row r="19" s="164" customFormat="1" hidden="1" outlineLevel="1" spans="1:51">
      <c r="A19" s="796" t="s">
        <v>40</v>
      </c>
      <c r="B19" s="787">
        <v>0</v>
      </c>
      <c r="C19" s="719">
        <v>0</v>
      </c>
      <c r="D19" s="733" t="s">
        <v>29</v>
      </c>
      <c r="E19" s="789">
        <v>0</v>
      </c>
      <c r="F19" s="829">
        <v>0</v>
      </c>
      <c r="G19" s="787">
        <v>0</v>
      </c>
      <c r="H19" s="719">
        <v>0</v>
      </c>
      <c r="I19" s="733" t="s">
        <v>29</v>
      </c>
      <c r="J19" s="789">
        <v>0</v>
      </c>
      <c r="K19" s="829">
        <v>0</v>
      </c>
      <c r="L19" s="787">
        <v>0</v>
      </c>
      <c r="M19" s="719">
        <v>0</v>
      </c>
      <c r="N19" s="733" t="s">
        <v>29</v>
      </c>
      <c r="O19" s="789">
        <v>0</v>
      </c>
      <c r="P19" s="829">
        <v>0</v>
      </c>
      <c r="Q19" s="787">
        <v>0</v>
      </c>
      <c r="R19" s="719">
        <v>0</v>
      </c>
      <c r="S19" s="733" t="s">
        <v>29</v>
      </c>
      <c r="T19" s="789">
        <v>0</v>
      </c>
      <c r="U19" s="829">
        <v>0</v>
      </c>
      <c r="V19" s="787">
        <v>0</v>
      </c>
      <c r="W19" s="719">
        <v>0</v>
      </c>
      <c r="X19" s="733" t="s">
        <v>29</v>
      </c>
      <c r="Y19" s="789">
        <v>0</v>
      </c>
      <c r="Z19" s="829">
        <v>0</v>
      </c>
      <c r="AA19" s="787">
        <v>0</v>
      </c>
      <c r="AB19" s="719">
        <v>0</v>
      </c>
      <c r="AC19" s="733" t="s">
        <v>29</v>
      </c>
      <c r="AD19" s="789">
        <v>0</v>
      </c>
      <c r="AE19" s="829">
        <v>0</v>
      </c>
      <c r="AF19" s="787">
        <v>0</v>
      </c>
      <c r="AG19" s="719">
        <v>0</v>
      </c>
      <c r="AH19" s="733" t="s">
        <v>29</v>
      </c>
      <c r="AI19" s="789">
        <v>0</v>
      </c>
      <c r="AJ19" s="829">
        <v>0</v>
      </c>
      <c r="AK19" s="787">
        <v>0</v>
      </c>
      <c r="AL19" s="719">
        <v>0</v>
      </c>
      <c r="AM19" s="733" t="s">
        <v>29</v>
      </c>
      <c r="AN19" s="789">
        <v>0</v>
      </c>
      <c r="AO19" s="829">
        <v>0</v>
      </c>
      <c r="AP19" s="787">
        <v>0</v>
      </c>
      <c r="AQ19" s="719">
        <v>0</v>
      </c>
      <c r="AR19" s="733" t="s">
        <v>29</v>
      </c>
      <c r="AS19" s="789">
        <v>0</v>
      </c>
      <c r="AT19" s="829">
        <v>0</v>
      </c>
      <c r="AU19" s="787">
        <v>0</v>
      </c>
      <c r="AV19" s="719">
        <v>0</v>
      </c>
      <c r="AW19" s="733" t="s">
        <v>29</v>
      </c>
      <c r="AX19" s="789">
        <v>0</v>
      </c>
      <c r="AY19" s="829">
        <v>0</v>
      </c>
    </row>
    <row r="20" s="164" customFormat="1" hidden="1" outlineLevel="1" spans="1:51">
      <c r="A20" s="796" t="s">
        <v>41</v>
      </c>
      <c r="B20" s="787">
        <v>28.720492</v>
      </c>
      <c r="C20" s="719">
        <v>27.31305472</v>
      </c>
      <c r="D20" s="733">
        <v>1.05152983781669</v>
      </c>
      <c r="E20" s="789">
        <v>1.40743727999998</v>
      </c>
      <c r="F20" s="829">
        <v>22.670347</v>
      </c>
      <c r="G20" s="787">
        <v>7.29469999999998</v>
      </c>
      <c r="H20" s="719">
        <v>7.0222</v>
      </c>
      <c r="I20" s="733">
        <v>1.03880550254906</v>
      </c>
      <c r="J20" s="789">
        <v>0.272499999999978</v>
      </c>
      <c r="K20" s="829">
        <v>6.10713999999999</v>
      </c>
      <c r="L20" s="787">
        <v>2.018286</v>
      </c>
      <c r="M20" s="719">
        <v>1.957588</v>
      </c>
      <c r="N20" s="733">
        <v>1.03100652435548</v>
      </c>
      <c r="O20" s="789">
        <v>0.0606980000000006</v>
      </c>
      <c r="P20" s="829">
        <v>1.613584</v>
      </c>
      <c r="Q20" s="787">
        <v>0.515499999999999</v>
      </c>
      <c r="R20" s="719">
        <v>0.4605</v>
      </c>
      <c r="S20" s="733">
        <v>1.11943539630836</v>
      </c>
      <c r="T20" s="789">
        <v>0.0549999999999989</v>
      </c>
      <c r="U20" s="829">
        <v>0.4187</v>
      </c>
      <c r="V20" s="787">
        <v>16.397006</v>
      </c>
      <c r="W20" s="719">
        <v>17.5641</v>
      </c>
      <c r="X20" s="733">
        <v>0.933552302708365</v>
      </c>
      <c r="Y20" s="789">
        <v>-1.167094</v>
      </c>
      <c r="Z20" s="829">
        <v>13.096923</v>
      </c>
      <c r="AA20" s="787">
        <v>2.495</v>
      </c>
      <c r="AB20" s="719">
        <v>0.30866672</v>
      </c>
      <c r="AC20" s="733">
        <v>8.08315195107525</v>
      </c>
      <c r="AD20" s="789">
        <v>2.18633328</v>
      </c>
      <c r="AE20" s="829">
        <v>1.434</v>
      </c>
      <c r="AF20" s="787">
        <v>0</v>
      </c>
      <c r="AG20" s="719">
        <v>0</v>
      </c>
      <c r="AH20" s="733" t="s">
        <v>29</v>
      </c>
      <c r="AI20" s="789">
        <v>0</v>
      </c>
      <c r="AJ20" s="829">
        <v>0</v>
      </c>
      <c r="AK20" s="787">
        <v>0</v>
      </c>
      <c r="AL20" s="719">
        <v>0</v>
      </c>
      <c r="AM20" s="733" t="s">
        <v>29</v>
      </c>
      <c r="AN20" s="789">
        <v>0</v>
      </c>
      <c r="AO20" s="829">
        <v>0</v>
      </c>
      <c r="AP20" s="787">
        <v>0</v>
      </c>
      <c r="AQ20" s="719">
        <v>0</v>
      </c>
      <c r="AR20" s="733" t="s">
        <v>29</v>
      </c>
      <c r="AS20" s="789">
        <v>0</v>
      </c>
      <c r="AT20" s="829">
        <v>0</v>
      </c>
      <c r="AU20" s="787">
        <v>0</v>
      </c>
      <c r="AV20" s="719">
        <v>0</v>
      </c>
      <c r="AW20" s="733" t="s">
        <v>29</v>
      </c>
      <c r="AX20" s="789">
        <v>0</v>
      </c>
      <c r="AY20" s="829">
        <v>0</v>
      </c>
    </row>
    <row r="21" s="772" customFormat="1" collapsed="1" spans="1:51">
      <c r="A21" s="790" t="s">
        <v>42</v>
      </c>
      <c r="B21" s="791">
        <v>58.8359039999998</v>
      </c>
      <c r="C21" s="794">
        <v>68.84028145</v>
      </c>
      <c r="D21" s="830">
        <v>0.85467262423576</v>
      </c>
      <c r="E21" s="794">
        <v>-10.0043774500002</v>
      </c>
      <c r="F21" s="801">
        <v>48.6081339999999</v>
      </c>
      <c r="G21" s="791">
        <v>18.052343</v>
      </c>
      <c r="H21" s="794">
        <v>14.6475</v>
      </c>
      <c r="I21" s="830">
        <v>1.23245215907151</v>
      </c>
      <c r="J21" s="794">
        <v>3.40484299999995</v>
      </c>
      <c r="K21" s="801">
        <v>15.9672729999999</v>
      </c>
      <c r="L21" s="791">
        <v>3.744855</v>
      </c>
      <c r="M21" s="794">
        <v>3.813998</v>
      </c>
      <c r="N21" s="830">
        <v>0.981871254258654</v>
      </c>
      <c r="O21" s="794">
        <v>-0.0691430000000017</v>
      </c>
      <c r="P21" s="801">
        <v>3.36542</v>
      </c>
      <c r="Q21" s="791">
        <v>0.942799999999997</v>
      </c>
      <c r="R21" s="794">
        <v>0.9901</v>
      </c>
      <c r="S21" s="830">
        <v>0.952227047772949</v>
      </c>
      <c r="T21" s="794">
        <v>-0.047300000000003</v>
      </c>
      <c r="U21" s="801">
        <v>0.804599999999999</v>
      </c>
      <c r="V21" s="791">
        <v>29.5924059999999</v>
      </c>
      <c r="W21" s="794">
        <v>48.8081</v>
      </c>
      <c r="X21" s="830">
        <v>0.606301126247485</v>
      </c>
      <c r="Y21" s="794">
        <v>-19.2156940000001</v>
      </c>
      <c r="Z21" s="801">
        <v>26.881041</v>
      </c>
      <c r="AA21" s="791">
        <v>6.5035</v>
      </c>
      <c r="AB21" s="794">
        <v>0.58058345</v>
      </c>
      <c r="AC21" s="830">
        <v>11.2016627411615</v>
      </c>
      <c r="AD21" s="794">
        <v>5.92291655</v>
      </c>
      <c r="AE21" s="801">
        <v>1.5898</v>
      </c>
      <c r="AF21" s="791">
        <v>0</v>
      </c>
      <c r="AG21" s="794">
        <v>0.3</v>
      </c>
      <c r="AH21" s="830">
        <v>0</v>
      </c>
      <c r="AI21" s="794">
        <v>-0.3</v>
      </c>
      <c r="AJ21" s="801">
        <v>0</v>
      </c>
      <c r="AK21" s="791">
        <v>4.39310999999999</v>
      </c>
      <c r="AL21" s="794">
        <v>5.18</v>
      </c>
      <c r="AM21" s="830">
        <v>0.848090733590732</v>
      </c>
      <c r="AN21" s="794">
        <v>-0.78689000000001</v>
      </c>
      <c r="AO21" s="801">
        <v>2.733558</v>
      </c>
      <c r="AP21" s="791">
        <v>0.0225259999999999</v>
      </c>
      <c r="AQ21" s="794">
        <v>0</v>
      </c>
      <c r="AR21" s="830" t="s">
        <v>29</v>
      </c>
      <c r="AS21" s="794">
        <v>0.0225259999999999</v>
      </c>
      <c r="AT21" s="801">
        <v>0.000857</v>
      </c>
      <c r="AU21" s="791">
        <v>0</v>
      </c>
      <c r="AV21" s="794">
        <v>0</v>
      </c>
      <c r="AW21" s="830" t="s">
        <v>29</v>
      </c>
      <c r="AX21" s="794">
        <v>0</v>
      </c>
      <c r="AY21" s="801">
        <v>0</v>
      </c>
    </row>
    <row r="22" s="164" customFormat="1" hidden="1" outlineLevel="1" spans="1:51">
      <c r="A22" s="796" t="s">
        <v>43</v>
      </c>
      <c r="B22" s="787">
        <v>68.7884939999999</v>
      </c>
      <c r="C22" s="719">
        <v>53.8809636</v>
      </c>
      <c r="D22" s="733">
        <v>1.27667527460478</v>
      </c>
      <c r="E22" s="789">
        <v>14.9075303999999</v>
      </c>
      <c r="F22" s="829">
        <v>50.974675</v>
      </c>
      <c r="G22" s="787">
        <v>40.5731629999999</v>
      </c>
      <c r="H22" s="719">
        <v>36.894</v>
      </c>
      <c r="I22" s="733">
        <v>1.09972252940857</v>
      </c>
      <c r="J22" s="789">
        <v>3.67916299999994</v>
      </c>
      <c r="K22" s="829">
        <v>36.704577</v>
      </c>
      <c r="L22" s="787">
        <v>9.99726</v>
      </c>
      <c r="M22" s="719">
        <v>11.040705</v>
      </c>
      <c r="N22" s="733">
        <v>0.905491089563574</v>
      </c>
      <c r="O22" s="789">
        <v>-1.04344500000001</v>
      </c>
      <c r="P22" s="829">
        <v>9.50046599999997</v>
      </c>
      <c r="Q22" s="787">
        <v>2.3167</v>
      </c>
      <c r="R22" s="719">
        <v>2.139</v>
      </c>
      <c r="S22" s="733">
        <v>1.08307620383357</v>
      </c>
      <c r="T22" s="789">
        <v>0.177699999999998</v>
      </c>
      <c r="U22" s="829">
        <v>1.97980000000001</v>
      </c>
      <c r="V22" s="787">
        <v>3.137271</v>
      </c>
      <c r="W22" s="719">
        <v>1.172</v>
      </c>
      <c r="X22" s="733">
        <v>2.6768523890785</v>
      </c>
      <c r="Y22" s="789">
        <v>1.965271</v>
      </c>
      <c r="Z22" s="829">
        <v>0.287903</v>
      </c>
      <c r="AA22" s="787">
        <v>12.7641</v>
      </c>
      <c r="AB22" s="719">
        <v>2.6352586</v>
      </c>
      <c r="AC22" s="733">
        <v>4.84358536957245</v>
      </c>
      <c r="AD22" s="789">
        <v>10.1288414</v>
      </c>
      <c r="AE22" s="829">
        <v>2.501929</v>
      </c>
      <c r="AF22" s="787">
        <v>1.43564399999999</v>
      </c>
      <c r="AG22" s="719">
        <v>0</v>
      </c>
      <c r="AH22" s="733" t="s">
        <v>29</v>
      </c>
      <c r="AI22" s="789">
        <v>1.43564399999999</v>
      </c>
      <c r="AJ22" s="829">
        <v>-0.019925</v>
      </c>
      <c r="AK22" s="787">
        <v>0.247729999999999</v>
      </c>
      <c r="AL22" s="719">
        <v>0.47</v>
      </c>
      <c r="AM22" s="733">
        <v>0.527085106382977</v>
      </c>
      <c r="AN22" s="789">
        <v>-0.222270000000001</v>
      </c>
      <c r="AO22" s="829">
        <v>0.531147</v>
      </c>
      <c r="AP22" s="787">
        <v>0.0217</v>
      </c>
      <c r="AQ22" s="719">
        <v>0.81</v>
      </c>
      <c r="AR22" s="733">
        <v>0.0267901234567901</v>
      </c>
      <c r="AS22" s="789">
        <v>-0.7883</v>
      </c>
      <c r="AT22" s="829">
        <v>0.0604339999999999</v>
      </c>
      <c r="AU22" s="787">
        <v>5.87119999999999</v>
      </c>
      <c r="AV22" s="719">
        <v>0.36</v>
      </c>
      <c r="AW22" s="733">
        <v>16.3088888888889</v>
      </c>
      <c r="AX22" s="789">
        <v>5.51119999999999</v>
      </c>
      <c r="AY22" s="829">
        <v>0.195</v>
      </c>
    </row>
    <row r="23" s="164" customFormat="1" hidden="1" outlineLevel="1" spans="1:51">
      <c r="A23" s="796" t="s">
        <v>44</v>
      </c>
      <c r="B23" s="787">
        <v>23.56608</v>
      </c>
      <c r="C23" s="719">
        <v>20.18825412</v>
      </c>
      <c r="D23" s="733">
        <v>1.16731639397454</v>
      </c>
      <c r="E23" s="789">
        <v>3.37782587999999</v>
      </c>
      <c r="F23" s="829">
        <v>23.278686</v>
      </c>
      <c r="G23" s="787">
        <v>15.73855</v>
      </c>
      <c r="H23" s="719">
        <v>14.196</v>
      </c>
      <c r="I23" s="733">
        <v>1.10866089039166</v>
      </c>
      <c r="J23" s="789">
        <v>1.54254999999998</v>
      </c>
      <c r="K23" s="829">
        <v>15.009538</v>
      </c>
      <c r="L23" s="787">
        <v>3.52063</v>
      </c>
      <c r="M23" s="719">
        <v>4.138829</v>
      </c>
      <c r="N23" s="733">
        <v>0.850634321930188</v>
      </c>
      <c r="O23" s="789">
        <v>-0.618199000000001</v>
      </c>
      <c r="P23" s="829">
        <v>3.880048</v>
      </c>
      <c r="Q23" s="787">
        <v>0.951599999999999</v>
      </c>
      <c r="R23" s="719">
        <v>0.8412</v>
      </c>
      <c r="S23" s="733">
        <v>1.13124108416548</v>
      </c>
      <c r="T23" s="789">
        <v>0.110399999999999</v>
      </c>
      <c r="U23" s="829">
        <v>0.767599999999999</v>
      </c>
      <c r="V23" s="787">
        <v>0</v>
      </c>
      <c r="W23" s="719">
        <v>0</v>
      </c>
      <c r="X23" s="733" t="s">
        <v>29</v>
      </c>
      <c r="Y23" s="789">
        <v>0</v>
      </c>
      <c r="Z23" s="829">
        <v>0</v>
      </c>
      <c r="AA23" s="787">
        <v>3.3553</v>
      </c>
      <c r="AB23" s="719">
        <v>1.01222512</v>
      </c>
      <c r="AC23" s="733">
        <v>3.31477646000328</v>
      </c>
      <c r="AD23" s="789">
        <v>2.34307488</v>
      </c>
      <c r="AE23" s="829">
        <v>3.6215</v>
      </c>
      <c r="AF23" s="787">
        <v>0</v>
      </c>
      <c r="AG23" s="719">
        <v>0</v>
      </c>
      <c r="AH23" s="733" t="s">
        <v>29</v>
      </c>
      <c r="AI23" s="789">
        <v>0</v>
      </c>
      <c r="AJ23" s="829">
        <v>0</v>
      </c>
      <c r="AK23" s="787">
        <v>0</v>
      </c>
      <c r="AL23" s="719">
        <v>0</v>
      </c>
      <c r="AM23" s="733" t="s">
        <v>29</v>
      </c>
      <c r="AN23" s="789">
        <v>0</v>
      </c>
      <c r="AO23" s="829">
        <v>0</v>
      </c>
      <c r="AP23" s="787">
        <v>0.2963</v>
      </c>
      <c r="AQ23" s="719">
        <v>0.48</v>
      </c>
      <c r="AR23" s="733">
        <v>0.617291666666667</v>
      </c>
      <c r="AS23" s="789">
        <v>-0.1837</v>
      </c>
      <c r="AT23" s="829">
        <v>0.176282</v>
      </c>
      <c r="AU23" s="787">
        <v>0.2454</v>
      </c>
      <c r="AV23" s="719">
        <v>0.12</v>
      </c>
      <c r="AW23" s="733">
        <v>2.045</v>
      </c>
      <c r="AX23" s="789">
        <v>0.1254</v>
      </c>
      <c r="AY23" s="829">
        <v>0.1832</v>
      </c>
    </row>
    <row r="24" s="164" customFormat="1" hidden="1" outlineLevel="1" spans="1:51">
      <c r="A24" s="796" t="s">
        <v>45</v>
      </c>
      <c r="B24" s="787">
        <v>2.99351600000001</v>
      </c>
      <c r="C24" s="719">
        <v>3.21445267</v>
      </c>
      <c r="D24" s="733">
        <v>0.931267717188073</v>
      </c>
      <c r="E24" s="789">
        <v>-0.220936669999992</v>
      </c>
      <c r="F24" s="829">
        <v>2.93946900000001</v>
      </c>
      <c r="G24" s="787">
        <v>2.25360000000001</v>
      </c>
      <c r="H24" s="719">
        <v>2.5</v>
      </c>
      <c r="I24" s="733">
        <v>0.901440000000004</v>
      </c>
      <c r="J24" s="789">
        <v>-0.246399999999991</v>
      </c>
      <c r="K24" s="829">
        <v>2.50000000000001</v>
      </c>
      <c r="L24" s="787">
        <v>0.376312</v>
      </c>
      <c r="M24" s="719">
        <v>0.382261</v>
      </c>
      <c r="N24" s="733">
        <v>0.984437334700637</v>
      </c>
      <c r="O24" s="789">
        <v>-0.00594899999999998</v>
      </c>
      <c r="P24" s="829">
        <v>0.382261</v>
      </c>
      <c r="Q24" s="787">
        <v>0.164399999999999</v>
      </c>
      <c r="R24" s="719">
        <v>0.1762</v>
      </c>
      <c r="S24" s="733">
        <v>0.933030646992049</v>
      </c>
      <c r="T24" s="789">
        <v>-0.011800000000001</v>
      </c>
      <c r="U24" s="829">
        <v>0.1762</v>
      </c>
      <c r="V24" s="787">
        <v>0</v>
      </c>
      <c r="W24" s="719">
        <v>0</v>
      </c>
      <c r="X24" s="733" t="s">
        <v>29</v>
      </c>
      <c r="Y24" s="789">
        <v>0</v>
      </c>
      <c r="Z24" s="829">
        <v>0</v>
      </c>
      <c r="AA24" s="787">
        <v>0.199204</v>
      </c>
      <c r="AB24" s="719">
        <v>0.15599167</v>
      </c>
      <c r="AC24" s="733">
        <v>1.27701690737717</v>
      </c>
      <c r="AD24" s="789">
        <v>0.04321233</v>
      </c>
      <c r="AE24" s="829">
        <v>-0.118992</v>
      </c>
      <c r="AF24" s="787">
        <v>0</v>
      </c>
      <c r="AG24" s="719">
        <v>0</v>
      </c>
      <c r="AH24" s="733" t="s">
        <v>29</v>
      </c>
      <c r="AI24" s="789">
        <v>0</v>
      </c>
      <c r="AJ24" s="829">
        <v>0</v>
      </c>
      <c r="AK24" s="787">
        <v>0</v>
      </c>
      <c r="AL24" s="719">
        <v>0</v>
      </c>
      <c r="AM24" s="733" t="s">
        <v>29</v>
      </c>
      <c r="AN24" s="789">
        <v>0</v>
      </c>
      <c r="AO24" s="829">
        <v>0</v>
      </c>
      <c r="AP24" s="787">
        <v>0</v>
      </c>
      <c r="AQ24" s="719">
        <v>0</v>
      </c>
      <c r="AR24" s="733" t="s">
        <v>29</v>
      </c>
      <c r="AS24" s="789">
        <v>0</v>
      </c>
      <c r="AT24" s="829">
        <v>0</v>
      </c>
      <c r="AU24" s="787">
        <v>0</v>
      </c>
      <c r="AV24" s="719">
        <v>0</v>
      </c>
      <c r="AW24" s="733" t="s">
        <v>29</v>
      </c>
      <c r="AX24" s="789">
        <v>0</v>
      </c>
      <c r="AY24" s="829">
        <v>0</v>
      </c>
    </row>
    <row r="25" s="164" customFormat="1" hidden="1" outlineLevel="1" spans="1:51">
      <c r="A25" s="796" t="s">
        <v>46</v>
      </c>
      <c r="B25" s="787">
        <v>75.0984139999999</v>
      </c>
      <c r="C25" s="719">
        <v>65.9218047</v>
      </c>
      <c r="D25" s="733">
        <v>1.13920446113029</v>
      </c>
      <c r="E25" s="789">
        <v>9.17660929999988</v>
      </c>
      <c r="F25" s="829">
        <v>62.170699</v>
      </c>
      <c r="G25" s="787">
        <v>47.0335029999999</v>
      </c>
      <c r="H25" s="719">
        <v>49.6697</v>
      </c>
      <c r="I25" s="733">
        <v>0.946925449519525</v>
      </c>
      <c r="J25" s="789">
        <v>-2.63619700000006</v>
      </c>
      <c r="K25" s="829">
        <v>46.834873</v>
      </c>
      <c r="L25" s="787">
        <v>7.41909799999999</v>
      </c>
      <c r="M25" s="719">
        <v>10.177821</v>
      </c>
      <c r="N25" s="733">
        <v>0.728947581216057</v>
      </c>
      <c r="O25" s="789">
        <v>-2.75872300000001</v>
      </c>
      <c r="P25" s="829">
        <v>8.85670499999998</v>
      </c>
      <c r="Q25" s="787">
        <v>1.8558</v>
      </c>
      <c r="R25" s="719">
        <v>2.3013</v>
      </c>
      <c r="S25" s="733">
        <v>0.806413766132184</v>
      </c>
      <c r="T25" s="789">
        <v>-0.445500000000004</v>
      </c>
      <c r="U25" s="829">
        <v>2.2625</v>
      </c>
      <c r="V25" s="787">
        <v>0.0287129999999999</v>
      </c>
      <c r="W25" s="719">
        <v>0</v>
      </c>
      <c r="X25" s="733" t="s">
        <v>29</v>
      </c>
      <c r="Y25" s="789">
        <v>0.0287129999999999</v>
      </c>
      <c r="Z25" s="829">
        <v>1.825471</v>
      </c>
      <c r="AA25" s="787">
        <v>18.7613</v>
      </c>
      <c r="AB25" s="719">
        <v>3.7729837</v>
      </c>
      <c r="AC25" s="733">
        <v>4.97253672206428</v>
      </c>
      <c r="AD25" s="789">
        <v>14.9883163</v>
      </c>
      <c r="AE25" s="829">
        <v>2.39115</v>
      </c>
      <c r="AF25" s="787">
        <v>0</v>
      </c>
      <c r="AG25" s="719">
        <v>0</v>
      </c>
      <c r="AH25" s="733" t="s">
        <v>29</v>
      </c>
      <c r="AI25" s="789">
        <v>0</v>
      </c>
      <c r="AJ25" s="829">
        <v>0</v>
      </c>
      <c r="AK25" s="787">
        <v>25.4736909999999</v>
      </c>
      <c r="AL25" s="719">
        <v>25.82</v>
      </c>
      <c r="AM25" s="733">
        <v>0.986587567776914</v>
      </c>
      <c r="AN25" s="789">
        <v>-0.346309000000087</v>
      </c>
      <c r="AO25" s="829">
        <v>20.356439</v>
      </c>
      <c r="AP25" s="787">
        <v>0</v>
      </c>
      <c r="AQ25" s="719">
        <v>0.66</v>
      </c>
      <c r="AR25" s="733">
        <v>0</v>
      </c>
      <c r="AS25" s="789">
        <v>-0.66</v>
      </c>
      <c r="AT25" s="829">
        <v>0.576462</v>
      </c>
      <c r="AU25" s="787">
        <v>0.289999999999999</v>
      </c>
      <c r="AV25" s="719">
        <v>0.98</v>
      </c>
      <c r="AW25" s="733">
        <v>0.295918367346938</v>
      </c>
      <c r="AX25" s="789">
        <v>-0.690000000000001</v>
      </c>
      <c r="AY25" s="829">
        <v>0.112</v>
      </c>
    </row>
    <row r="26" s="164" customFormat="1" hidden="1" outlineLevel="1" spans="1:51">
      <c r="A26" s="796" t="s">
        <v>47</v>
      </c>
      <c r="B26" s="787">
        <v>0</v>
      </c>
      <c r="C26" s="719">
        <v>0</v>
      </c>
      <c r="D26" s="733" t="s">
        <v>29</v>
      </c>
      <c r="E26" s="789">
        <v>0</v>
      </c>
      <c r="F26" s="829">
        <v>-0.005</v>
      </c>
      <c r="G26" s="787">
        <v>0</v>
      </c>
      <c r="H26" s="719">
        <v>0</v>
      </c>
      <c r="I26" s="733" t="s">
        <v>29</v>
      </c>
      <c r="J26" s="789">
        <v>0</v>
      </c>
      <c r="K26" s="829">
        <v>0</v>
      </c>
      <c r="L26" s="787">
        <v>0</v>
      </c>
      <c r="M26" s="719">
        <v>0</v>
      </c>
      <c r="N26" s="733" t="s">
        <v>29</v>
      </c>
      <c r="O26" s="789">
        <v>0</v>
      </c>
      <c r="P26" s="829">
        <v>0</v>
      </c>
      <c r="Q26" s="787">
        <v>0</v>
      </c>
      <c r="R26" s="719">
        <v>0</v>
      </c>
      <c r="S26" s="733" t="s">
        <v>29</v>
      </c>
      <c r="T26" s="789">
        <v>0</v>
      </c>
      <c r="U26" s="829">
        <v>0</v>
      </c>
      <c r="V26" s="787">
        <v>0</v>
      </c>
      <c r="W26" s="719">
        <v>0</v>
      </c>
      <c r="X26" s="733" t="s">
        <v>29</v>
      </c>
      <c r="Y26" s="789">
        <v>0</v>
      </c>
      <c r="Z26" s="829">
        <v>0</v>
      </c>
      <c r="AA26" s="787">
        <v>0</v>
      </c>
      <c r="AB26" s="719">
        <v>0</v>
      </c>
      <c r="AC26" s="733" t="s">
        <v>29</v>
      </c>
      <c r="AD26" s="789">
        <v>0</v>
      </c>
      <c r="AE26" s="829">
        <v>-0.005</v>
      </c>
      <c r="AF26" s="787">
        <v>0</v>
      </c>
      <c r="AG26" s="719">
        <v>0</v>
      </c>
      <c r="AH26" s="733" t="s">
        <v>29</v>
      </c>
      <c r="AI26" s="789">
        <v>0</v>
      </c>
      <c r="AJ26" s="829">
        <v>0</v>
      </c>
      <c r="AK26" s="787">
        <v>0</v>
      </c>
      <c r="AL26" s="719">
        <v>0</v>
      </c>
      <c r="AM26" s="733" t="s">
        <v>29</v>
      </c>
      <c r="AN26" s="789">
        <v>0</v>
      </c>
      <c r="AO26" s="829">
        <v>0</v>
      </c>
      <c r="AP26" s="787">
        <v>0</v>
      </c>
      <c r="AQ26" s="719">
        <v>0</v>
      </c>
      <c r="AR26" s="733" t="s">
        <v>29</v>
      </c>
      <c r="AS26" s="789">
        <v>0</v>
      </c>
      <c r="AT26" s="829">
        <v>0</v>
      </c>
      <c r="AU26" s="787">
        <v>0</v>
      </c>
      <c r="AV26" s="719">
        <v>0</v>
      </c>
      <c r="AW26" s="733" t="s">
        <v>29</v>
      </c>
      <c r="AX26" s="789">
        <v>0</v>
      </c>
      <c r="AY26" s="829">
        <v>0</v>
      </c>
    </row>
    <row r="27" s="772" customFormat="1" collapsed="1" spans="1:51">
      <c r="A27" s="790" t="s">
        <v>48</v>
      </c>
      <c r="B27" s="791">
        <v>170.446504</v>
      </c>
      <c r="C27" s="794">
        <v>143.20547509</v>
      </c>
      <c r="D27" s="830">
        <v>1.19022337583727</v>
      </c>
      <c r="E27" s="794">
        <v>27.2410289099998</v>
      </c>
      <c r="F27" s="801">
        <v>139.358529</v>
      </c>
      <c r="G27" s="791">
        <v>105.598816</v>
      </c>
      <c r="H27" s="794">
        <v>103.2597</v>
      </c>
      <c r="I27" s="830">
        <v>1.02265274836165</v>
      </c>
      <c r="J27" s="794">
        <v>2.33911599999986</v>
      </c>
      <c r="K27" s="801">
        <v>101.048988</v>
      </c>
      <c r="L27" s="791">
        <v>21.3133</v>
      </c>
      <c r="M27" s="794">
        <v>25.739616</v>
      </c>
      <c r="N27" s="830">
        <v>0.828034885990529</v>
      </c>
      <c r="O27" s="794">
        <v>-4.42631600000001</v>
      </c>
      <c r="P27" s="801">
        <v>22.61948</v>
      </c>
      <c r="Q27" s="791">
        <v>5.28849999999999</v>
      </c>
      <c r="R27" s="794">
        <v>5.4577</v>
      </c>
      <c r="S27" s="830">
        <v>0.968997929530753</v>
      </c>
      <c r="T27" s="794">
        <v>-0.169200000000008</v>
      </c>
      <c r="U27" s="801">
        <v>5.18610000000001</v>
      </c>
      <c r="V27" s="791">
        <v>3.165984</v>
      </c>
      <c r="W27" s="794">
        <v>1.172</v>
      </c>
      <c r="X27" s="830">
        <v>2.70135153583618</v>
      </c>
      <c r="Y27" s="794">
        <v>1.993984</v>
      </c>
      <c r="Z27" s="801">
        <v>2.113374</v>
      </c>
      <c r="AA27" s="791">
        <v>35.0799039999999</v>
      </c>
      <c r="AB27" s="794">
        <v>7.57645909</v>
      </c>
      <c r="AC27" s="830">
        <v>4.63011857957514</v>
      </c>
      <c r="AD27" s="794">
        <v>27.5034449099999</v>
      </c>
      <c r="AE27" s="801">
        <v>8.390587</v>
      </c>
      <c r="AF27" s="791">
        <v>1.43564399999999</v>
      </c>
      <c r="AG27" s="794">
        <v>0</v>
      </c>
      <c r="AH27" s="830" t="s">
        <v>29</v>
      </c>
      <c r="AI27" s="794">
        <v>1.43564399999999</v>
      </c>
      <c r="AJ27" s="801">
        <v>-0.019925</v>
      </c>
      <c r="AK27" s="791">
        <v>25.7214209999999</v>
      </c>
      <c r="AL27" s="794">
        <v>26.29</v>
      </c>
      <c r="AM27" s="830">
        <v>0.978372803347277</v>
      </c>
      <c r="AN27" s="794">
        <v>-0.568579000000085</v>
      </c>
      <c r="AO27" s="801">
        <v>20.887586</v>
      </c>
      <c r="AP27" s="791">
        <v>0.318</v>
      </c>
      <c r="AQ27" s="794">
        <v>1.95</v>
      </c>
      <c r="AR27" s="830">
        <v>0.163076923076923</v>
      </c>
      <c r="AS27" s="794">
        <v>-1.632</v>
      </c>
      <c r="AT27" s="801">
        <v>0.813178</v>
      </c>
      <c r="AU27" s="791">
        <v>6.40659999999999</v>
      </c>
      <c r="AV27" s="794">
        <v>1.46</v>
      </c>
      <c r="AW27" s="830">
        <v>4.38808219178082</v>
      </c>
      <c r="AX27" s="794">
        <v>4.94659999999999</v>
      </c>
      <c r="AY27" s="801">
        <v>0.4902</v>
      </c>
    </row>
    <row r="28" ht="16.2" spans="1:51">
      <c r="A28" s="204" t="s">
        <v>49</v>
      </c>
      <c r="B28" s="205">
        <v>468.763756999999</v>
      </c>
      <c r="C28" s="206">
        <v>463.38329483</v>
      </c>
      <c r="D28" s="207">
        <v>1.01161125623222</v>
      </c>
      <c r="E28" s="814">
        <v>5.38046216999942</v>
      </c>
      <c r="F28" s="209">
        <v>445.102078</v>
      </c>
      <c r="G28" s="205">
        <v>255.606551</v>
      </c>
      <c r="H28" s="206">
        <v>270.9404</v>
      </c>
      <c r="I28" s="207">
        <v>0.943405084660684</v>
      </c>
      <c r="J28" s="814">
        <v>-15.3338490000004</v>
      </c>
      <c r="K28" s="209">
        <v>254.877665</v>
      </c>
      <c r="L28" s="205">
        <v>53.409233</v>
      </c>
      <c r="M28" s="206">
        <v>61.129543</v>
      </c>
      <c r="N28" s="207">
        <v>0.873705746499691</v>
      </c>
      <c r="O28" s="814">
        <v>-7.72031000000005</v>
      </c>
      <c r="P28" s="209">
        <v>55.925402</v>
      </c>
      <c r="Q28" s="205">
        <v>15.3756</v>
      </c>
      <c r="R28" s="206">
        <v>14.7321</v>
      </c>
      <c r="S28" s="207">
        <v>1.04368012706946</v>
      </c>
      <c r="T28" s="814">
        <v>0.643499999999982</v>
      </c>
      <c r="U28" s="209">
        <v>13.9978</v>
      </c>
      <c r="V28" s="205">
        <v>48.7802559999999</v>
      </c>
      <c r="W28" s="206">
        <v>68.0326</v>
      </c>
      <c r="X28" s="207">
        <v>0.717012961433193</v>
      </c>
      <c r="Y28" s="814">
        <v>-19.2523440000001</v>
      </c>
      <c r="Z28" s="209">
        <v>45.918357</v>
      </c>
      <c r="AA28" s="205">
        <v>95.5921169999999</v>
      </c>
      <c r="AB28" s="206">
        <v>48.54865183</v>
      </c>
      <c r="AC28" s="207">
        <v>1.9689963242384</v>
      </c>
      <c r="AD28" s="814">
        <v>47.0434651699999</v>
      </c>
      <c r="AE28" s="209">
        <v>74.382854</v>
      </c>
      <c r="AF28" s="205">
        <v>30.6124510000002</v>
      </c>
      <c r="AG28" s="206">
        <v>17.24</v>
      </c>
      <c r="AH28" s="207">
        <v>1.7756642111369</v>
      </c>
      <c r="AI28" s="814">
        <v>13.3724510000002</v>
      </c>
      <c r="AJ28" s="209">
        <v>35.003933</v>
      </c>
      <c r="AK28" s="205">
        <v>45.7355529999999</v>
      </c>
      <c r="AL28" s="206">
        <v>88.50517</v>
      </c>
      <c r="AM28" s="207">
        <v>0.516755721727893</v>
      </c>
      <c r="AN28" s="814">
        <v>-42.7696170000001</v>
      </c>
      <c r="AO28" s="209">
        <v>122.545526</v>
      </c>
      <c r="AP28" s="205">
        <v>1.199997</v>
      </c>
      <c r="AQ28" s="206">
        <v>6.36966667</v>
      </c>
      <c r="AR28" s="207">
        <v>0.18839243278644</v>
      </c>
      <c r="AS28" s="814">
        <v>-5.16966967</v>
      </c>
      <c r="AT28" s="209">
        <v>3.994857</v>
      </c>
      <c r="AU28" s="205">
        <v>6.49809999999999</v>
      </c>
      <c r="AV28" s="206">
        <v>1.46</v>
      </c>
      <c r="AW28" s="207">
        <v>4.45075342465753</v>
      </c>
      <c r="AX28" s="814">
        <v>5.03809999999999</v>
      </c>
      <c r="AY28" s="209">
        <v>0.4902</v>
      </c>
    </row>
    <row r="29" s="695" customFormat="1" hidden="1" outlineLevel="2" spans="1:51">
      <c r="A29" s="796" t="s">
        <v>50</v>
      </c>
      <c r="B29" s="787">
        <v>15.696308</v>
      </c>
      <c r="C29" s="719">
        <v>24.89169445</v>
      </c>
      <c r="D29" s="733">
        <v>0.630584150529777</v>
      </c>
      <c r="E29" s="789">
        <v>-9.19538644999999</v>
      </c>
      <c r="F29" s="829">
        <v>15.548144</v>
      </c>
      <c r="G29" s="787">
        <v>8.88206100000001</v>
      </c>
      <c r="H29" s="719">
        <v>15.9922</v>
      </c>
      <c r="I29" s="733">
        <v>0.555399569790273</v>
      </c>
      <c r="J29" s="789">
        <v>-7.11013899999999</v>
      </c>
      <c r="K29" s="829">
        <v>9.78097199999999</v>
      </c>
      <c r="L29" s="787">
        <v>1.636866</v>
      </c>
      <c r="M29" s="719">
        <v>3.743411</v>
      </c>
      <c r="N29" s="733">
        <v>0.437265905346754</v>
      </c>
      <c r="O29" s="789">
        <v>-2.106545</v>
      </c>
      <c r="P29" s="829">
        <v>1.698478</v>
      </c>
      <c r="Q29" s="787">
        <v>0.657199999999999</v>
      </c>
      <c r="R29" s="719">
        <v>0.6404</v>
      </c>
      <c r="S29" s="733">
        <v>1.0262336039975</v>
      </c>
      <c r="T29" s="789">
        <v>0.0167999999999989</v>
      </c>
      <c r="U29" s="829">
        <v>-0.0264999999999999</v>
      </c>
      <c r="V29" s="787">
        <v>3.890123</v>
      </c>
      <c r="W29" s="719">
        <v>3.9201</v>
      </c>
      <c r="X29" s="733">
        <v>0.992353001198949</v>
      </c>
      <c r="Y29" s="789">
        <v>-0.0299770000000001</v>
      </c>
      <c r="Z29" s="829">
        <v>3.887794</v>
      </c>
      <c r="AA29" s="787">
        <v>0.630057999999998</v>
      </c>
      <c r="AB29" s="719">
        <v>0.59558345</v>
      </c>
      <c r="AC29" s="733">
        <v>1.05788366013192</v>
      </c>
      <c r="AD29" s="789">
        <v>0.0344745499999977</v>
      </c>
      <c r="AE29" s="829">
        <v>0.2074</v>
      </c>
      <c r="AF29" s="787">
        <v>21.4654819999999</v>
      </c>
      <c r="AG29" s="719">
        <v>21.56</v>
      </c>
      <c r="AH29" s="733">
        <v>0.995616048237472</v>
      </c>
      <c r="AI29" s="789">
        <v>-0.0945180000001002</v>
      </c>
      <c r="AJ29" s="829">
        <v>150.880388</v>
      </c>
      <c r="AK29" s="787">
        <v>0</v>
      </c>
      <c r="AL29" s="719">
        <v>0.27</v>
      </c>
      <c r="AM29" s="733">
        <v>0</v>
      </c>
      <c r="AN29" s="789">
        <v>-0.27</v>
      </c>
      <c r="AO29" s="829">
        <v>0.0609999999999999</v>
      </c>
      <c r="AP29" s="787">
        <v>-1.36578399999999</v>
      </c>
      <c r="AQ29" s="719">
        <v>1.3</v>
      </c>
      <c r="AR29" s="733">
        <v>-1.05060307692307</v>
      </c>
      <c r="AS29" s="789">
        <v>-2.66578399999999</v>
      </c>
      <c r="AT29" s="829">
        <v>1.783186</v>
      </c>
      <c r="AU29" s="787">
        <v>0.276</v>
      </c>
      <c r="AV29" s="719">
        <v>0.7</v>
      </c>
      <c r="AW29" s="733">
        <v>0.394285714285714</v>
      </c>
      <c r="AX29" s="789">
        <v>-0.424</v>
      </c>
      <c r="AY29" s="829">
        <v>0.188</v>
      </c>
    </row>
    <row r="30" s="695" customFormat="1" hidden="1" outlineLevel="2" spans="1:51">
      <c r="A30" s="796" t="s">
        <v>51</v>
      </c>
      <c r="B30" s="787">
        <v>17.925829</v>
      </c>
      <c r="C30" s="831">
        <v>17.27284005</v>
      </c>
      <c r="D30" s="733">
        <v>1.03780437658832</v>
      </c>
      <c r="E30" s="832">
        <v>0.652988949999987</v>
      </c>
      <c r="F30" s="829">
        <v>18.144916</v>
      </c>
      <c r="G30" s="787">
        <v>6.74377599999999</v>
      </c>
      <c r="H30" s="831">
        <v>6.1912</v>
      </c>
      <c r="I30" s="733">
        <v>1.08925184132317</v>
      </c>
      <c r="J30" s="832">
        <v>0.552575999999988</v>
      </c>
      <c r="K30" s="829">
        <v>6.97328</v>
      </c>
      <c r="L30" s="787">
        <v>1.26559</v>
      </c>
      <c r="M30" s="831">
        <v>1.803765</v>
      </c>
      <c r="N30" s="733">
        <v>0.701637962816663</v>
      </c>
      <c r="O30" s="832">
        <v>-0.538175000000001</v>
      </c>
      <c r="P30" s="829">
        <v>1.99289</v>
      </c>
      <c r="Q30" s="787">
        <v>0.0541999999999998</v>
      </c>
      <c r="R30" s="831">
        <v>0</v>
      </c>
      <c r="S30" s="733" t="s">
        <v>29</v>
      </c>
      <c r="T30" s="832">
        <v>0.0541999999999998</v>
      </c>
      <c r="U30" s="829">
        <v>0.0734</v>
      </c>
      <c r="V30" s="787">
        <v>8.515515</v>
      </c>
      <c r="W30" s="831">
        <v>9.1185</v>
      </c>
      <c r="X30" s="733">
        <v>0.933872347425564</v>
      </c>
      <c r="Y30" s="832">
        <v>-0.602984999999999</v>
      </c>
      <c r="Z30" s="829">
        <v>8.973346</v>
      </c>
      <c r="AA30" s="787">
        <v>1.346748</v>
      </c>
      <c r="AB30" s="831">
        <v>0.15937505</v>
      </c>
      <c r="AC30" s="733">
        <v>8.45018087837462</v>
      </c>
      <c r="AD30" s="832">
        <v>1.18737295</v>
      </c>
      <c r="AE30" s="829">
        <v>0.132</v>
      </c>
      <c r="AF30" s="787">
        <v>0</v>
      </c>
      <c r="AG30" s="831">
        <v>0</v>
      </c>
      <c r="AH30" s="733" t="s">
        <v>29</v>
      </c>
      <c r="AI30" s="832">
        <v>0</v>
      </c>
      <c r="AJ30" s="829">
        <v>0</v>
      </c>
      <c r="AK30" s="787">
        <v>0.76977800000001</v>
      </c>
      <c r="AL30" s="831">
        <v>1.5</v>
      </c>
      <c r="AM30" s="733">
        <v>0.51318533333334</v>
      </c>
      <c r="AN30" s="832">
        <v>-0.73022199999999</v>
      </c>
      <c r="AO30" s="829">
        <v>11.8</v>
      </c>
      <c r="AP30" s="787">
        <v>0.253039</v>
      </c>
      <c r="AQ30" s="831">
        <v>0</v>
      </c>
      <c r="AR30" s="733" t="s">
        <v>29</v>
      </c>
      <c r="AS30" s="832">
        <v>0.253039</v>
      </c>
      <c r="AT30" s="829">
        <v>0.261377</v>
      </c>
      <c r="AU30" s="787">
        <v>0</v>
      </c>
      <c r="AV30" s="831">
        <v>0</v>
      </c>
      <c r="AW30" s="733" t="s">
        <v>29</v>
      </c>
      <c r="AX30" s="832">
        <v>0</v>
      </c>
      <c r="AY30" s="829">
        <v>0</v>
      </c>
    </row>
    <row r="31" s="695" customFormat="1" hidden="1" outlineLevel="2" spans="1:51">
      <c r="A31" s="796" t="s">
        <v>52</v>
      </c>
      <c r="B31" s="787">
        <v>15.708978</v>
      </c>
      <c r="C31" s="719">
        <v>13.99090534</v>
      </c>
      <c r="D31" s="733">
        <v>1.12279924838659</v>
      </c>
      <c r="E31" s="789">
        <v>1.71807265999999</v>
      </c>
      <c r="F31" s="829">
        <v>12.4596610000001</v>
      </c>
      <c r="G31" s="787">
        <v>1.339045</v>
      </c>
      <c r="H31" s="719">
        <v>0.9809</v>
      </c>
      <c r="I31" s="733">
        <v>1.36511876847793</v>
      </c>
      <c r="J31" s="789">
        <v>0.358144999999999</v>
      </c>
      <c r="K31" s="829">
        <v>0.933832999999999</v>
      </c>
      <c r="L31" s="787">
        <v>0.155891999999999</v>
      </c>
      <c r="M31" s="719">
        <v>0.238672</v>
      </c>
      <c r="N31" s="733">
        <v>0.653164175102227</v>
      </c>
      <c r="O31" s="789">
        <v>-0.0827800000000012</v>
      </c>
      <c r="P31" s="829">
        <v>0.224084</v>
      </c>
      <c r="Q31" s="787">
        <v>0</v>
      </c>
      <c r="R31" s="719">
        <v>0</v>
      </c>
      <c r="S31" s="733" t="s">
        <v>29</v>
      </c>
      <c r="T31" s="789">
        <v>0</v>
      </c>
      <c r="U31" s="829">
        <v>0</v>
      </c>
      <c r="V31" s="787">
        <v>13.998041</v>
      </c>
      <c r="W31" s="719">
        <v>12.7365</v>
      </c>
      <c r="X31" s="733">
        <v>1.09904926785224</v>
      </c>
      <c r="Y31" s="789">
        <v>1.26154099999999</v>
      </c>
      <c r="Z31" s="829">
        <v>11.2897440000001</v>
      </c>
      <c r="AA31" s="787">
        <v>0.216</v>
      </c>
      <c r="AB31" s="719">
        <v>0.03483334</v>
      </c>
      <c r="AC31" s="733">
        <v>6.20095575101326</v>
      </c>
      <c r="AD31" s="789">
        <v>0.18116666</v>
      </c>
      <c r="AE31" s="829">
        <v>0.012</v>
      </c>
      <c r="AF31" s="787">
        <v>0</v>
      </c>
      <c r="AG31" s="719">
        <v>0</v>
      </c>
      <c r="AH31" s="733" t="s">
        <v>29</v>
      </c>
      <c r="AI31" s="789">
        <v>0</v>
      </c>
      <c r="AJ31" s="829">
        <v>0</v>
      </c>
      <c r="AK31" s="787">
        <v>1.8</v>
      </c>
      <c r="AL31" s="719">
        <v>1.9</v>
      </c>
      <c r="AM31" s="733">
        <v>0.947368421052632</v>
      </c>
      <c r="AN31" s="789">
        <v>-0.0999999999999999</v>
      </c>
      <c r="AO31" s="829">
        <v>11.416984</v>
      </c>
      <c r="AP31" s="787">
        <v>0.881479999999999</v>
      </c>
      <c r="AQ31" s="719">
        <v>0.181</v>
      </c>
      <c r="AR31" s="733">
        <v>4.87005524861878</v>
      </c>
      <c r="AS31" s="789">
        <v>0.700479999999999</v>
      </c>
      <c r="AT31" s="829">
        <v>0</v>
      </c>
      <c r="AU31" s="787">
        <v>0.183</v>
      </c>
      <c r="AV31" s="719">
        <v>0</v>
      </c>
      <c r="AW31" s="733" t="s">
        <v>29</v>
      </c>
      <c r="AX31" s="789">
        <v>0.183</v>
      </c>
      <c r="AY31" s="829">
        <v>0.1366</v>
      </c>
    </row>
    <row r="32" s="695" customFormat="1" hidden="1" outlineLevel="2" spans="1:51">
      <c r="A32" s="796" t="s">
        <v>53</v>
      </c>
      <c r="B32" s="787">
        <v>1.611288</v>
      </c>
      <c r="C32" s="719">
        <v>0.867</v>
      </c>
      <c r="D32" s="733">
        <v>1.85846366782007</v>
      </c>
      <c r="E32" s="789">
        <v>0.744287999999998</v>
      </c>
      <c r="F32" s="829">
        <v>0.539011</v>
      </c>
      <c r="G32" s="787">
        <v>0.754595999999998</v>
      </c>
      <c r="H32" s="719">
        <v>0</v>
      </c>
      <c r="I32" s="733" t="s">
        <v>29</v>
      </c>
      <c r="J32" s="789">
        <v>0.754595999999998</v>
      </c>
      <c r="K32" s="829">
        <v>0</v>
      </c>
      <c r="L32" s="787">
        <v>0.155891999999999</v>
      </c>
      <c r="M32" s="719">
        <v>0</v>
      </c>
      <c r="N32" s="733" t="s">
        <v>29</v>
      </c>
      <c r="O32" s="789">
        <v>0.155891999999999</v>
      </c>
      <c r="P32" s="829">
        <v>0</v>
      </c>
      <c r="Q32" s="787">
        <v>0</v>
      </c>
      <c r="R32" s="719">
        <v>0</v>
      </c>
      <c r="S32" s="733" t="s">
        <v>29</v>
      </c>
      <c r="T32" s="789">
        <v>0</v>
      </c>
      <c r="U32" s="829">
        <v>0</v>
      </c>
      <c r="V32" s="787">
        <v>0.660800000000001</v>
      </c>
      <c r="W32" s="719">
        <v>0.867</v>
      </c>
      <c r="X32" s="733">
        <v>0.762168396770474</v>
      </c>
      <c r="Y32" s="789">
        <v>-0.206199999999999</v>
      </c>
      <c r="Z32" s="829">
        <v>0.519011</v>
      </c>
      <c r="AA32" s="787">
        <v>0.04</v>
      </c>
      <c r="AB32" s="719">
        <v>0</v>
      </c>
      <c r="AC32" s="733" t="s">
        <v>29</v>
      </c>
      <c r="AD32" s="789">
        <v>0.04</v>
      </c>
      <c r="AE32" s="829">
        <v>0.02</v>
      </c>
      <c r="AF32" s="787">
        <v>0</v>
      </c>
      <c r="AG32" s="719">
        <v>0</v>
      </c>
      <c r="AH32" s="733" t="s">
        <v>29</v>
      </c>
      <c r="AI32" s="789">
        <v>0</v>
      </c>
      <c r="AJ32" s="829">
        <v>0</v>
      </c>
      <c r="AK32" s="787">
        <v>0</v>
      </c>
      <c r="AL32" s="719">
        <v>0.3</v>
      </c>
      <c r="AM32" s="733">
        <v>0</v>
      </c>
      <c r="AN32" s="789">
        <v>-0.3</v>
      </c>
      <c r="AO32" s="829">
        <v>0</v>
      </c>
      <c r="AP32" s="787">
        <v>0</v>
      </c>
      <c r="AQ32" s="719">
        <v>0</v>
      </c>
      <c r="AR32" s="733" t="s">
        <v>29</v>
      </c>
      <c r="AS32" s="789">
        <v>0</v>
      </c>
      <c r="AT32" s="829">
        <v>0.0909999999999999</v>
      </c>
      <c r="AU32" s="787">
        <v>0</v>
      </c>
      <c r="AV32" s="719">
        <v>0</v>
      </c>
      <c r="AW32" s="733" t="s">
        <v>29</v>
      </c>
      <c r="AX32" s="789">
        <v>0</v>
      </c>
      <c r="AY32" s="829">
        <v>0</v>
      </c>
    </row>
    <row r="33" s="695" customFormat="1" hidden="1" outlineLevel="2" spans="1:51">
      <c r="A33" s="796" t="s">
        <v>54</v>
      </c>
      <c r="B33" s="787">
        <v>2.013954</v>
      </c>
      <c r="C33" s="719">
        <v>3.45660835</v>
      </c>
      <c r="D33" s="733">
        <v>0.582638759175595</v>
      </c>
      <c r="E33" s="789">
        <v>-1.44265435</v>
      </c>
      <c r="F33" s="829">
        <v>2.52911099999999</v>
      </c>
      <c r="G33" s="787">
        <v>0.808835999999999</v>
      </c>
      <c r="H33" s="719">
        <v>2.6544</v>
      </c>
      <c r="I33" s="733">
        <v>0.304715189873417</v>
      </c>
      <c r="J33" s="789">
        <v>-1.845564</v>
      </c>
      <c r="K33" s="829">
        <v>2.22913399999999</v>
      </c>
      <c r="L33" s="787">
        <v>-0.366337999999998</v>
      </c>
      <c r="M33" s="719">
        <v>0.5905</v>
      </c>
      <c r="N33" s="733">
        <v>-0.620386113463164</v>
      </c>
      <c r="O33" s="789">
        <v>-0.956837999999998</v>
      </c>
      <c r="P33" s="829">
        <v>0.277477</v>
      </c>
      <c r="Q33" s="787">
        <v>0</v>
      </c>
      <c r="R33" s="719">
        <v>0</v>
      </c>
      <c r="S33" s="733" t="s">
        <v>29</v>
      </c>
      <c r="T33" s="789">
        <v>0</v>
      </c>
      <c r="U33" s="829">
        <v>-0.1125</v>
      </c>
      <c r="V33" s="787">
        <v>1.511456</v>
      </c>
      <c r="W33" s="719">
        <v>0</v>
      </c>
      <c r="X33" s="733" t="s">
        <v>29</v>
      </c>
      <c r="Y33" s="789">
        <v>1.511456</v>
      </c>
      <c r="Z33" s="829">
        <v>0</v>
      </c>
      <c r="AA33" s="787">
        <v>0.0599999999999999</v>
      </c>
      <c r="AB33" s="719">
        <v>0.21170835</v>
      </c>
      <c r="AC33" s="733">
        <v>0.283408755488387</v>
      </c>
      <c r="AD33" s="789">
        <v>-0.15170835</v>
      </c>
      <c r="AE33" s="829">
        <v>0.135</v>
      </c>
      <c r="AF33" s="787">
        <v>0</v>
      </c>
      <c r="AG33" s="719">
        <v>0</v>
      </c>
      <c r="AH33" s="733" t="s">
        <v>29</v>
      </c>
      <c r="AI33" s="789">
        <v>0</v>
      </c>
      <c r="AJ33" s="829">
        <v>0</v>
      </c>
      <c r="AK33" s="787">
        <v>0</v>
      </c>
      <c r="AL33" s="719">
        <v>0.32</v>
      </c>
      <c r="AM33" s="733">
        <v>0</v>
      </c>
      <c r="AN33" s="789">
        <v>-0.32</v>
      </c>
      <c r="AO33" s="829">
        <v>0</v>
      </c>
      <c r="AP33" s="787">
        <v>0</v>
      </c>
      <c r="AQ33" s="719">
        <v>0</v>
      </c>
      <c r="AR33" s="733" t="s">
        <v>29</v>
      </c>
      <c r="AS33" s="789">
        <v>0</v>
      </c>
      <c r="AT33" s="829">
        <v>0.606363999999999</v>
      </c>
      <c r="AU33" s="787">
        <v>0</v>
      </c>
      <c r="AV33" s="719">
        <v>0</v>
      </c>
      <c r="AW33" s="733" t="s">
        <v>29</v>
      </c>
      <c r="AX33" s="789">
        <v>0</v>
      </c>
      <c r="AY33" s="829">
        <v>0</v>
      </c>
    </row>
    <row r="34" s="695" customFormat="1" hidden="1" outlineLevel="2" spans="1:51">
      <c r="A34" s="796" t="s">
        <v>55</v>
      </c>
      <c r="B34" s="787">
        <v>2.310174</v>
      </c>
      <c r="C34" s="719">
        <v>2.89407602</v>
      </c>
      <c r="D34" s="733">
        <v>0.798242335044121</v>
      </c>
      <c r="E34" s="789">
        <v>-0.583902020000004</v>
      </c>
      <c r="F34" s="829">
        <v>2.504389</v>
      </c>
      <c r="G34" s="787">
        <v>1.758058</v>
      </c>
      <c r="H34" s="719">
        <v>2.021</v>
      </c>
      <c r="I34" s="733">
        <v>0.869895101434932</v>
      </c>
      <c r="J34" s="789">
        <v>-0.262942000000002</v>
      </c>
      <c r="K34" s="829">
        <v>1.718137</v>
      </c>
      <c r="L34" s="787">
        <v>0.467675999999998</v>
      </c>
      <c r="M34" s="719">
        <v>0.706326</v>
      </c>
      <c r="N34" s="733">
        <v>0.662124854528925</v>
      </c>
      <c r="O34" s="789">
        <v>-0.238650000000002</v>
      </c>
      <c r="P34" s="829">
        <v>0.672252</v>
      </c>
      <c r="Q34" s="787">
        <v>0</v>
      </c>
      <c r="R34" s="719">
        <v>0</v>
      </c>
      <c r="S34" s="733" t="s">
        <v>29</v>
      </c>
      <c r="T34" s="789">
        <v>0</v>
      </c>
      <c r="U34" s="829">
        <v>0</v>
      </c>
      <c r="V34" s="787">
        <v>0</v>
      </c>
      <c r="W34" s="719">
        <v>0</v>
      </c>
      <c r="X34" s="733" t="s">
        <v>29</v>
      </c>
      <c r="Y34" s="789">
        <v>0</v>
      </c>
      <c r="Z34" s="829">
        <v>0</v>
      </c>
      <c r="AA34" s="787">
        <v>0.0844399999999998</v>
      </c>
      <c r="AB34" s="719">
        <v>0.16675002</v>
      </c>
      <c r="AC34" s="733">
        <v>0.506386745860659</v>
      </c>
      <c r="AD34" s="789">
        <v>-0.0823100200000002</v>
      </c>
      <c r="AE34" s="829">
        <v>0.114</v>
      </c>
      <c r="AF34" s="787">
        <v>0</v>
      </c>
      <c r="AG34" s="719">
        <v>0</v>
      </c>
      <c r="AH34" s="733" t="s">
        <v>29</v>
      </c>
      <c r="AI34" s="789">
        <v>0</v>
      </c>
      <c r="AJ34" s="829">
        <v>0</v>
      </c>
      <c r="AK34" s="787">
        <v>0</v>
      </c>
      <c r="AL34" s="719">
        <v>0.32</v>
      </c>
      <c r="AM34" s="733">
        <v>0</v>
      </c>
      <c r="AN34" s="789">
        <v>-0.32</v>
      </c>
      <c r="AO34" s="829">
        <v>0</v>
      </c>
      <c r="AP34" s="787">
        <v>0</v>
      </c>
      <c r="AQ34" s="719">
        <v>0</v>
      </c>
      <c r="AR34" s="733" t="s">
        <v>29</v>
      </c>
      <c r="AS34" s="789">
        <v>0</v>
      </c>
      <c r="AT34" s="829">
        <v>0.31347</v>
      </c>
      <c r="AU34" s="787">
        <v>0</v>
      </c>
      <c r="AV34" s="719">
        <v>0</v>
      </c>
      <c r="AW34" s="733" t="s">
        <v>29</v>
      </c>
      <c r="AX34" s="789">
        <v>0</v>
      </c>
      <c r="AY34" s="829">
        <v>0</v>
      </c>
    </row>
    <row r="35" s="695" customFormat="1" hidden="1" outlineLevel="2" spans="1:51">
      <c r="A35" s="796" t="s">
        <v>56</v>
      </c>
      <c r="B35" s="787">
        <v>1.84809099999999</v>
      </c>
      <c r="C35" s="719">
        <v>2.41140901</v>
      </c>
      <c r="D35" s="733">
        <v>0.76639466483539</v>
      </c>
      <c r="E35" s="789">
        <v>-0.56331801000001</v>
      </c>
      <c r="F35" s="829">
        <v>1.884681</v>
      </c>
      <c r="G35" s="787">
        <v>0.491077</v>
      </c>
      <c r="H35" s="719">
        <v>1.054</v>
      </c>
      <c r="I35" s="733">
        <v>0.465917457305503</v>
      </c>
      <c r="J35" s="789">
        <v>-0.562923</v>
      </c>
      <c r="K35" s="829">
        <v>1.008077</v>
      </c>
      <c r="L35" s="787">
        <v>-0.018</v>
      </c>
      <c r="M35" s="719">
        <v>0.309159</v>
      </c>
      <c r="N35" s="733">
        <v>-0.0582224680504207</v>
      </c>
      <c r="O35" s="789">
        <v>-0.327159</v>
      </c>
      <c r="P35" s="829">
        <v>0.255132</v>
      </c>
      <c r="Q35" s="787">
        <v>0</v>
      </c>
      <c r="R35" s="719">
        <v>0</v>
      </c>
      <c r="S35" s="733" t="s">
        <v>29</v>
      </c>
      <c r="T35" s="789">
        <v>0</v>
      </c>
      <c r="U35" s="829">
        <v>0</v>
      </c>
      <c r="V35" s="787">
        <v>1.31457199999999</v>
      </c>
      <c r="W35" s="719">
        <v>0.987</v>
      </c>
      <c r="X35" s="733">
        <v>1.33188652482268</v>
      </c>
      <c r="Y35" s="789">
        <v>0.32757199999999</v>
      </c>
      <c r="Z35" s="829">
        <v>0.559471999999999</v>
      </c>
      <c r="AA35" s="787">
        <v>0.060442</v>
      </c>
      <c r="AB35" s="719">
        <v>0.06125001</v>
      </c>
      <c r="AC35" s="733">
        <v>0.986808002153796</v>
      </c>
      <c r="AD35" s="789">
        <v>-0.000808009999999998</v>
      </c>
      <c r="AE35" s="829">
        <v>0.062</v>
      </c>
      <c r="AF35" s="787">
        <v>0</v>
      </c>
      <c r="AG35" s="719">
        <v>0</v>
      </c>
      <c r="AH35" s="733" t="s">
        <v>29</v>
      </c>
      <c r="AI35" s="789">
        <v>0</v>
      </c>
      <c r="AJ35" s="829">
        <v>0</v>
      </c>
      <c r="AK35" s="787">
        <v>0.037162</v>
      </c>
      <c r="AL35" s="719">
        <v>0.03</v>
      </c>
      <c r="AM35" s="733">
        <v>1.23873333333333</v>
      </c>
      <c r="AN35" s="789">
        <v>0.007162</v>
      </c>
      <c r="AO35" s="829">
        <v>0.015257</v>
      </c>
      <c r="AP35" s="787">
        <v>0</v>
      </c>
      <c r="AQ35" s="719">
        <v>0</v>
      </c>
      <c r="AR35" s="733" t="s">
        <v>29</v>
      </c>
      <c r="AS35" s="789">
        <v>0</v>
      </c>
      <c r="AT35" s="829">
        <v>0</v>
      </c>
      <c r="AU35" s="787">
        <v>0</v>
      </c>
      <c r="AV35" s="719">
        <v>0</v>
      </c>
      <c r="AW35" s="733" t="s">
        <v>29</v>
      </c>
      <c r="AX35" s="789">
        <v>0</v>
      </c>
      <c r="AY35" s="829">
        <v>0</v>
      </c>
    </row>
    <row r="36" s="695" customFormat="1" hidden="1" outlineLevel="2" spans="1:51">
      <c r="A36" s="796" t="s">
        <v>57</v>
      </c>
      <c r="B36" s="787">
        <v>20.239312</v>
      </c>
      <c r="C36" s="719">
        <v>16.35304442</v>
      </c>
      <c r="D36" s="733">
        <v>1.23764795595168</v>
      </c>
      <c r="E36" s="789">
        <v>3.88626757999999</v>
      </c>
      <c r="F36" s="829">
        <v>18.880452</v>
      </c>
      <c r="G36" s="787">
        <v>8.83986300000001</v>
      </c>
      <c r="H36" s="719">
        <v>14.1936</v>
      </c>
      <c r="I36" s="733">
        <v>0.622806264795401</v>
      </c>
      <c r="J36" s="789">
        <v>-5.35373699999999</v>
      </c>
      <c r="K36" s="829">
        <v>7.290769</v>
      </c>
      <c r="L36" s="787">
        <v>2.55693599999999</v>
      </c>
      <c r="M36" s="719">
        <v>3.610061</v>
      </c>
      <c r="N36" s="733">
        <v>0.708280552600079</v>
      </c>
      <c r="O36" s="789">
        <v>-1.05312500000001</v>
      </c>
      <c r="P36" s="829">
        <v>2.365218</v>
      </c>
      <c r="Q36" s="787">
        <v>0.1179</v>
      </c>
      <c r="R36" s="719">
        <v>0.2165</v>
      </c>
      <c r="S36" s="733">
        <v>0.544572748267897</v>
      </c>
      <c r="T36" s="789">
        <v>-0.0986000000000003</v>
      </c>
      <c r="U36" s="829">
        <v>0.145</v>
      </c>
      <c r="V36" s="787">
        <v>7.788249</v>
      </c>
      <c r="W36" s="719">
        <v>-1.8567</v>
      </c>
      <c r="X36" s="733">
        <v>-4.19467280659234</v>
      </c>
      <c r="Y36" s="789">
        <v>9.644949</v>
      </c>
      <c r="Z36" s="829">
        <v>8.97660499999999</v>
      </c>
      <c r="AA36" s="787">
        <v>0.936363999999999</v>
      </c>
      <c r="AB36" s="719">
        <v>0.18958342</v>
      </c>
      <c r="AC36" s="733">
        <v>4.93906059928658</v>
      </c>
      <c r="AD36" s="789">
        <v>0.746780579999999</v>
      </c>
      <c r="AE36" s="829">
        <v>0.102859999999999</v>
      </c>
      <c r="AF36" s="787">
        <v>10.598165</v>
      </c>
      <c r="AG36" s="719">
        <v>8</v>
      </c>
      <c r="AH36" s="733">
        <v>1.324770625</v>
      </c>
      <c r="AI36" s="789">
        <v>2.598165</v>
      </c>
      <c r="AJ36" s="829">
        <v>0</v>
      </c>
      <c r="AK36" s="787">
        <v>1.744413</v>
      </c>
      <c r="AL36" s="719">
        <v>3.5</v>
      </c>
      <c r="AM36" s="733">
        <v>0.498403714285715</v>
      </c>
      <c r="AN36" s="789">
        <v>-1.755587</v>
      </c>
      <c r="AO36" s="829">
        <v>-0.499999999999999</v>
      </c>
      <c r="AP36" s="787">
        <v>0.190329</v>
      </c>
      <c r="AQ36" s="719">
        <v>0.73</v>
      </c>
      <c r="AR36" s="733">
        <v>0.260724657534247</v>
      </c>
      <c r="AS36" s="789">
        <v>-0.539671</v>
      </c>
      <c r="AT36" s="829">
        <v>0.698599999999999</v>
      </c>
      <c r="AU36" s="787">
        <v>0.358699999999999</v>
      </c>
      <c r="AV36" s="719">
        <v>2.04</v>
      </c>
      <c r="AW36" s="733">
        <v>0.175833333333333</v>
      </c>
      <c r="AX36" s="789">
        <v>-1.6813</v>
      </c>
      <c r="AY36" s="829">
        <v>0.53</v>
      </c>
    </row>
    <row r="37" s="695" customFormat="1" hidden="1" outlineLevel="2" spans="1:51">
      <c r="A37" s="796" t="s">
        <v>58</v>
      </c>
      <c r="B37" s="787">
        <v>11.483712</v>
      </c>
      <c r="C37" s="719">
        <v>21.22582409</v>
      </c>
      <c r="D37" s="733">
        <v>0.541025495703144</v>
      </c>
      <c r="E37" s="789">
        <v>-9.74211209000001</v>
      </c>
      <c r="F37" s="829">
        <v>19.083491</v>
      </c>
      <c r="G37" s="787">
        <v>9.00164999999999</v>
      </c>
      <c r="H37" s="719">
        <v>14.3465</v>
      </c>
      <c r="I37" s="733">
        <v>0.627445718467918</v>
      </c>
      <c r="J37" s="789">
        <v>-5.34485000000001</v>
      </c>
      <c r="K37" s="829">
        <v>8.72369299999997</v>
      </c>
      <c r="L37" s="787">
        <v>1.559408</v>
      </c>
      <c r="M37" s="719">
        <v>2.839024</v>
      </c>
      <c r="N37" s="733">
        <v>0.549276089247572</v>
      </c>
      <c r="O37" s="789">
        <v>-1.279616</v>
      </c>
      <c r="P37" s="829">
        <v>2.426852</v>
      </c>
      <c r="Q37" s="787">
        <v>0.116</v>
      </c>
      <c r="R37" s="719">
        <v>0.1053</v>
      </c>
      <c r="S37" s="733">
        <v>1.10161443494777</v>
      </c>
      <c r="T37" s="789">
        <v>0.0106999999999999</v>
      </c>
      <c r="U37" s="829">
        <v>0.1725</v>
      </c>
      <c r="V37" s="787">
        <v>0.065719</v>
      </c>
      <c r="W37" s="719">
        <v>3.72</v>
      </c>
      <c r="X37" s="733">
        <v>0.0176663978494624</v>
      </c>
      <c r="Y37" s="789">
        <v>-3.654281</v>
      </c>
      <c r="Z37" s="829">
        <v>7.76044599999999</v>
      </c>
      <c r="AA37" s="787">
        <v>0.740935000000001</v>
      </c>
      <c r="AB37" s="719">
        <v>0.21500009</v>
      </c>
      <c r="AC37" s="733">
        <v>3.44620785972695</v>
      </c>
      <c r="AD37" s="789">
        <v>0.525934910000001</v>
      </c>
      <c r="AE37" s="829">
        <v>0</v>
      </c>
      <c r="AF37" s="787">
        <v>16.738107</v>
      </c>
      <c r="AG37" s="719">
        <v>14</v>
      </c>
      <c r="AH37" s="733">
        <v>1.19557907142857</v>
      </c>
      <c r="AI37" s="789">
        <v>2.738107</v>
      </c>
      <c r="AJ37" s="829">
        <v>0.17175</v>
      </c>
      <c r="AK37" s="787">
        <v>0</v>
      </c>
      <c r="AL37" s="719">
        <v>1.32</v>
      </c>
      <c r="AM37" s="733">
        <v>0</v>
      </c>
      <c r="AN37" s="789">
        <v>-1.32</v>
      </c>
      <c r="AO37" s="829">
        <v>2.183349</v>
      </c>
      <c r="AP37" s="787">
        <v>-0.657952999999998</v>
      </c>
      <c r="AQ37" s="719">
        <v>0.5</v>
      </c>
      <c r="AR37" s="733">
        <v>-1.315906</v>
      </c>
      <c r="AS37" s="789">
        <v>-1.157953</v>
      </c>
      <c r="AT37" s="829">
        <v>0.012637</v>
      </c>
      <c r="AU37" s="787">
        <v>0.132</v>
      </c>
      <c r="AV37" s="719">
        <v>0.6</v>
      </c>
      <c r="AW37" s="733">
        <v>0.22</v>
      </c>
      <c r="AX37" s="789">
        <v>-0.468</v>
      </c>
      <c r="AY37" s="829">
        <v>0.47809</v>
      </c>
    </row>
    <row r="38" s="695" customFormat="1" hidden="1" outlineLevel="2" spans="1:51">
      <c r="A38" s="796" t="s">
        <v>59</v>
      </c>
      <c r="B38" s="787">
        <v>0</v>
      </c>
      <c r="C38" s="719">
        <v>0</v>
      </c>
      <c r="D38" s="733" t="s">
        <v>29</v>
      </c>
      <c r="E38" s="789">
        <v>0</v>
      </c>
      <c r="F38" s="829">
        <v>5.13936599999999</v>
      </c>
      <c r="G38" s="787">
        <v>0</v>
      </c>
      <c r="H38" s="719">
        <v>0</v>
      </c>
      <c r="I38" s="733" t="s">
        <v>29</v>
      </c>
      <c r="J38" s="789">
        <v>0</v>
      </c>
      <c r="K38" s="829">
        <v>0.520000000000001</v>
      </c>
      <c r="L38" s="787">
        <v>0</v>
      </c>
      <c r="M38" s="719">
        <v>0</v>
      </c>
      <c r="N38" s="733" t="s">
        <v>29</v>
      </c>
      <c r="O38" s="789">
        <v>0</v>
      </c>
      <c r="P38" s="829">
        <v>0.112042</v>
      </c>
      <c r="Q38" s="787">
        <v>0</v>
      </c>
      <c r="R38" s="719">
        <v>0</v>
      </c>
      <c r="S38" s="733" t="s">
        <v>29</v>
      </c>
      <c r="T38" s="789">
        <v>0</v>
      </c>
      <c r="U38" s="829">
        <v>0.014</v>
      </c>
      <c r="V38" s="787">
        <v>0</v>
      </c>
      <c r="W38" s="719">
        <v>0</v>
      </c>
      <c r="X38" s="733" t="s">
        <v>29</v>
      </c>
      <c r="Y38" s="789">
        <v>0</v>
      </c>
      <c r="Z38" s="829">
        <v>4.48132399999999</v>
      </c>
      <c r="AA38" s="787">
        <v>0</v>
      </c>
      <c r="AB38" s="719">
        <v>0</v>
      </c>
      <c r="AC38" s="733" t="s">
        <v>29</v>
      </c>
      <c r="AD38" s="789">
        <v>0</v>
      </c>
      <c r="AE38" s="829">
        <v>0.012</v>
      </c>
      <c r="AF38" s="787">
        <v>0</v>
      </c>
      <c r="AG38" s="719">
        <v>0</v>
      </c>
      <c r="AH38" s="733" t="s">
        <v>29</v>
      </c>
      <c r="AI38" s="789">
        <v>0</v>
      </c>
      <c r="AJ38" s="829">
        <v>0</v>
      </c>
      <c r="AK38" s="787">
        <v>0</v>
      </c>
      <c r="AL38" s="719">
        <v>0</v>
      </c>
      <c r="AM38" s="733" t="s">
        <v>29</v>
      </c>
      <c r="AN38" s="789">
        <v>0</v>
      </c>
      <c r="AO38" s="829">
        <v>1.09363999999999</v>
      </c>
      <c r="AP38" s="787">
        <v>0</v>
      </c>
      <c r="AQ38" s="719">
        <v>0</v>
      </c>
      <c r="AR38" s="733" t="s">
        <v>29</v>
      </c>
      <c r="AS38" s="789">
        <v>0</v>
      </c>
      <c r="AT38" s="829">
        <v>0</v>
      </c>
      <c r="AU38" s="787">
        <v>0</v>
      </c>
      <c r="AV38" s="719">
        <v>0</v>
      </c>
      <c r="AW38" s="733" t="s">
        <v>29</v>
      </c>
      <c r="AX38" s="789">
        <v>0</v>
      </c>
      <c r="AY38" s="829">
        <v>0</v>
      </c>
    </row>
    <row r="39" s="695" customFormat="1" hidden="1" outlineLevel="2" spans="1:51">
      <c r="A39" s="796" t="s">
        <v>60</v>
      </c>
      <c r="B39" s="787">
        <v>0</v>
      </c>
      <c r="C39" s="719">
        <v>0</v>
      </c>
      <c r="D39" s="733" t="s">
        <v>29</v>
      </c>
      <c r="E39" s="789">
        <v>0</v>
      </c>
      <c r="F39" s="829">
        <v>0</v>
      </c>
      <c r="G39" s="787">
        <v>0</v>
      </c>
      <c r="H39" s="719">
        <v>0</v>
      </c>
      <c r="I39" s="733" t="s">
        <v>29</v>
      </c>
      <c r="J39" s="789">
        <v>0</v>
      </c>
      <c r="K39" s="829">
        <v>0</v>
      </c>
      <c r="L39" s="787">
        <v>0</v>
      </c>
      <c r="M39" s="719">
        <v>0</v>
      </c>
      <c r="N39" s="733" t="s">
        <v>29</v>
      </c>
      <c r="O39" s="789">
        <v>0</v>
      </c>
      <c r="P39" s="829">
        <v>0</v>
      </c>
      <c r="Q39" s="787">
        <v>0</v>
      </c>
      <c r="R39" s="719">
        <v>0</v>
      </c>
      <c r="S39" s="733" t="s">
        <v>29</v>
      </c>
      <c r="T39" s="789">
        <v>0</v>
      </c>
      <c r="U39" s="829">
        <v>0</v>
      </c>
      <c r="V39" s="787">
        <v>0</v>
      </c>
      <c r="W39" s="719">
        <v>0</v>
      </c>
      <c r="X39" s="733" t="s">
        <v>29</v>
      </c>
      <c r="Y39" s="789">
        <v>0</v>
      </c>
      <c r="Z39" s="829">
        <v>0</v>
      </c>
      <c r="AA39" s="787">
        <v>0</v>
      </c>
      <c r="AB39" s="719">
        <v>0</v>
      </c>
      <c r="AC39" s="733" t="s">
        <v>29</v>
      </c>
      <c r="AD39" s="789">
        <v>0</v>
      </c>
      <c r="AE39" s="829">
        <v>0</v>
      </c>
      <c r="AF39" s="787">
        <v>0</v>
      </c>
      <c r="AG39" s="719">
        <v>0</v>
      </c>
      <c r="AH39" s="733" t="s">
        <v>29</v>
      </c>
      <c r="AI39" s="789">
        <v>0</v>
      </c>
      <c r="AJ39" s="829">
        <v>0</v>
      </c>
      <c r="AK39" s="787">
        <v>0</v>
      </c>
      <c r="AL39" s="719">
        <v>0</v>
      </c>
      <c r="AM39" s="733" t="s">
        <v>29</v>
      </c>
      <c r="AN39" s="789">
        <v>0</v>
      </c>
      <c r="AO39" s="829">
        <v>0</v>
      </c>
      <c r="AP39" s="787">
        <v>0</v>
      </c>
      <c r="AQ39" s="719">
        <v>0</v>
      </c>
      <c r="AR39" s="733" t="s">
        <v>29</v>
      </c>
      <c r="AS39" s="789">
        <v>0</v>
      </c>
      <c r="AT39" s="829">
        <v>0</v>
      </c>
      <c r="AU39" s="787">
        <v>0</v>
      </c>
      <c r="AV39" s="719">
        <v>0</v>
      </c>
      <c r="AW39" s="733" t="s">
        <v>29</v>
      </c>
      <c r="AX39" s="789">
        <v>0</v>
      </c>
      <c r="AY39" s="829">
        <v>0</v>
      </c>
    </row>
    <row r="40" s="695" customFormat="1" hidden="1" outlineLevel="2" spans="1:51">
      <c r="A40" s="796" t="s">
        <v>61</v>
      </c>
      <c r="B40" s="787">
        <v>0</v>
      </c>
      <c r="C40" s="719">
        <v>0</v>
      </c>
      <c r="D40" s="733" t="s">
        <v>29</v>
      </c>
      <c r="E40" s="789">
        <v>0</v>
      </c>
      <c r="F40" s="829">
        <v>0</v>
      </c>
      <c r="G40" s="787">
        <v>0</v>
      </c>
      <c r="H40" s="719">
        <v>0</v>
      </c>
      <c r="I40" s="733" t="s">
        <v>29</v>
      </c>
      <c r="J40" s="789">
        <v>0</v>
      </c>
      <c r="K40" s="829">
        <v>0</v>
      </c>
      <c r="L40" s="787">
        <v>0</v>
      </c>
      <c r="M40" s="719">
        <v>0</v>
      </c>
      <c r="N40" s="733" t="s">
        <v>29</v>
      </c>
      <c r="O40" s="789">
        <v>0</v>
      </c>
      <c r="P40" s="829">
        <v>0</v>
      </c>
      <c r="Q40" s="787">
        <v>0</v>
      </c>
      <c r="R40" s="719">
        <v>0</v>
      </c>
      <c r="S40" s="733" t="s">
        <v>29</v>
      </c>
      <c r="T40" s="789">
        <v>0</v>
      </c>
      <c r="U40" s="829">
        <v>0</v>
      </c>
      <c r="V40" s="787">
        <v>0</v>
      </c>
      <c r="W40" s="719">
        <v>0</v>
      </c>
      <c r="X40" s="733" t="s">
        <v>29</v>
      </c>
      <c r="Y40" s="789">
        <v>0</v>
      </c>
      <c r="Z40" s="829">
        <v>0</v>
      </c>
      <c r="AA40" s="787">
        <v>0</v>
      </c>
      <c r="AB40" s="719">
        <v>0</v>
      </c>
      <c r="AC40" s="733" t="s">
        <v>29</v>
      </c>
      <c r="AD40" s="789">
        <v>0</v>
      </c>
      <c r="AE40" s="829">
        <v>0</v>
      </c>
      <c r="AF40" s="787">
        <v>0</v>
      </c>
      <c r="AG40" s="719">
        <v>0</v>
      </c>
      <c r="AH40" s="733" t="s">
        <v>29</v>
      </c>
      <c r="AI40" s="789">
        <v>0</v>
      </c>
      <c r="AJ40" s="829">
        <v>0</v>
      </c>
      <c r="AK40" s="787">
        <v>0</v>
      </c>
      <c r="AL40" s="719">
        <v>0</v>
      </c>
      <c r="AM40" s="733" t="s">
        <v>29</v>
      </c>
      <c r="AN40" s="789">
        <v>0</v>
      </c>
      <c r="AO40" s="829">
        <v>0</v>
      </c>
      <c r="AP40" s="787">
        <v>0</v>
      </c>
      <c r="AQ40" s="719">
        <v>0</v>
      </c>
      <c r="AR40" s="733" t="s">
        <v>29</v>
      </c>
      <c r="AS40" s="789">
        <v>0</v>
      </c>
      <c r="AT40" s="829">
        <v>0</v>
      </c>
      <c r="AU40" s="787">
        <v>0</v>
      </c>
      <c r="AV40" s="719">
        <v>0</v>
      </c>
      <c r="AW40" s="733" t="s">
        <v>29</v>
      </c>
      <c r="AX40" s="789">
        <v>0</v>
      </c>
      <c r="AY40" s="829">
        <v>0</v>
      </c>
    </row>
    <row r="41" s="772" customFormat="1" collapsed="1" spans="1:51">
      <c r="A41" s="790" t="s">
        <v>62</v>
      </c>
      <c r="B41" s="791">
        <v>88.8376459999999</v>
      </c>
      <c r="C41" s="794">
        <v>103.36340173</v>
      </c>
      <c r="D41" s="830">
        <v>0.859469062677103</v>
      </c>
      <c r="E41" s="794">
        <v>-14.5257557300001</v>
      </c>
      <c r="F41" s="801">
        <v>96.713222</v>
      </c>
      <c r="G41" s="791">
        <v>38.618962</v>
      </c>
      <c r="H41" s="794">
        <v>57.4338</v>
      </c>
      <c r="I41" s="830">
        <v>0.672408268301941</v>
      </c>
      <c r="J41" s="794">
        <v>-18.814838</v>
      </c>
      <c r="K41" s="801">
        <v>39.1778949999999</v>
      </c>
      <c r="L41" s="791">
        <v>7.41392199999999</v>
      </c>
      <c r="M41" s="794">
        <v>13.840918</v>
      </c>
      <c r="N41" s="830">
        <v>0.535652476230261</v>
      </c>
      <c r="O41" s="794">
        <v>-6.42699600000001</v>
      </c>
      <c r="P41" s="801">
        <v>10.024425</v>
      </c>
      <c r="Q41" s="791">
        <v>0.945299999999998</v>
      </c>
      <c r="R41" s="794">
        <v>0.9622</v>
      </c>
      <c r="S41" s="830">
        <v>0.982436083974224</v>
      </c>
      <c r="T41" s="794">
        <v>-0.0169000000000018</v>
      </c>
      <c r="U41" s="801">
        <v>0.2659</v>
      </c>
      <c r="V41" s="791">
        <v>37.744475</v>
      </c>
      <c r="W41" s="794">
        <v>29.4924</v>
      </c>
      <c r="X41" s="830">
        <v>1.27980344088646</v>
      </c>
      <c r="Y41" s="794">
        <v>8.25207499999998</v>
      </c>
      <c r="Z41" s="801">
        <v>46.4477420000001</v>
      </c>
      <c r="AA41" s="791">
        <v>4.114987</v>
      </c>
      <c r="AB41" s="794">
        <v>1.63408373</v>
      </c>
      <c r="AC41" s="830">
        <v>2.51822285752762</v>
      </c>
      <c r="AD41" s="794">
        <v>2.48090327</v>
      </c>
      <c r="AE41" s="801">
        <v>0.797259999999998</v>
      </c>
      <c r="AF41" s="791">
        <v>48.8017539999999</v>
      </c>
      <c r="AG41" s="794">
        <v>43.56</v>
      </c>
      <c r="AH41" s="830">
        <v>1.12033411386593</v>
      </c>
      <c r="AI41" s="794">
        <v>5.24175399999989</v>
      </c>
      <c r="AJ41" s="801">
        <v>151.052138</v>
      </c>
      <c r="AK41" s="791">
        <v>4.35135300000001</v>
      </c>
      <c r="AL41" s="794">
        <v>9.46</v>
      </c>
      <c r="AM41" s="830">
        <v>0.459973890063426</v>
      </c>
      <c r="AN41" s="794">
        <v>-5.10864699999999</v>
      </c>
      <c r="AO41" s="801">
        <v>26.07023</v>
      </c>
      <c r="AP41" s="791">
        <v>-0.698888999999989</v>
      </c>
      <c r="AQ41" s="794">
        <v>2.711</v>
      </c>
      <c r="AR41" s="830">
        <v>-0.257797491700475</v>
      </c>
      <c r="AS41" s="794">
        <v>-3.40988899999999</v>
      </c>
      <c r="AT41" s="801">
        <v>3.76663399999999</v>
      </c>
      <c r="AU41" s="791">
        <v>0.949699999999999</v>
      </c>
      <c r="AV41" s="794">
        <v>3.34</v>
      </c>
      <c r="AW41" s="830">
        <v>0.284341317365269</v>
      </c>
      <c r="AX41" s="794">
        <v>-2.3903</v>
      </c>
      <c r="AY41" s="801">
        <v>1.33269</v>
      </c>
    </row>
    <row r="42" s="695" customFormat="1" hidden="1" outlineLevel="2" spans="1:51">
      <c r="A42" s="796" t="s">
        <v>63</v>
      </c>
      <c r="B42" s="787">
        <v>0</v>
      </c>
      <c r="C42" s="719">
        <v>0</v>
      </c>
      <c r="D42" s="733" t="s">
        <v>29</v>
      </c>
      <c r="E42" s="789">
        <v>0</v>
      </c>
      <c r="F42" s="829">
        <v>0</v>
      </c>
      <c r="G42" s="787">
        <v>0</v>
      </c>
      <c r="H42" s="719">
        <v>0</v>
      </c>
      <c r="I42" s="733" t="s">
        <v>29</v>
      </c>
      <c r="J42" s="789">
        <v>0</v>
      </c>
      <c r="K42" s="829">
        <v>0</v>
      </c>
      <c r="L42" s="787">
        <v>0</v>
      </c>
      <c r="M42" s="719">
        <v>0</v>
      </c>
      <c r="N42" s="733" t="s">
        <v>29</v>
      </c>
      <c r="O42" s="789">
        <v>0</v>
      </c>
      <c r="P42" s="829">
        <v>0</v>
      </c>
      <c r="Q42" s="787">
        <v>0</v>
      </c>
      <c r="R42" s="719">
        <v>0</v>
      </c>
      <c r="S42" s="733" t="s">
        <v>29</v>
      </c>
      <c r="T42" s="789">
        <v>0</v>
      </c>
      <c r="U42" s="829">
        <v>0</v>
      </c>
      <c r="V42" s="787">
        <v>0</v>
      </c>
      <c r="W42" s="719">
        <v>0</v>
      </c>
      <c r="X42" s="733" t="s">
        <v>29</v>
      </c>
      <c r="Y42" s="789">
        <v>0</v>
      </c>
      <c r="Z42" s="829">
        <v>0</v>
      </c>
      <c r="AA42" s="787">
        <v>0</v>
      </c>
      <c r="AB42" s="719">
        <v>0</v>
      </c>
      <c r="AC42" s="733" t="s">
        <v>29</v>
      </c>
      <c r="AD42" s="789">
        <v>0</v>
      </c>
      <c r="AE42" s="829">
        <v>0</v>
      </c>
      <c r="AF42" s="787">
        <v>0</v>
      </c>
      <c r="AG42" s="719">
        <v>0</v>
      </c>
      <c r="AH42" s="733" t="s">
        <v>29</v>
      </c>
      <c r="AI42" s="789">
        <v>0</v>
      </c>
      <c r="AJ42" s="829">
        <v>0</v>
      </c>
      <c r="AK42" s="787">
        <v>0.048708</v>
      </c>
      <c r="AL42" s="719">
        <v>1.45</v>
      </c>
      <c r="AM42" s="733">
        <v>0.033591724137931</v>
      </c>
      <c r="AN42" s="789">
        <v>-1.401292</v>
      </c>
      <c r="AO42" s="829">
        <v>0</v>
      </c>
      <c r="AP42" s="787">
        <v>0</v>
      </c>
      <c r="AQ42" s="719">
        <v>0</v>
      </c>
      <c r="AR42" s="733" t="s">
        <v>29</v>
      </c>
      <c r="AS42" s="789">
        <v>0</v>
      </c>
      <c r="AT42" s="829">
        <v>0</v>
      </c>
      <c r="AU42" s="787">
        <v>0</v>
      </c>
      <c r="AV42" s="719">
        <v>0</v>
      </c>
      <c r="AW42" s="733" t="s">
        <v>29</v>
      </c>
      <c r="AX42" s="789">
        <v>0</v>
      </c>
      <c r="AY42" s="829">
        <v>0</v>
      </c>
    </row>
    <row r="43" s="695" customFormat="1" hidden="1" outlineLevel="2" spans="1:51">
      <c r="A43" s="796" t="s">
        <v>64</v>
      </c>
      <c r="B43" s="787">
        <v>14.814051</v>
      </c>
      <c r="C43" s="719">
        <v>0</v>
      </c>
      <c r="D43" s="733" t="s">
        <v>29</v>
      </c>
      <c r="E43" s="789">
        <v>14.814051</v>
      </c>
      <c r="F43" s="829">
        <v>0</v>
      </c>
      <c r="G43" s="787">
        <v>1.445652</v>
      </c>
      <c r="H43" s="719">
        <v>0</v>
      </c>
      <c r="I43" s="733" t="s">
        <v>29</v>
      </c>
      <c r="J43" s="789">
        <v>1.445652</v>
      </c>
      <c r="K43" s="829">
        <v>0</v>
      </c>
      <c r="L43" s="787">
        <v>0.263036</v>
      </c>
      <c r="M43" s="719">
        <v>0</v>
      </c>
      <c r="N43" s="733" t="s">
        <v>29</v>
      </c>
      <c r="O43" s="789">
        <v>0.263036</v>
      </c>
      <c r="P43" s="829">
        <v>0</v>
      </c>
      <c r="Q43" s="787">
        <v>0</v>
      </c>
      <c r="R43" s="719">
        <v>0</v>
      </c>
      <c r="S43" s="733" t="s">
        <v>29</v>
      </c>
      <c r="T43" s="789">
        <v>0</v>
      </c>
      <c r="U43" s="829">
        <v>0</v>
      </c>
      <c r="V43" s="787">
        <v>13.105363</v>
      </c>
      <c r="W43" s="719">
        <v>0</v>
      </c>
      <c r="X43" s="733" t="s">
        <v>29</v>
      </c>
      <c r="Y43" s="789">
        <v>13.105363</v>
      </c>
      <c r="Z43" s="829">
        <v>0</v>
      </c>
      <c r="AA43" s="787">
        <v>0</v>
      </c>
      <c r="AB43" s="719">
        <v>0</v>
      </c>
      <c r="AC43" s="733" t="s">
        <v>29</v>
      </c>
      <c r="AD43" s="789">
        <v>0</v>
      </c>
      <c r="AE43" s="829">
        <v>0</v>
      </c>
      <c r="AF43" s="787">
        <v>0</v>
      </c>
      <c r="AG43" s="719">
        <v>0</v>
      </c>
      <c r="AH43" s="733" t="s">
        <v>29</v>
      </c>
      <c r="AI43" s="789">
        <v>0</v>
      </c>
      <c r="AJ43" s="829">
        <v>0</v>
      </c>
      <c r="AK43" s="787">
        <v>0</v>
      </c>
      <c r="AL43" s="719">
        <v>0</v>
      </c>
      <c r="AM43" s="733" t="s">
        <v>29</v>
      </c>
      <c r="AN43" s="789">
        <v>0</v>
      </c>
      <c r="AO43" s="829">
        <v>0</v>
      </c>
      <c r="AP43" s="787">
        <v>0.152619</v>
      </c>
      <c r="AQ43" s="719">
        <v>0</v>
      </c>
      <c r="AR43" s="733" t="s">
        <v>29</v>
      </c>
      <c r="AS43" s="789">
        <v>0.152619</v>
      </c>
      <c r="AT43" s="829">
        <v>0</v>
      </c>
      <c r="AU43" s="787">
        <v>0</v>
      </c>
      <c r="AV43" s="719">
        <v>0</v>
      </c>
      <c r="AW43" s="733" t="s">
        <v>29</v>
      </c>
      <c r="AX43" s="789">
        <v>0</v>
      </c>
      <c r="AY43" s="829">
        <v>0</v>
      </c>
    </row>
    <row r="44" s="695" customFormat="1" hidden="1" outlineLevel="2" spans="1:51">
      <c r="A44" s="796" t="s">
        <v>65</v>
      </c>
      <c r="B44" s="787">
        <v>111.807755</v>
      </c>
      <c r="C44" s="719">
        <v>0</v>
      </c>
      <c r="D44" s="733" t="s">
        <v>29</v>
      </c>
      <c r="E44" s="789">
        <v>111.807755</v>
      </c>
      <c r="F44" s="829">
        <v>0</v>
      </c>
      <c r="G44" s="787">
        <v>9.24874699999999</v>
      </c>
      <c r="H44" s="719">
        <v>0</v>
      </c>
      <c r="I44" s="733" t="s">
        <v>29</v>
      </c>
      <c r="J44" s="789">
        <v>9.24874699999999</v>
      </c>
      <c r="K44" s="829">
        <v>0</v>
      </c>
      <c r="L44" s="787">
        <v>2.38651</v>
      </c>
      <c r="M44" s="719">
        <v>0</v>
      </c>
      <c r="N44" s="733" t="s">
        <v>29</v>
      </c>
      <c r="O44" s="789">
        <v>2.38651</v>
      </c>
      <c r="P44" s="829">
        <v>0</v>
      </c>
      <c r="Q44" s="787">
        <v>0.0727</v>
      </c>
      <c r="R44" s="719">
        <v>0</v>
      </c>
      <c r="S44" s="733" t="s">
        <v>29</v>
      </c>
      <c r="T44" s="789">
        <v>0.0727</v>
      </c>
      <c r="U44" s="829">
        <v>0</v>
      </c>
      <c r="V44" s="787">
        <v>98.004045</v>
      </c>
      <c r="W44" s="719">
        <v>0</v>
      </c>
      <c r="X44" s="733" t="s">
        <v>29</v>
      </c>
      <c r="Y44" s="789">
        <v>98.004045</v>
      </c>
      <c r="Z44" s="829">
        <v>0</v>
      </c>
      <c r="AA44" s="787">
        <v>2.095753</v>
      </c>
      <c r="AB44" s="719">
        <v>0</v>
      </c>
      <c r="AC44" s="733" t="s">
        <v>29</v>
      </c>
      <c r="AD44" s="789">
        <v>2.095753</v>
      </c>
      <c r="AE44" s="829">
        <v>0</v>
      </c>
      <c r="AF44" s="787">
        <v>0</v>
      </c>
      <c r="AG44" s="719">
        <v>0</v>
      </c>
      <c r="AH44" s="733" t="s">
        <v>29</v>
      </c>
      <c r="AI44" s="789">
        <v>0</v>
      </c>
      <c r="AJ44" s="829">
        <v>0</v>
      </c>
      <c r="AK44" s="787">
        <v>0.105287</v>
      </c>
      <c r="AL44" s="719">
        <v>0</v>
      </c>
      <c r="AM44" s="733" t="s">
        <v>29</v>
      </c>
      <c r="AN44" s="789">
        <v>0.105287</v>
      </c>
      <c r="AO44" s="829">
        <v>0</v>
      </c>
      <c r="AP44" s="787">
        <v>0.515018</v>
      </c>
      <c r="AQ44" s="719">
        <v>0</v>
      </c>
      <c r="AR44" s="733" t="s">
        <v>29</v>
      </c>
      <c r="AS44" s="789">
        <v>0.515018</v>
      </c>
      <c r="AT44" s="829">
        <v>0</v>
      </c>
      <c r="AU44" s="787">
        <v>0.1341</v>
      </c>
      <c r="AV44" s="719">
        <v>0</v>
      </c>
      <c r="AW44" s="733" t="s">
        <v>29</v>
      </c>
      <c r="AX44" s="789">
        <v>0.1341</v>
      </c>
      <c r="AY44" s="829">
        <v>0</v>
      </c>
    </row>
    <row r="45" s="695" customFormat="1" hidden="1" outlineLevel="2" spans="1:51">
      <c r="A45" s="796" t="s">
        <v>66</v>
      </c>
      <c r="B45" s="787">
        <v>1.646998</v>
      </c>
      <c r="C45" s="719">
        <v>0</v>
      </c>
      <c r="D45" s="733" t="s">
        <v>29</v>
      </c>
      <c r="E45" s="789">
        <v>1.646998</v>
      </c>
      <c r="F45" s="829">
        <v>0</v>
      </c>
      <c r="G45" s="787">
        <v>1.353452</v>
      </c>
      <c r="H45" s="719">
        <v>0</v>
      </c>
      <c r="I45" s="733" t="s">
        <v>29</v>
      </c>
      <c r="J45" s="789">
        <v>1.353452</v>
      </c>
      <c r="K45" s="829">
        <v>0</v>
      </c>
      <c r="L45" s="787">
        <v>0.253645999999998</v>
      </c>
      <c r="M45" s="719">
        <v>0</v>
      </c>
      <c r="N45" s="733" t="s">
        <v>29</v>
      </c>
      <c r="O45" s="789">
        <v>0.253645999999998</v>
      </c>
      <c r="P45" s="829">
        <v>0</v>
      </c>
      <c r="Q45" s="787">
        <v>0.0508999999999999</v>
      </c>
      <c r="R45" s="719">
        <v>0</v>
      </c>
      <c r="S45" s="733" t="s">
        <v>29</v>
      </c>
      <c r="T45" s="789">
        <v>0.0508999999999999</v>
      </c>
      <c r="U45" s="829">
        <v>0</v>
      </c>
      <c r="V45" s="787">
        <v>0</v>
      </c>
      <c r="W45" s="719">
        <v>0</v>
      </c>
      <c r="X45" s="733" t="s">
        <v>29</v>
      </c>
      <c r="Y45" s="789">
        <v>0</v>
      </c>
      <c r="Z45" s="829">
        <v>0</v>
      </c>
      <c r="AA45" s="787">
        <v>-0.0109999999999998</v>
      </c>
      <c r="AB45" s="719">
        <v>0</v>
      </c>
      <c r="AC45" s="733" t="s">
        <v>29</v>
      </c>
      <c r="AD45" s="789">
        <v>-0.0109999999999998</v>
      </c>
      <c r="AE45" s="829">
        <v>0</v>
      </c>
      <c r="AF45" s="787">
        <v>0</v>
      </c>
      <c r="AG45" s="719">
        <v>0</v>
      </c>
      <c r="AH45" s="733" t="s">
        <v>29</v>
      </c>
      <c r="AI45" s="789">
        <v>0</v>
      </c>
      <c r="AJ45" s="829">
        <v>0</v>
      </c>
      <c r="AK45" s="787">
        <v>0</v>
      </c>
      <c r="AL45" s="719">
        <v>0</v>
      </c>
      <c r="AM45" s="733" t="s">
        <v>29</v>
      </c>
      <c r="AN45" s="789">
        <v>0</v>
      </c>
      <c r="AO45" s="829">
        <v>0</v>
      </c>
      <c r="AP45" s="787">
        <v>0.24439</v>
      </c>
      <c r="AQ45" s="719">
        <v>0</v>
      </c>
      <c r="AR45" s="733" t="s">
        <v>29</v>
      </c>
      <c r="AS45" s="789">
        <v>0.24439</v>
      </c>
      <c r="AT45" s="829">
        <v>0</v>
      </c>
      <c r="AU45" s="787">
        <v>0</v>
      </c>
      <c r="AV45" s="719">
        <v>0</v>
      </c>
      <c r="AW45" s="733" t="s">
        <v>29</v>
      </c>
      <c r="AX45" s="789">
        <v>0</v>
      </c>
      <c r="AY45" s="829">
        <v>0</v>
      </c>
    </row>
    <row r="46" s="695" customFormat="1" hidden="1" outlineLevel="2" spans="1:51">
      <c r="A46" s="796" t="s">
        <v>67</v>
      </c>
      <c r="B46" s="787">
        <v>14.910687</v>
      </c>
      <c r="C46" s="719">
        <v>0</v>
      </c>
      <c r="D46" s="733" t="s">
        <v>29</v>
      </c>
      <c r="E46" s="789">
        <v>14.910687</v>
      </c>
      <c r="F46" s="829">
        <v>0</v>
      </c>
      <c r="G46" s="787">
        <v>0.137254999999999</v>
      </c>
      <c r="H46" s="719">
        <v>0</v>
      </c>
      <c r="I46" s="733" t="s">
        <v>29</v>
      </c>
      <c r="J46" s="789">
        <v>0.137254999999999</v>
      </c>
      <c r="K46" s="829">
        <v>0</v>
      </c>
      <c r="L46" s="787">
        <v>0</v>
      </c>
      <c r="M46" s="719">
        <v>0</v>
      </c>
      <c r="N46" s="733" t="s">
        <v>29</v>
      </c>
      <c r="O46" s="789">
        <v>0</v>
      </c>
      <c r="P46" s="829">
        <v>0</v>
      </c>
      <c r="Q46" s="787">
        <v>0</v>
      </c>
      <c r="R46" s="719">
        <v>0</v>
      </c>
      <c r="S46" s="733" t="s">
        <v>29</v>
      </c>
      <c r="T46" s="789">
        <v>0</v>
      </c>
      <c r="U46" s="829">
        <v>0</v>
      </c>
      <c r="V46" s="787">
        <v>14.773432</v>
      </c>
      <c r="W46" s="719">
        <v>0</v>
      </c>
      <c r="X46" s="733" t="s">
        <v>29</v>
      </c>
      <c r="Y46" s="789">
        <v>14.773432</v>
      </c>
      <c r="Z46" s="829">
        <v>0</v>
      </c>
      <c r="AA46" s="787">
        <v>0</v>
      </c>
      <c r="AB46" s="719">
        <v>0</v>
      </c>
      <c r="AC46" s="733" t="s">
        <v>29</v>
      </c>
      <c r="AD46" s="789">
        <v>0</v>
      </c>
      <c r="AE46" s="829">
        <v>0</v>
      </c>
      <c r="AF46" s="787">
        <v>0</v>
      </c>
      <c r="AG46" s="719">
        <v>0</v>
      </c>
      <c r="AH46" s="733" t="s">
        <v>29</v>
      </c>
      <c r="AI46" s="789">
        <v>0</v>
      </c>
      <c r="AJ46" s="829">
        <v>0</v>
      </c>
      <c r="AK46" s="787">
        <v>1.6</v>
      </c>
      <c r="AL46" s="719">
        <v>0</v>
      </c>
      <c r="AM46" s="733" t="s">
        <v>29</v>
      </c>
      <c r="AN46" s="789">
        <v>1.6</v>
      </c>
      <c r="AO46" s="829">
        <v>0</v>
      </c>
      <c r="AP46" s="787">
        <v>0.027435</v>
      </c>
      <c r="AQ46" s="719">
        <v>0</v>
      </c>
      <c r="AR46" s="733" t="s">
        <v>29</v>
      </c>
      <c r="AS46" s="789">
        <v>0.027435</v>
      </c>
      <c r="AT46" s="829">
        <v>0</v>
      </c>
      <c r="AU46" s="787">
        <v>0</v>
      </c>
      <c r="AV46" s="719">
        <v>0</v>
      </c>
      <c r="AW46" s="733" t="s">
        <v>29</v>
      </c>
      <c r="AX46" s="789">
        <v>0</v>
      </c>
      <c r="AY46" s="829">
        <v>0</v>
      </c>
    </row>
    <row r="47" s="695" customFormat="1" hidden="1" outlineLevel="2" spans="1:51">
      <c r="A47" s="796" t="s">
        <v>69</v>
      </c>
      <c r="B47" s="787">
        <v>0.670686999999999</v>
      </c>
      <c r="C47" s="719">
        <v>0</v>
      </c>
      <c r="D47" s="733" t="s">
        <v>29</v>
      </c>
      <c r="E47" s="789">
        <v>0.670686999999999</v>
      </c>
      <c r="F47" s="829">
        <v>0</v>
      </c>
      <c r="G47" s="787">
        <v>0.40673</v>
      </c>
      <c r="H47" s="719">
        <v>0</v>
      </c>
      <c r="I47" s="733" t="s">
        <v>29</v>
      </c>
      <c r="J47" s="789">
        <v>0.40673</v>
      </c>
      <c r="K47" s="829">
        <v>0</v>
      </c>
      <c r="L47" s="787">
        <v>0.263956999999999</v>
      </c>
      <c r="M47" s="719">
        <v>0</v>
      </c>
      <c r="N47" s="733" t="s">
        <v>29</v>
      </c>
      <c r="O47" s="789">
        <v>0.263956999999999</v>
      </c>
      <c r="P47" s="829">
        <v>0</v>
      </c>
      <c r="Q47" s="787">
        <v>0</v>
      </c>
      <c r="R47" s="719">
        <v>0</v>
      </c>
      <c r="S47" s="733" t="s">
        <v>29</v>
      </c>
      <c r="T47" s="789">
        <v>0</v>
      </c>
      <c r="U47" s="829">
        <v>0</v>
      </c>
      <c r="V47" s="787">
        <v>0</v>
      </c>
      <c r="W47" s="719">
        <v>0</v>
      </c>
      <c r="X47" s="733" t="s">
        <v>29</v>
      </c>
      <c r="Y47" s="789">
        <v>0</v>
      </c>
      <c r="Z47" s="829">
        <v>0</v>
      </c>
      <c r="AA47" s="787">
        <v>0</v>
      </c>
      <c r="AB47" s="719">
        <v>0</v>
      </c>
      <c r="AC47" s="733" t="s">
        <v>29</v>
      </c>
      <c r="AD47" s="789">
        <v>0</v>
      </c>
      <c r="AE47" s="829">
        <v>0</v>
      </c>
      <c r="AF47" s="787">
        <v>0</v>
      </c>
      <c r="AG47" s="719">
        <v>0</v>
      </c>
      <c r="AH47" s="733" t="s">
        <v>29</v>
      </c>
      <c r="AI47" s="789">
        <v>0</v>
      </c>
      <c r="AJ47" s="829">
        <v>0</v>
      </c>
      <c r="AK47" s="787">
        <v>0</v>
      </c>
      <c r="AL47" s="719">
        <v>0</v>
      </c>
      <c r="AM47" s="733" t="s">
        <v>29</v>
      </c>
      <c r="AN47" s="789">
        <v>0</v>
      </c>
      <c r="AO47" s="829">
        <v>0</v>
      </c>
      <c r="AP47" s="787">
        <v>0.797535999999999</v>
      </c>
      <c r="AQ47" s="719">
        <v>0</v>
      </c>
      <c r="AR47" s="733" t="s">
        <v>29</v>
      </c>
      <c r="AS47" s="789">
        <v>0.797535999999999</v>
      </c>
      <c r="AT47" s="829">
        <v>0</v>
      </c>
      <c r="AU47" s="787">
        <v>0</v>
      </c>
      <c r="AV47" s="719">
        <v>0</v>
      </c>
      <c r="AW47" s="733" t="s">
        <v>29</v>
      </c>
      <c r="AX47" s="789">
        <v>0</v>
      </c>
      <c r="AY47" s="829">
        <v>0</v>
      </c>
    </row>
    <row r="48" s="695" customFormat="1" hidden="1" outlineLevel="2" spans="1:51">
      <c r="A48" s="796" t="s">
        <v>176</v>
      </c>
      <c r="B48" s="787">
        <v>0</v>
      </c>
      <c r="C48" s="719">
        <v>0</v>
      </c>
      <c r="D48" s="733" t="s">
        <v>29</v>
      </c>
      <c r="E48" s="789">
        <v>0</v>
      </c>
      <c r="F48" s="829">
        <v>0</v>
      </c>
      <c r="G48" s="787">
        <v>0</v>
      </c>
      <c r="H48" s="719">
        <v>0</v>
      </c>
      <c r="I48" s="733" t="s">
        <v>29</v>
      </c>
      <c r="J48" s="789">
        <v>0</v>
      </c>
      <c r="K48" s="829">
        <v>0</v>
      </c>
      <c r="L48" s="787">
        <v>0</v>
      </c>
      <c r="M48" s="719">
        <v>0</v>
      </c>
      <c r="N48" s="733" t="s">
        <v>29</v>
      </c>
      <c r="O48" s="789">
        <v>0</v>
      </c>
      <c r="P48" s="829">
        <v>0</v>
      </c>
      <c r="Q48" s="787">
        <v>0</v>
      </c>
      <c r="R48" s="719">
        <v>0</v>
      </c>
      <c r="S48" s="733" t="s">
        <v>29</v>
      </c>
      <c r="T48" s="789">
        <v>0</v>
      </c>
      <c r="U48" s="829">
        <v>0</v>
      </c>
      <c r="V48" s="787">
        <v>0</v>
      </c>
      <c r="W48" s="719">
        <v>0</v>
      </c>
      <c r="X48" s="733" t="s">
        <v>29</v>
      </c>
      <c r="Y48" s="789">
        <v>0</v>
      </c>
      <c r="Z48" s="829">
        <v>0</v>
      </c>
      <c r="AA48" s="787">
        <v>0</v>
      </c>
      <c r="AB48" s="719">
        <v>0</v>
      </c>
      <c r="AC48" s="733" t="s">
        <v>29</v>
      </c>
      <c r="AD48" s="789">
        <v>0</v>
      </c>
      <c r="AE48" s="829">
        <v>0</v>
      </c>
      <c r="AF48" s="787">
        <v>0</v>
      </c>
      <c r="AG48" s="719">
        <v>0</v>
      </c>
      <c r="AH48" s="733" t="s">
        <v>29</v>
      </c>
      <c r="AI48" s="789">
        <v>0</v>
      </c>
      <c r="AJ48" s="829">
        <v>0</v>
      </c>
      <c r="AK48" s="787">
        <v>0</v>
      </c>
      <c r="AL48" s="719">
        <v>0</v>
      </c>
      <c r="AM48" s="733" t="s">
        <v>29</v>
      </c>
      <c r="AN48" s="789">
        <v>0</v>
      </c>
      <c r="AO48" s="829">
        <v>0</v>
      </c>
      <c r="AP48" s="787">
        <v>0</v>
      </c>
      <c r="AQ48" s="719">
        <v>0</v>
      </c>
      <c r="AR48" s="733" t="s">
        <v>29</v>
      </c>
      <c r="AS48" s="789">
        <v>0</v>
      </c>
      <c r="AT48" s="829">
        <v>0</v>
      </c>
      <c r="AU48" s="787">
        <v>0</v>
      </c>
      <c r="AV48" s="719">
        <v>0</v>
      </c>
      <c r="AW48" s="733" t="s">
        <v>29</v>
      </c>
      <c r="AX48" s="789">
        <v>0</v>
      </c>
      <c r="AY48" s="829">
        <v>0</v>
      </c>
    </row>
    <row r="49" s="695" customFormat="1" hidden="1" outlineLevel="2" spans="1:51">
      <c r="A49" s="796" t="s">
        <v>70</v>
      </c>
      <c r="B49" s="787">
        <v>0</v>
      </c>
      <c r="C49" s="719">
        <v>0</v>
      </c>
      <c r="D49" s="733" t="s">
        <v>29</v>
      </c>
      <c r="E49" s="789">
        <v>0</v>
      </c>
      <c r="F49" s="829">
        <v>0</v>
      </c>
      <c r="G49" s="787">
        <v>0</v>
      </c>
      <c r="H49" s="719">
        <v>0</v>
      </c>
      <c r="I49" s="733" t="s">
        <v>29</v>
      </c>
      <c r="J49" s="789">
        <v>0</v>
      </c>
      <c r="K49" s="829">
        <v>0</v>
      </c>
      <c r="L49" s="787">
        <v>0</v>
      </c>
      <c r="M49" s="719">
        <v>0</v>
      </c>
      <c r="N49" s="733" t="s">
        <v>29</v>
      </c>
      <c r="O49" s="789">
        <v>0</v>
      </c>
      <c r="P49" s="829">
        <v>0</v>
      </c>
      <c r="Q49" s="787">
        <v>0</v>
      </c>
      <c r="R49" s="719">
        <v>0</v>
      </c>
      <c r="S49" s="733" t="s">
        <v>29</v>
      </c>
      <c r="T49" s="789">
        <v>0</v>
      </c>
      <c r="U49" s="829">
        <v>0</v>
      </c>
      <c r="V49" s="787">
        <v>0</v>
      </c>
      <c r="W49" s="719">
        <v>0</v>
      </c>
      <c r="X49" s="733" t="s">
        <v>29</v>
      </c>
      <c r="Y49" s="789">
        <v>0</v>
      </c>
      <c r="Z49" s="829">
        <v>0</v>
      </c>
      <c r="AA49" s="787">
        <v>0</v>
      </c>
      <c r="AB49" s="719">
        <v>0</v>
      </c>
      <c r="AC49" s="733" t="s">
        <v>29</v>
      </c>
      <c r="AD49" s="789">
        <v>0</v>
      </c>
      <c r="AE49" s="829">
        <v>0</v>
      </c>
      <c r="AF49" s="787">
        <v>0</v>
      </c>
      <c r="AG49" s="719">
        <v>0</v>
      </c>
      <c r="AH49" s="733" t="s">
        <v>29</v>
      </c>
      <c r="AI49" s="789">
        <v>0</v>
      </c>
      <c r="AJ49" s="829">
        <v>0</v>
      </c>
      <c r="AK49" s="787">
        <v>0</v>
      </c>
      <c r="AL49" s="719">
        <v>0</v>
      </c>
      <c r="AM49" s="733" t="s">
        <v>29</v>
      </c>
      <c r="AN49" s="789">
        <v>0</v>
      </c>
      <c r="AO49" s="829">
        <v>0</v>
      </c>
      <c r="AP49" s="787">
        <v>0</v>
      </c>
      <c r="AQ49" s="719">
        <v>0</v>
      </c>
      <c r="AR49" s="733" t="s">
        <v>29</v>
      </c>
      <c r="AS49" s="789">
        <v>0</v>
      </c>
      <c r="AT49" s="829">
        <v>0</v>
      </c>
      <c r="AU49" s="787">
        <v>0</v>
      </c>
      <c r="AV49" s="719">
        <v>0</v>
      </c>
      <c r="AW49" s="733" t="s">
        <v>29</v>
      </c>
      <c r="AX49" s="789">
        <v>0</v>
      </c>
      <c r="AY49" s="829">
        <v>0</v>
      </c>
    </row>
    <row r="50" s="695" customFormat="1" hidden="1" outlineLevel="2" spans="1:51">
      <c r="A50" s="796" t="s">
        <v>71</v>
      </c>
      <c r="B50" s="787">
        <v>0</v>
      </c>
      <c r="C50" s="719">
        <v>24.993222</v>
      </c>
      <c r="D50" s="733">
        <v>0</v>
      </c>
      <c r="E50" s="789">
        <v>-24.993222</v>
      </c>
      <c r="F50" s="829">
        <v>0</v>
      </c>
      <c r="G50" s="787">
        <v>0</v>
      </c>
      <c r="H50" s="719">
        <v>15.097</v>
      </c>
      <c r="I50" s="733">
        <v>0</v>
      </c>
      <c r="J50" s="789">
        <v>-15.097</v>
      </c>
      <c r="K50" s="829">
        <v>0</v>
      </c>
      <c r="L50" s="787">
        <v>0</v>
      </c>
      <c r="M50" s="719">
        <v>2.922222</v>
      </c>
      <c r="N50" s="733">
        <v>0</v>
      </c>
      <c r="O50" s="789">
        <v>-2.922222</v>
      </c>
      <c r="P50" s="829">
        <v>0</v>
      </c>
      <c r="Q50" s="787">
        <v>0</v>
      </c>
      <c r="R50" s="719">
        <v>0.08</v>
      </c>
      <c r="S50" s="733">
        <v>0</v>
      </c>
      <c r="T50" s="789">
        <v>-0.08</v>
      </c>
      <c r="U50" s="829">
        <v>0</v>
      </c>
      <c r="V50" s="787">
        <v>0</v>
      </c>
      <c r="W50" s="719">
        <v>6.641</v>
      </c>
      <c r="X50" s="733">
        <v>0</v>
      </c>
      <c r="Y50" s="789">
        <v>-6.641</v>
      </c>
      <c r="Z50" s="829">
        <v>0</v>
      </c>
      <c r="AA50" s="787">
        <v>0</v>
      </c>
      <c r="AB50" s="719">
        <v>0.253</v>
      </c>
      <c r="AC50" s="733">
        <v>0</v>
      </c>
      <c r="AD50" s="789">
        <v>-0.253</v>
      </c>
      <c r="AE50" s="829">
        <v>0</v>
      </c>
      <c r="AF50" s="787">
        <v>0</v>
      </c>
      <c r="AG50" s="719">
        <v>20.16</v>
      </c>
      <c r="AH50" s="733">
        <v>0</v>
      </c>
      <c r="AI50" s="789">
        <v>-20.16</v>
      </c>
      <c r="AJ50" s="829">
        <v>0</v>
      </c>
      <c r="AK50" s="787">
        <v>0</v>
      </c>
      <c r="AL50" s="719">
        <v>0</v>
      </c>
      <c r="AM50" s="733" t="s">
        <v>29</v>
      </c>
      <c r="AN50" s="789">
        <v>0</v>
      </c>
      <c r="AO50" s="829">
        <v>0</v>
      </c>
      <c r="AP50" s="787">
        <v>0</v>
      </c>
      <c r="AQ50" s="719">
        <v>0</v>
      </c>
      <c r="AR50" s="733" t="s">
        <v>29</v>
      </c>
      <c r="AS50" s="789">
        <v>0</v>
      </c>
      <c r="AT50" s="829">
        <v>0</v>
      </c>
      <c r="AU50" s="787">
        <v>0</v>
      </c>
      <c r="AV50" s="719">
        <v>0</v>
      </c>
      <c r="AW50" s="733" t="s">
        <v>29</v>
      </c>
      <c r="AX50" s="789">
        <v>0</v>
      </c>
      <c r="AY50" s="829">
        <v>0</v>
      </c>
    </row>
    <row r="51" s="695" customFormat="1" hidden="1" outlineLevel="2" spans="1:51">
      <c r="A51" s="796" t="s">
        <v>72</v>
      </c>
      <c r="B51" s="787">
        <v>0</v>
      </c>
      <c r="C51" s="719">
        <v>18.455222</v>
      </c>
      <c r="D51" s="733">
        <v>0</v>
      </c>
      <c r="E51" s="789">
        <v>-18.455222</v>
      </c>
      <c r="F51" s="829">
        <v>0</v>
      </c>
      <c r="G51" s="787">
        <v>0</v>
      </c>
      <c r="H51" s="719">
        <v>10.584</v>
      </c>
      <c r="I51" s="733">
        <v>0</v>
      </c>
      <c r="J51" s="789">
        <v>-10.584</v>
      </c>
      <c r="K51" s="829">
        <v>0</v>
      </c>
      <c r="L51" s="787">
        <v>0</v>
      </c>
      <c r="M51" s="719">
        <v>2.082222</v>
      </c>
      <c r="N51" s="733">
        <v>0</v>
      </c>
      <c r="O51" s="789">
        <v>-2.082222</v>
      </c>
      <c r="P51" s="829">
        <v>0</v>
      </c>
      <c r="Q51" s="787">
        <v>0</v>
      </c>
      <c r="R51" s="719">
        <v>0.08</v>
      </c>
      <c r="S51" s="733">
        <v>0</v>
      </c>
      <c r="T51" s="789">
        <v>-0.08</v>
      </c>
      <c r="U51" s="829">
        <v>0</v>
      </c>
      <c r="V51" s="787">
        <v>0</v>
      </c>
      <c r="W51" s="719">
        <v>5.5295</v>
      </c>
      <c r="X51" s="733">
        <v>0</v>
      </c>
      <c r="Y51" s="789">
        <v>-5.5295</v>
      </c>
      <c r="Z51" s="829">
        <v>0</v>
      </c>
      <c r="AA51" s="787">
        <v>0</v>
      </c>
      <c r="AB51" s="719">
        <v>0.1795</v>
      </c>
      <c r="AC51" s="733">
        <v>0</v>
      </c>
      <c r="AD51" s="789">
        <v>-0.1795</v>
      </c>
      <c r="AE51" s="829">
        <v>0</v>
      </c>
      <c r="AF51" s="787">
        <v>0</v>
      </c>
      <c r="AG51" s="719">
        <v>15.12</v>
      </c>
      <c r="AH51" s="733">
        <v>0</v>
      </c>
      <c r="AI51" s="789">
        <v>-15.12</v>
      </c>
      <c r="AJ51" s="829">
        <v>0</v>
      </c>
      <c r="AK51" s="787">
        <v>0</v>
      </c>
      <c r="AL51" s="719">
        <v>0</v>
      </c>
      <c r="AM51" s="733" t="s">
        <v>29</v>
      </c>
      <c r="AN51" s="789">
        <v>0</v>
      </c>
      <c r="AO51" s="829">
        <v>0</v>
      </c>
      <c r="AP51" s="787">
        <v>0</v>
      </c>
      <c r="AQ51" s="719">
        <v>0</v>
      </c>
      <c r="AR51" s="733" t="s">
        <v>29</v>
      </c>
      <c r="AS51" s="789">
        <v>0</v>
      </c>
      <c r="AT51" s="829">
        <v>0</v>
      </c>
      <c r="AU51" s="787">
        <v>0</v>
      </c>
      <c r="AV51" s="719">
        <v>0</v>
      </c>
      <c r="AW51" s="733" t="s">
        <v>29</v>
      </c>
      <c r="AX51" s="789">
        <v>0</v>
      </c>
      <c r="AY51" s="829">
        <v>0</v>
      </c>
    </row>
    <row r="52" s="695" customFormat="1" hidden="1" outlineLevel="2" spans="1:51">
      <c r="A52" s="796" t="s">
        <v>177</v>
      </c>
      <c r="B52" s="787">
        <v>0</v>
      </c>
      <c r="C52" s="719">
        <v>0</v>
      </c>
      <c r="D52" s="733" t="s">
        <v>29</v>
      </c>
      <c r="E52" s="789">
        <v>0</v>
      </c>
      <c r="F52" s="829">
        <v>0</v>
      </c>
      <c r="G52" s="787">
        <v>0</v>
      </c>
      <c r="H52" s="719">
        <v>0</v>
      </c>
      <c r="I52" s="733" t="s">
        <v>29</v>
      </c>
      <c r="J52" s="789">
        <v>0</v>
      </c>
      <c r="K52" s="829">
        <v>0</v>
      </c>
      <c r="L52" s="787">
        <v>0</v>
      </c>
      <c r="M52" s="719">
        <v>0</v>
      </c>
      <c r="N52" s="733" t="s">
        <v>29</v>
      </c>
      <c r="O52" s="789">
        <v>0</v>
      </c>
      <c r="P52" s="829">
        <v>0</v>
      </c>
      <c r="Q52" s="787">
        <v>0</v>
      </c>
      <c r="R52" s="719">
        <v>0</v>
      </c>
      <c r="S52" s="733" t="s">
        <v>29</v>
      </c>
      <c r="T52" s="789">
        <v>0</v>
      </c>
      <c r="U52" s="829">
        <v>0</v>
      </c>
      <c r="V52" s="787">
        <v>0</v>
      </c>
      <c r="W52" s="719">
        <v>0</v>
      </c>
      <c r="X52" s="733" t="s">
        <v>29</v>
      </c>
      <c r="Y52" s="789">
        <v>0</v>
      </c>
      <c r="Z52" s="829">
        <v>0</v>
      </c>
      <c r="AA52" s="787">
        <v>0</v>
      </c>
      <c r="AB52" s="719">
        <v>0</v>
      </c>
      <c r="AC52" s="733" t="s">
        <v>29</v>
      </c>
      <c r="AD52" s="789">
        <v>0</v>
      </c>
      <c r="AE52" s="829">
        <v>0</v>
      </c>
      <c r="AF52" s="787">
        <v>0</v>
      </c>
      <c r="AG52" s="719">
        <v>0</v>
      </c>
      <c r="AH52" s="733" t="s">
        <v>29</v>
      </c>
      <c r="AI52" s="789">
        <v>0</v>
      </c>
      <c r="AJ52" s="829">
        <v>0</v>
      </c>
      <c r="AK52" s="787">
        <v>0</v>
      </c>
      <c r="AL52" s="719">
        <v>0</v>
      </c>
      <c r="AM52" s="733" t="s">
        <v>29</v>
      </c>
      <c r="AN52" s="789">
        <v>0</v>
      </c>
      <c r="AO52" s="829">
        <v>0</v>
      </c>
      <c r="AP52" s="787">
        <v>0</v>
      </c>
      <c r="AQ52" s="719">
        <v>0</v>
      </c>
      <c r="AR52" s="733" t="s">
        <v>29</v>
      </c>
      <c r="AS52" s="789">
        <v>0</v>
      </c>
      <c r="AT52" s="829">
        <v>0</v>
      </c>
      <c r="AU52" s="787">
        <v>0</v>
      </c>
      <c r="AV52" s="719">
        <v>0</v>
      </c>
      <c r="AW52" s="733" t="s">
        <v>29</v>
      </c>
      <c r="AX52" s="789">
        <v>0</v>
      </c>
      <c r="AY52" s="829">
        <v>0</v>
      </c>
    </row>
    <row r="53" s="772" customFormat="1" collapsed="1" spans="1:51">
      <c r="A53" s="790" t="s">
        <v>73</v>
      </c>
      <c r="B53" s="791">
        <v>143.850178</v>
      </c>
      <c r="C53" s="794">
        <v>43.448444</v>
      </c>
      <c r="D53" s="830">
        <v>3.31082461779299</v>
      </c>
      <c r="E53" s="794">
        <v>100.401734</v>
      </c>
      <c r="F53" s="801">
        <v>0</v>
      </c>
      <c r="G53" s="791">
        <v>12.591836</v>
      </c>
      <c r="H53" s="794">
        <v>25.681</v>
      </c>
      <c r="I53" s="830">
        <v>0.490317199486001</v>
      </c>
      <c r="J53" s="794">
        <v>-13.089164</v>
      </c>
      <c r="K53" s="801">
        <v>0</v>
      </c>
      <c r="L53" s="791">
        <v>3.167149</v>
      </c>
      <c r="M53" s="794">
        <v>5.004444</v>
      </c>
      <c r="N53" s="830">
        <v>0.63286730753706</v>
      </c>
      <c r="O53" s="794">
        <v>-1.837295</v>
      </c>
      <c r="P53" s="801">
        <v>0</v>
      </c>
      <c r="Q53" s="791">
        <v>0.1236</v>
      </c>
      <c r="R53" s="794">
        <v>0.16</v>
      </c>
      <c r="S53" s="830">
        <v>0.772499999999999</v>
      </c>
      <c r="T53" s="794">
        <v>-0.0364000000000001</v>
      </c>
      <c r="U53" s="801">
        <v>0</v>
      </c>
      <c r="V53" s="791">
        <v>125.88284</v>
      </c>
      <c r="W53" s="794">
        <v>12.1705</v>
      </c>
      <c r="X53" s="830">
        <v>10.3432759541514</v>
      </c>
      <c r="Y53" s="794">
        <v>113.71234</v>
      </c>
      <c r="Z53" s="801">
        <v>0</v>
      </c>
      <c r="AA53" s="791">
        <v>2.084753</v>
      </c>
      <c r="AB53" s="794">
        <v>0.4325</v>
      </c>
      <c r="AC53" s="830">
        <v>4.82023815028902</v>
      </c>
      <c r="AD53" s="794">
        <v>1.652253</v>
      </c>
      <c r="AE53" s="801">
        <v>0</v>
      </c>
      <c r="AF53" s="791">
        <v>0</v>
      </c>
      <c r="AG53" s="794">
        <v>35.28</v>
      </c>
      <c r="AH53" s="830">
        <v>0</v>
      </c>
      <c r="AI53" s="794">
        <v>-35.28</v>
      </c>
      <c r="AJ53" s="801">
        <v>0</v>
      </c>
      <c r="AK53" s="791">
        <v>1.753995</v>
      </c>
      <c r="AL53" s="794">
        <v>1.45</v>
      </c>
      <c r="AM53" s="830">
        <v>1.20965172413793</v>
      </c>
      <c r="AN53" s="794">
        <v>0.303995</v>
      </c>
      <c r="AO53" s="801">
        <v>0</v>
      </c>
      <c r="AP53" s="791">
        <v>1.736998</v>
      </c>
      <c r="AQ53" s="794">
        <v>0</v>
      </c>
      <c r="AR53" s="830" t="s">
        <v>29</v>
      </c>
      <c r="AS53" s="794">
        <v>1.736998</v>
      </c>
      <c r="AT53" s="801">
        <v>0</v>
      </c>
      <c r="AU53" s="791">
        <v>0.1341</v>
      </c>
      <c r="AV53" s="794">
        <v>0</v>
      </c>
      <c r="AW53" s="830" t="s">
        <v>29</v>
      </c>
      <c r="AX53" s="794">
        <v>0.1341</v>
      </c>
      <c r="AY53" s="801">
        <v>0</v>
      </c>
    </row>
    <row r="54" s="772" customFormat="1" spans="1:51">
      <c r="A54" s="790" t="s">
        <v>74</v>
      </c>
      <c r="B54" s="791">
        <v>11.225871</v>
      </c>
      <c r="C54" s="792">
        <v>21.03472072</v>
      </c>
      <c r="D54" s="830">
        <v>0.533682911669292</v>
      </c>
      <c r="E54" s="792">
        <v>-9.80884972</v>
      </c>
      <c r="F54" s="801">
        <v>9.837896</v>
      </c>
      <c r="G54" s="791">
        <v>7.536933</v>
      </c>
      <c r="H54" s="792">
        <v>18.0682</v>
      </c>
      <c r="I54" s="830">
        <v>0.417138010427159</v>
      </c>
      <c r="J54" s="792">
        <v>-10.531267</v>
      </c>
      <c r="K54" s="801">
        <v>7.176023</v>
      </c>
      <c r="L54" s="791">
        <v>1.891738</v>
      </c>
      <c r="M54" s="792">
        <v>3.405554</v>
      </c>
      <c r="N54" s="830">
        <v>0.555486126486322</v>
      </c>
      <c r="O54" s="792">
        <v>-1.513816</v>
      </c>
      <c r="P54" s="801">
        <v>2.161773</v>
      </c>
      <c r="Q54" s="791">
        <v>0.7118</v>
      </c>
      <c r="R54" s="792">
        <v>0.9555</v>
      </c>
      <c r="S54" s="830">
        <v>0.744950287807431</v>
      </c>
      <c r="T54" s="792">
        <v>-0.2437</v>
      </c>
      <c r="U54" s="801">
        <v>0.483099999999999</v>
      </c>
      <c r="V54" s="791">
        <v>0</v>
      </c>
      <c r="W54" s="792">
        <v>-2</v>
      </c>
      <c r="X54" s="830">
        <v>0</v>
      </c>
      <c r="Y54" s="792">
        <v>2</v>
      </c>
      <c r="Z54" s="801">
        <v>0</v>
      </c>
      <c r="AA54" s="791">
        <v>1.0854</v>
      </c>
      <c r="AB54" s="792">
        <v>0.60546672</v>
      </c>
      <c r="AC54" s="830">
        <v>1.79266665556779</v>
      </c>
      <c r="AD54" s="792">
        <v>0.479933279999998</v>
      </c>
      <c r="AE54" s="801">
        <v>0.017</v>
      </c>
      <c r="AF54" s="791">
        <v>0</v>
      </c>
      <c r="AG54" s="792">
        <v>0</v>
      </c>
      <c r="AH54" s="830" t="s">
        <v>29</v>
      </c>
      <c r="AI54" s="792">
        <v>0</v>
      </c>
      <c r="AJ54" s="801">
        <v>0</v>
      </c>
      <c r="AK54" s="791">
        <v>0.014049</v>
      </c>
      <c r="AL54" s="792">
        <v>0.02</v>
      </c>
      <c r="AM54" s="830">
        <v>0.70245</v>
      </c>
      <c r="AN54" s="792">
        <v>-0.005951</v>
      </c>
      <c r="AO54" s="801">
        <v>0.033529</v>
      </c>
      <c r="AP54" s="791">
        <v>9.709171</v>
      </c>
      <c r="AQ54" s="792">
        <v>7.25</v>
      </c>
      <c r="AR54" s="830">
        <v>1.339196</v>
      </c>
      <c r="AS54" s="792">
        <v>2.459171</v>
      </c>
      <c r="AT54" s="801">
        <v>3.58793999999999</v>
      </c>
      <c r="AU54" s="791">
        <v>1.43093</v>
      </c>
      <c r="AV54" s="792">
        <v>1.675</v>
      </c>
      <c r="AW54" s="830">
        <v>0.854286567164178</v>
      </c>
      <c r="AX54" s="792">
        <v>-0.244070000000001</v>
      </c>
      <c r="AY54" s="801">
        <v>1.53548</v>
      </c>
    </row>
    <row r="55" s="695" customFormat="1" ht="16.2" spans="1:51">
      <c r="A55" s="213" t="s">
        <v>75</v>
      </c>
      <c r="B55" s="214">
        <v>243.913695</v>
      </c>
      <c r="C55" s="799">
        <v>167.84656645</v>
      </c>
      <c r="D55" s="216">
        <v>1.4531944272608</v>
      </c>
      <c r="E55" s="799">
        <v>76.0671285499999</v>
      </c>
      <c r="F55" s="217">
        <v>106.551118</v>
      </c>
      <c r="G55" s="214">
        <v>58.747731</v>
      </c>
      <c r="H55" s="799">
        <v>101.183</v>
      </c>
      <c r="I55" s="216">
        <v>0.580608708972851</v>
      </c>
      <c r="J55" s="799">
        <v>-42.435269</v>
      </c>
      <c r="K55" s="217">
        <v>46.3539179999999</v>
      </c>
      <c r="L55" s="214">
        <v>12.472809</v>
      </c>
      <c r="M55" s="799">
        <v>22.250916</v>
      </c>
      <c r="N55" s="216">
        <v>0.56055260826116</v>
      </c>
      <c r="O55" s="799">
        <v>-9.77810700000002</v>
      </c>
      <c r="P55" s="217">
        <v>12.186198</v>
      </c>
      <c r="Q55" s="214">
        <v>1.7807</v>
      </c>
      <c r="R55" s="799">
        <v>2.0777</v>
      </c>
      <c r="S55" s="216">
        <v>0.857053472589882</v>
      </c>
      <c r="T55" s="799">
        <v>-0.297000000000002</v>
      </c>
      <c r="U55" s="217">
        <v>0.748999999999999</v>
      </c>
      <c r="V55" s="214">
        <v>163.627315</v>
      </c>
      <c r="W55" s="799">
        <v>39.6629</v>
      </c>
      <c r="X55" s="216">
        <v>4.12545010576635</v>
      </c>
      <c r="Y55" s="799">
        <v>123.964415</v>
      </c>
      <c r="Z55" s="217">
        <v>46.4477420000001</v>
      </c>
      <c r="AA55" s="214">
        <v>7.28514</v>
      </c>
      <c r="AB55" s="799">
        <v>2.67205045</v>
      </c>
      <c r="AC55" s="216">
        <v>2.72642307333681</v>
      </c>
      <c r="AD55" s="799">
        <v>4.61308955</v>
      </c>
      <c r="AE55" s="217">
        <v>0.814259999999998</v>
      </c>
      <c r="AF55" s="214">
        <v>48.8017539999999</v>
      </c>
      <c r="AG55" s="799">
        <v>78.84</v>
      </c>
      <c r="AH55" s="216">
        <v>0.618997387113139</v>
      </c>
      <c r="AI55" s="799">
        <v>-30.0382460000001</v>
      </c>
      <c r="AJ55" s="217">
        <v>151.052138</v>
      </c>
      <c r="AK55" s="214">
        <v>6.11939700000001</v>
      </c>
      <c r="AL55" s="799">
        <v>10.93</v>
      </c>
      <c r="AM55" s="216">
        <v>0.55987163769442</v>
      </c>
      <c r="AN55" s="799">
        <v>-4.81060299999999</v>
      </c>
      <c r="AO55" s="217">
        <v>26.103759</v>
      </c>
      <c r="AP55" s="214">
        <v>10.74728</v>
      </c>
      <c r="AQ55" s="799">
        <v>9.961</v>
      </c>
      <c r="AR55" s="216">
        <v>1.07893584981428</v>
      </c>
      <c r="AS55" s="799">
        <v>0.78628000000001</v>
      </c>
      <c r="AT55" s="217">
        <v>7.35457399999998</v>
      </c>
      <c r="AU55" s="214">
        <v>2.51473</v>
      </c>
      <c r="AV55" s="799">
        <v>5.015</v>
      </c>
      <c r="AW55" s="216">
        <v>0.501441674975074</v>
      </c>
      <c r="AX55" s="799">
        <v>-2.50027</v>
      </c>
      <c r="AY55" s="217">
        <v>2.86817</v>
      </c>
    </row>
    <row r="56" hidden="1" outlineLevel="2" spans="1:51">
      <c r="A56" s="796" t="s">
        <v>76</v>
      </c>
      <c r="B56" s="787">
        <v>2.716286</v>
      </c>
      <c r="C56" s="719">
        <v>2.27598434</v>
      </c>
      <c r="D56" s="733">
        <v>1.19345548748371</v>
      </c>
      <c r="E56" s="789">
        <v>0.440301659999997</v>
      </c>
      <c r="F56" s="829">
        <v>0</v>
      </c>
      <c r="G56" s="787">
        <v>2.466681</v>
      </c>
      <c r="H56" s="719">
        <v>1.7</v>
      </c>
      <c r="I56" s="733">
        <v>1.45098882352941</v>
      </c>
      <c r="J56" s="789">
        <v>0.766680999999997</v>
      </c>
      <c r="K56" s="829">
        <v>0</v>
      </c>
      <c r="L56" s="787">
        <v>0.319405</v>
      </c>
      <c r="M56" s="719">
        <v>0.336118</v>
      </c>
      <c r="N56" s="733">
        <v>0.950276391029341</v>
      </c>
      <c r="O56" s="789">
        <v>-0.0167129999999999</v>
      </c>
      <c r="P56" s="829">
        <v>0</v>
      </c>
      <c r="Q56" s="787">
        <v>0.0782</v>
      </c>
      <c r="R56" s="719">
        <v>0.0782</v>
      </c>
      <c r="S56" s="733">
        <v>1</v>
      </c>
      <c r="T56" s="789">
        <v>0</v>
      </c>
      <c r="U56" s="829">
        <v>0</v>
      </c>
      <c r="V56" s="787">
        <v>0</v>
      </c>
      <c r="W56" s="719">
        <v>0</v>
      </c>
      <c r="X56" s="733" t="s">
        <v>29</v>
      </c>
      <c r="Y56" s="789">
        <v>0</v>
      </c>
      <c r="Z56" s="829">
        <v>0</v>
      </c>
      <c r="AA56" s="787">
        <v>-0.148</v>
      </c>
      <c r="AB56" s="719">
        <v>0.16166634</v>
      </c>
      <c r="AC56" s="733">
        <v>-0.915465767332891</v>
      </c>
      <c r="AD56" s="789">
        <v>-0.30966634</v>
      </c>
      <c r="AE56" s="829">
        <v>0</v>
      </c>
      <c r="AF56" s="787">
        <v>0</v>
      </c>
      <c r="AG56" s="719">
        <v>0</v>
      </c>
      <c r="AH56" s="733" t="s">
        <v>29</v>
      </c>
      <c r="AI56" s="789">
        <v>0</v>
      </c>
      <c r="AJ56" s="829">
        <v>0</v>
      </c>
      <c r="AK56" s="787">
        <v>0</v>
      </c>
      <c r="AL56" s="719">
        <v>0</v>
      </c>
      <c r="AM56" s="733" t="s">
        <v>29</v>
      </c>
      <c r="AN56" s="789">
        <v>0</v>
      </c>
      <c r="AO56" s="829">
        <v>0</v>
      </c>
      <c r="AP56" s="787">
        <v>0</v>
      </c>
      <c r="AQ56" s="719">
        <v>0</v>
      </c>
      <c r="AR56" s="733" t="s">
        <v>29</v>
      </c>
      <c r="AS56" s="789">
        <v>0</v>
      </c>
      <c r="AT56" s="829">
        <v>0</v>
      </c>
      <c r="AU56" s="787">
        <v>0</v>
      </c>
      <c r="AV56" s="719">
        <v>0</v>
      </c>
      <c r="AW56" s="733" t="s">
        <v>29</v>
      </c>
      <c r="AX56" s="789">
        <v>0</v>
      </c>
      <c r="AY56" s="829">
        <v>0</v>
      </c>
    </row>
    <row r="57" s="695" customFormat="1" hidden="1" outlineLevel="2" spans="1:51">
      <c r="A57" s="796" t="s">
        <v>77</v>
      </c>
      <c r="B57" s="787">
        <v>25.357072</v>
      </c>
      <c r="C57" s="719">
        <v>27.991958</v>
      </c>
      <c r="D57" s="733">
        <v>0.905869893059999</v>
      </c>
      <c r="E57" s="789">
        <v>-2.63488600000001</v>
      </c>
      <c r="F57" s="829">
        <v>28.987771</v>
      </c>
      <c r="G57" s="787">
        <v>0.740166999999998</v>
      </c>
      <c r="H57" s="719">
        <v>0.38</v>
      </c>
      <c r="I57" s="733">
        <v>1.94780789473684</v>
      </c>
      <c r="J57" s="789">
        <v>0.360166999999998</v>
      </c>
      <c r="K57" s="829">
        <v>1.70578200000001</v>
      </c>
      <c r="L57" s="787">
        <v>0.118101</v>
      </c>
      <c r="M57" s="719">
        <v>0.145558</v>
      </c>
      <c r="N57" s="733">
        <v>0.811367290014977</v>
      </c>
      <c r="O57" s="789">
        <v>-0.027457</v>
      </c>
      <c r="P57" s="829">
        <v>0.312669</v>
      </c>
      <c r="Q57" s="787">
        <v>0</v>
      </c>
      <c r="R57" s="719">
        <v>0</v>
      </c>
      <c r="S57" s="733" t="s">
        <v>29</v>
      </c>
      <c r="T57" s="789">
        <v>0</v>
      </c>
      <c r="U57" s="829">
        <v>0.065</v>
      </c>
      <c r="V57" s="787">
        <v>24.401804</v>
      </c>
      <c r="W57" s="719">
        <v>27.4564</v>
      </c>
      <c r="X57" s="733">
        <v>0.888747395871272</v>
      </c>
      <c r="Y57" s="789">
        <v>-3.054596</v>
      </c>
      <c r="Z57" s="829">
        <v>26.49932</v>
      </c>
      <c r="AA57" s="787">
        <v>0.0970000000000001</v>
      </c>
      <c r="AB57" s="719">
        <v>0.01</v>
      </c>
      <c r="AC57" s="733">
        <v>9.70000000000001</v>
      </c>
      <c r="AD57" s="789">
        <v>0.0870000000000001</v>
      </c>
      <c r="AE57" s="829">
        <v>0.405</v>
      </c>
      <c r="AF57" s="787">
        <v>0</v>
      </c>
      <c r="AG57" s="719">
        <v>0</v>
      </c>
      <c r="AH57" s="733" t="s">
        <v>29</v>
      </c>
      <c r="AI57" s="789">
        <v>0</v>
      </c>
      <c r="AJ57" s="829">
        <v>0</v>
      </c>
      <c r="AK57" s="787">
        <v>0</v>
      </c>
      <c r="AL57" s="719">
        <v>3.85</v>
      </c>
      <c r="AM57" s="733">
        <v>0</v>
      </c>
      <c r="AN57" s="789">
        <v>-3.85</v>
      </c>
      <c r="AO57" s="829">
        <v>0</v>
      </c>
      <c r="AP57" s="787">
        <v>0</v>
      </c>
      <c r="AQ57" s="719">
        <v>0</v>
      </c>
      <c r="AR57" s="733" t="s">
        <v>29</v>
      </c>
      <c r="AS57" s="789">
        <v>0</v>
      </c>
      <c r="AT57" s="829">
        <v>0</v>
      </c>
      <c r="AU57" s="787">
        <v>0</v>
      </c>
      <c r="AV57" s="719">
        <v>0</v>
      </c>
      <c r="AW57" s="733" t="s">
        <v>29</v>
      </c>
      <c r="AX57" s="789">
        <v>0</v>
      </c>
      <c r="AY57" s="829">
        <v>1.192</v>
      </c>
    </row>
    <row r="58" hidden="1" outlineLevel="2" spans="1:51">
      <c r="A58" s="796" t="s">
        <v>78</v>
      </c>
      <c r="B58" s="787">
        <v>26.6188189999999</v>
      </c>
      <c r="C58" s="719">
        <v>21.4927</v>
      </c>
      <c r="D58" s="733">
        <v>1.23850512034318</v>
      </c>
      <c r="E58" s="789">
        <v>5.12611899999991</v>
      </c>
      <c r="F58" s="829">
        <v>22.6085759999999</v>
      </c>
      <c r="G58" s="787">
        <v>0.91300000000001</v>
      </c>
      <c r="H58" s="719">
        <v>0</v>
      </c>
      <c r="I58" s="733" t="s">
        <v>29</v>
      </c>
      <c r="J58" s="789">
        <v>0.91300000000001</v>
      </c>
      <c r="K58" s="829">
        <v>0.387624999999998</v>
      </c>
      <c r="L58" s="787">
        <v>0.118101</v>
      </c>
      <c r="M58" s="719">
        <v>0</v>
      </c>
      <c r="N58" s="733" t="s">
        <v>29</v>
      </c>
      <c r="O58" s="789">
        <v>0.118101</v>
      </c>
      <c r="P58" s="829">
        <v>0.124259</v>
      </c>
      <c r="Q58" s="787">
        <v>0</v>
      </c>
      <c r="R58" s="719">
        <v>0</v>
      </c>
      <c r="S58" s="733" t="s">
        <v>29</v>
      </c>
      <c r="T58" s="789">
        <v>0</v>
      </c>
      <c r="U58" s="829">
        <v>0</v>
      </c>
      <c r="V58" s="787">
        <v>24.8532049999999</v>
      </c>
      <c r="W58" s="719">
        <v>21.4927</v>
      </c>
      <c r="X58" s="733">
        <v>1.15635564633573</v>
      </c>
      <c r="Y58" s="789">
        <v>3.3605049999999</v>
      </c>
      <c r="Z58" s="829">
        <v>21.7156919999999</v>
      </c>
      <c r="AA58" s="787">
        <v>0.734512999999999</v>
      </c>
      <c r="AB58" s="719">
        <v>0</v>
      </c>
      <c r="AC58" s="733" t="s">
        <v>29</v>
      </c>
      <c r="AD58" s="789">
        <v>0.734512999999999</v>
      </c>
      <c r="AE58" s="829">
        <v>0.380999999999999</v>
      </c>
      <c r="AF58" s="787">
        <v>0</v>
      </c>
      <c r="AG58" s="719">
        <v>0</v>
      </c>
      <c r="AH58" s="733" t="s">
        <v>29</v>
      </c>
      <c r="AI58" s="789">
        <v>0</v>
      </c>
      <c r="AJ58" s="829">
        <v>0</v>
      </c>
      <c r="AK58" s="787">
        <v>0</v>
      </c>
      <c r="AL58" s="719">
        <v>0</v>
      </c>
      <c r="AM58" s="733" t="s">
        <v>29</v>
      </c>
      <c r="AN58" s="789">
        <v>0</v>
      </c>
      <c r="AO58" s="829">
        <v>0</v>
      </c>
      <c r="AP58" s="787">
        <v>0.3994</v>
      </c>
      <c r="AQ58" s="719">
        <v>0</v>
      </c>
      <c r="AR58" s="733" t="s">
        <v>29</v>
      </c>
      <c r="AS58" s="789">
        <v>0.3994</v>
      </c>
      <c r="AT58" s="829">
        <v>0</v>
      </c>
      <c r="AU58" s="787">
        <v>0</v>
      </c>
      <c r="AV58" s="719">
        <v>0</v>
      </c>
      <c r="AW58" s="733" t="s">
        <v>29</v>
      </c>
      <c r="AX58" s="789">
        <v>0</v>
      </c>
      <c r="AY58" s="829">
        <v>0</v>
      </c>
    </row>
    <row r="59" hidden="1" outlineLevel="2" spans="1:51">
      <c r="A59" s="796" t="s">
        <v>79</v>
      </c>
      <c r="B59" s="787">
        <v>3.485455</v>
      </c>
      <c r="C59" s="719">
        <v>3.366218</v>
      </c>
      <c r="D59" s="733">
        <v>1.03542165124184</v>
      </c>
      <c r="E59" s="789">
        <v>0.119236999999998</v>
      </c>
      <c r="F59" s="829">
        <v>3.21078399999999</v>
      </c>
      <c r="G59" s="787">
        <v>0.552999999999998</v>
      </c>
      <c r="H59" s="719">
        <v>0.42</v>
      </c>
      <c r="I59" s="733">
        <v>1.31666666666666</v>
      </c>
      <c r="J59" s="789">
        <v>0.132999999999998</v>
      </c>
      <c r="K59" s="829">
        <v>0.401832999999999</v>
      </c>
      <c r="L59" s="787">
        <v>0.118101</v>
      </c>
      <c r="M59" s="719">
        <v>0.141218</v>
      </c>
      <c r="N59" s="733">
        <v>0.836302737611353</v>
      </c>
      <c r="O59" s="789">
        <v>-0.023117</v>
      </c>
      <c r="P59" s="829">
        <v>0.117819</v>
      </c>
      <c r="Q59" s="787">
        <v>0</v>
      </c>
      <c r="R59" s="719">
        <v>0</v>
      </c>
      <c r="S59" s="733" t="s">
        <v>29</v>
      </c>
      <c r="T59" s="789">
        <v>0</v>
      </c>
      <c r="U59" s="829">
        <v>0</v>
      </c>
      <c r="V59" s="787">
        <v>2.814354</v>
      </c>
      <c r="W59" s="719">
        <v>2.795</v>
      </c>
      <c r="X59" s="733">
        <v>1.00692450805009</v>
      </c>
      <c r="Y59" s="789">
        <v>0.0193540000000008</v>
      </c>
      <c r="Z59" s="829">
        <v>2.61113199999999</v>
      </c>
      <c r="AA59" s="787">
        <v>0</v>
      </c>
      <c r="AB59" s="719">
        <v>0.01</v>
      </c>
      <c r="AC59" s="733">
        <v>0</v>
      </c>
      <c r="AD59" s="789">
        <v>-0.01</v>
      </c>
      <c r="AE59" s="829">
        <v>0.08</v>
      </c>
      <c r="AF59" s="787">
        <v>0</v>
      </c>
      <c r="AG59" s="719">
        <v>0</v>
      </c>
      <c r="AH59" s="733" t="s">
        <v>29</v>
      </c>
      <c r="AI59" s="789">
        <v>0</v>
      </c>
      <c r="AJ59" s="829">
        <v>0</v>
      </c>
      <c r="AK59" s="787">
        <v>0</v>
      </c>
      <c r="AL59" s="719">
        <v>0</v>
      </c>
      <c r="AM59" s="733" t="s">
        <v>29</v>
      </c>
      <c r="AN59" s="789">
        <v>0</v>
      </c>
      <c r="AO59" s="829">
        <v>0</v>
      </c>
      <c r="AP59" s="787">
        <v>0</v>
      </c>
      <c r="AQ59" s="719">
        <v>0</v>
      </c>
      <c r="AR59" s="733" t="s">
        <v>29</v>
      </c>
      <c r="AS59" s="789">
        <v>0</v>
      </c>
      <c r="AT59" s="829">
        <v>0</v>
      </c>
      <c r="AU59" s="787">
        <v>0</v>
      </c>
      <c r="AV59" s="719">
        <v>0</v>
      </c>
      <c r="AW59" s="733" t="s">
        <v>29</v>
      </c>
      <c r="AX59" s="789">
        <v>0</v>
      </c>
      <c r="AY59" s="829">
        <v>0</v>
      </c>
    </row>
    <row r="60" s="164" customFormat="1" hidden="1" outlineLevel="2" spans="1:51">
      <c r="A60" s="796" t="s">
        <v>80</v>
      </c>
      <c r="B60" s="787">
        <v>-0.31844</v>
      </c>
      <c r="C60" s="719">
        <v>14.96764397</v>
      </c>
      <c r="D60" s="733">
        <v>-0.0212752254555398</v>
      </c>
      <c r="E60" s="789">
        <v>-15.28608397</v>
      </c>
      <c r="F60" s="829">
        <v>13.28789</v>
      </c>
      <c r="G60" s="787">
        <v>0</v>
      </c>
      <c r="H60" s="719">
        <v>8.765</v>
      </c>
      <c r="I60" s="733">
        <v>0</v>
      </c>
      <c r="J60" s="789">
        <v>-8.765</v>
      </c>
      <c r="K60" s="829">
        <v>5.52799999999999</v>
      </c>
      <c r="L60" s="787">
        <v>-0.24744</v>
      </c>
      <c r="M60" s="719">
        <v>2.061144</v>
      </c>
      <c r="N60" s="733">
        <v>-0.120049836401532</v>
      </c>
      <c r="O60" s="789">
        <v>-2.308584</v>
      </c>
      <c r="P60" s="829">
        <v>0.672485999999999</v>
      </c>
      <c r="Q60" s="787">
        <v>-0.12</v>
      </c>
      <c r="R60" s="719">
        <v>0.5775</v>
      </c>
      <c r="S60" s="733">
        <v>-0.207792207792208</v>
      </c>
      <c r="T60" s="789">
        <v>-0.6975</v>
      </c>
      <c r="U60" s="829">
        <v>0.3534</v>
      </c>
      <c r="V60" s="787">
        <v>0</v>
      </c>
      <c r="W60" s="719">
        <v>3.524</v>
      </c>
      <c r="X60" s="733">
        <v>0</v>
      </c>
      <c r="Y60" s="789">
        <v>-3.524</v>
      </c>
      <c r="Z60" s="829">
        <v>4.33400399999999</v>
      </c>
      <c r="AA60" s="787">
        <v>0.049</v>
      </c>
      <c r="AB60" s="719">
        <v>0.03999997</v>
      </c>
      <c r="AC60" s="733">
        <v>1.22500091875069</v>
      </c>
      <c r="AD60" s="789">
        <v>0.00900003</v>
      </c>
      <c r="AE60" s="829">
        <v>2.39999999999999</v>
      </c>
      <c r="AF60" s="787">
        <v>0</v>
      </c>
      <c r="AG60" s="719">
        <v>0.36</v>
      </c>
      <c r="AH60" s="733">
        <v>0</v>
      </c>
      <c r="AI60" s="789">
        <v>-0.36</v>
      </c>
      <c r="AJ60" s="829">
        <v>0</v>
      </c>
      <c r="AK60" s="787">
        <v>0</v>
      </c>
      <c r="AL60" s="719">
        <v>0.15</v>
      </c>
      <c r="AM60" s="733">
        <v>0</v>
      </c>
      <c r="AN60" s="789">
        <v>-0.15</v>
      </c>
      <c r="AO60" s="829">
        <v>0</v>
      </c>
      <c r="AP60" s="787">
        <v>-0.007</v>
      </c>
      <c r="AQ60" s="719">
        <v>0.04</v>
      </c>
      <c r="AR60" s="733">
        <v>-0.175</v>
      </c>
      <c r="AS60" s="789">
        <v>-0.047</v>
      </c>
      <c r="AT60" s="829">
        <v>0.055382</v>
      </c>
      <c r="AU60" s="787">
        <v>0</v>
      </c>
      <c r="AV60" s="719">
        <v>1.38</v>
      </c>
      <c r="AW60" s="733">
        <v>0</v>
      </c>
      <c r="AX60" s="789">
        <v>-1.38</v>
      </c>
      <c r="AY60" s="829">
        <v>2.82419</v>
      </c>
    </row>
    <row r="61" s="164" customFormat="1" hidden="1" outlineLevel="2" spans="1:51">
      <c r="A61" s="796" t="s">
        <v>81</v>
      </c>
      <c r="B61" s="787">
        <v>0</v>
      </c>
      <c r="C61" s="719">
        <v>0</v>
      </c>
      <c r="D61" s="733" t="s">
        <v>29</v>
      </c>
      <c r="E61" s="789">
        <v>0</v>
      </c>
      <c r="F61" s="829">
        <v>0</v>
      </c>
      <c r="G61" s="787">
        <v>0</v>
      </c>
      <c r="H61" s="719">
        <v>0</v>
      </c>
      <c r="I61" s="733" t="s">
        <v>29</v>
      </c>
      <c r="J61" s="789">
        <v>0</v>
      </c>
      <c r="K61" s="829">
        <v>0</v>
      </c>
      <c r="L61" s="787">
        <v>0</v>
      </c>
      <c r="M61" s="719">
        <v>0</v>
      </c>
      <c r="N61" s="733" t="s">
        <v>29</v>
      </c>
      <c r="O61" s="789">
        <v>0</v>
      </c>
      <c r="P61" s="829">
        <v>0</v>
      </c>
      <c r="Q61" s="787">
        <v>0</v>
      </c>
      <c r="R61" s="719">
        <v>0</v>
      </c>
      <c r="S61" s="733" t="s">
        <v>29</v>
      </c>
      <c r="T61" s="789">
        <v>0</v>
      </c>
      <c r="U61" s="829">
        <v>0</v>
      </c>
      <c r="V61" s="787">
        <v>0</v>
      </c>
      <c r="W61" s="719">
        <v>0</v>
      </c>
      <c r="X61" s="733" t="s">
        <v>29</v>
      </c>
      <c r="Y61" s="789">
        <v>0</v>
      </c>
      <c r="Z61" s="829">
        <v>0</v>
      </c>
      <c r="AA61" s="787">
        <v>0</v>
      </c>
      <c r="AB61" s="719">
        <v>0</v>
      </c>
      <c r="AC61" s="733" t="s">
        <v>29</v>
      </c>
      <c r="AD61" s="789">
        <v>0</v>
      </c>
      <c r="AE61" s="829">
        <v>0</v>
      </c>
      <c r="AF61" s="787">
        <v>0</v>
      </c>
      <c r="AG61" s="719">
        <v>0</v>
      </c>
      <c r="AH61" s="733" t="s">
        <v>29</v>
      </c>
      <c r="AI61" s="789">
        <v>0</v>
      </c>
      <c r="AJ61" s="829">
        <v>0</v>
      </c>
      <c r="AK61" s="787">
        <v>0</v>
      </c>
      <c r="AL61" s="719">
        <v>0</v>
      </c>
      <c r="AM61" s="733" t="s">
        <v>29</v>
      </c>
      <c r="AN61" s="789">
        <v>0</v>
      </c>
      <c r="AO61" s="829">
        <v>0</v>
      </c>
      <c r="AP61" s="787">
        <v>0</v>
      </c>
      <c r="AQ61" s="719">
        <v>0</v>
      </c>
      <c r="AR61" s="733" t="s">
        <v>29</v>
      </c>
      <c r="AS61" s="789">
        <v>0</v>
      </c>
      <c r="AT61" s="829">
        <v>0</v>
      </c>
      <c r="AU61" s="787">
        <v>0</v>
      </c>
      <c r="AV61" s="719">
        <v>0</v>
      </c>
      <c r="AW61" s="733" t="s">
        <v>29</v>
      </c>
      <c r="AX61" s="789">
        <v>0</v>
      </c>
      <c r="AY61" s="829">
        <v>0</v>
      </c>
    </row>
    <row r="62" s="164" customFormat="1" hidden="1" outlineLevel="2" spans="1:51">
      <c r="A62" s="796" t="s">
        <v>82</v>
      </c>
      <c r="B62" s="787">
        <v>0</v>
      </c>
      <c r="C62" s="719">
        <v>0</v>
      </c>
      <c r="D62" s="733" t="s">
        <v>29</v>
      </c>
      <c r="E62" s="789">
        <v>0</v>
      </c>
      <c r="F62" s="829">
        <v>0</v>
      </c>
      <c r="G62" s="787">
        <v>0</v>
      </c>
      <c r="H62" s="719">
        <v>0</v>
      </c>
      <c r="I62" s="733" t="s">
        <v>29</v>
      </c>
      <c r="J62" s="789">
        <v>0</v>
      </c>
      <c r="K62" s="829">
        <v>0</v>
      </c>
      <c r="L62" s="787">
        <v>0</v>
      </c>
      <c r="M62" s="719">
        <v>0</v>
      </c>
      <c r="N62" s="733" t="s">
        <v>29</v>
      </c>
      <c r="O62" s="789">
        <v>0</v>
      </c>
      <c r="P62" s="829">
        <v>0</v>
      </c>
      <c r="Q62" s="787">
        <v>0</v>
      </c>
      <c r="R62" s="719">
        <v>0</v>
      </c>
      <c r="S62" s="733" t="s">
        <v>29</v>
      </c>
      <c r="T62" s="789">
        <v>0</v>
      </c>
      <c r="U62" s="829">
        <v>0</v>
      </c>
      <c r="V62" s="787">
        <v>0</v>
      </c>
      <c r="W62" s="719">
        <v>0</v>
      </c>
      <c r="X62" s="733" t="s">
        <v>29</v>
      </c>
      <c r="Y62" s="789">
        <v>0</v>
      </c>
      <c r="Z62" s="829">
        <v>0</v>
      </c>
      <c r="AA62" s="787">
        <v>0</v>
      </c>
      <c r="AB62" s="719">
        <v>0</v>
      </c>
      <c r="AC62" s="733" t="s">
        <v>29</v>
      </c>
      <c r="AD62" s="789">
        <v>0</v>
      </c>
      <c r="AE62" s="829">
        <v>0</v>
      </c>
      <c r="AF62" s="787">
        <v>0</v>
      </c>
      <c r="AG62" s="719">
        <v>0</v>
      </c>
      <c r="AH62" s="733" t="s">
        <v>29</v>
      </c>
      <c r="AI62" s="789">
        <v>0</v>
      </c>
      <c r="AJ62" s="829">
        <v>0</v>
      </c>
      <c r="AK62" s="787">
        <v>0</v>
      </c>
      <c r="AL62" s="719">
        <v>0</v>
      </c>
      <c r="AM62" s="733" t="s">
        <v>29</v>
      </c>
      <c r="AN62" s="789">
        <v>0</v>
      </c>
      <c r="AO62" s="829">
        <v>0</v>
      </c>
      <c r="AP62" s="787">
        <v>0</v>
      </c>
      <c r="AQ62" s="719">
        <v>0</v>
      </c>
      <c r="AR62" s="733" t="s">
        <v>29</v>
      </c>
      <c r="AS62" s="789">
        <v>0</v>
      </c>
      <c r="AT62" s="829">
        <v>0</v>
      </c>
      <c r="AU62" s="787">
        <v>0</v>
      </c>
      <c r="AV62" s="719">
        <v>0</v>
      </c>
      <c r="AW62" s="733" t="s">
        <v>29</v>
      </c>
      <c r="AX62" s="789">
        <v>0</v>
      </c>
      <c r="AY62" s="829">
        <v>0</v>
      </c>
    </row>
    <row r="63" s="695" customFormat="1" hidden="1" outlineLevel="2" spans="1:51">
      <c r="A63" s="796" t="s">
        <v>83</v>
      </c>
      <c r="B63" s="787">
        <v>0</v>
      </c>
      <c r="C63" s="719">
        <v>0</v>
      </c>
      <c r="D63" s="733" t="s">
        <v>29</v>
      </c>
      <c r="E63" s="789">
        <v>0</v>
      </c>
      <c r="F63" s="829">
        <v>0</v>
      </c>
      <c r="G63" s="787">
        <v>0</v>
      </c>
      <c r="H63" s="719">
        <v>0</v>
      </c>
      <c r="I63" s="733" t="s">
        <v>29</v>
      </c>
      <c r="J63" s="789">
        <v>0</v>
      </c>
      <c r="K63" s="829">
        <v>0</v>
      </c>
      <c r="L63" s="787">
        <v>0</v>
      </c>
      <c r="M63" s="719">
        <v>0</v>
      </c>
      <c r="N63" s="733" t="s">
        <v>29</v>
      </c>
      <c r="O63" s="789">
        <v>0</v>
      </c>
      <c r="P63" s="829">
        <v>0</v>
      </c>
      <c r="Q63" s="787">
        <v>0</v>
      </c>
      <c r="R63" s="719">
        <v>0</v>
      </c>
      <c r="S63" s="733" t="s">
        <v>29</v>
      </c>
      <c r="T63" s="789">
        <v>0</v>
      </c>
      <c r="U63" s="829">
        <v>0</v>
      </c>
      <c r="V63" s="787">
        <v>0</v>
      </c>
      <c r="W63" s="719">
        <v>0</v>
      </c>
      <c r="X63" s="733" t="s">
        <v>29</v>
      </c>
      <c r="Y63" s="789">
        <v>0</v>
      </c>
      <c r="Z63" s="829">
        <v>0</v>
      </c>
      <c r="AA63" s="787">
        <v>0</v>
      </c>
      <c r="AB63" s="719">
        <v>0</v>
      </c>
      <c r="AC63" s="733" t="s">
        <v>29</v>
      </c>
      <c r="AD63" s="789">
        <v>0</v>
      </c>
      <c r="AE63" s="829">
        <v>0</v>
      </c>
      <c r="AF63" s="787">
        <v>0</v>
      </c>
      <c r="AG63" s="719">
        <v>0</v>
      </c>
      <c r="AH63" s="733" t="s">
        <v>29</v>
      </c>
      <c r="AI63" s="789">
        <v>0</v>
      </c>
      <c r="AJ63" s="829">
        <v>0</v>
      </c>
      <c r="AK63" s="787">
        <v>0</v>
      </c>
      <c r="AL63" s="719">
        <v>0</v>
      </c>
      <c r="AM63" s="733" t="s">
        <v>29</v>
      </c>
      <c r="AN63" s="789">
        <v>0</v>
      </c>
      <c r="AO63" s="829">
        <v>0</v>
      </c>
      <c r="AP63" s="787">
        <v>0</v>
      </c>
      <c r="AQ63" s="719">
        <v>0</v>
      </c>
      <c r="AR63" s="733" t="s">
        <v>29</v>
      </c>
      <c r="AS63" s="789">
        <v>0</v>
      </c>
      <c r="AT63" s="829">
        <v>0</v>
      </c>
      <c r="AU63" s="787">
        <v>0</v>
      </c>
      <c r="AV63" s="719">
        <v>0</v>
      </c>
      <c r="AW63" s="733" t="s">
        <v>29</v>
      </c>
      <c r="AX63" s="789">
        <v>0</v>
      </c>
      <c r="AY63" s="829">
        <v>0</v>
      </c>
    </row>
    <row r="64" s="772" customFormat="1" collapsed="1" spans="1:51">
      <c r="A64" s="790" t="s">
        <v>84</v>
      </c>
      <c r="B64" s="791">
        <v>57.8591919999999</v>
      </c>
      <c r="C64" s="794">
        <v>70.09450431</v>
      </c>
      <c r="D64" s="830">
        <v>0.825445483487718</v>
      </c>
      <c r="E64" s="794">
        <v>-12.2353123100001</v>
      </c>
      <c r="F64" s="801">
        <v>68.0950209999999</v>
      </c>
      <c r="G64" s="791">
        <v>4.672848</v>
      </c>
      <c r="H64" s="794">
        <v>11.265</v>
      </c>
      <c r="I64" s="830">
        <v>0.414811185086551</v>
      </c>
      <c r="J64" s="794">
        <v>-6.592152</v>
      </c>
      <c r="K64" s="801">
        <v>8.02323999999999</v>
      </c>
      <c r="L64" s="791">
        <v>0.426268</v>
      </c>
      <c r="M64" s="794">
        <v>2.684038</v>
      </c>
      <c r="N64" s="830">
        <v>0.158815933306458</v>
      </c>
      <c r="O64" s="794">
        <v>-2.25777</v>
      </c>
      <c r="P64" s="801">
        <v>1.227233</v>
      </c>
      <c r="Q64" s="791">
        <v>-0.0418</v>
      </c>
      <c r="R64" s="794">
        <v>0.6557</v>
      </c>
      <c r="S64" s="830">
        <v>-0.063748665548269</v>
      </c>
      <c r="T64" s="794">
        <v>-0.6975</v>
      </c>
      <c r="U64" s="801">
        <v>0.4184</v>
      </c>
      <c r="V64" s="791">
        <v>52.0693629999999</v>
      </c>
      <c r="W64" s="794">
        <v>55.2681</v>
      </c>
      <c r="X64" s="830">
        <v>0.942123268214393</v>
      </c>
      <c r="Y64" s="794">
        <v>-3.1987370000001</v>
      </c>
      <c r="Z64" s="801">
        <v>55.1601479999999</v>
      </c>
      <c r="AA64" s="791">
        <v>0.732512999999999</v>
      </c>
      <c r="AB64" s="794">
        <v>0.22166631</v>
      </c>
      <c r="AC64" s="830">
        <v>3.30457524194813</v>
      </c>
      <c r="AD64" s="794">
        <v>0.510846689999999</v>
      </c>
      <c r="AE64" s="801">
        <v>3.26599999999999</v>
      </c>
      <c r="AF64" s="791">
        <v>0</v>
      </c>
      <c r="AG64" s="794">
        <v>0.36</v>
      </c>
      <c r="AH64" s="830">
        <v>0</v>
      </c>
      <c r="AI64" s="794">
        <v>-0.36</v>
      </c>
      <c r="AJ64" s="801">
        <v>0</v>
      </c>
      <c r="AK64" s="791">
        <v>0</v>
      </c>
      <c r="AL64" s="794">
        <v>4</v>
      </c>
      <c r="AM64" s="830">
        <v>0</v>
      </c>
      <c r="AN64" s="794">
        <v>-4</v>
      </c>
      <c r="AO64" s="801">
        <v>0</v>
      </c>
      <c r="AP64" s="791">
        <v>0.3924</v>
      </c>
      <c r="AQ64" s="794">
        <v>0.04</v>
      </c>
      <c r="AR64" s="830">
        <v>9.81</v>
      </c>
      <c r="AS64" s="794">
        <v>0.3524</v>
      </c>
      <c r="AT64" s="801">
        <v>0.055382</v>
      </c>
      <c r="AU64" s="791">
        <v>0</v>
      </c>
      <c r="AV64" s="794">
        <v>1.38</v>
      </c>
      <c r="AW64" s="830">
        <v>0</v>
      </c>
      <c r="AX64" s="794">
        <v>-1.38</v>
      </c>
      <c r="AY64" s="801">
        <v>4.01619</v>
      </c>
    </row>
    <row r="65" s="164" customFormat="1" hidden="1" outlineLevel="2" spans="1:51">
      <c r="A65" s="796" t="s">
        <v>85</v>
      </c>
      <c r="B65" s="787">
        <v>17.820025</v>
      </c>
      <c r="C65" s="719">
        <v>13.78527273</v>
      </c>
      <c r="D65" s="733">
        <v>1.29268570517429</v>
      </c>
      <c r="E65" s="789">
        <v>4.03475227000002</v>
      </c>
      <c r="F65" s="829">
        <v>0</v>
      </c>
      <c r="G65" s="787">
        <v>2.93359700000001</v>
      </c>
      <c r="H65" s="719">
        <v>1.61</v>
      </c>
      <c r="I65" s="733">
        <v>1.8221099378882</v>
      </c>
      <c r="J65" s="789">
        <v>1.32359700000001</v>
      </c>
      <c r="K65" s="829">
        <v>0</v>
      </c>
      <c r="L65" s="787">
        <v>0.494760000000001</v>
      </c>
      <c r="M65" s="719">
        <v>0.3</v>
      </c>
      <c r="N65" s="733">
        <v>1.6492</v>
      </c>
      <c r="O65" s="789">
        <v>0.194760000000001</v>
      </c>
      <c r="P65" s="829">
        <v>0</v>
      </c>
      <c r="Q65" s="787">
        <v>0</v>
      </c>
      <c r="R65" s="719">
        <v>0.055</v>
      </c>
      <c r="S65" s="733">
        <v>0</v>
      </c>
      <c r="T65" s="789">
        <v>-0.055</v>
      </c>
      <c r="U65" s="829">
        <v>0</v>
      </c>
      <c r="V65" s="787">
        <v>13.355868</v>
      </c>
      <c r="W65" s="719">
        <v>11.793</v>
      </c>
      <c r="X65" s="733">
        <v>1.13252505723735</v>
      </c>
      <c r="Y65" s="789">
        <v>1.56286800000001</v>
      </c>
      <c r="Z65" s="829">
        <v>0</v>
      </c>
      <c r="AA65" s="787">
        <v>1.0358</v>
      </c>
      <c r="AB65" s="719">
        <v>0.02727273</v>
      </c>
      <c r="AC65" s="733">
        <v>37.9793295354004</v>
      </c>
      <c r="AD65" s="789">
        <v>1.00852727</v>
      </c>
      <c r="AE65" s="829">
        <v>0</v>
      </c>
      <c r="AF65" s="787">
        <v>0</v>
      </c>
      <c r="AG65" s="719">
        <v>0</v>
      </c>
      <c r="AH65" s="733" t="s">
        <v>29</v>
      </c>
      <c r="AI65" s="789">
        <v>0</v>
      </c>
      <c r="AJ65" s="829">
        <v>0</v>
      </c>
      <c r="AK65" s="787">
        <v>0.276876999999999</v>
      </c>
      <c r="AL65" s="719">
        <v>0</v>
      </c>
      <c r="AM65" s="733" t="s">
        <v>29</v>
      </c>
      <c r="AN65" s="789">
        <v>0.276876999999999</v>
      </c>
      <c r="AO65" s="829">
        <v>0</v>
      </c>
      <c r="AP65" s="787">
        <v>-0.585365</v>
      </c>
      <c r="AQ65" s="719">
        <v>0</v>
      </c>
      <c r="AR65" s="733" t="s">
        <v>29</v>
      </c>
      <c r="AS65" s="789">
        <v>-0.585365</v>
      </c>
      <c r="AT65" s="829">
        <v>0</v>
      </c>
      <c r="AU65" s="787">
        <v>0</v>
      </c>
      <c r="AV65" s="719">
        <v>0</v>
      </c>
      <c r="AW65" s="733" t="s">
        <v>29</v>
      </c>
      <c r="AX65" s="789">
        <v>0</v>
      </c>
      <c r="AY65" s="829">
        <v>0</v>
      </c>
    </row>
    <row r="66" s="164" customFormat="1" hidden="1" outlineLevel="2" spans="1:51">
      <c r="A66" s="796" t="s">
        <v>86</v>
      </c>
      <c r="B66" s="787">
        <v>1.931777</v>
      </c>
      <c r="C66" s="719">
        <v>1.932</v>
      </c>
      <c r="D66" s="733">
        <v>0.999884575569359</v>
      </c>
      <c r="E66" s="789">
        <v>-0.000222999999999196</v>
      </c>
      <c r="F66" s="829">
        <v>0</v>
      </c>
      <c r="G66" s="787">
        <v>0.426270000000001</v>
      </c>
      <c r="H66" s="719">
        <v>0</v>
      </c>
      <c r="I66" s="733" t="s">
        <v>29</v>
      </c>
      <c r="J66" s="789">
        <v>0.426270000000001</v>
      </c>
      <c r="K66" s="829">
        <v>0</v>
      </c>
      <c r="L66" s="787">
        <v>0.121234</v>
      </c>
      <c r="M66" s="719">
        <v>0</v>
      </c>
      <c r="N66" s="733" t="s">
        <v>29</v>
      </c>
      <c r="O66" s="789">
        <v>0.121234</v>
      </c>
      <c r="P66" s="829">
        <v>0</v>
      </c>
      <c r="Q66" s="787">
        <v>0</v>
      </c>
      <c r="R66" s="719">
        <v>0</v>
      </c>
      <c r="S66" s="733" t="s">
        <v>29</v>
      </c>
      <c r="T66" s="789">
        <v>0</v>
      </c>
      <c r="U66" s="829">
        <v>0</v>
      </c>
      <c r="V66" s="787">
        <v>1.384273</v>
      </c>
      <c r="W66" s="719">
        <v>1.932</v>
      </c>
      <c r="X66" s="733">
        <v>0.716497412008282</v>
      </c>
      <c r="Y66" s="789">
        <v>-0.547727</v>
      </c>
      <c r="Z66" s="829">
        <v>0</v>
      </c>
      <c r="AA66" s="787">
        <v>0</v>
      </c>
      <c r="AB66" s="719">
        <v>0</v>
      </c>
      <c r="AC66" s="733" t="s">
        <v>29</v>
      </c>
      <c r="AD66" s="789">
        <v>0</v>
      </c>
      <c r="AE66" s="829">
        <v>0</v>
      </c>
      <c r="AF66" s="787">
        <v>0</v>
      </c>
      <c r="AG66" s="719">
        <v>0</v>
      </c>
      <c r="AH66" s="733" t="s">
        <v>29</v>
      </c>
      <c r="AI66" s="789">
        <v>0</v>
      </c>
      <c r="AJ66" s="829">
        <v>0</v>
      </c>
      <c r="AK66" s="787">
        <v>0</v>
      </c>
      <c r="AL66" s="719">
        <v>0</v>
      </c>
      <c r="AM66" s="733" t="s">
        <v>29</v>
      </c>
      <c r="AN66" s="789">
        <v>0</v>
      </c>
      <c r="AO66" s="829">
        <v>0</v>
      </c>
      <c r="AP66" s="787">
        <v>0</v>
      </c>
      <c r="AQ66" s="719">
        <v>0</v>
      </c>
      <c r="AR66" s="733" t="s">
        <v>29</v>
      </c>
      <c r="AS66" s="789">
        <v>0</v>
      </c>
      <c r="AT66" s="829">
        <v>0</v>
      </c>
      <c r="AU66" s="787">
        <v>0</v>
      </c>
      <c r="AV66" s="719">
        <v>0</v>
      </c>
      <c r="AW66" s="733" t="s">
        <v>29</v>
      </c>
      <c r="AX66" s="789">
        <v>0</v>
      </c>
      <c r="AY66" s="829">
        <v>0</v>
      </c>
    </row>
    <row r="67" s="164" customFormat="1" hidden="1" outlineLevel="2" spans="1:51">
      <c r="A67" s="796" t="s">
        <v>87</v>
      </c>
      <c r="B67" s="787">
        <v>5.871263</v>
      </c>
      <c r="C67" s="719">
        <v>0</v>
      </c>
      <c r="D67" s="733" t="s">
        <v>29</v>
      </c>
      <c r="E67" s="789">
        <v>5.871263</v>
      </c>
      <c r="F67" s="829">
        <v>0</v>
      </c>
      <c r="G67" s="787">
        <v>3.174593</v>
      </c>
      <c r="H67" s="719">
        <v>0</v>
      </c>
      <c r="I67" s="733" t="s">
        <v>29</v>
      </c>
      <c r="J67" s="789">
        <v>3.174593</v>
      </c>
      <c r="K67" s="829">
        <v>0</v>
      </c>
      <c r="L67" s="787">
        <v>0.907841999999998</v>
      </c>
      <c r="M67" s="719">
        <v>0</v>
      </c>
      <c r="N67" s="733" t="s">
        <v>29</v>
      </c>
      <c r="O67" s="789">
        <v>0.907841999999998</v>
      </c>
      <c r="P67" s="829">
        <v>0</v>
      </c>
      <c r="Q67" s="787">
        <v>0.0575</v>
      </c>
      <c r="R67" s="719">
        <v>0</v>
      </c>
      <c r="S67" s="733" t="s">
        <v>29</v>
      </c>
      <c r="T67" s="789">
        <v>0.0575</v>
      </c>
      <c r="U67" s="829">
        <v>0</v>
      </c>
      <c r="V67" s="787">
        <v>1.690328</v>
      </c>
      <c r="W67" s="719">
        <v>0</v>
      </c>
      <c r="X67" s="733" t="s">
        <v>29</v>
      </c>
      <c r="Y67" s="789">
        <v>1.690328</v>
      </c>
      <c r="Z67" s="829">
        <v>0</v>
      </c>
      <c r="AA67" s="787">
        <v>0.041</v>
      </c>
      <c r="AB67" s="719">
        <v>0</v>
      </c>
      <c r="AC67" s="733" t="s">
        <v>29</v>
      </c>
      <c r="AD67" s="789">
        <v>0.041</v>
      </c>
      <c r="AE67" s="829">
        <v>0</v>
      </c>
      <c r="AF67" s="787">
        <v>4.931651</v>
      </c>
      <c r="AG67" s="719">
        <v>0</v>
      </c>
      <c r="AH67" s="733" t="s">
        <v>29</v>
      </c>
      <c r="AI67" s="789">
        <v>4.931651</v>
      </c>
      <c r="AJ67" s="829">
        <v>0</v>
      </c>
      <c r="AK67" s="787">
        <v>0</v>
      </c>
      <c r="AL67" s="719">
        <v>0</v>
      </c>
      <c r="AM67" s="733" t="s">
        <v>29</v>
      </c>
      <c r="AN67" s="789">
        <v>0</v>
      </c>
      <c r="AO67" s="829">
        <v>0</v>
      </c>
      <c r="AP67" s="787">
        <v>0.551289999999999</v>
      </c>
      <c r="AQ67" s="719">
        <v>0</v>
      </c>
      <c r="AR67" s="733" t="s">
        <v>29</v>
      </c>
      <c r="AS67" s="789">
        <v>0.551289999999999</v>
      </c>
      <c r="AT67" s="829">
        <v>0</v>
      </c>
      <c r="AU67" s="787">
        <v>0.5571</v>
      </c>
      <c r="AV67" s="719">
        <v>0</v>
      </c>
      <c r="AW67" s="733" t="s">
        <v>29</v>
      </c>
      <c r="AX67" s="789">
        <v>0.5571</v>
      </c>
      <c r="AY67" s="829">
        <v>0</v>
      </c>
    </row>
    <row r="68" s="164" customFormat="1" hidden="1" outlineLevel="2" spans="1:51">
      <c r="A68" s="796" t="s">
        <v>88</v>
      </c>
      <c r="B68" s="787">
        <v>10.873832</v>
      </c>
      <c r="C68" s="719">
        <v>27.4667</v>
      </c>
      <c r="D68" s="733">
        <v>0.39589146129677</v>
      </c>
      <c r="E68" s="789">
        <v>-16.592868</v>
      </c>
      <c r="F68" s="829">
        <v>0</v>
      </c>
      <c r="G68" s="787">
        <v>6.357681</v>
      </c>
      <c r="H68" s="719">
        <v>15.038</v>
      </c>
      <c r="I68" s="733">
        <v>0.422774371591967</v>
      </c>
      <c r="J68" s="789">
        <v>-8.680319</v>
      </c>
      <c r="K68" s="829">
        <v>0</v>
      </c>
      <c r="L68" s="787">
        <v>2.563557</v>
      </c>
      <c r="M68" s="719">
        <v>3.6277</v>
      </c>
      <c r="N68" s="733">
        <v>0.70666179673071</v>
      </c>
      <c r="O68" s="789">
        <v>-1.064143</v>
      </c>
      <c r="P68" s="829">
        <v>0</v>
      </c>
      <c r="Q68" s="787">
        <v>0.1495</v>
      </c>
      <c r="R68" s="719">
        <v>0.08</v>
      </c>
      <c r="S68" s="733">
        <v>1.86875</v>
      </c>
      <c r="T68" s="789">
        <v>0.0694999999999999</v>
      </c>
      <c r="U68" s="829">
        <v>0</v>
      </c>
      <c r="V68" s="787">
        <v>0.931704</v>
      </c>
      <c r="W68" s="719">
        <v>8.543</v>
      </c>
      <c r="X68" s="733">
        <v>0.109060517382652</v>
      </c>
      <c r="Y68" s="789">
        <v>-7.611296</v>
      </c>
      <c r="Z68" s="829">
        <v>0</v>
      </c>
      <c r="AA68" s="787">
        <v>0.871389999999998</v>
      </c>
      <c r="AB68" s="719">
        <v>0.178</v>
      </c>
      <c r="AC68" s="733">
        <v>4.89544943820223</v>
      </c>
      <c r="AD68" s="789">
        <v>0.693389999999998</v>
      </c>
      <c r="AE68" s="829">
        <v>0</v>
      </c>
      <c r="AF68" s="787">
        <v>3.78819999999999</v>
      </c>
      <c r="AG68" s="719">
        <v>20.16</v>
      </c>
      <c r="AH68" s="733">
        <v>0.187906746031746</v>
      </c>
      <c r="AI68" s="789">
        <v>-16.3718</v>
      </c>
      <c r="AJ68" s="829">
        <v>0</v>
      </c>
      <c r="AK68" s="787">
        <v>0.02</v>
      </c>
      <c r="AL68" s="719">
        <v>0</v>
      </c>
      <c r="AM68" s="733" t="s">
        <v>29</v>
      </c>
      <c r="AN68" s="789">
        <v>0.02</v>
      </c>
      <c r="AO68" s="829">
        <v>0</v>
      </c>
      <c r="AP68" s="787">
        <v>0.0599980000000008</v>
      </c>
      <c r="AQ68" s="719">
        <v>0</v>
      </c>
      <c r="AR68" s="733" t="s">
        <v>29</v>
      </c>
      <c r="AS68" s="789">
        <v>0.0599980000000008</v>
      </c>
      <c r="AT68" s="829">
        <v>0</v>
      </c>
      <c r="AU68" s="787">
        <v>0.820439999999999</v>
      </c>
      <c r="AV68" s="719">
        <v>0</v>
      </c>
      <c r="AW68" s="733" t="s">
        <v>29</v>
      </c>
      <c r="AX68" s="789">
        <v>0.820439999999999</v>
      </c>
      <c r="AY68" s="829">
        <v>0</v>
      </c>
    </row>
    <row r="69" s="164" customFormat="1" hidden="1" outlineLevel="2" spans="1:51">
      <c r="A69" s="796" t="s">
        <v>89</v>
      </c>
      <c r="B69" s="787">
        <v>0.2</v>
      </c>
      <c r="C69" s="719">
        <v>0</v>
      </c>
      <c r="D69" s="733" t="s">
        <v>29</v>
      </c>
      <c r="E69" s="789">
        <v>0.2</v>
      </c>
      <c r="F69" s="829">
        <v>0</v>
      </c>
      <c r="G69" s="787">
        <v>0</v>
      </c>
      <c r="H69" s="719">
        <v>0</v>
      </c>
      <c r="I69" s="733" t="s">
        <v>29</v>
      </c>
      <c r="J69" s="789">
        <v>0</v>
      </c>
      <c r="K69" s="829">
        <v>0</v>
      </c>
      <c r="L69" s="787">
        <v>0</v>
      </c>
      <c r="M69" s="719">
        <v>0</v>
      </c>
      <c r="N69" s="733" t="s">
        <v>29</v>
      </c>
      <c r="O69" s="789">
        <v>0</v>
      </c>
      <c r="P69" s="829">
        <v>0</v>
      </c>
      <c r="Q69" s="787">
        <v>0</v>
      </c>
      <c r="R69" s="719">
        <v>0</v>
      </c>
      <c r="S69" s="733" t="s">
        <v>29</v>
      </c>
      <c r="T69" s="789">
        <v>0</v>
      </c>
      <c r="U69" s="829">
        <v>0</v>
      </c>
      <c r="V69" s="787">
        <v>0.2</v>
      </c>
      <c r="W69" s="719">
        <v>0</v>
      </c>
      <c r="X69" s="733" t="s">
        <v>29</v>
      </c>
      <c r="Y69" s="789">
        <v>0.2</v>
      </c>
      <c r="Z69" s="829">
        <v>0</v>
      </c>
      <c r="AA69" s="787">
        <v>0</v>
      </c>
      <c r="AB69" s="719">
        <v>0</v>
      </c>
      <c r="AC69" s="733" t="s">
        <v>29</v>
      </c>
      <c r="AD69" s="789">
        <v>0</v>
      </c>
      <c r="AE69" s="829">
        <v>0</v>
      </c>
      <c r="AF69" s="787">
        <v>0.07</v>
      </c>
      <c r="AG69" s="719">
        <v>0</v>
      </c>
      <c r="AH69" s="733" t="s">
        <v>29</v>
      </c>
      <c r="AI69" s="789">
        <v>0.07</v>
      </c>
      <c r="AJ69" s="829">
        <v>0</v>
      </c>
      <c r="AK69" s="787">
        <v>0</v>
      </c>
      <c r="AL69" s="719">
        <v>0</v>
      </c>
      <c r="AM69" s="733" t="s">
        <v>29</v>
      </c>
      <c r="AN69" s="789">
        <v>0</v>
      </c>
      <c r="AO69" s="829">
        <v>0</v>
      </c>
      <c r="AP69" s="787">
        <v>0</v>
      </c>
      <c r="AQ69" s="719">
        <v>0</v>
      </c>
      <c r="AR69" s="733" t="s">
        <v>29</v>
      </c>
      <c r="AS69" s="789">
        <v>0</v>
      </c>
      <c r="AT69" s="829">
        <v>0</v>
      </c>
      <c r="AU69" s="787">
        <v>0</v>
      </c>
      <c r="AV69" s="719">
        <v>0</v>
      </c>
      <c r="AW69" s="733" t="s">
        <v>29</v>
      </c>
      <c r="AX69" s="789">
        <v>0</v>
      </c>
      <c r="AY69" s="829">
        <v>0</v>
      </c>
    </row>
    <row r="70" s="164" customFormat="1" hidden="1" outlineLevel="2" spans="1:51">
      <c r="A70" s="796" t="s">
        <v>90</v>
      </c>
      <c r="B70" s="787">
        <v>-0.414217000000001</v>
      </c>
      <c r="C70" s="719">
        <v>10.20291666</v>
      </c>
      <c r="D70" s="733">
        <v>-0.0405979009535496</v>
      </c>
      <c r="E70" s="789">
        <v>-10.61713366</v>
      </c>
      <c r="F70" s="829">
        <v>0</v>
      </c>
      <c r="G70" s="787">
        <v>0.767499999999999</v>
      </c>
      <c r="H70" s="719">
        <v>1.328</v>
      </c>
      <c r="I70" s="733">
        <v>0.577936746987951</v>
      </c>
      <c r="J70" s="789">
        <v>-0.560500000000001</v>
      </c>
      <c r="K70" s="829">
        <v>0</v>
      </c>
      <c r="L70" s="787">
        <v>0.233426</v>
      </c>
      <c r="M70" s="719">
        <v>0.286</v>
      </c>
      <c r="N70" s="733">
        <v>0.816174825174825</v>
      </c>
      <c r="O70" s="789">
        <v>-0.0525740000000001</v>
      </c>
      <c r="P70" s="829">
        <v>0</v>
      </c>
      <c r="Q70" s="787">
        <v>0.15</v>
      </c>
      <c r="R70" s="719">
        <v>0.079</v>
      </c>
      <c r="S70" s="733">
        <v>1.89873417721519</v>
      </c>
      <c r="T70" s="789">
        <v>0.071</v>
      </c>
      <c r="U70" s="829">
        <v>0</v>
      </c>
      <c r="V70" s="787">
        <v>-1.787143</v>
      </c>
      <c r="W70" s="719">
        <v>8.507</v>
      </c>
      <c r="X70" s="733">
        <v>-0.210079111320089</v>
      </c>
      <c r="Y70" s="789">
        <v>-10.294143</v>
      </c>
      <c r="Z70" s="829">
        <v>0</v>
      </c>
      <c r="AA70" s="787">
        <v>0.222</v>
      </c>
      <c r="AB70" s="719">
        <v>0.00291666</v>
      </c>
      <c r="AC70" s="733">
        <v>76.1144596901936</v>
      </c>
      <c r="AD70" s="789">
        <v>0.21908334</v>
      </c>
      <c r="AE70" s="829">
        <v>0</v>
      </c>
      <c r="AF70" s="787">
        <v>0</v>
      </c>
      <c r="AG70" s="719">
        <v>0</v>
      </c>
      <c r="AH70" s="733" t="s">
        <v>29</v>
      </c>
      <c r="AI70" s="789">
        <v>0</v>
      </c>
      <c r="AJ70" s="829">
        <v>0</v>
      </c>
      <c r="AK70" s="787">
        <v>0</v>
      </c>
      <c r="AL70" s="719">
        <v>1.16</v>
      </c>
      <c r="AM70" s="733">
        <v>0</v>
      </c>
      <c r="AN70" s="789">
        <v>-1.16</v>
      </c>
      <c r="AO70" s="829">
        <v>0</v>
      </c>
      <c r="AP70" s="787">
        <v>0</v>
      </c>
      <c r="AQ70" s="719">
        <v>0</v>
      </c>
      <c r="AR70" s="733" t="s">
        <v>29</v>
      </c>
      <c r="AS70" s="789">
        <v>0</v>
      </c>
      <c r="AT70" s="829">
        <v>0</v>
      </c>
      <c r="AU70" s="787">
        <v>0.0434</v>
      </c>
      <c r="AV70" s="719">
        <v>0</v>
      </c>
      <c r="AW70" s="733" t="s">
        <v>29</v>
      </c>
      <c r="AX70" s="789">
        <v>0.0434</v>
      </c>
      <c r="AY70" s="829">
        <v>0</v>
      </c>
    </row>
    <row r="71" s="164" customFormat="1" hidden="1" outlineLevel="2" spans="1:51">
      <c r="A71" s="796" t="s">
        <v>91</v>
      </c>
      <c r="B71" s="787">
        <v>33.2129769999999</v>
      </c>
      <c r="C71" s="719">
        <v>0</v>
      </c>
      <c r="D71" s="733" t="s">
        <v>29</v>
      </c>
      <c r="E71" s="789">
        <v>33.2129769999999</v>
      </c>
      <c r="F71" s="829">
        <v>0</v>
      </c>
      <c r="G71" s="787">
        <v>2.1945</v>
      </c>
      <c r="H71" s="719">
        <v>0</v>
      </c>
      <c r="I71" s="733" t="s">
        <v>29</v>
      </c>
      <c r="J71" s="789">
        <v>2.1945</v>
      </c>
      <c r="K71" s="829">
        <v>0</v>
      </c>
      <c r="L71" s="787">
        <v>0.377476</v>
      </c>
      <c r="M71" s="719">
        <v>0</v>
      </c>
      <c r="N71" s="733" t="s">
        <v>29</v>
      </c>
      <c r="O71" s="789">
        <v>0.377476</v>
      </c>
      <c r="P71" s="829">
        <v>0</v>
      </c>
      <c r="Q71" s="787">
        <v>0.108</v>
      </c>
      <c r="R71" s="719">
        <v>0</v>
      </c>
      <c r="S71" s="733" t="s">
        <v>29</v>
      </c>
      <c r="T71" s="789">
        <v>0.108</v>
      </c>
      <c r="U71" s="829">
        <v>0</v>
      </c>
      <c r="V71" s="787">
        <v>30.4480009999999</v>
      </c>
      <c r="W71" s="719">
        <v>0</v>
      </c>
      <c r="X71" s="733" t="s">
        <v>29</v>
      </c>
      <c r="Y71" s="789">
        <v>30.4480009999999</v>
      </c>
      <c r="Z71" s="829">
        <v>0</v>
      </c>
      <c r="AA71" s="787">
        <v>0.085</v>
      </c>
      <c r="AB71" s="719">
        <v>0</v>
      </c>
      <c r="AC71" s="733" t="s">
        <v>29</v>
      </c>
      <c r="AD71" s="789">
        <v>0.085</v>
      </c>
      <c r="AE71" s="829">
        <v>0</v>
      </c>
      <c r="AF71" s="787">
        <v>0</v>
      </c>
      <c r="AG71" s="719">
        <v>0</v>
      </c>
      <c r="AH71" s="733" t="s">
        <v>29</v>
      </c>
      <c r="AI71" s="789">
        <v>0</v>
      </c>
      <c r="AJ71" s="829">
        <v>0</v>
      </c>
      <c r="AK71" s="787">
        <v>0</v>
      </c>
      <c r="AL71" s="719">
        <v>0</v>
      </c>
      <c r="AM71" s="733" t="s">
        <v>29</v>
      </c>
      <c r="AN71" s="789">
        <v>0</v>
      </c>
      <c r="AO71" s="829">
        <v>0</v>
      </c>
      <c r="AP71" s="787">
        <v>0.140144</v>
      </c>
      <c r="AQ71" s="719">
        <v>0</v>
      </c>
      <c r="AR71" s="733" t="s">
        <v>29</v>
      </c>
      <c r="AS71" s="789">
        <v>0.140144</v>
      </c>
      <c r="AT71" s="829">
        <v>0</v>
      </c>
      <c r="AU71" s="787">
        <v>0</v>
      </c>
      <c r="AV71" s="719">
        <v>0</v>
      </c>
      <c r="AW71" s="733" t="s">
        <v>29</v>
      </c>
      <c r="AX71" s="789">
        <v>0</v>
      </c>
      <c r="AY71" s="829">
        <v>0</v>
      </c>
    </row>
    <row r="72" s="164" customFormat="1" hidden="1" outlineLevel="2" spans="1:51">
      <c r="A72" s="796" t="s">
        <v>92</v>
      </c>
      <c r="B72" s="787">
        <v>0.452499999999997</v>
      </c>
      <c r="C72" s="719">
        <v>0</v>
      </c>
      <c r="D72" s="733" t="s">
        <v>29</v>
      </c>
      <c r="E72" s="789">
        <v>0.452499999999997</v>
      </c>
      <c r="F72" s="829">
        <v>0</v>
      </c>
      <c r="G72" s="787">
        <v>-0.0225000000000023</v>
      </c>
      <c r="H72" s="719">
        <v>0</v>
      </c>
      <c r="I72" s="733" t="s">
        <v>29</v>
      </c>
      <c r="J72" s="789">
        <v>-0.0225000000000023</v>
      </c>
      <c r="K72" s="829">
        <v>0</v>
      </c>
      <c r="L72" s="787">
        <v>-1.14491749414469e-16</v>
      </c>
      <c r="M72" s="719">
        <v>0</v>
      </c>
      <c r="N72" s="733" t="s">
        <v>29</v>
      </c>
      <c r="O72" s="789">
        <v>-1.14491749414469e-16</v>
      </c>
      <c r="P72" s="829">
        <v>0</v>
      </c>
      <c r="Q72" s="787">
        <v>0</v>
      </c>
      <c r="R72" s="719">
        <v>0</v>
      </c>
      <c r="S72" s="733" t="s">
        <v>29</v>
      </c>
      <c r="T72" s="789">
        <v>0</v>
      </c>
      <c r="U72" s="829">
        <v>0</v>
      </c>
      <c r="V72" s="787">
        <v>0</v>
      </c>
      <c r="W72" s="719">
        <v>0</v>
      </c>
      <c r="X72" s="733" t="s">
        <v>29</v>
      </c>
      <c r="Y72" s="789">
        <v>0</v>
      </c>
      <c r="Z72" s="829">
        <v>0</v>
      </c>
      <c r="AA72" s="787">
        <v>0.474999999999999</v>
      </c>
      <c r="AB72" s="719">
        <v>0</v>
      </c>
      <c r="AC72" s="733" t="s">
        <v>29</v>
      </c>
      <c r="AD72" s="789">
        <v>0.474999999999999</v>
      </c>
      <c r="AE72" s="829">
        <v>0</v>
      </c>
      <c r="AF72" s="787">
        <v>0</v>
      </c>
      <c r="AG72" s="719">
        <v>0</v>
      </c>
      <c r="AH72" s="733" t="s">
        <v>29</v>
      </c>
      <c r="AI72" s="789">
        <v>0</v>
      </c>
      <c r="AJ72" s="829">
        <v>0</v>
      </c>
      <c r="AK72" s="787">
        <v>0</v>
      </c>
      <c r="AL72" s="719">
        <v>0</v>
      </c>
      <c r="AM72" s="733" t="s">
        <v>29</v>
      </c>
      <c r="AN72" s="789">
        <v>0</v>
      </c>
      <c r="AO72" s="829">
        <v>0</v>
      </c>
      <c r="AP72" s="787">
        <v>0.126574</v>
      </c>
      <c r="AQ72" s="719">
        <v>0</v>
      </c>
      <c r="AR72" s="733" t="s">
        <v>29</v>
      </c>
      <c r="AS72" s="789">
        <v>0.126574</v>
      </c>
      <c r="AT72" s="829">
        <v>0</v>
      </c>
      <c r="AU72" s="787">
        <v>0</v>
      </c>
      <c r="AV72" s="719">
        <v>0</v>
      </c>
      <c r="AW72" s="733" t="s">
        <v>29</v>
      </c>
      <c r="AX72" s="789">
        <v>0</v>
      </c>
      <c r="AY72" s="829">
        <v>0</v>
      </c>
    </row>
    <row r="73" s="164" customFormat="1" hidden="1" outlineLevel="2" spans="1:51">
      <c r="A73" s="796" t="s">
        <v>93</v>
      </c>
      <c r="B73" s="787">
        <v>0</v>
      </c>
      <c r="C73" s="719">
        <v>4.658125</v>
      </c>
      <c r="D73" s="733">
        <v>0</v>
      </c>
      <c r="E73" s="789">
        <v>-4.658125</v>
      </c>
      <c r="F73" s="829">
        <v>0</v>
      </c>
      <c r="G73" s="787">
        <v>0</v>
      </c>
      <c r="H73" s="719">
        <v>1.239</v>
      </c>
      <c r="I73" s="733">
        <v>0</v>
      </c>
      <c r="J73" s="789">
        <v>-1.239</v>
      </c>
      <c r="K73" s="829">
        <v>0</v>
      </c>
      <c r="L73" s="787">
        <v>0</v>
      </c>
      <c r="M73" s="719">
        <v>0.2822</v>
      </c>
      <c r="N73" s="733">
        <v>0</v>
      </c>
      <c r="O73" s="789">
        <v>-0.2822</v>
      </c>
      <c r="P73" s="829">
        <v>0</v>
      </c>
      <c r="Q73" s="787">
        <v>0</v>
      </c>
      <c r="R73" s="719">
        <v>0.0688</v>
      </c>
      <c r="S73" s="733">
        <v>0</v>
      </c>
      <c r="T73" s="789">
        <v>-0.0688</v>
      </c>
      <c r="U73" s="829">
        <v>0</v>
      </c>
      <c r="V73" s="787">
        <v>0</v>
      </c>
      <c r="W73" s="719">
        <v>3.06</v>
      </c>
      <c r="X73" s="733">
        <v>0</v>
      </c>
      <c r="Y73" s="789">
        <v>-3.06</v>
      </c>
      <c r="Z73" s="829">
        <v>0</v>
      </c>
      <c r="AA73" s="787">
        <v>0</v>
      </c>
      <c r="AB73" s="719">
        <v>0.008125</v>
      </c>
      <c r="AC73" s="733">
        <v>0</v>
      </c>
      <c r="AD73" s="789">
        <v>-0.008125</v>
      </c>
      <c r="AE73" s="829">
        <v>0</v>
      </c>
      <c r="AF73" s="787">
        <v>0</v>
      </c>
      <c r="AG73" s="719">
        <v>0</v>
      </c>
      <c r="AH73" s="733" t="s">
        <v>29</v>
      </c>
      <c r="AI73" s="789">
        <v>0</v>
      </c>
      <c r="AJ73" s="829">
        <v>0</v>
      </c>
      <c r="AK73" s="787">
        <v>0</v>
      </c>
      <c r="AL73" s="719">
        <v>0</v>
      </c>
      <c r="AM73" s="733" t="s">
        <v>29</v>
      </c>
      <c r="AN73" s="789">
        <v>0</v>
      </c>
      <c r="AO73" s="829">
        <v>0</v>
      </c>
      <c r="AP73" s="787">
        <v>0</v>
      </c>
      <c r="AQ73" s="719">
        <v>0</v>
      </c>
      <c r="AR73" s="733" t="s">
        <v>29</v>
      </c>
      <c r="AS73" s="789">
        <v>0</v>
      </c>
      <c r="AT73" s="829">
        <v>0</v>
      </c>
      <c r="AU73" s="787">
        <v>0</v>
      </c>
      <c r="AV73" s="719">
        <v>0</v>
      </c>
      <c r="AW73" s="733" t="s">
        <v>29</v>
      </c>
      <c r="AX73" s="789">
        <v>0</v>
      </c>
      <c r="AY73" s="829">
        <v>0</v>
      </c>
    </row>
    <row r="74" s="164" customFormat="1" hidden="1" outlineLevel="2" spans="1:51">
      <c r="A74" s="796" t="s">
        <v>178</v>
      </c>
      <c r="B74" s="787">
        <v>0</v>
      </c>
      <c r="C74" s="719">
        <v>0</v>
      </c>
      <c r="D74" s="733" t="s">
        <v>29</v>
      </c>
      <c r="E74" s="789">
        <v>0</v>
      </c>
      <c r="F74" s="829">
        <v>0</v>
      </c>
      <c r="G74" s="787">
        <v>0</v>
      </c>
      <c r="H74" s="719">
        <v>0</v>
      </c>
      <c r="I74" s="733" t="s">
        <v>29</v>
      </c>
      <c r="J74" s="789">
        <v>0</v>
      </c>
      <c r="K74" s="829">
        <v>0</v>
      </c>
      <c r="L74" s="787">
        <v>0</v>
      </c>
      <c r="M74" s="719">
        <v>0</v>
      </c>
      <c r="N74" s="733" t="s">
        <v>29</v>
      </c>
      <c r="O74" s="789">
        <v>0</v>
      </c>
      <c r="P74" s="829">
        <v>0</v>
      </c>
      <c r="Q74" s="787">
        <v>0</v>
      </c>
      <c r="R74" s="719">
        <v>0</v>
      </c>
      <c r="S74" s="733" t="s">
        <v>29</v>
      </c>
      <c r="T74" s="789">
        <v>0</v>
      </c>
      <c r="U74" s="829">
        <v>0</v>
      </c>
      <c r="V74" s="787">
        <v>0</v>
      </c>
      <c r="W74" s="719">
        <v>0</v>
      </c>
      <c r="X74" s="733" t="s">
        <v>29</v>
      </c>
      <c r="Y74" s="789">
        <v>0</v>
      </c>
      <c r="Z74" s="829">
        <v>0</v>
      </c>
      <c r="AA74" s="787">
        <v>0</v>
      </c>
      <c r="AB74" s="719">
        <v>0</v>
      </c>
      <c r="AC74" s="733" t="s">
        <v>29</v>
      </c>
      <c r="AD74" s="789">
        <v>0</v>
      </c>
      <c r="AE74" s="829">
        <v>0</v>
      </c>
      <c r="AF74" s="787">
        <v>0</v>
      </c>
      <c r="AG74" s="719">
        <v>0</v>
      </c>
      <c r="AH74" s="733" t="s">
        <v>29</v>
      </c>
      <c r="AI74" s="789">
        <v>0</v>
      </c>
      <c r="AJ74" s="829">
        <v>0</v>
      </c>
      <c r="AK74" s="787">
        <v>0</v>
      </c>
      <c r="AL74" s="719">
        <v>0</v>
      </c>
      <c r="AM74" s="733" t="s">
        <v>29</v>
      </c>
      <c r="AN74" s="789">
        <v>0</v>
      </c>
      <c r="AO74" s="829">
        <v>0</v>
      </c>
      <c r="AP74" s="787">
        <v>0</v>
      </c>
      <c r="AQ74" s="719">
        <v>0</v>
      </c>
      <c r="AR74" s="733" t="s">
        <v>29</v>
      </c>
      <c r="AS74" s="789">
        <v>0</v>
      </c>
      <c r="AT74" s="829">
        <v>0</v>
      </c>
      <c r="AU74" s="787">
        <v>0</v>
      </c>
      <c r="AV74" s="719">
        <v>0</v>
      </c>
      <c r="AW74" s="733" t="s">
        <v>29</v>
      </c>
      <c r="AX74" s="789">
        <v>0</v>
      </c>
      <c r="AY74" s="829">
        <v>0</v>
      </c>
    </row>
    <row r="75" s="164" customFormat="1" hidden="1" outlineLevel="2" spans="1:51">
      <c r="A75" s="796" t="s">
        <v>179</v>
      </c>
      <c r="B75" s="787">
        <v>0</v>
      </c>
      <c r="C75" s="719">
        <v>0</v>
      </c>
      <c r="D75" s="733" t="s">
        <v>29</v>
      </c>
      <c r="E75" s="789">
        <v>0</v>
      </c>
      <c r="F75" s="829">
        <v>0</v>
      </c>
      <c r="G75" s="787">
        <v>0</v>
      </c>
      <c r="H75" s="719">
        <v>0</v>
      </c>
      <c r="I75" s="733" t="s">
        <v>29</v>
      </c>
      <c r="J75" s="789">
        <v>0</v>
      </c>
      <c r="K75" s="829">
        <v>0</v>
      </c>
      <c r="L75" s="787">
        <v>0</v>
      </c>
      <c r="M75" s="719">
        <v>0</v>
      </c>
      <c r="N75" s="733" t="s">
        <v>29</v>
      </c>
      <c r="O75" s="789">
        <v>0</v>
      </c>
      <c r="P75" s="829">
        <v>0</v>
      </c>
      <c r="Q75" s="787">
        <v>0</v>
      </c>
      <c r="R75" s="719">
        <v>0</v>
      </c>
      <c r="S75" s="733" t="s">
        <v>29</v>
      </c>
      <c r="T75" s="789">
        <v>0</v>
      </c>
      <c r="U75" s="829">
        <v>0</v>
      </c>
      <c r="V75" s="787">
        <v>0</v>
      </c>
      <c r="W75" s="719">
        <v>0</v>
      </c>
      <c r="X75" s="733" t="s">
        <v>29</v>
      </c>
      <c r="Y75" s="789">
        <v>0</v>
      </c>
      <c r="Z75" s="829">
        <v>0</v>
      </c>
      <c r="AA75" s="787">
        <v>0</v>
      </c>
      <c r="AB75" s="719">
        <v>0</v>
      </c>
      <c r="AC75" s="733" t="s">
        <v>29</v>
      </c>
      <c r="AD75" s="789">
        <v>0</v>
      </c>
      <c r="AE75" s="829">
        <v>0</v>
      </c>
      <c r="AF75" s="787">
        <v>0</v>
      </c>
      <c r="AG75" s="719">
        <v>0</v>
      </c>
      <c r="AH75" s="733" t="s">
        <v>29</v>
      </c>
      <c r="AI75" s="789">
        <v>0</v>
      </c>
      <c r="AJ75" s="829">
        <v>0</v>
      </c>
      <c r="AK75" s="787">
        <v>0</v>
      </c>
      <c r="AL75" s="719">
        <v>0</v>
      </c>
      <c r="AM75" s="733" t="s">
        <v>29</v>
      </c>
      <c r="AN75" s="789">
        <v>0</v>
      </c>
      <c r="AO75" s="829">
        <v>0</v>
      </c>
      <c r="AP75" s="787">
        <v>0</v>
      </c>
      <c r="AQ75" s="719">
        <v>0</v>
      </c>
      <c r="AR75" s="733" t="s">
        <v>29</v>
      </c>
      <c r="AS75" s="789">
        <v>0</v>
      </c>
      <c r="AT75" s="829">
        <v>0</v>
      </c>
      <c r="AU75" s="787">
        <v>0</v>
      </c>
      <c r="AV75" s="719">
        <v>0</v>
      </c>
      <c r="AW75" s="733" t="s">
        <v>29</v>
      </c>
      <c r="AX75" s="789">
        <v>0</v>
      </c>
      <c r="AY75" s="829">
        <v>0</v>
      </c>
    </row>
    <row r="76" s="164" customFormat="1" hidden="1" outlineLevel="2" spans="1:51">
      <c r="A76" s="796" t="s">
        <v>180</v>
      </c>
      <c r="B76" s="787">
        <v>0</v>
      </c>
      <c r="C76" s="719">
        <v>0</v>
      </c>
      <c r="D76" s="733" t="s">
        <v>29</v>
      </c>
      <c r="E76" s="789">
        <v>0</v>
      </c>
      <c r="F76" s="829">
        <v>0</v>
      </c>
      <c r="G76" s="787">
        <v>0</v>
      </c>
      <c r="H76" s="719">
        <v>0</v>
      </c>
      <c r="I76" s="733" t="s">
        <v>29</v>
      </c>
      <c r="J76" s="789">
        <v>0</v>
      </c>
      <c r="K76" s="829">
        <v>0</v>
      </c>
      <c r="L76" s="787">
        <v>0</v>
      </c>
      <c r="M76" s="719">
        <v>0</v>
      </c>
      <c r="N76" s="733" t="s">
        <v>29</v>
      </c>
      <c r="O76" s="789">
        <v>0</v>
      </c>
      <c r="P76" s="829">
        <v>0</v>
      </c>
      <c r="Q76" s="787">
        <v>0</v>
      </c>
      <c r="R76" s="719">
        <v>0</v>
      </c>
      <c r="S76" s="733" t="s">
        <v>29</v>
      </c>
      <c r="T76" s="789">
        <v>0</v>
      </c>
      <c r="U76" s="829">
        <v>0</v>
      </c>
      <c r="V76" s="787">
        <v>0</v>
      </c>
      <c r="W76" s="719">
        <v>0</v>
      </c>
      <c r="X76" s="733" t="s">
        <v>29</v>
      </c>
      <c r="Y76" s="789">
        <v>0</v>
      </c>
      <c r="Z76" s="829">
        <v>0</v>
      </c>
      <c r="AA76" s="787">
        <v>0</v>
      </c>
      <c r="AB76" s="719">
        <v>0</v>
      </c>
      <c r="AC76" s="733" t="s">
        <v>29</v>
      </c>
      <c r="AD76" s="789">
        <v>0</v>
      </c>
      <c r="AE76" s="829">
        <v>0</v>
      </c>
      <c r="AF76" s="787">
        <v>0</v>
      </c>
      <c r="AG76" s="719">
        <v>0</v>
      </c>
      <c r="AH76" s="733" t="s">
        <v>29</v>
      </c>
      <c r="AI76" s="789">
        <v>0</v>
      </c>
      <c r="AJ76" s="829">
        <v>0</v>
      </c>
      <c r="AK76" s="787">
        <v>0</v>
      </c>
      <c r="AL76" s="719">
        <v>0</v>
      </c>
      <c r="AM76" s="733" t="s">
        <v>29</v>
      </c>
      <c r="AN76" s="789">
        <v>0</v>
      </c>
      <c r="AO76" s="829">
        <v>0</v>
      </c>
      <c r="AP76" s="787">
        <v>0</v>
      </c>
      <c r="AQ76" s="719">
        <v>0</v>
      </c>
      <c r="AR76" s="733" t="s">
        <v>29</v>
      </c>
      <c r="AS76" s="789">
        <v>0</v>
      </c>
      <c r="AT76" s="829">
        <v>0</v>
      </c>
      <c r="AU76" s="787">
        <v>0</v>
      </c>
      <c r="AV76" s="719">
        <v>0</v>
      </c>
      <c r="AW76" s="733" t="s">
        <v>29</v>
      </c>
      <c r="AX76" s="789">
        <v>0</v>
      </c>
      <c r="AY76" s="829">
        <v>0</v>
      </c>
    </row>
    <row r="77" s="164" customFormat="1" hidden="1" outlineLevel="2" spans="1:51">
      <c r="A77" s="796" t="s">
        <v>94</v>
      </c>
      <c r="B77" s="787">
        <v>0</v>
      </c>
      <c r="C77" s="719">
        <v>0</v>
      </c>
      <c r="D77" s="733" t="s">
        <v>29</v>
      </c>
      <c r="E77" s="789">
        <v>0</v>
      </c>
      <c r="F77" s="829">
        <v>0</v>
      </c>
      <c r="G77" s="787">
        <v>0</v>
      </c>
      <c r="H77" s="719">
        <v>0</v>
      </c>
      <c r="I77" s="733" t="s">
        <v>29</v>
      </c>
      <c r="J77" s="789">
        <v>0</v>
      </c>
      <c r="K77" s="829">
        <v>0</v>
      </c>
      <c r="L77" s="787">
        <v>0</v>
      </c>
      <c r="M77" s="719">
        <v>0</v>
      </c>
      <c r="N77" s="733" t="s">
        <v>29</v>
      </c>
      <c r="O77" s="789">
        <v>0</v>
      </c>
      <c r="P77" s="829">
        <v>0</v>
      </c>
      <c r="Q77" s="787">
        <v>0</v>
      </c>
      <c r="R77" s="719">
        <v>0</v>
      </c>
      <c r="S77" s="733" t="s">
        <v>29</v>
      </c>
      <c r="T77" s="789">
        <v>0</v>
      </c>
      <c r="U77" s="829">
        <v>0</v>
      </c>
      <c r="V77" s="787">
        <v>0</v>
      </c>
      <c r="W77" s="719">
        <v>0</v>
      </c>
      <c r="X77" s="733" t="s">
        <v>29</v>
      </c>
      <c r="Y77" s="789">
        <v>0</v>
      </c>
      <c r="Z77" s="829">
        <v>0</v>
      </c>
      <c r="AA77" s="787">
        <v>0</v>
      </c>
      <c r="AB77" s="719">
        <v>0</v>
      </c>
      <c r="AC77" s="733" t="s">
        <v>29</v>
      </c>
      <c r="AD77" s="789">
        <v>0</v>
      </c>
      <c r="AE77" s="829">
        <v>0</v>
      </c>
      <c r="AF77" s="787">
        <v>0</v>
      </c>
      <c r="AG77" s="719">
        <v>0</v>
      </c>
      <c r="AH77" s="733" t="s">
        <v>29</v>
      </c>
      <c r="AI77" s="789">
        <v>0</v>
      </c>
      <c r="AJ77" s="829">
        <v>0</v>
      </c>
      <c r="AK77" s="787">
        <v>0</v>
      </c>
      <c r="AL77" s="719">
        <v>0</v>
      </c>
      <c r="AM77" s="733" t="s">
        <v>29</v>
      </c>
      <c r="AN77" s="789">
        <v>0</v>
      </c>
      <c r="AO77" s="829">
        <v>0</v>
      </c>
      <c r="AP77" s="787">
        <v>0</v>
      </c>
      <c r="AQ77" s="719">
        <v>0</v>
      </c>
      <c r="AR77" s="733" t="s">
        <v>29</v>
      </c>
      <c r="AS77" s="789">
        <v>0</v>
      </c>
      <c r="AT77" s="829">
        <v>0</v>
      </c>
      <c r="AU77" s="787">
        <v>0</v>
      </c>
      <c r="AV77" s="719">
        <v>0</v>
      </c>
      <c r="AW77" s="733" t="s">
        <v>29</v>
      </c>
      <c r="AX77" s="789">
        <v>0</v>
      </c>
      <c r="AY77" s="829">
        <v>0</v>
      </c>
    </row>
    <row r="78" s="164" customFormat="1" hidden="1" outlineLevel="2" spans="1:51">
      <c r="A78" s="796" t="s">
        <v>181</v>
      </c>
      <c r="B78" s="787">
        <v>0</v>
      </c>
      <c r="C78" s="719">
        <v>0</v>
      </c>
      <c r="D78" s="733" t="s">
        <v>29</v>
      </c>
      <c r="E78" s="789">
        <v>0</v>
      </c>
      <c r="F78" s="829">
        <v>0</v>
      </c>
      <c r="G78" s="787">
        <v>0</v>
      </c>
      <c r="H78" s="719">
        <v>0</v>
      </c>
      <c r="I78" s="733" t="s">
        <v>29</v>
      </c>
      <c r="J78" s="789">
        <v>0</v>
      </c>
      <c r="K78" s="829">
        <v>0</v>
      </c>
      <c r="L78" s="787">
        <v>0</v>
      </c>
      <c r="M78" s="719">
        <v>0</v>
      </c>
      <c r="N78" s="733" t="s">
        <v>29</v>
      </c>
      <c r="O78" s="789">
        <v>0</v>
      </c>
      <c r="P78" s="829">
        <v>0</v>
      </c>
      <c r="Q78" s="787">
        <v>0</v>
      </c>
      <c r="R78" s="719">
        <v>0</v>
      </c>
      <c r="S78" s="733" t="s">
        <v>29</v>
      </c>
      <c r="T78" s="789">
        <v>0</v>
      </c>
      <c r="U78" s="829">
        <v>0</v>
      </c>
      <c r="V78" s="787">
        <v>0</v>
      </c>
      <c r="W78" s="719">
        <v>0</v>
      </c>
      <c r="X78" s="733" t="s">
        <v>29</v>
      </c>
      <c r="Y78" s="789">
        <v>0</v>
      </c>
      <c r="Z78" s="829">
        <v>0</v>
      </c>
      <c r="AA78" s="787">
        <v>0</v>
      </c>
      <c r="AB78" s="719">
        <v>0</v>
      </c>
      <c r="AC78" s="733" t="s">
        <v>29</v>
      </c>
      <c r="AD78" s="789">
        <v>0</v>
      </c>
      <c r="AE78" s="829">
        <v>0</v>
      </c>
      <c r="AF78" s="787">
        <v>0</v>
      </c>
      <c r="AG78" s="719">
        <v>0</v>
      </c>
      <c r="AH78" s="733" t="s">
        <v>29</v>
      </c>
      <c r="AI78" s="789">
        <v>0</v>
      </c>
      <c r="AJ78" s="829">
        <v>0</v>
      </c>
      <c r="AK78" s="787">
        <v>0</v>
      </c>
      <c r="AL78" s="719">
        <v>0</v>
      </c>
      <c r="AM78" s="733" t="s">
        <v>29</v>
      </c>
      <c r="AN78" s="789">
        <v>0</v>
      </c>
      <c r="AO78" s="829">
        <v>0</v>
      </c>
      <c r="AP78" s="787">
        <v>0</v>
      </c>
      <c r="AQ78" s="719">
        <v>0</v>
      </c>
      <c r="AR78" s="733" t="s">
        <v>29</v>
      </c>
      <c r="AS78" s="789">
        <v>0</v>
      </c>
      <c r="AT78" s="829">
        <v>0</v>
      </c>
      <c r="AU78" s="787">
        <v>0</v>
      </c>
      <c r="AV78" s="719">
        <v>0</v>
      </c>
      <c r="AW78" s="733" t="s">
        <v>29</v>
      </c>
      <c r="AX78" s="789">
        <v>0</v>
      </c>
      <c r="AY78" s="829">
        <v>0</v>
      </c>
    </row>
    <row r="79" s="164" customFormat="1" hidden="1" outlineLevel="2" spans="1:51">
      <c r="A79" s="796" t="s">
        <v>182</v>
      </c>
      <c r="B79" s="787">
        <v>0</v>
      </c>
      <c r="C79" s="719">
        <v>0</v>
      </c>
      <c r="D79" s="733" t="s">
        <v>29</v>
      </c>
      <c r="E79" s="789">
        <v>0</v>
      </c>
      <c r="F79" s="829">
        <v>0</v>
      </c>
      <c r="G79" s="787">
        <v>0</v>
      </c>
      <c r="H79" s="719">
        <v>0</v>
      </c>
      <c r="I79" s="733" t="s">
        <v>29</v>
      </c>
      <c r="J79" s="789">
        <v>0</v>
      </c>
      <c r="K79" s="829">
        <v>0</v>
      </c>
      <c r="L79" s="787">
        <v>0</v>
      </c>
      <c r="M79" s="719">
        <v>0</v>
      </c>
      <c r="N79" s="733" t="s">
        <v>29</v>
      </c>
      <c r="O79" s="789">
        <v>0</v>
      </c>
      <c r="P79" s="829">
        <v>0</v>
      </c>
      <c r="Q79" s="787">
        <v>0</v>
      </c>
      <c r="R79" s="719">
        <v>0</v>
      </c>
      <c r="S79" s="733" t="s">
        <v>29</v>
      </c>
      <c r="T79" s="789">
        <v>0</v>
      </c>
      <c r="U79" s="829">
        <v>0</v>
      </c>
      <c r="V79" s="787">
        <v>0</v>
      </c>
      <c r="W79" s="719">
        <v>0</v>
      </c>
      <c r="X79" s="733" t="s">
        <v>29</v>
      </c>
      <c r="Y79" s="789">
        <v>0</v>
      </c>
      <c r="Z79" s="829">
        <v>0</v>
      </c>
      <c r="AA79" s="787">
        <v>0</v>
      </c>
      <c r="AB79" s="719">
        <v>0</v>
      </c>
      <c r="AC79" s="733" t="s">
        <v>29</v>
      </c>
      <c r="AD79" s="789">
        <v>0</v>
      </c>
      <c r="AE79" s="829">
        <v>0</v>
      </c>
      <c r="AF79" s="787">
        <v>0</v>
      </c>
      <c r="AG79" s="719">
        <v>0</v>
      </c>
      <c r="AH79" s="733" t="s">
        <v>29</v>
      </c>
      <c r="AI79" s="789">
        <v>0</v>
      </c>
      <c r="AJ79" s="829">
        <v>0</v>
      </c>
      <c r="AK79" s="787">
        <v>0</v>
      </c>
      <c r="AL79" s="719">
        <v>0</v>
      </c>
      <c r="AM79" s="733" t="s">
        <v>29</v>
      </c>
      <c r="AN79" s="789">
        <v>0</v>
      </c>
      <c r="AO79" s="829">
        <v>0</v>
      </c>
      <c r="AP79" s="787">
        <v>0</v>
      </c>
      <c r="AQ79" s="719">
        <v>0</v>
      </c>
      <c r="AR79" s="733" t="s">
        <v>29</v>
      </c>
      <c r="AS79" s="789">
        <v>0</v>
      </c>
      <c r="AT79" s="829">
        <v>0</v>
      </c>
      <c r="AU79" s="787">
        <v>0</v>
      </c>
      <c r="AV79" s="719">
        <v>0</v>
      </c>
      <c r="AW79" s="733" t="s">
        <v>29</v>
      </c>
      <c r="AX79" s="789">
        <v>0</v>
      </c>
      <c r="AY79" s="829">
        <v>0</v>
      </c>
    </row>
    <row r="80" s="772" customFormat="1" collapsed="1" spans="1:51">
      <c r="A80" s="790" t="s">
        <v>95</v>
      </c>
      <c r="B80" s="791">
        <v>69.9481569999999</v>
      </c>
      <c r="C80" s="794">
        <v>58.04501439</v>
      </c>
      <c r="D80" s="830">
        <v>1.20506744179653</v>
      </c>
      <c r="E80" s="794">
        <v>11.9031426099999</v>
      </c>
      <c r="F80" s="801">
        <v>0</v>
      </c>
      <c r="G80" s="791">
        <v>15.831641</v>
      </c>
      <c r="H80" s="794">
        <v>19.215</v>
      </c>
      <c r="I80" s="830">
        <v>0.823920947176686</v>
      </c>
      <c r="J80" s="794">
        <v>-3.38335899999999</v>
      </c>
      <c r="K80" s="801">
        <v>0</v>
      </c>
      <c r="L80" s="791">
        <v>4.69829499999999</v>
      </c>
      <c r="M80" s="794">
        <v>4.4959</v>
      </c>
      <c r="N80" s="830">
        <v>1.04501768277764</v>
      </c>
      <c r="O80" s="794">
        <v>0.202394999999994</v>
      </c>
      <c r="P80" s="801">
        <v>0</v>
      </c>
      <c r="Q80" s="791">
        <v>0.465</v>
      </c>
      <c r="R80" s="794">
        <v>0.2828</v>
      </c>
      <c r="S80" s="830">
        <v>1.64427157001414</v>
      </c>
      <c r="T80" s="794">
        <v>0.1822</v>
      </c>
      <c r="U80" s="801">
        <v>0</v>
      </c>
      <c r="V80" s="791">
        <v>46.2230309999999</v>
      </c>
      <c r="W80" s="794">
        <v>33.835</v>
      </c>
      <c r="X80" s="830">
        <v>1.36613066351411</v>
      </c>
      <c r="Y80" s="794">
        <v>12.3880309999999</v>
      </c>
      <c r="Z80" s="801">
        <v>0</v>
      </c>
      <c r="AA80" s="791">
        <v>2.73019</v>
      </c>
      <c r="AB80" s="794">
        <v>0.21631439</v>
      </c>
      <c r="AC80" s="830">
        <v>12.6213979569274</v>
      </c>
      <c r="AD80" s="794">
        <v>2.51387561</v>
      </c>
      <c r="AE80" s="801">
        <v>0</v>
      </c>
      <c r="AF80" s="791">
        <v>8.78985099999999</v>
      </c>
      <c r="AG80" s="794">
        <v>20.16</v>
      </c>
      <c r="AH80" s="830">
        <v>0.436004513888888</v>
      </c>
      <c r="AI80" s="794">
        <v>-11.370149</v>
      </c>
      <c r="AJ80" s="801">
        <v>0</v>
      </c>
      <c r="AK80" s="791">
        <v>0.296876999999999</v>
      </c>
      <c r="AL80" s="794">
        <v>1.16</v>
      </c>
      <c r="AM80" s="830">
        <v>0.255928448275861</v>
      </c>
      <c r="AN80" s="794">
        <v>-0.863123000000001</v>
      </c>
      <c r="AO80" s="801">
        <v>0</v>
      </c>
      <c r="AP80" s="791">
        <v>0.292641</v>
      </c>
      <c r="AQ80" s="794">
        <v>0</v>
      </c>
      <c r="AR80" s="830" t="s">
        <v>29</v>
      </c>
      <c r="AS80" s="794">
        <v>0.292641</v>
      </c>
      <c r="AT80" s="801">
        <v>0</v>
      </c>
      <c r="AU80" s="791">
        <v>1.42094</v>
      </c>
      <c r="AV80" s="794">
        <v>0</v>
      </c>
      <c r="AW80" s="830" t="s">
        <v>29</v>
      </c>
      <c r="AX80" s="794">
        <v>1.42094</v>
      </c>
      <c r="AY80" s="801">
        <v>0</v>
      </c>
    </row>
    <row r="81" s="772" customFormat="1" spans="1:51">
      <c r="A81" s="790" t="s">
        <v>96</v>
      </c>
      <c r="B81" s="791">
        <v>12.766665</v>
      </c>
      <c r="C81" s="792">
        <v>15.52955817</v>
      </c>
      <c r="D81" s="830">
        <v>0.822088101943728</v>
      </c>
      <c r="E81" s="792">
        <v>-2.76289316999999</v>
      </c>
      <c r="F81" s="801">
        <v>10.900385</v>
      </c>
      <c r="G81" s="791">
        <v>9.25821300000001</v>
      </c>
      <c r="H81" s="792">
        <v>14.2255</v>
      </c>
      <c r="I81" s="830">
        <v>0.650818108326597</v>
      </c>
      <c r="J81" s="792">
        <v>-4.96728699999999</v>
      </c>
      <c r="K81" s="801">
        <v>8.73499999999999</v>
      </c>
      <c r="L81" s="791">
        <v>1.774748</v>
      </c>
      <c r="M81" s="792">
        <v>2.334701</v>
      </c>
      <c r="N81" s="830">
        <v>0.760160722936256</v>
      </c>
      <c r="O81" s="792">
        <v>-0.559953</v>
      </c>
      <c r="P81" s="801">
        <v>1.659385</v>
      </c>
      <c r="Q81" s="791">
        <v>0.6381</v>
      </c>
      <c r="R81" s="792">
        <v>0.8195</v>
      </c>
      <c r="S81" s="830">
        <v>0.778645515558267</v>
      </c>
      <c r="T81" s="792">
        <v>-0.1814</v>
      </c>
      <c r="U81" s="801">
        <v>0.505999999999999</v>
      </c>
      <c r="V81" s="791">
        <v>0</v>
      </c>
      <c r="W81" s="792">
        <v>-2</v>
      </c>
      <c r="X81" s="830">
        <v>0</v>
      </c>
      <c r="Y81" s="792">
        <v>2</v>
      </c>
      <c r="Z81" s="801">
        <v>0</v>
      </c>
      <c r="AA81" s="791">
        <v>1.095604</v>
      </c>
      <c r="AB81" s="792">
        <v>0.14985717</v>
      </c>
      <c r="AC81" s="830">
        <v>7.31098818962082</v>
      </c>
      <c r="AD81" s="792">
        <v>0.945746829999999</v>
      </c>
      <c r="AE81" s="801">
        <v>0</v>
      </c>
      <c r="AF81" s="791">
        <v>0</v>
      </c>
      <c r="AG81" s="792">
        <v>0</v>
      </c>
      <c r="AH81" s="830" t="s">
        <v>29</v>
      </c>
      <c r="AI81" s="792">
        <v>0</v>
      </c>
      <c r="AJ81" s="801">
        <v>0</v>
      </c>
      <c r="AK81" s="791">
        <v>0.014049</v>
      </c>
      <c r="AL81" s="792">
        <v>0.02</v>
      </c>
      <c r="AM81" s="830">
        <v>0.70245</v>
      </c>
      <c r="AN81" s="792">
        <v>-0.005951</v>
      </c>
      <c r="AO81" s="801">
        <v>0.033529</v>
      </c>
      <c r="AP81" s="791">
        <v>5.482454</v>
      </c>
      <c r="AQ81" s="792">
        <v>1.99</v>
      </c>
      <c r="AR81" s="830">
        <v>2.75500201005025</v>
      </c>
      <c r="AS81" s="792">
        <v>3.49245399999999</v>
      </c>
      <c r="AT81" s="801">
        <v>0.537402</v>
      </c>
      <c r="AU81" s="791">
        <v>0.057</v>
      </c>
      <c r="AV81" s="792">
        <v>1.66</v>
      </c>
      <c r="AW81" s="830">
        <v>0.0343373493975904</v>
      </c>
      <c r="AX81" s="792">
        <v>-1.603</v>
      </c>
      <c r="AY81" s="801">
        <v>0.3433</v>
      </c>
    </row>
    <row r="82" s="695" customFormat="1" ht="16.2" spans="1:51">
      <c r="A82" s="213" t="s">
        <v>183</v>
      </c>
      <c r="B82" s="214">
        <v>140.574014</v>
      </c>
      <c r="C82" s="799">
        <v>143.66907687</v>
      </c>
      <c r="D82" s="216">
        <v>0.978457000368974</v>
      </c>
      <c r="E82" s="799">
        <v>-3.09506287000019</v>
      </c>
      <c r="F82" s="217">
        <v>78.9954059999998</v>
      </c>
      <c r="G82" s="214">
        <v>29.762702</v>
      </c>
      <c r="H82" s="799">
        <v>44.7055</v>
      </c>
      <c r="I82" s="216">
        <v>0.665750343917416</v>
      </c>
      <c r="J82" s="799">
        <v>-14.942798</v>
      </c>
      <c r="K82" s="217">
        <v>16.75824</v>
      </c>
      <c r="L82" s="214">
        <v>6.89931099999999</v>
      </c>
      <c r="M82" s="799">
        <v>9.514639</v>
      </c>
      <c r="N82" s="216">
        <v>0.725125882337732</v>
      </c>
      <c r="O82" s="799">
        <v>-2.61532800000001</v>
      </c>
      <c r="P82" s="217">
        <v>2.886618</v>
      </c>
      <c r="Q82" s="214">
        <v>1.0613</v>
      </c>
      <c r="R82" s="799">
        <v>1.758</v>
      </c>
      <c r="S82" s="216">
        <v>0.603697383390216</v>
      </c>
      <c r="T82" s="799">
        <v>-0.6967</v>
      </c>
      <c r="U82" s="217">
        <v>0.924399999999999</v>
      </c>
      <c r="V82" s="214">
        <v>98.2923939999998</v>
      </c>
      <c r="W82" s="799">
        <v>87.1031</v>
      </c>
      <c r="X82" s="216">
        <v>1.1284603418248</v>
      </c>
      <c r="Y82" s="799">
        <v>11.1892939999998</v>
      </c>
      <c r="Z82" s="217">
        <v>55.1601479999999</v>
      </c>
      <c r="AA82" s="214">
        <v>4.55830699999999</v>
      </c>
      <c r="AB82" s="799">
        <v>0.58783787</v>
      </c>
      <c r="AC82" s="216">
        <v>7.75436090907174</v>
      </c>
      <c r="AD82" s="799">
        <v>3.97046912999999</v>
      </c>
      <c r="AE82" s="217">
        <v>3.26599999999999</v>
      </c>
      <c r="AF82" s="214">
        <v>8.78985099999999</v>
      </c>
      <c r="AG82" s="799">
        <v>20.52</v>
      </c>
      <c r="AH82" s="216">
        <v>0.428355311890838</v>
      </c>
      <c r="AI82" s="799">
        <v>-11.730149</v>
      </c>
      <c r="AJ82" s="217">
        <v>0</v>
      </c>
      <c r="AK82" s="214">
        <v>0.310925999999999</v>
      </c>
      <c r="AL82" s="799">
        <v>5.18</v>
      </c>
      <c r="AM82" s="216">
        <v>0.0600243243243241</v>
      </c>
      <c r="AN82" s="799">
        <v>-4.869074</v>
      </c>
      <c r="AO82" s="217">
        <v>0.033529</v>
      </c>
      <c r="AP82" s="214">
        <v>6.167495</v>
      </c>
      <c r="AQ82" s="799">
        <v>2.03</v>
      </c>
      <c r="AR82" s="216">
        <v>3.03817487684729</v>
      </c>
      <c r="AS82" s="799">
        <v>4.137495</v>
      </c>
      <c r="AT82" s="217">
        <v>0.592784</v>
      </c>
      <c r="AU82" s="214">
        <v>1.47794</v>
      </c>
      <c r="AV82" s="799">
        <v>3.04</v>
      </c>
      <c r="AW82" s="216">
        <v>0.48616447368421</v>
      </c>
      <c r="AX82" s="799">
        <v>-1.56206</v>
      </c>
      <c r="AY82" s="217">
        <v>4.35949</v>
      </c>
    </row>
    <row r="83" s="695" customFormat="1" hidden="1" outlineLevel="2" spans="1:51">
      <c r="A83" s="796" t="s">
        <v>98</v>
      </c>
      <c r="B83" s="787">
        <v>0</v>
      </c>
      <c r="C83" s="719">
        <v>0</v>
      </c>
      <c r="D83" s="733" t="s">
        <v>29</v>
      </c>
      <c r="E83" s="789">
        <v>0</v>
      </c>
      <c r="F83" s="829">
        <v>13.006383</v>
      </c>
      <c r="G83" s="787">
        <v>0</v>
      </c>
      <c r="H83" s="719">
        <v>0</v>
      </c>
      <c r="I83" s="733" t="s">
        <v>29</v>
      </c>
      <c r="J83" s="789">
        <v>0</v>
      </c>
      <c r="K83" s="829">
        <v>9.3266</v>
      </c>
      <c r="L83" s="787">
        <v>0</v>
      </c>
      <c r="M83" s="719">
        <v>0</v>
      </c>
      <c r="N83" s="733" t="s">
        <v>29</v>
      </c>
      <c r="O83" s="789">
        <v>0</v>
      </c>
      <c r="P83" s="829">
        <v>1.358127</v>
      </c>
      <c r="Q83" s="787">
        <v>0</v>
      </c>
      <c r="R83" s="719">
        <v>0</v>
      </c>
      <c r="S83" s="733" t="s">
        <v>29</v>
      </c>
      <c r="T83" s="789">
        <v>0</v>
      </c>
      <c r="U83" s="829">
        <v>0.3788</v>
      </c>
      <c r="V83" s="787">
        <v>0</v>
      </c>
      <c r="W83" s="719">
        <v>0</v>
      </c>
      <c r="X83" s="733" t="s">
        <v>29</v>
      </c>
      <c r="Y83" s="789">
        <v>0</v>
      </c>
      <c r="Z83" s="829">
        <v>1.742856</v>
      </c>
      <c r="AA83" s="787">
        <v>0</v>
      </c>
      <c r="AB83" s="719">
        <v>0</v>
      </c>
      <c r="AC83" s="733" t="s">
        <v>29</v>
      </c>
      <c r="AD83" s="789">
        <v>0</v>
      </c>
      <c r="AE83" s="829">
        <v>0.2</v>
      </c>
      <c r="AF83" s="787">
        <v>0</v>
      </c>
      <c r="AG83" s="719">
        <v>0</v>
      </c>
      <c r="AH83" s="733" t="s">
        <v>29</v>
      </c>
      <c r="AI83" s="789">
        <v>0</v>
      </c>
      <c r="AJ83" s="829">
        <v>0</v>
      </c>
      <c r="AK83" s="787">
        <v>0</v>
      </c>
      <c r="AL83" s="719">
        <v>0</v>
      </c>
      <c r="AM83" s="733" t="s">
        <v>29</v>
      </c>
      <c r="AN83" s="789">
        <v>0</v>
      </c>
      <c r="AO83" s="829">
        <v>0</v>
      </c>
      <c r="AP83" s="787">
        <v>0</v>
      </c>
      <c r="AQ83" s="719">
        <v>0</v>
      </c>
      <c r="AR83" s="733" t="s">
        <v>29</v>
      </c>
      <c r="AS83" s="789">
        <v>0</v>
      </c>
      <c r="AT83" s="829">
        <v>0</v>
      </c>
      <c r="AU83" s="787">
        <v>0</v>
      </c>
      <c r="AV83" s="719">
        <v>0</v>
      </c>
      <c r="AW83" s="733" t="s">
        <v>29</v>
      </c>
      <c r="AX83" s="789">
        <v>0</v>
      </c>
      <c r="AY83" s="829">
        <v>0</v>
      </c>
    </row>
    <row r="84" s="695" customFormat="1" hidden="1" outlineLevel="2" spans="1:51">
      <c r="A84" s="796" t="s">
        <v>99</v>
      </c>
      <c r="B84" s="787">
        <v>2.04477999999999</v>
      </c>
      <c r="C84" s="719">
        <v>4.00750167</v>
      </c>
      <c r="D84" s="733">
        <v>0.510238090555803</v>
      </c>
      <c r="E84" s="789">
        <v>-1.96272167000001</v>
      </c>
      <c r="F84" s="829">
        <v>3.100725</v>
      </c>
      <c r="G84" s="787">
        <v>0.458824</v>
      </c>
      <c r="H84" s="719">
        <v>0.8</v>
      </c>
      <c r="I84" s="733">
        <v>0.57353</v>
      </c>
      <c r="J84" s="789">
        <v>-0.341176</v>
      </c>
      <c r="K84" s="829">
        <v>1.15</v>
      </c>
      <c r="L84" s="787">
        <v>0.126146</v>
      </c>
      <c r="M84" s="719">
        <v>0.136035</v>
      </c>
      <c r="N84" s="733">
        <v>0.92730547285625</v>
      </c>
      <c r="O84" s="789">
        <v>-0.00988899999999998</v>
      </c>
      <c r="P84" s="829">
        <v>0.247336</v>
      </c>
      <c r="Q84" s="787">
        <v>0</v>
      </c>
      <c r="R84" s="719">
        <v>0.047</v>
      </c>
      <c r="S84" s="733">
        <v>0</v>
      </c>
      <c r="T84" s="789">
        <v>-0.047</v>
      </c>
      <c r="U84" s="829">
        <v>0.047</v>
      </c>
      <c r="V84" s="787">
        <v>1.28980999999999</v>
      </c>
      <c r="W84" s="719">
        <v>3.0228</v>
      </c>
      <c r="X84" s="733">
        <v>0.426693793833529</v>
      </c>
      <c r="Y84" s="789">
        <v>-1.73299000000001</v>
      </c>
      <c r="Z84" s="829">
        <v>1.516389</v>
      </c>
      <c r="AA84" s="787">
        <v>0.17</v>
      </c>
      <c r="AB84" s="719">
        <v>0.00166667</v>
      </c>
      <c r="AC84" s="733">
        <v>101.999796000408</v>
      </c>
      <c r="AD84" s="789">
        <v>0.16833333</v>
      </c>
      <c r="AE84" s="829">
        <v>0.14</v>
      </c>
      <c r="AF84" s="787">
        <v>0</v>
      </c>
      <c r="AG84" s="719">
        <v>0</v>
      </c>
      <c r="AH84" s="733" t="s">
        <v>29</v>
      </c>
      <c r="AI84" s="789">
        <v>0</v>
      </c>
      <c r="AJ84" s="829">
        <v>0</v>
      </c>
      <c r="AK84" s="787">
        <v>0.316265</v>
      </c>
      <c r="AL84" s="719">
        <v>0.37</v>
      </c>
      <c r="AM84" s="733">
        <v>0.85477027027027</v>
      </c>
      <c r="AN84" s="789">
        <v>-0.053735</v>
      </c>
      <c r="AO84" s="829">
        <v>0</v>
      </c>
      <c r="AP84" s="787">
        <v>0.0705249999999999</v>
      </c>
      <c r="AQ84" s="719">
        <v>0</v>
      </c>
      <c r="AR84" s="733" t="s">
        <v>29</v>
      </c>
      <c r="AS84" s="789">
        <v>0.0705249999999999</v>
      </c>
      <c r="AT84" s="829">
        <v>0</v>
      </c>
      <c r="AU84" s="787">
        <v>0</v>
      </c>
      <c r="AV84" s="719">
        <v>0</v>
      </c>
      <c r="AW84" s="733" t="s">
        <v>29</v>
      </c>
      <c r="AX84" s="789">
        <v>0</v>
      </c>
      <c r="AY84" s="829">
        <v>0</v>
      </c>
    </row>
    <row r="85" s="695" customFormat="1" hidden="1" outlineLevel="2" spans="1:51">
      <c r="A85" s="796" t="s">
        <v>100</v>
      </c>
      <c r="B85" s="787">
        <v>0</v>
      </c>
      <c r="C85" s="719">
        <v>0.4463</v>
      </c>
      <c r="D85" s="733">
        <v>0</v>
      </c>
      <c r="E85" s="789">
        <v>-0.4463</v>
      </c>
      <c r="F85" s="829">
        <v>0.303272000000001</v>
      </c>
      <c r="G85" s="787">
        <v>0</v>
      </c>
      <c r="H85" s="719">
        <v>0</v>
      </c>
      <c r="I85" s="733" t="s">
        <v>29</v>
      </c>
      <c r="J85" s="789">
        <v>0</v>
      </c>
      <c r="K85" s="829">
        <v>0</v>
      </c>
      <c r="L85" s="787">
        <v>0</v>
      </c>
      <c r="M85" s="719">
        <v>0</v>
      </c>
      <c r="N85" s="733" t="s">
        <v>29</v>
      </c>
      <c r="O85" s="789">
        <v>0</v>
      </c>
      <c r="P85" s="829">
        <v>0</v>
      </c>
      <c r="Q85" s="787">
        <v>0</v>
      </c>
      <c r="R85" s="719">
        <v>0</v>
      </c>
      <c r="S85" s="733" t="s">
        <v>29</v>
      </c>
      <c r="T85" s="789">
        <v>0</v>
      </c>
      <c r="U85" s="829">
        <v>0</v>
      </c>
      <c r="V85" s="787">
        <v>0</v>
      </c>
      <c r="W85" s="719">
        <v>0.4463</v>
      </c>
      <c r="X85" s="733">
        <v>0</v>
      </c>
      <c r="Y85" s="789">
        <v>-0.4463</v>
      </c>
      <c r="Z85" s="829">
        <v>0.293272000000001</v>
      </c>
      <c r="AA85" s="787">
        <v>0</v>
      </c>
      <c r="AB85" s="719">
        <v>0</v>
      </c>
      <c r="AC85" s="733" t="s">
        <v>29</v>
      </c>
      <c r="AD85" s="789">
        <v>0</v>
      </c>
      <c r="AE85" s="829">
        <v>0.01</v>
      </c>
      <c r="AF85" s="787">
        <v>0</v>
      </c>
      <c r="AG85" s="719">
        <v>0</v>
      </c>
      <c r="AH85" s="733" t="s">
        <v>29</v>
      </c>
      <c r="AI85" s="789">
        <v>0</v>
      </c>
      <c r="AJ85" s="829">
        <v>0</v>
      </c>
      <c r="AK85" s="787">
        <v>0</v>
      </c>
      <c r="AL85" s="719">
        <v>0</v>
      </c>
      <c r="AM85" s="733" t="s">
        <v>29</v>
      </c>
      <c r="AN85" s="789">
        <v>0</v>
      </c>
      <c r="AO85" s="829">
        <v>0</v>
      </c>
      <c r="AP85" s="787">
        <v>0</v>
      </c>
      <c r="AQ85" s="719">
        <v>0</v>
      </c>
      <c r="AR85" s="733" t="s">
        <v>29</v>
      </c>
      <c r="AS85" s="789">
        <v>0</v>
      </c>
      <c r="AT85" s="829">
        <v>0</v>
      </c>
      <c r="AU85" s="787">
        <v>0</v>
      </c>
      <c r="AV85" s="719">
        <v>0</v>
      </c>
      <c r="AW85" s="733" t="s">
        <v>29</v>
      </c>
      <c r="AX85" s="789">
        <v>0</v>
      </c>
      <c r="AY85" s="829">
        <v>0</v>
      </c>
    </row>
    <row r="86" s="695" customFormat="1" hidden="1" outlineLevel="2" spans="1:51">
      <c r="A86" s="796" t="s">
        <v>101</v>
      </c>
      <c r="B86" s="787">
        <v>0</v>
      </c>
      <c r="C86" s="719">
        <v>7.39228968</v>
      </c>
      <c r="D86" s="733">
        <v>0</v>
      </c>
      <c r="E86" s="789">
        <v>-7.39228968</v>
      </c>
      <c r="F86" s="829">
        <v>6.424576</v>
      </c>
      <c r="G86" s="787">
        <v>0</v>
      </c>
      <c r="H86" s="719">
        <v>1.33</v>
      </c>
      <c r="I86" s="733">
        <v>0</v>
      </c>
      <c r="J86" s="789">
        <v>-1.33</v>
      </c>
      <c r="K86" s="829">
        <v>0.879999999999998</v>
      </c>
      <c r="L86" s="787">
        <v>0</v>
      </c>
      <c r="M86" s="719">
        <v>0.322073</v>
      </c>
      <c r="N86" s="733">
        <v>0</v>
      </c>
      <c r="O86" s="789">
        <v>-0.322073</v>
      </c>
      <c r="P86" s="829">
        <v>0.191131</v>
      </c>
      <c r="Q86" s="787">
        <v>0</v>
      </c>
      <c r="R86" s="719">
        <v>0.044</v>
      </c>
      <c r="S86" s="733">
        <v>0</v>
      </c>
      <c r="T86" s="789">
        <v>-0.044</v>
      </c>
      <c r="U86" s="829">
        <v>0.0439999999999999</v>
      </c>
      <c r="V86" s="787">
        <v>0</v>
      </c>
      <c r="W86" s="719">
        <v>5.6708</v>
      </c>
      <c r="X86" s="733">
        <v>0</v>
      </c>
      <c r="Y86" s="789">
        <v>-5.6708</v>
      </c>
      <c r="Z86" s="829">
        <v>5.234445</v>
      </c>
      <c r="AA86" s="787">
        <v>0</v>
      </c>
      <c r="AB86" s="719">
        <v>0.02541668</v>
      </c>
      <c r="AC86" s="733">
        <v>0</v>
      </c>
      <c r="AD86" s="789">
        <v>-0.02541668</v>
      </c>
      <c r="AE86" s="829">
        <v>0.075</v>
      </c>
      <c r="AF86" s="787">
        <v>0</v>
      </c>
      <c r="AG86" s="719">
        <v>0</v>
      </c>
      <c r="AH86" s="733" t="s">
        <v>29</v>
      </c>
      <c r="AI86" s="789">
        <v>0</v>
      </c>
      <c r="AJ86" s="829">
        <v>0</v>
      </c>
      <c r="AK86" s="787">
        <v>0</v>
      </c>
      <c r="AL86" s="719">
        <v>0</v>
      </c>
      <c r="AM86" s="733" t="s">
        <v>29</v>
      </c>
      <c r="AN86" s="789">
        <v>0</v>
      </c>
      <c r="AO86" s="829">
        <v>0</v>
      </c>
      <c r="AP86" s="787">
        <v>0</v>
      </c>
      <c r="AQ86" s="719">
        <v>0</v>
      </c>
      <c r="AR86" s="733" t="s">
        <v>29</v>
      </c>
      <c r="AS86" s="789">
        <v>0</v>
      </c>
      <c r="AT86" s="829">
        <v>0</v>
      </c>
      <c r="AU86" s="787">
        <v>0</v>
      </c>
      <c r="AV86" s="719">
        <v>0</v>
      </c>
      <c r="AW86" s="733" t="s">
        <v>29</v>
      </c>
      <c r="AX86" s="789">
        <v>0</v>
      </c>
      <c r="AY86" s="829">
        <v>0</v>
      </c>
    </row>
    <row r="87" s="695" customFormat="1" hidden="1" outlineLevel="2" spans="1:51">
      <c r="A87" s="796" t="s">
        <v>102</v>
      </c>
      <c r="B87" s="787">
        <v>9.615393</v>
      </c>
      <c r="C87" s="719">
        <v>11.43785869</v>
      </c>
      <c r="D87" s="733">
        <v>0.840663734410938</v>
      </c>
      <c r="E87" s="789">
        <v>-1.82246569</v>
      </c>
      <c r="F87" s="829">
        <v>10.54419</v>
      </c>
      <c r="G87" s="787">
        <v>4.285787</v>
      </c>
      <c r="H87" s="719">
        <v>4.1858</v>
      </c>
      <c r="I87" s="733">
        <v>1.02388719002341</v>
      </c>
      <c r="J87" s="789">
        <v>0.0999869999999961</v>
      </c>
      <c r="K87" s="829">
        <v>3.122382</v>
      </c>
      <c r="L87" s="787">
        <v>0.876428</v>
      </c>
      <c r="M87" s="719">
        <v>0.906092</v>
      </c>
      <c r="N87" s="733">
        <v>0.967261602574573</v>
      </c>
      <c r="O87" s="789">
        <v>-0.0296640000000001</v>
      </c>
      <c r="P87" s="829">
        <v>0.734213999999998</v>
      </c>
      <c r="Q87" s="787">
        <v>0.0488999999999999</v>
      </c>
      <c r="R87" s="719">
        <v>0.0929</v>
      </c>
      <c r="S87" s="733">
        <v>0.52637244348762</v>
      </c>
      <c r="T87" s="789">
        <v>-0.0440000000000001</v>
      </c>
      <c r="U87" s="829">
        <v>0.0299999999999999</v>
      </c>
      <c r="V87" s="787">
        <v>4.028638</v>
      </c>
      <c r="W87" s="719">
        <v>6.2089</v>
      </c>
      <c r="X87" s="733">
        <v>0.648848910435021</v>
      </c>
      <c r="Y87" s="789">
        <v>-2.180262</v>
      </c>
      <c r="Z87" s="829">
        <v>6.51290399999999</v>
      </c>
      <c r="AA87" s="787">
        <v>0.37564</v>
      </c>
      <c r="AB87" s="719">
        <v>0.04416669</v>
      </c>
      <c r="AC87" s="733">
        <v>8.5050521105385</v>
      </c>
      <c r="AD87" s="789">
        <v>0.33147331</v>
      </c>
      <c r="AE87" s="829">
        <v>0.14469</v>
      </c>
      <c r="AF87" s="787">
        <v>0.662368999999999</v>
      </c>
      <c r="AG87" s="719">
        <v>0.48</v>
      </c>
      <c r="AH87" s="733">
        <v>1.37993541666666</v>
      </c>
      <c r="AI87" s="789">
        <v>0.182368999999999</v>
      </c>
      <c r="AJ87" s="829">
        <v>0.318076</v>
      </c>
      <c r="AK87" s="787">
        <v>0</v>
      </c>
      <c r="AL87" s="719">
        <v>0</v>
      </c>
      <c r="AM87" s="733" t="s">
        <v>29</v>
      </c>
      <c r="AN87" s="789">
        <v>0</v>
      </c>
      <c r="AO87" s="829">
        <v>0</v>
      </c>
      <c r="AP87" s="787">
        <v>0.014994</v>
      </c>
      <c r="AQ87" s="719">
        <v>0.04</v>
      </c>
      <c r="AR87" s="733">
        <v>0.37485</v>
      </c>
      <c r="AS87" s="789">
        <v>-0.025006</v>
      </c>
      <c r="AT87" s="829">
        <v>0.04418</v>
      </c>
      <c r="AU87" s="787">
        <v>0.162</v>
      </c>
      <c r="AV87" s="719">
        <v>0.56</v>
      </c>
      <c r="AW87" s="733">
        <v>0.289285714285714</v>
      </c>
      <c r="AX87" s="789">
        <v>-0.398</v>
      </c>
      <c r="AY87" s="829">
        <v>0.666788999999999</v>
      </c>
    </row>
    <row r="88" s="695" customFormat="1" hidden="1" outlineLevel="2" spans="1:51">
      <c r="A88" s="796" t="s">
        <v>103</v>
      </c>
      <c r="B88" s="787">
        <v>37.731037</v>
      </c>
      <c r="C88" s="719">
        <v>25.6239111</v>
      </c>
      <c r="D88" s="733">
        <v>1.47249328382192</v>
      </c>
      <c r="E88" s="789">
        <v>12.1071259</v>
      </c>
      <c r="F88" s="829">
        <v>18.54285</v>
      </c>
      <c r="G88" s="787">
        <v>16.174183</v>
      </c>
      <c r="H88" s="719">
        <v>17.632</v>
      </c>
      <c r="I88" s="733">
        <v>0.917319816243193</v>
      </c>
      <c r="J88" s="789">
        <v>-1.45781700000002</v>
      </c>
      <c r="K88" s="829">
        <v>10.018301</v>
      </c>
      <c r="L88" s="787">
        <v>3.04217599999999</v>
      </c>
      <c r="M88" s="719">
        <v>3.600461</v>
      </c>
      <c r="N88" s="733">
        <v>0.844940689539477</v>
      </c>
      <c r="O88" s="789">
        <v>-0.558285000000006</v>
      </c>
      <c r="P88" s="829">
        <v>2.197983</v>
      </c>
      <c r="Q88" s="787">
        <v>0.0809999999999999</v>
      </c>
      <c r="R88" s="719">
        <v>0.1179</v>
      </c>
      <c r="S88" s="733">
        <v>0.687022900763358</v>
      </c>
      <c r="T88" s="789">
        <v>-0.0369000000000001</v>
      </c>
      <c r="U88" s="829">
        <v>0.338</v>
      </c>
      <c r="V88" s="787">
        <v>16.61193</v>
      </c>
      <c r="W88" s="719">
        <v>4.0598</v>
      </c>
      <c r="X88" s="733">
        <v>4.09180994137642</v>
      </c>
      <c r="Y88" s="789">
        <v>12.55213</v>
      </c>
      <c r="Z88" s="829">
        <v>5.39856599999999</v>
      </c>
      <c r="AA88" s="787">
        <v>1.821748</v>
      </c>
      <c r="AB88" s="719">
        <v>0.2137501</v>
      </c>
      <c r="AC88" s="733">
        <v>8.52279367354682</v>
      </c>
      <c r="AD88" s="789">
        <v>1.6079979</v>
      </c>
      <c r="AE88" s="829">
        <v>0.589999999999999</v>
      </c>
      <c r="AF88" s="787">
        <v>38.1246399999999</v>
      </c>
      <c r="AG88" s="719">
        <v>10</v>
      </c>
      <c r="AH88" s="733">
        <v>3.81246399999999</v>
      </c>
      <c r="AI88" s="789">
        <v>28.1246399999999</v>
      </c>
      <c r="AJ88" s="829">
        <v>0.832353</v>
      </c>
      <c r="AK88" s="787">
        <v>0.237843</v>
      </c>
      <c r="AL88" s="719">
        <v>2.5</v>
      </c>
      <c r="AM88" s="733">
        <v>0.0951372</v>
      </c>
      <c r="AN88" s="789">
        <v>-2.262157</v>
      </c>
      <c r="AO88" s="829">
        <v>0</v>
      </c>
      <c r="AP88" s="787">
        <v>1.273581</v>
      </c>
      <c r="AQ88" s="719">
        <v>0.16</v>
      </c>
      <c r="AR88" s="733">
        <v>7.95988124999998</v>
      </c>
      <c r="AS88" s="789">
        <v>1.113581</v>
      </c>
      <c r="AT88" s="829">
        <v>0</v>
      </c>
      <c r="AU88" s="787">
        <v>2.518088</v>
      </c>
      <c r="AV88" s="719">
        <v>0.8</v>
      </c>
      <c r="AW88" s="733">
        <v>3.14761</v>
      </c>
      <c r="AX88" s="789">
        <v>1.718088</v>
      </c>
      <c r="AY88" s="829">
        <v>0.6057</v>
      </c>
    </row>
    <row r="89" s="772" customFormat="1" collapsed="1" spans="1:51">
      <c r="A89" s="790" t="s">
        <v>104</v>
      </c>
      <c r="B89" s="791">
        <v>49.39121</v>
      </c>
      <c r="C89" s="794">
        <v>48.90786114</v>
      </c>
      <c r="D89" s="793">
        <v>1.00988284600335</v>
      </c>
      <c r="E89" s="794">
        <v>0.483348859999957</v>
      </c>
      <c r="F89" s="801">
        <v>51.921996</v>
      </c>
      <c r="G89" s="791">
        <v>20.918794</v>
      </c>
      <c r="H89" s="794">
        <v>23.9478</v>
      </c>
      <c r="I89" s="793">
        <v>0.873516314651032</v>
      </c>
      <c r="J89" s="794">
        <v>-3.02900600000003</v>
      </c>
      <c r="K89" s="801">
        <v>24.497283</v>
      </c>
      <c r="L89" s="791">
        <v>4.04474999999999</v>
      </c>
      <c r="M89" s="794">
        <v>4.964661</v>
      </c>
      <c r="N89" s="793">
        <v>0.814708194577634</v>
      </c>
      <c r="O89" s="794">
        <v>-0.919911000000007</v>
      </c>
      <c r="P89" s="801">
        <v>4.72879099999999</v>
      </c>
      <c r="Q89" s="791">
        <v>0.1299</v>
      </c>
      <c r="R89" s="794">
        <v>0.3018</v>
      </c>
      <c r="S89" s="793">
        <v>0.43041749502982</v>
      </c>
      <c r="T89" s="794">
        <v>-0.1719</v>
      </c>
      <c r="U89" s="801">
        <v>0.8378</v>
      </c>
      <c r="V89" s="791">
        <v>21.930378</v>
      </c>
      <c r="W89" s="794">
        <v>19.4086</v>
      </c>
      <c r="X89" s="793">
        <v>1.1299309584411</v>
      </c>
      <c r="Y89" s="794">
        <v>2.52177799999999</v>
      </c>
      <c r="Z89" s="801">
        <v>20.698432</v>
      </c>
      <c r="AA89" s="791">
        <v>2.367388</v>
      </c>
      <c r="AB89" s="794">
        <v>0.28500014</v>
      </c>
      <c r="AC89" s="793">
        <v>8.30662048095836</v>
      </c>
      <c r="AD89" s="794">
        <v>2.08238786</v>
      </c>
      <c r="AE89" s="801">
        <v>1.15969</v>
      </c>
      <c r="AF89" s="791">
        <v>38.7870089999999</v>
      </c>
      <c r="AG89" s="794">
        <v>10.48</v>
      </c>
      <c r="AH89" s="793">
        <v>3.70105047709923</v>
      </c>
      <c r="AI89" s="794">
        <v>28.3070089999999</v>
      </c>
      <c r="AJ89" s="801">
        <v>1.150429</v>
      </c>
      <c r="AK89" s="791">
        <v>0.554108</v>
      </c>
      <c r="AL89" s="794">
        <v>2.87</v>
      </c>
      <c r="AM89" s="793">
        <v>0.193068989547038</v>
      </c>
      <c r="AN89" s="794">
        <v>-2.315892</v>
      </c>
      <c r="AO89" s="801">
        <v>0</v>
      </c>
      <c r="AP89" s="791">
        <v>1.3591</v>
      </c>
      <c r="AQ89" s="794">
        <v>0.2</v>
      </c>
      <c r="AR89" s="793">
        <v>6.79549999999999</v>
      </c>
      <c r="AS89" s="794">
        <v>1.1591</v>
      </c>
      <c r="AT89" s="801">
        <v>0.04418</v>
      </c>
      <c r="AU89" s="791">
        <v>2.680088</v>
      </c>
      <c r="AV89" s="794">
        <v>1.36</v>
      </c>
      <c r="AW89" s="793">
        <v>1.97065294117647</v>
      </c>
      <c r="AX89" s="794">
        <v>1.320088</v>
      </c>
      <c r="AY89" s="801">
        <v>1.272489</v>
      </c>
    </row>
    <row r="90" s="695" customFormat="1" hidden="1" outlineLevel="2" spans="1:51">
      <c r="A90" s="796" t="s">
        <v>105</v>
      </c>
      <c r="B90" s="787">
        <v>92.5390509999999</v>
      </c>
      <c r="C90" s="719">
        <v>38.64420141</v>
      </c>
      <c r="D90" s="733">
        <v>2.39464260156903</v>
      </c>
      <c r="E90" s="789">
        <v>53.8948495899999</v>
      </c>
      <c r="F90" s="829">
        <v>0</v>
      </c>
      <c r="G90" s="787">
        <v>10.442411</v>
      </c>
      <c r="H90" s="719">
        <v>3.91</v>
      </c>
      <c r="I90" s="733">
        <v>2.67069335038363</v>
      </c>
      <c r="J90" s="789">
        <v>6.53241099999998</v>
      </c>
      <c r="K90" s="829">
        <v>0</v>
      </c>
      <c r="L90" s="787">
        <v>1.57202599999999</v>
      </c>
      <c r="M90" s="719">
        <v>0.864462</v>
      </c>
      <c r="N90" s="733">
        <v>1.81850214352973</v>
      </c>
      <c r="O90" s="789">
        <v>0.707563999999994</v>
      </c>
      <c r="P90" s="829">
        <v>0</v>
      </c>
      <c r="Q90" s="787">
        <v>0.0585</v>
      </c>
      <c r="R90" s="719">
        <v>0.1388</v>
      </c>
      <c r="S90" s="733">
        <v>0.421469740634006</v>
      </c>
      <c r="T90" s="789">
        <v>-0.0803</v>
      </c>
      <c r="U90" s="829">
        <v>0</v>
      </c>
      <c r="V90" s="787">
        <v>80.3188639999999</v>
      </c>
      <c r="W90" s="719">
        <v>33.667</v>
      </c>
      <c r="X90" s="733">
        <v>2.38568521103751</v>
      </c>
      <c r="Y90" s="789">
        <v>46.6518639999999</v>
      </c>
      <c r="Z90" s="829">
        <v>0</v>
      </c>
      <c r="AA90" s="787">
        <v>0.14725</v>
      </c>
      <c r="AB90" s="719">
        <v>0.06393941</v>
      </c>
      <c r="AC90" s="733">
        <v>2.30296150683905</v>
      </c>
      <c r="AD90" s="789">
        <v>0.0833105899999998</v>
      </c>
      <c r="AE90" s="829">
        <v>0</v>
      </c>
      <c r="AF90" s="787">
        <v>0</v>
      </c>
      <c r="AG90" s="719">
        <v>0</v>
      </c>
      <c r="AH90" s="733" t="s">
        <v>29</v>
      </c>
      <c r="AI90" s="789">
        <v>0</v>
      </c>
      <c r="AJ90" s="829">
        <v>0</v>
      </c>
      <c r="AK90" s="787">
        <v>2.6</v>
      </c>
      <c r="AL90" s="719">
        <v>3.33333333</v>
      </c>
      <c r="AM90" s="733">
        <v>0.78000000078</v>
      </c>
      <c r="AN90" s="789">
        <v>-0.73333333</v>
      </c>
      <c r="AO90" s="829">
        <v>0</v>
      </c>
      <c r="AP90" s="787">
        <v>0.202924999999999</v>
      </c>
      <c r="AQ90" s="719">
        <v>0</v>
      </c>
      <c r="AR90" s="733" t="s">
        <v>29</v>
      </c>
      <c r="AS90" s="789">
        <v>0.202924999999999</v>
      </c>
      <c r="AT90" s="829">
        <v>0</v>
      </c>
      <c r="AU90" s="787">
        <v>0.0592999999999999</v>
      </c>
      <c r="AV90" s="719">
        <v>0</v>
      </c>
      <c r="AW90" s="733" t="s">
        <v>29</v>
      </c>
      <c r="AX90" s="789">
        <v>0.0592999999999999</v>
      </c>
      <c r="AY90" s="829">
        <v>0</v>
      </c>
    </row>
    <row r="91" s="164" customFormat="1" hidden="1" outlineLevel="2" spans="1:51">
      <c r="A91" s="796" t="s">
        <v>107</v>
      </c>
      <c r="B91" s="787">
        <v>13.759489</v>
      </c>
      <c r="C91" s="719">
        <v>0</v>
      </c>
      <c r="D91" s="733" t="s">
        <v>29</v>
      </c>
      <c r="E91" s="789">
        <v>13.759489</v>
      </c>
      <c r="F91" s="829">
        <v>0</v>
      </c>
      <c r="G91" s="787">
        <v>8.09545799999997</v>
      </c>
      <c r="H91" s="719">
        <v>0</v>
      </c>
      <c r="I91" s="733" t="s">
        <v>29</v>
      </c>
      <c r="J91" s="789">
        <v>8.09545799999997</v>
      </c>
      <c r="K91" s="829">
        <v>0</v>
      </c>
      <c r="L91" s="787">
        <v>1.535164</v>
      </c>
      <c r="M91" s="719">
        <v>0</v>
      </c>
      <c r="N91" s="733" t="s">
        <v>29</v>
      </c>
      <c r="O91" s="789">
        <v>1.535164</v>
      </c>
      <c r="P91" s="829">
        <v>0</v>
      </c>
      <c r="Q91" s="787">
        <v>0.1075</v>
      </c>
      <c r="R91" s="719">
        <v>0</v>
      </c>
      <c r="S91" s="733" t="s">
        <v>29</v>
      </c>
      <c r="T91" s="789">
        <v>0.1075</v>
      </c>
      <c r="U91" s="829">
        <v>0</v>
      </c>
      <c r="V91" s="787">
        <v>4.10268699999999</v>
      </c>
      <c r="W91" s="719">
        <v>0</v>
      </c>
      <c r="X91" s="733" t="s">
        <v>29</v>
      </c>
      <c r="Y91" s="789">
        <v>4.10268699999999</v>
      </c>
      <c r="Z91" s="829">
        <v>0</v>
      </c>
      <c r="AA91" s="787">
        <v>-0.08132</v>
      </c>
      <c r="AB91" s="719">
        <v>0</v>
      </c>
      <c r="AC91" s="733" t="s">
        <v>29</v>
      </c>
      <c r="AD91" s="789">
        <v>-0.08132</v>
      </c>
      <c r="AE91" s="829">
        <v>0</v>
      </c>
      <c r="AF91" s="787">
        <v>16.920101</v>
      </c>
      <c r="AG91" s="719">
        <v>0</v>
      </c>
      <c r="AH91" s="733" t="s">
        <v>29</v>
      </c>
      <c r="AI91" s="789">
        <v>16.920101</v>
      </c>
      <c r="AJ91" s="829">
        <v>0</v>
      </c>
      <c r="AK91" s="787">
        <v>0</v>
      </c>
      <c r="AL91" s="719">
        <v>0</v>
      </c>
      <c r="AM91" s="733" t="s">
        <v>29</v>
      </c>
      <c r="AN91" s="789">
        <v>0</v>
      </c>
      <c r="AO91" s="829">
        <v>0</v>
      </c>
      <c r="AP91" s="787">
        <v>0.125380000000001</v>
      </c>
      <c r="AQ91" s="719">
        <v>0</v>
      </c>
      <c r="AR91" s="733" t="s">
        <v>29</v>
      </c>
      <c r="AS91" s="789">
        <v>0.125380000000001</v>
      </c>
      <c r="AT91" s="829">
        <v>0</v>
      </c>
      <c r="AU91" s="787">
        <v>0.454776</v>
      </c>
      <c r="AV91" s="719">
        <v>0</v>
      </c>
      <c r="AW91" s="733" t="s">
        <v>29</v>
      </c>
      <c r="AX91" s="789">
        <v>0.454776</v>
      </c>
      <c r="AY91" s="829">
        <v>0</v>
      </c>
    </row>
    <row r="92" s="695" customFormat="1" hidden="1" outlineLevel="2" spans="1:51">
      <c r="A92" s="796" t="s">
        <v>108</v>
      </c>
      <c r="B92" s="787">
        <v>8.66708899999999</v>
      </c>
      <c r="C92" s="719">
        <v>0</v>
      </c>
      <c r="D92" s="733" t="s">
        <v>29</v>
      </c>
      <c r="E92" s="789">
        <v>8.66708899999999</v>
      </c>
      <c r="F92" s="829">
        <v>0</v>
      </c>
      <c r="G92" s="787">
        <v>6.83524499999999</v>
      </c>
      <c r="H92" s="719">
        <v>0</v>
      </c>
      <c r="I92" s="733" t="s">
        <v>29</v>
      </c>
      <c r="J92" s="789">
        <v>6.83524499999999</v>
      </c>
      <c r="K92" s="829">
        <v>0</v>
      </c>
      <c r="L92" s="787">
        <v>0.958665999999999</v>
      </c>
      <c r="M92" s="719">
        <v>0</v>
      </c>
      <c r="N92" s="733" t="s">
        <v>29</v>
      </c>
      <c r="O92" s="789">
        <v>0.958665999999999</v>
      </c>
      <c r="P92" s="829">
        <v>0</v>
      </c>
      <c r="Q92" s="787">
        <v>0.2225</v>
      </c>
      <c r="R92" s="719">
        <v>0</v>
      </c>
      <c r="S92" s="733" t="s">
        <v>29</v>
      </c>
      <c r="T92" s="789">
        <v>0.2225</v>
      </c>
      <c r="U92" s="829">
        <v>0</v>
      </c>
      <c r="V92" s="787">
        <v>0.573678</v>
      </c>
      <c r="W92" s="719">
        <v>0</v>
      </c>
      <c r="X92" s="733" t="s">
        <v>29</v>
      </c>
      <c r="Y92" s="789">
        <v>0.573678</v>
      </c>
      <c r="Z92" s="829">
        <v>0</v>
      </c>
      <c r="AA92" s="787">
        <v>0.0769999999999999</v>
      </c>
      <c r="AB92" s="719">
        <v>0</v>
      </c>
      <c r="AC92" s="733" t="s">
        <v>29</v>
      </c>
      <c r="AD92" s="789">
        <v>0.0769999999999999</v>
      </c>
      <c r="AE92" s="829">
        <v>0</v>
      </c>
      <c r="AF92" s="787">
        <v>4.82110099999999</v>
      </c>
      <c r="AG92" s="719">
        <v>0</v>
      </c>
      <c r="AH92" s="733" t="s">
        <v>29</v>
      </c>
      <c r="AI92" s="789">
        <v>4.82110099999999</v>
      </c>
      <c r="AJ92" s="829">
        <v>0</v>
      </c>
      <c r="AK92" s="787">
        <v>0.0961179999999999</v>
      </c>
      <c r="AL92" s="719">
        <v>0</v>
      </c>
      <c r="AM92" s="733" t="s">
        <v>29</v>
      </c>
      <c r="AN92" s="789">
        <v>0.0961179999999999</v>
      </c>
      <c r="AO92" s="829">
        <v>0</v>
      </c>
      <c r="AP92" s="787">
        <v>0.885202</v>
      </c>
      <c r="AQ92" s="719">
        <v>0</v>
      </c>
      <c r="AR92" s="733" t="s">
        <v>29</v>
      </c>
      <c r="AS92" s="789">
        <v>0.885202</v>
      </c>
      <c r="AT92" s="829">
        <v>0</v>
      </c>
      <c r="AU92" s="787">
        <v>0.073153</v>
      </c>
      <c r="AV92" s="719">
        <v>0</v>
      </c>
      <c r="AW92" s="733" t="s">
        <v>29</v>
      </c>
      <c r="AX92" s="789">
        <v>0.073153</v>
      </c>
      <c r="AY92" s="829">
        <v>0</v>
      </c>
    </row>
    <row r="93" s="695" customFormat="1" hidden="1" outlineLevel="2" spans="1:51">
      <c r="A93" s="796" t="s">
        <v>109</v>
      </c>
      <c r="B93" s="787">
        <v>0</v>
      </c>
      <c r="C93" s="719">
        <v>0</v>
      </c>
      <c r="D93" s="733" t="s">
        <v>29</v>
      </c>
      <c r="E93" s="789">
        <v>0</v>
      </c>
      <c r="F93" s="829">
        <v>0</v>
      </c>
      <c r="G93" s="787">
        <v>0</v>
      </c>
      <c r="H93" s="719">
        <v>0</v>
      </c>
      <c r="I93" s="733" t="s">
        <v>29</v>
      </c>
      <c r="J93" s="789">
        <v>0</v>
      </c>
      <c r="K93" s="829">
        <v>0</v>
      </c>
      <c r="L93" s="787">
        <v>0</v>
      </c>
      <c r="M93" s="719">
        <v>0</v>
      </c>
      <c r="N93" s="733" t="s">
        <v>29</v>
      </c>
      <c r="O93" s="789">
        <v>0</v>
      </c>
      <c r="P93" s="829">
        <v>0</v>
      </c>
      <c r="Q93" s="787">
        <v>0</v>
      </c>
      <c r="R93" s="719">
        <v>0</v>
      </c>
      <c r="S93" s="733" t="s">
        <v>29</v>
      </c>
      <c r="T93" s="789">
        <v>0</v>
      </c>
      <c r="U93" s="829">
        <v>0</v>
      </c>
      <c r="V93" s="787">
        <v>0</v>
      </c>
      <c r="W93" s="719">
        <v>0</v>
      </c>
      <c r="X93" s="733" t="s">
        <v>29</v>
      </c>
      <c r="Y93" s="789">
        <v>0</v>
      </c>
      <c r="Z93" s="829">
        <v>0</v>
      </c>
      <c r="AA93" s="787">
        <v>0</v>
      </c>
      <c r="AB93" s="719">
        <v>0</v>
      </c>
      <c r="AC93" s="733" t="s">
        <v>29</v>
      </c>
      <c r="AD93" s="789">
        <v>0</v>
      </c>
      <c r="AE93" s="829">
        <v>0</v>
      </c>
      <c r="AF93" s="787">
        <v>0</v>
      </c>
      <c r="AG93" s="719">
        <v>0</v>
      </c>
      <c r="AH93" s="733" t="s">
        <v>29</v>
      </c>
      <c r="AI93" s="789">
        <v>0</v>
      </c>
      <c r="AJ93" s="829">
        <v>0</v>
      </c>
      <c r="AK93" s="787">
        <v>0</v>
      </c>
      <c r="AL93" s="719">
        <v>0</v>
      </c>
      <c r="AM93" s="733" t="s">
        <v>29</v>
      </c>
      <c r="AN93" s="789">
        <v>0</v>
      </c>
      <c r="AO93" s="829">
        <v>0</v>
      </c>
      <c r="AP93" s="787">
        <v>0</v>
      </c>
      <c r="AQ93" s="719">
        <v>0</v>
      </c>
      <c r="AR93" s="733" t="s">
        <v>29</v>
      </c>
      <c r="AS93" s="789">
        <v>0</v>
      </c>
      <c r="AT93" s="829">
        <v>0</v>
      </c>
      <c r="AU93" s="787">
        <v>0</v>
      </c>
      <c r="AV93" s="719">
        <v>0</v>
      </c>
      <c r="AW93" s="733" t="s">
        <v>29</v>
      </c>
      <c r="AX93" s="789">
        <v>0</v>
      </c>
      <c r="AY93" s="829">
        <v>0</v>
      </c>
    </row>
    <row r="94" s="695" customFormat="1" hidden="1" outlineLevel="2" spans="1:51">
      <c r="A94" s="796" t="s">
        <v>110</v>
      </c>
      <c r="B94" s="787">
        <v>0</v>
      </c>
      <c r="C94" s="719">
        <v>27.79613867</v>
      </c>
      <c r="D94" s="733">
        <v>0</v>
      </c>
      <c r="E94" s="789">
        <v>-27.79613867</v>
      </c>
      <c r="F94" s="829">
        <v>0</v>
      </c>
      <c r="G94" s="787">
        <v>0</v>
      </c>
      <c r="H94" s="719">
        <v>14.918</v>
      </c>
      <c r="I94" s="733">
        <v>0</v>
      </c>
      <c r="J94" s="789">
        <v>-14.918</v>
      </c>
      <c r="K94" s="829">
        <v>0</v>
      </c>
      <c r="L94" s="787">
        <v>0</v>
      </c>
      <c r="M94" s="719">
        <v>3.412222</v>
      </c>
      <c r="N94" s="733">
        <v>0</v>
      </c>
      <c r="O94" s="789">
        <v>-3.412222</v>
      </c>
      <c r="P94" s="829">
        <v>0</v>
      </c>
      <c r="Q94" s="787">
        <v>0</v>
      </c>
      <c r="R94" s="719">
        <v>0.12</v>
      </c>
      <c r="S94" s="733">
        <v>0</v>
      </c>
      <c r="T94" s="789">
        <v>-0.12</v>
      </c>
      <c r="U94" s="829">
        <v>0</v>
      </c>
      <c r="V94" s="787">
        <v>0</v>
      </c>
      <c r="W94" s="719">
        <v>9.108</v>
      </c>
      <c r="X94" s="733">
        <v>0</v>
      </c>
      <c r="Y94" s="789">
        <v>-9.108</v>
      </c>
      <c r="Z94" s="829">
        <v>0</v>
      </c>
      <c r="AA94" s="787">
        <v>0</v>
      </c>
      <c r="AB94" s="719">
        <v>0.23791667</v>
      </c>
      <c r="AC94" s="733">
        <v>0</v>
      </c>
      <c r="AD94" s="789">
        <v>-0.23791667</v>
      </c>
      <c r="AE94" s="829">
        <v>0</v>
      </c>
      <c r="AF94" s="787">
        <v>0</v>
      </c>
      <c r="AG94" s="719">
        <v>11.25</v>
      </c>
      <c r="AH94" s="733">
        <v>0</v>
      </c>
      <c r="AI94" s="789">
        <v>-11.25</v>
      </c>
      <c r="AJ94" s="829">
        <v>0</v>
      </c>
      <c r="AK94" s="787">
        <v>0</v>
      </c>
      <c r="AL94" s="719">
        <v>0</v>
      </c>
      <c r="AM94" s="733" t="s">
        <v>29</v>
      </c>
      <c r="AN94" s="789">
        <v>0</v>
      </c>
      <c r="AO94" s="829">
        <v>0</v>
      </c>
      <c r="AP94" s="787">
        <v>0</v>
      </c>
      <c r="AQ94" s="719">
        <v>0</v>
      </c>
      <c r="AR94" s="733" t="s">
        <v>29</v>
      </c>
      <c r="AS94" s="789">
        <v>0</v>
      </c>
      <c r="AT94" s="829">
        <v>0</v>
      </c>
      <c r="AU94" s="787">
        <v>0</v>
      </c>
      <c r="AV94" s="719">
        <v>0</v>
      </c>
      <c r="AW94" s="733" t="s">
        <v>29</v>
      </c>
      <c r="AX94" s="789">
        <v>0</v>
      </c>
      <c r="AY94" s="829">
        <v>0</v>
      </c>
    </row>
    <row r="95" s="695" customFormat="1" hidden="1" outlineLevel="2" spans="1:51">
      <c r="A95" s="796" t="s">
        <v>111</v>
      </c>
      <c r="B95" s="787">
        <v>0</v>
      </c>
      <c r="C95" s="719">
        <v>18</v>
      </c>
      <c r="D95" s="733">
        <v>0</v>
      </c>
      <c r="E95" s="789">
        <v>-18</v>
      </c>
      <c r="F95" s="829">
        <v>0</v>
      </c>
      <c r="G95" s="787">
        <v>0</v>
      </c>
      <c r="H95" s="719">
        <v>0</v>
      </c>
      <c r="I95" s="733" t="s">
        <v>29</v>
      </c>
      <c r="J95" s="789">
        <v>0</v>
      </c>
      <c r="K95" s="829">
        <v>0</v>
      </c>
      <c r="L95" s="787">
        <v>0</v>
      </c>
      <c r="M95" s="719">
        <v>0</v>
      </c>
      <c r="N95" s="733" t="s">
        <v>29</v>
      </c>
      <c r="O95" s="789">
        <v>0</v>
      </c>
      <c r="P95" s="829">
        <v>0</v>
      </c>
      <c r="Q95" s="787">
        <v>0</v>
      </c>
      <c r="R95" s="719">
        <v>0</v>
      </c>
      <c r="S95" s="733" t="s">
        <v>29</v>
      </c>
      <c r="T95" s="789">
        <v>0</v>
      </c>
      <c r="U95" s="829">
        <v>0</v>
      </c>
      <c r="V95" s="787">
        <v>0</v>
      </c>
      <c r="W95" s="719">
        <v>18</v>
      </c>
      <c r="X95" s="733">
        <v>0</v>
      </c>
      <c r="Y95" s="789">
        <v>-18</v>
      </c>
      <c r="Z95" s="829">
        <v>0</v>
      </c>
      <c r="AA95" s="787">
        <v>0</v>
      </c>
      <c r="AB95" s="719">
        <v>0</v>
      </c>
      <c r="AC95" s="733" t="s">
        <v>29</v>
      </c>
      <c r="AD95" s="789">
        <v>0</v>
      </c>
      <c r="AE95" s="829">
        <v>0</v>
      </c>
      <c r="AF95" s="787">
        <v>0</v>
      </c>
      <c r="AG95" s="719">
        <v>9</v>
      </c>
      <c r="AH95" s="733">
        <v>0</v>
      </c>
      <c r="AI95" s="789">
        <v>-9</v>
      </c>
      <c r="AJ95" s="829">
        <v>0</v>
      </c>
      <c r="AK95" s="787">
        <v>0</v>
      </c>
      <c r="AL95" s="719">
        <v>0</v>
      </c>
      <c r="AM95" s="733" t="s">
        <v>29</v>
      </c>
      <c r="AN95" s="789">
        <v>0</v>
      </c>
      <c r="AO95" s="829">
        <v>0</v>
      </c>
      <c r="AP95" s="787">
        <v>0</v>
      </c>
      <c r="AQ95" s="719">
        <v>0</v>
      </c>
      <c r="AR95" s="733" t="s">
        <v>29</v>
      </c>
      <c r="AS95" s="789">
        <v>0</v>
      </c>
      <c r="AT95" s="829">
        <v>0</v>
      </c>
      <c r="AU95" s="787">
        <v>0</v>
      </c>
      <c r="AV95" s="719">
        <v>0</v>
      </c>
      <c r="AW95" s="733" t="s">
        <v>29</v>
      </c>
      <c r="AX95" s="789">
        <v>0</v>
      </c>
      <c r="AY95" s="829">
        <v>0</v>
      </c>
    </row>
    <row r="96" s="695" customFormat="1" hidden="1" outlineLevel="2" spans="1:51">
      <c r="A96" s="796" t="s">
        <v>184</v>
      </c>
      <c r="B96" s="787">
        <v>0</v>
      </c>
      <c r="C96" s="719">
        <v>0</v>
      </c>
      <c r="D96" s="733" t="s">
        <v>29</v>
      </c>
      <c r="E96" s="789">
        <v>0</v>
      </c>
      <c r="F96" s="829">
        <v>0</v>
      </c>
      <c r="G96" s="787">
        <v>0</v>
      </c>
      <c r="H96" s="719">
        <v>0</v>
      </c>
      <c r="I96" s="733" t="s">
        <v>29</v>
      </c>
      <c r="J96" s="789">
        <v>0</v>
      </c>
      <c r="K96" s="829">
        <v>0</v>
      </c>
      <c r="L96" s="787">
        <v>0</v>
      </c>
      <c r="M96" s="719">
        <v>0</v>
      </c>
      <c r="N96" s="733" t="s">
        <v>29</v>
      </c>
      <c r="O96" s="789">
        <v>0</v>
      </c>
      <c r="P96" s="829">
        <v>0</v>
      </c>
      <c r="Q96" s="787">
        <v>0</v>
      </c>
      <c r="R96" s="719">
        <v>0</v>
      </c>
      <c r="S96" s="733" t="s">
        <v>29</v>
      </c>
      <c r="T96" s="789">
        <v>0</v>
      </c>
      <c r="U96" s="829">
        <v>0</v>
      </c>
      <c r="V96" s="787">
        <v>0</v>
      </c>
      <c r="W96" s="719">
        <v>0</v>
      </c>
      <c r="X96" s="733" t="s">
        <v>29</v>
      </c>
      <c r="Y96" s="789">
        <v>0</v>
      </c>
      <c r="Z96" s="829">
        <v>0</v>
      </c>
      <c r="AA96" s="787">
        <v>0</v>
      </c>
      <c r="AB96" s="719">
        <v>0</v>
      </c>
      <c r="AC96" s="733" t="s">
        <v>29</v>
      </c>
      <c r="AD96" s="789">
        <v>0</v>
      </c>
      <c r="AE96" s="829">
        <v>0</v>
      </c>
      <c r="AF96" s="787">
        <v>0</v>
      </c>
      <c r="AG96" s="719">
        <v>0</v>
      </c>
      <c r="AH96" s="733" t="s">
        <v>29</v>
      </c>
      <c r="AI96" s="789">
        <v>0</v>
      </c>
      <c r="AJ96" s="829">
        <v>0</v>
      </c>
      <c r="AK96" s="787">
        <v>0</v>
      </c>
      <c r="AL96" s="719">
        <v>0</v>
      </c>
      <c r="AM96" s="733" t="s">
        <v>29</v>
      </c>
      <c r="AN96" s="789">
        <v>0</v>
      </c>
      <c r="AO96" s="829">
        <v>0</v>
      </c>
      <c r="AP96" s="787">
        <v>0</v>
      </c>
      <c r="AQ96" s="719">
        <v>0</v>
      </c>
      <c r="AR96" s="733" t="s">
        <v>29</v>
      </c>
      <c r="AS96" s="789">
        <v>0</v>
      </c>
      <c r="AT96" s="829">
        <v>0</v>
      </c>
      <c r="AU96" s="787">
        <v>0</v>
      </c>
      <c r="AV96" s="719">
        <v>0</v>
      </c>
      <c r="AW96" s="733" t="s">
        <v>29</v>
      </c>
      <c r="AX96" s="789">
        <v>0</v>
      </c>
      <c r="AY96" s="829">
        <v>0</v>
      </c>
    </row>
    <row r="97" s="772" customFormat="1" collapsed="1" spans="1:51">
      <c r="A97" s="790" t="s">
        <v>112</v>
      </c>
      <c r="B97" s="791">
        <v>114.965629</v>
      </c>
      <c r="C97" s="794">
        <v>84.44034008</v>
      </c>
      <c r="D97" s="830">
        <v>1.36150125510011</v>
      </c>
      <c r="E97" s="794">
        <v>30.5252889199998</v>
      </c>
      <c r="F97" s="801">
        <v>0</v>
      </c>
      <c r="G97" s="791">
        <v>25.3731139999999</v>
      </c>
      <c r="H97" s="794">
        <v>18.828</v>
      </c>
      <c r="I97" s="830">
        <v>1.34762661992776</v>
      </c>
      <c r="J97" s="794">
        <v>6.54511399999993</v>
      </c>
      <c r="K97" s="801">
        <v>0</v>
      </c>
      <c r="L97" s="791">
        <v>4.06585599999999</v>
      </c>
      <c r="M97" s="794">
        <v>4.276684</v>
      </c>
      <c r="N97" s="830">
        <v>0.950702927782364</v>
      </c>
      <c r="O97" s="794">
        <v>-0.210828000000006</v>
      </c>
      <c r="P97" s="801">
        <v>0</v>
      </c>
      <c r="Q97" s="791">
        <v>0.3885</v>
      </c>
      <c r="R97" s="794">
        <v>0.2588</v>
      </c>
      <c r="S97" s="830">
        <v>1.50115919629057</v>
      </c>
      <c r="T97" s="794">
        <v>0.1297</v>
      </c>
      <c r="U97" s="801">
        <v>0</v>
      </c>
      <c r="V97" s="791">
        <v>84.9952289999999</v>
      </c>
      <c r="W97" s="794">
        <v>60.775</v>
      </c>
      <c r="X97" s="830">
        <v>1.3985228959276</v>
      </c>
      <c r="Y97" s="794">
        <v>24.2202289999999</v>
      </c>
      <c r="Z97" s="801">
        <v>0</v>
      </c>
      <c r="AA97" s="791">
        <v>0.14293</v>
      </c>
      <c r="AB97" s="794">
        <v>0.30185608</v>
      </c>
      <c r="AC97" s="830">
        <v>0.473503796908777</v>
      </c>
      <c r="AD97" s="794">
        <v>-0.15892608</v>
      </c>
      <c r="AE97" s="801">
        <v>0</v>
      </c>
      <c r="AF97" s="791">
        <v>21.741202</v>
      </c>
      <c r="AG97" s="794">
        <v>20.25</v>
      </c>
      <c r="AH97" s="830">
        <v>1.07363960493827</v>
      </c>
      <c r="AI97" s="794">
        <v>1.49120199999999</v>
      </c>
      <c r="AJ97" s="801">
        <v>0</v>
      </c>
      <c r="AK97" s="791">
        <v>2.696118</v>
      </c>
      <c r="AL97" s="794">
        <v>3.33333333</v>
      </c>
      <c r="AM97" s="830">
        <v>0.808835400808835</v>
      </c>
      <c r="AN97" s="794">
        <v>-0.63721533</v>
      </c>
      <c r="AO97" s="801">
        <v>0</v>
      </c>
      <c r="AP97" s="791">
        <v>1.213507</v>
      </c>
      <c r="AQ97" s="794">
        <v>0</v>
      </c>
      <c r="AR97" s="830" t="s">
        <v>29</v>
      </c>
      <c r="AS97" s="794">
        <v>1.213507</v>
      </c>
      <c r="AT97" s="801">
        <v>0</v>
      </c>
      <c r="AU97" s="791">
        <v>0.587229</v>
      </c>
      <c r="AV97" s="794">
        <v>0</v>
      </c>
      <c r="AW97" s="830" t="s">
        <v>29</v>
      </c>
      <c r="AX97" s="794">
        <v>0.587229</v>
      </c>
      <c r="AY97" s="801">
        <v>0</v>
      </c>
    </row>
    <row r="98" s="772" customFormat="1" spans="1:51">
      <c r="A98" s="790" t="s">
        <v>113</v>
      </c>
      <c r="B98" s="791">
        <v>16.937795</v>
      </c>
      <c r="C98" s="792">
        <v>19.63091519</v>
      </c>
      <c r="D98" s="830">
        <v>0.862812295609534</v>
      </c>
      <c r="E98" s="792">
        <v>-2.69312019000002</v>
      </c>
      <c r="F98" s="801">
        <v>9.88864599999998</v>
      </c>
      <c r="G98" s="791">
        <v>13.263545</v>
      </c>
      <c r="H98" s="792">
        <v>17.6801</v>
      </c>
      <c r="I98" s="830">
        <v>0.750196265858224</v>
      </c>
      <c r="J98" s="792">
        <v>-4.41655500000002</v>
      </c>
      <c r="K98" s="801">
        <v>8.18231699999998</v>
      </c>
      <c r="L98" s="791">
        <v>1.93705</v>
      </c>
      <c r="M98" s="792">
        <v>2.955112</v>
      </c>
      <c r="N98" s="830">
        <v>0.655491230112429</v>
      </c>
      <c r="O98" s="792">
        <v>-1.018062</v>
      </c>
      <c r="P98" s="801">
        <v>1.238329</v>
      </c>
      <c r="Q98" s="791">
        <v>0.821099999999999</v>
      </c>
      <c r="R98" s="792">
        <v>0.8636</v>
      </c>
      <c r="S98" s="830">
        <v>0.950787401574802</v>
      </c>
      <c r="T98" s="792">
        <v>-0.0425000000000011</v>
      </c>
      <c r="U98" s="801">
        <v>0.37</v>
      </c>
      <c r="V98" s="791">
        <v>0</v>
      </c>
      <c r="W98" s="792">
        <v>-2</v>
      </c>
      <c r="X98" s="830">
        <v>0</v>
      </c>
      <c r="Y98" s="792">
        <v>2</v>
      </c>
      <c r="Z98" s="801">
        <v>0</v>
      </c>
      <c r="AA98" s="791">
        <v>0.9161</v>
      </c>
      <c r="AB98" s="792">
        <v>0.13210319</v>
      </c>
      <c r="AC98" s="830">
        <v>6.9347303422423</v>
      </c>
      <c r="AD98" s="792">
        <v>0.78399681</v>
      </c>
      <c r="AE98" s="801">
        <v>0.0979999999999999</v>
      </c>
      <c r="AF98" s="791">
        <v>0</v>
      </c>
      <c r="AG98" s="792">
        <v>0</v>
      </c>
      <c r="AH98" s="830" t="s">
        <v>29</v>
      </c>
      <c r="AI98" s="792">
        <v>0</v>
      </c>
      <c r="AJ98" s="801">
        <v>0</v>
      </c>
      <c r="AK98" s="791">
        <v>0.014049</v>
      </c>
      <c r="AL98" s="792">
        <v>0.02</v>
      </c>
      <c r="AM98" s="830">
        <v>0.70245</v>
      </c>
      <c r="AN98" s="792">
        <v>-0.005951</v>
      </c>
      <c r="AO98" s="801">
        <v>0.033529</v>
      </c>
      <c r="AP98" s="791">
        <v>4.513493</v>
      </c>
      <c r="AQ98" s="792">
        <v>3.375</v>
      </c>
      <c r="AR98" s="830">
        <v>1.33733125925926</v>
      </c>
      <c r="AS98" s="792">
        <v>1.138493</v>
      </c>
      <c r="AT98" s="801">
        <v>0.903723</v>
      </c>
      <c r="AU98" s="791">
        <v>0.510299999999999</v>
      </c>
      <c r="AV98" s="792">
        <v>0.45</v>
      </c>
      <c r="AW98" s="830">
        <v>1.134</v>
      </c>
      <c r="AX98" s="792">
        <v>0.0602999999999991</v>
      </c>
      <c r="AY98" s="801">
        <v>0.7615</v>
      </c>
    </row>
    <row r="99" s="695" customFormat="1" ht="16.2" spans="1:51">
      <c r="A99" s="213" t="s">
        <v>185</v>
      </c>
      <c r="B99" s="214">
        <v>181.294634</v>
      </c>
      <c r="C99" s="799">
        <v>152.97911641</v>
      </c>
      <c r="D99" s="216">
        <v>1.18509400664932</v>
      </c>
      <c r="E99" s="799">
        <v>28.3155175899998</v>
      </c>
      <c r="F99" s="217">
        <v>61.810642</v>
      </c>
      <c r="G99" s="214">
        <v>59.5554529999999</v>
      </c>
      <c r="H99" s="799">
        <v>60.4559</v>
      </c>
      <c r="I99" s="216">
        <v>0.985105721691347</v>
      </c>
      <c r="J99" s="799">
        <v>-0.900447000000113</v>
      </c>
      <c r="K99" s="217">
        <v>32.6796</v>
      </c>
      <c r="L99" s="214">
        <v>10.047656</v>
      </c>
      <c r="M99" s="799">
        <v>12.196457</v>
      </c>
      <c r="N99" s="216">
        <v>0.823817605391466</v>
      </c>
      <c r="O99" s="799">
        <v>-2.14880100000001</v>
      </c>
      <c r="P99" s="217">
        <v>5.96711999999999</v>
      </c>
      <c r="Q99" s="214">
        <v>1.3395</v>
      </c>
      <c r="R99" s="799">
        <v>1.4242</v>
      </c>
      <c r="S99" s="216">
        <v>0.940528015728127</v>
      </c>
      <c r="T99" s="799">
        <v>-0.0847000000000016</v>
      </c>
      <c r="U99" s="217">
        <v>1.2078</v>
      </c>
      <c r="V99" s="214">
        <v>106.925607</v>
      </c>
      <c r="W99" s="799">
        <v>78.1836</v>
      </c>
      <c r="X99" s="216">
        <v>1.36762194373244</v>
      </c>
      <c r="Y99" s="799">
        <v>28.7420069999999</v>
      </c>
      <c r="Z99" s="217">
        <v>20.698432</v>
      </c>
      <c r="AA99" s="214">
        <v>3.426418</v>
      </c>
      <c r="AB99" s="799">
        <v>0.71895941</v>
      </c>
      <c r="AC99" s="216">
        <v>4.76580173003091</v>
      </c>
      <c r="AD99" s="799">
        <v>2.70745859</v>
      </c>
      <c r="AE99" s="217">
        <v>1.25769</v>
      </c>
      <c r="AF99" s="214">
        <v>60.5282109999999</v>
      </c>
      <c r="AG99" s="799">
        <v>30.73</v>
      </c>
      <c r="AH99" s="216">
        <v>1.96967819720143</v>
      </c>
      <c r="AI99" s="799">
        <v>29.7982109999999</v>
      </c>
      <c r="AJ99" s="217">
        <v>1.150429</v>
      </c>
      <c r="AK99" s="214">
        <v>3.264275</v>
      </c>
      <c r="AL99" s="799">
        <v>6.22333333</v>
      </c>
      <c r="AM99" s="216">
        <v>0.524521960645164</v>
      </c>
      <c r="AN99" s="799">
        <v>-2.95905833</v>
      </c>
      <c r="AO99" s="217">
        <v>0.033529</v>
      </c>
      <c r="AP99" s="214">
        <v>7.0861</v>
      </c>
      <c r="AQ99" s="799">
        <v>3.575</v>
      </c>
      <c r="AR99" s="216">
        <v>1.98212587412587</v>
      </c>
      <c r="AS99" s="799">
        <v>3.5111</v>
      </c>
      <c r="AT99" s="217">
        <v>0.947903</v>
      </c>
      <c r="AU99" s="214">
        <v>3.777617</v>
      </c>
      <c r="AV99" s="799">
        <v>1.81</v>
      </c>
      <c r="AW99" s="216">
        <v>2.08708121546961</v>
      </c>
      <c r="AX99" s="799">
        <v>1.967617</v>
      </c>
      <c r="AY99" s="217">
        <v>2.033989</v>
      </c>
    </row>
    <row r="100" s="695" customFormat="1" ht="16.2" spans="1:51">
      <c r="A100" s="802" t="s">
        <v>115</v>
      </c>
      <c r="B100" s="803">
        <v>565.782342999999</v>
      </c>
      <c r="C100" s="804">
        <v>464.49475973</v>
      </c>
      <c r="D100" s="805">
        <v>1.21805968990668</v>
      </c>
      <c r="E100" s="804">
        <v>101.287583269999</v>
      </c>
      <c r="F100" s="806">
        <v>247.357166</v>
      </c>
      <c r="G100" s="803">
        <v>148.065886</v>
      </c>
      <c r="H100" s="804">
        <v>206.3444</v>
      </c>
      <c r="I100" s="805">
        <v>0.717566776709229</v>
      </c>
      <c r="J100" s="804">
        <v>-58.2785140000001</v>
      </c>
      <c r="K100" s="806">
        <v>95.7917579999999</v>
      </c>
      <c r="L100" s="803">
        <v>29.419776</v>
      </c>
      <c r="M100" s="804">
        <v>43.962012</v>
      </c>
      <c r="N100" s="805">
        <v>0.669209043480539</v>
      </c>
      <c r="O100" s="804">
        <v>-14.542236</v>
      </c>
      <c r="P100" s="806">
        <v>21.039936</v>
      </c>
      <c r="Q100" s="803">
        <v>4.1815</v>
      </c>
      <c r="R100" s="804">
        <v>5.2599</v>
      </c>
      <c r="S100" s="805">
        <v>0.794977090819216</v>
      </c>
      <c r="T100" s="804">
        <v>-1.0784</v>
      </c>
      <c r="U100" s="806">
        <v>2.8812</v>
      </c>
      <c r="V100" s="803">
        <v>368.845316</v>
      </c>
      <c r="W100" s="804">
        <v>204.9496</v>
      </c>
      <c r="X100" s="805">
        <v>1.7996879037578</v>
      </c>
      <c r="Y100" s="804">
        <v>163.895716</v>
      </c>
      <c r="Z100" s="806">
        <v>122.306322</v>
      </c>
      <c r="AA100" s="803">
        <v>15.269865</v>
      </c>
      <c r="AB100" s="804">
        <v>3.97884773</v>
      </c>
      <c r="AC100" s="805">
        <v>3.83776058703307</v>
      </c>
      <c r="AD100" s="804">
        <v>11.29101727</v>
      </c>
      <c r="AE100" s="806">
        <v>5.33794999999999</v>
      </c>
      <c r="AF100" s="803">
        <v>118.119816</v>
      </c>
      <c r="AG100" s="804">
        <v>130.09</v>
      </c>
      <c r="AH100" s="805">
        <v>0.907985363978782</v>
      </c>
      <c r="AI100" s="804">
        <v>-11.9701840000002</v>
      </c>
      <c r="AJ100" s="806">
        <v>152.202567</v>
      </c>
      <c r="AK100" s="803">
        <v>9.69459800000001</v>
      </c>
      <c r="AL100" s="804">
        <v>22.33333333</v>
      </c>
      <c r="AM100" s="805">
        <v>0.43408647767673</v>
      </c>
      <c r="AN100" s="804">
        <v>-12.63873533</v>
      </c>
      <c r="AO100" s="806">
        <v>26.170817</v>
      </c>
      <c r="AP100" s="803">
        <v>24.000875</v>
      </c>
      <c r="AQ100" s="804">
        <v>15.566</v>
      </c>
      <c r="AR100" s="805">
        <v>1.54187813182577</v>
      </c>
      <c r="AS100" s="804">
        <v>8.434875</v>
      </c>
      <c r="AT100" s="806">
        <v>8.89526099999998</v>
      </c>
      <c r="AU100" s="803">
        <v>7.77028699999999</v>
      </c>
      <c r="AV100" s="804">
        <v>9.865</v>
      </c>
      <c r="AW100" s="805">
        <v>0.787662138874809</v>
      </c>
      <c r="AX100" s="804">
        <v>-2.09471300000001</v>
      </c>
      <c r="AY100" s="806">
        <v>9.26164899999999</v>
      </c>
    </row>
    <row r="101" hidden="1" outlineLevel="1" spans="1:51">
      <c r="A101" s="796" t="s">
        <v>116</v>
      </c>
      <c r="B101" s="787">
        <v>13.481888</v>
      </c>
      <c r="C101" s="719">
        <v>9.53353838</v>
      </c>
      <c r="D101" s="733">
        <v>1.41415363977378</v>
      </c>
      <c r="E101" s="789">
        <v>3.94834961999998</v>
      </c>
      <c r="F101" s="829">
        <v>6.577771</v>
      </c>
      <c r="G101" s="787">
        <v>7.65125999999999</v>
      </c>
      <c r="H101" s="719">
        <v>6.7</v>
      </c>
      <c r="I101" s="733">
        <v>1.14197910447761</v>
      </c>
      <c r="J101" s="789">
        <v>0.951259999999989</v>
      </c>
      <c r="K101" s="829">
        <v>4.5375</v>
      </c>
      <c r="L101" s="787">
        <v>2.003454</v>
      </c>
      <c r="M101" s="719">
        <v>1.847505</v>
      </c>
      <c r="N101" s="733">
        <v>1.08441059699432</v>
      </c>
      <c r="O101" s="789">
        <v>0.155948999999999</v>
      </c>
      <c r="P101" s="829">
        <v>1.486997</v>
      </c>
      <c r="Q101" s="787">
        <v>0.583899999999999</v>
      </c>
      <c r="R101" s="719">
        <v>0.3977</v>
      </c>
      <c r="S101" s="733">
        <v>1.46819210460146</v>
      </c>
      <c r="T101" s="789">
        <v>0.186199999999999</v>
      </c>
      <c r="U101" s="829">
        <v>0.274699999999999</v>
      </c>
      <c r="V101" s="787">
        <v>0</v>
      </c>
      <c r="W101" s="719">
        <v>0</v>
      </c>
      <c r="X101" s="733" t="s">
        <v>29</v>
      </c>
      <c r="Y101" s="789">
        <v>0</v>
      </c>
      <c r="Z101" s="829">
        <v>0</v>
      </c>
      <c r="AA101" s="787">
        <v>3.24327399999999</v>
      </c>
      <c r="AB101" s="719">
        <v>0.58833338</v>
      </c>
      <c r="AC101" s="733">
        <v>5.51264658823199</v>
      </c>
      <c r="AD101" s="789">
        <v>2.65494061999999</v>
      </c>
      <c r="AE101" s="829">
        <v>0.278574</v>
      </c>
      <c r="AF101" s="787">
        <v>0</v>
      </c>
      <c r="AG101" s="719">
        <v>0</v>
      </c>
      <c r="AH101" s="733" t="s">
        <v>29</v>
      </c>
      <c r="AI101" s="789">
        <v>0</v>
      </c>
      <c r="AJ101" s="829">
        <v>0</v>
      </c>
      <c r="AK101" s="787">
        <v>0.0412399999999999</v>
      </c>
      <c r="AL101" s="719">
        <v>0.05</v>
      </c>
      <c r="AM101" s="733">
        <v>0.824799999999998</v>
      </c>
      <c r="AN101" s="789">
        <v>-0.00876000000000011</v>
      </c>
      <c r="AO101" s="829">
        <v>0.0984239999999999</v>
      </c>
      <c r="AP101" s="787">
        <v>0</v>
      </c>
      <c r="AQ101" s="719">
        <v>0.37</v>
      </c>
      <c r="AR101" s="733">
        <v>0</v>
      </c>
      <c r="AS101" s="789">
        <v>-0.37</v>
      </c>
      <c r="AT101" s="829">
        <v>0.163883</v>
      </c>
      <c r="AU101" s="787">
        <v>0</v>
      </c>
      <c r="AV101" s="719">
        <v>0</v>
      </c>
      <c r="AW101" s="733" t="s">
        <v>29</v>
      </c>
      <c r="AX101" s="789">
        <v>0</v>
      </c>
      <c r="AY101" s="829">
        <v>0</v>
      </c>
    </row>
    <row r="102" hidden="1" outlineLevel="1" spans="1:51">
      <c r="A102" s="796" t="s">
        <v>117</v>
      </c>
      <c r="B102" s="787">
        <v>14.178602</v>
      </c>
      <c r="C102" s="719">
        <v>12.27253994</v>
      </c>
      <c r="D102" s="733">
        <v>1.15531113113656</v>
      </c>
      <c r="E102" s="789">
        <v>1.90606205999998</v>
      </c>
      <c r="F102" s="829">
        <v>9.097022</v>
      </c>
      <c r="G102" s="787">
        <v>9.72209999999998</v>
      </c>
      <c r="H102" s="719">
        <v>9.36</v>
      </c>
      <c r="I102" s="733">
        <v>1.0386858974359</v>
      </c>
      <c r="J102" s="789">
        <v>0.362099999999979</v>
      </c>
      <c r="K102" s="829">
        <v>6.820318</v>
      </c>
      <c r="L102" s="787">
        <v>1.900502</v>
      </c>
      <c r="M102" s="719">
        <v>1.891576</v>
      </c>
      <c r="N102" s="733">
        <v>1.00471881647896</v>
      </c>
      <c r="O102" s="789">
        <v>0.00892599999999999</v>
      </c>
      <c r="P102" s="829">
        <v>1.678504</v>
      </c>
      <c r="Q102" s="787">
        <v>0.896199999999999</v>
      </c>
      <c r="R102" s="719">
        <v>0.5804</v>
      </c>
      <c r="S102" s="733">
        <v>1.54410751206065</v>
      </c>
      <c r="T102" s="789">
        <v>0.315799999999999</v>
      </c>
      <c r="U102" s="829">
        <v>0.433200000000001</v>
      </c>
      <c r="V102" s="787">
        <v>0</v>
      </c>
      <c r="W102" s="719">
        <v>0</v>
      </c>
      <c r="X102" s="733" t="s">
        <v>29</v>
      </c>
      <c r="Y102" s="789">
        <v>0</v>
      </c>
      <c r="Z102" s="829">
        <v>0</v>
      </c>
      <c r="AA102" s="787">
        <v>1.6598</v>
      </c>
      <c r="AB102" s="719">
        <v>0.44056394</v>
      </c>
      <c r="AC102" s="733">
        <v>3.76744406271652</v>
      </c>
      <c r="AD102" s="789">
        <v>1.21923606</v>
      </c>
      <c r="AE102" s="829">
        <v>0.165</v>
      </c>
      <c r="AF102" s="787">
        <v>0</v>
      </c>
      <c r="AG102" s="719">
        <v>0</v>
      </c>
      <c r="AH102" s="733" t="s">
        <v>29</v>
      </c>
      <c r="AI102" s="789">
        <v>0</v>
      </c>
      <c r="AJ102" s="829">
        <v>0</v>
      </c>
      <c r="AK102" s="787">
        <v>0.026883</v>
      </c>
      <c r="AL102" s="719">
        <v>0.03</v>
      </c>
      <c r="AM102" s="733">
        <v>0.8961</v>
      </c>
      <c r="AN102" s="789">
        <v>-0.003117</v>
      </c>
      <c r="AO102" s="829">
        <v>0.0641589999999999</v>
      </c>
      <c r="AP102" s="787">
        <v>0.611872999999999</v>
      </c>
      <c r="AQ102" s="719">
        <v>0.52</v>
      </c>
      <c r="AR102" s="733">
        <v>1.17667884615384</v>
      </c>
      <c r="AS102" s="789">
        <v>0.0918729999999989</v>
      </c>
      <c r="AT102" s="829">
        <v>0.00419999999999999</v>
      </c>
      <c r="AU102" s="787">
        <v>0</v>
      </c>
      <c r="AV102" s="719">
        <v>0.125</v>
      </c>
      <c r="AW102" s="733">
        <v>0</v>
      </c>
      <c r="AX102" s="789">
        <v>-0.125</v>
      </c>
      <c r="AY102" s="829">
        <v>0</v>
      </c>
    </row>
    <row r="103" hidden="1" outlineLevel="1" spans="1:51">
      <c r="A103" s="796" t="s">
        <v>118</v>
      </c>
      <c r="B103" s="787">
        <v>18.349475</v>
      </c>
      <c r="C103" s="719">
        <v>16.45068108</v>
      </c>
      <c r="D103" s="733">
        <v>1.11542342294317</v>
      </c>
      <c r="E103" s="789">
        <v>1.89879391999997</v>
      </c>
      <c r="F103" s="829">
        <v>12.659105</v>
      </c>
      <c r="G103" s="787">
        <v>12.209813</v>
      </c>
      <c r="H103" s="719">
        <v>11.98</v>
      </c>
      <c r="I103" s="733">
        <v>1.01918305509182</v>
      </c>
      <c r="J103" s="789">
        <v>0.229812999999966</v>
      </c>
      <c r="K103" s="829">
        <v>9.58545799999997</v>
      </c>
      <c r="L103" s="787">
        <v>2.702462</v>
      </c>
      <c r="M103" s="719">
        <v>2.991881</v>
      </c>
      <c r="N103" s="733">
        <v>0.903265203395456</v>
      </c>
      <c r="O103" s="789">
        <v>-0.289419000000001</v>
      </c>
      <c r="P103" s="829">
        <v>2.504647</v>
      </c>
      <c r="Q103" s="787">
        <v>0.8818</v>
      </c>
      <c r="R103" s="719">
        <v>0.7413</v>
      </c>
      <c r="S103" s="733">
        <v>1.18953190341292</v>
      </c>
      <c r="T103" s="789">
        <v>0.1405</v>
      </c>
      <c r="U103" s="829">
        <v>0.449</v>
      </c>
      <c r="V103" s="787">
        <v>0</v>
      </c>
      <c r="W103" s="719">
        <v>0</v>
      </c>
      <c r="X103" s="733" t="s">
        <v>29</v>
      </c>
      <c r="Y103" s="789">
        <v>0</v>
      </c>
      <c r="Z103" s="829">
        <v>0</v>
      </c>
      <c r="AA103" s="787">
        <v>2.5554</v>
      </c>
      <c r="AB103" s="719">
        <v>0.73750008</v>
      </c>
      <c r="AC103" s="733">
        <v>3.46494877668352</v>
      </c>
      <c r="AD103" s="789">
        <v>1.81789992</v>
      </c>
      <c r="AE103" s="829">
        <v>0.12</v>
      </c>
      <c r="AF103" s="787">
        <v>0</v>
      </c>
      <c r="AG103" s="719">
        <v>0</v>
      </c>
      <c r="AH103" s="733" t="s">
        <v>29</v>
      </c>
      <c r="AI103" s="789">
        <v>0</v>
      </c>
      <c r="AJ103" s="829">
        <v>0</v>
      </c>
      <c r="AK103" s="787">
        <v>0.042652</v>
      </c>
      <c r="AL103" s="719">
        <v>0.05</v>
      </c>
      <c r="AM103" s="733">
        <v>0.85304</v>
      </c>
      <c r="AN103" s="789">
        <v>-0.007348</v>
      </c>
      <c r="AO103" s="829">
        <v>0.101794</v>
      </c>
      <c r="AP103" s="787">
        <v>0.394516</v>
      </c>
      <c r="AQ103" s="719">
        <v>0.37</v>
      </c>
      <c r="AR103" s="733">
        <v>1.06625945945946</v>
      </c>
      <c r="AS103" s="789">
        <v>0.0245159999999996</v>
      </c>
      <c r="AT103" s="829">
        <v>0</v>
      </c>
      <c r="AU103" s="787">
        <v>0</v>
      </c>
      <c r="AV103" s="719">
        <v>0</v>
      </c>
      <c r="AW103" s="733" t="s">
        <v>29</v>
      </c>
      <c r="AX103" s="789">
        <v>0</v>
      </c>
      <c r="AY103" s="829">
        <v>0</v>
      </c>
    </row>
    <row r="104" hidden="1" outlineLevel="1" spans="1:51">
      <c r="A104" s="796" t="s">
        <v>119</v>
      </c>
      <c r="B104" s="787">
        <v>5.73516299999998</v>
      </c>
      <c r="C104" s="719">
        <v>7.01956468</v>
      </c>
      <c r="D104" s="733">
        <v>0.817025451213591</v>
      </c>
      <c r="E104" s="789">
        <v>-1.28440168000002</v>
      </c>
      <c r="F104" s="829">
        <v>10.356707</v>
      </c>
      <c r="G104" s="787">
        <v>3.50964999999999</v>
      </c>
      <c r="H104" s="719">
        <v>5.43</v>
      </c>
      <c r="I104" s="733">
        <v>0.646344383057088</v>
      </c>
      <c r="J104" s="789">
        <v>-1.92035000000001</v>
      </c>
      <c r="K104" s="829">
        <v>2.62739999999998</v>
      </c>
      <c r="L104" s="787">
        <v>0.730006999999999</v>
      </c>
      <c r="M104" s="719">
        <v>1.113398</v>
      </c>
      <c r="N104" s="733">
        <v>0.655656827118424</v>
      </c>
      <c r="O104" s="789">
        <v>-0.383391000000001</v>
      </c>
      <c r="P104" s="829">
        <v>1.111167</v>
      </c>
      <c r="Q104" s="787">
        <v>0.288499999999999</v>
      </c>
      <c r="R104" s="719">
        <v>0.3195</v>
      </c>
      <c r="S104" s="733">
        <v>0.902973395931139</v>
      </c>
      <c r="T104" s="789">
        <v>-0.031000000000001</v>
      </c>
      <c r="U104" s="829">
        <v>0.292299999999999</v>
      </c>
      <c r="V104" s="787">
        <v>0</v>
      </c>
      <c r="W104" s="719">
        <v>0</v>
      </c>
      <c r="X104" s="733" t="s">
        <v>29</v>
      </c>
      <c r="Y104" s="789">
        <v>0</v>
      </c>
      <c r="Z104" s="829">
        <v>-2</v>
      </c>
      <c r="AA104" s="787">
        <v>1.207006</v>
      </c>
      <c r="AB104" s="719">
        <v>0.15666668</v>
      </c>
      <c r="AC104" s="733">
        <v>7.70429296133676</v>
      </c>
      <c r="AD104" s="789">
        <v>1.05033932</v>
      </c>
      <c r="AE104" s="829">
        <v>8.32584</v>
      </c>
      <c r="AF104" s="787">
        <v>0</v>
      </c>
      <c r="AG104" s="719">
        <v>0</v>
      </c>
      <c r="AH104" s="733" t="s">
        <v>29</v>
      </c>
      <c r="AI104" s="789">
        <v>0</v>
      </c>
      <c r="AJ104" s="829">
        <v>0</v>
      </c>
      <c r="AK104" s="787">
        <v>0.0188139999999999</v>
      </c>
      <c r="AL104" s="719">
        <v>0.02</v>
      </c>
      <c r="AM104" s="733">
        <v>0.940699999999995</v>
      </c>
      <c r="AN104" s="789">
        <v>-0.0011860000000001</v>
      </c>
      <c r="AO104" s="829">
        <v>0.0449029999999999</v>
      </c>
      <c r="AP104" s="787">
        <v>0</v>
      </c>
      <c r="AQ104" s="719">
        <v>0</v>
      </c>
      <c r="AR104" s="733" t="s">
        <v>29</v>
      </c>
      <c r="AS104" s="789">
        <v>0</v>
      </c>
      <c r="AT104" s="829">
        <v>0.0687669999999998</v>
      </c>
      <c r="AU104" s="787">
        <v>0</v>
      </c>
      <c r="AV104" s="719">
        <v>0</v>
      </c>
      <c r="AW104" s="733" t="s">
        <v>29</v>
      </c>
      <c r="AX104" s="789">
        <v>0</v>
      </c>
      <c r="AY104" s="829">
        <v>0</v>
      </c>
    </row>
    <row r="105" hidden="1" outlineLevel="1" spans="1:51">
      <c r="A105" s="796" t="s">
        <v>120</v>
      </c>
      <c r="B105" s="787">
        <v>24.810535</v>
      </c>
      <c r="C105" s="719">
        <v>28.94111874</v>
      </c>
      <c r="D105" s="733">
        <v>0.857276293390446</v>
      </c>
      <c r="E105" s="789">
        <v>-4.13058374000003</v>
      </c>
      <c r="F105" s="829">
        <v>62.50926</v>
      </c>
      <c r="G105" s="787">
        <v>18.253279</v>
      </c>
      <c r="H105" s="719">
        <v>21.62</v>
      </c>
      <c r="I105" s="733">
        <v>0.844277474560591</v>
      </c>
      <c r="J105" s="789">
        <v>-3.36672100000003</v>
      </c>
      <c r="K105" s="829">
        <v>19.988</v>
      </c>
      <c r="L105" s="787">
        <v>2.978856</v>
      </c>
      <c r="M105" s="719">
        <v>3.177052</v>
      </c>
      <c r="N105" s="733">
        <v>0.937616381475657</v>
      </c>
      <c r="O105" s="789">
        <v>-0.198196000000001</v>
      </c>
      <c r="P105" s="829">
        <v>2.89483</v>
      </c>
      <c r="Q105" s="787">
        <v>1.1101</v>
      </c>
      <c r="R105" s="719">
        <v>1.3224</v>
      </c>
      <c r="S105" s="733">
        <v>0.839458560193587</v>
      </c>
      <c r="T105" s="789">
        <v>-0.212300000000001</v>
      </c>
      <c r="U105" s="829">
        <v>-0.0914000000000011</v>
      </c>
      <c r="V105" s="787">
        <v>0</v>
      </c>
      <c r="W105" s="719">
        <v>2.28</v>
      </c>
      <c r="X105" s="733">
        <v>0</v>
      </c>
      <c r="Y105" s="789">
        <v>-2.28</v>
      </c>
      <c r="Z105" s="829">
        <v>39.65283</v>
      </c>
      <c r="AA105" s="787">
        <v>2.4683</v>
      </c>
      <c r="AB105" s="719">
        <v>0.54166674</v>
      </c>
      <c r="AC105" s="733">
        <v>4.55686092153267</v>
      </c>
      <c r="AD105" s="789">
        <v>1.92663326</v>
      </c>
      <c r="AE105" s="829">
        <v>0.065</v>
      </c>
      <c r="AF105" s="787">
        <v>0</v>
      </c>
      <c r="AG105" s="719">
        <v>0</v>
      </c>
      <c r="AH105" s="733" t="s">
        <v>29</v>
      </c>
      <c r="AI105" s="789">
        <v>0</v>
      </c>
      <c r="AJ105" s="829">
        <v>0</v>
      </c>
      <c r="AK105" s="787">
        <v>0.014049</v>
      </c>
      <c r="AL105" s="719">
        <v>0.04</v>
      </c>
      <c r="AM105" s="733">
        <v>0.351225</v>
      </c>
      <c r="AN105" s="789">
        <v>-0.025951</v>
      </c>
      <c r="AO105" s="829">
        <v>0.091716</v>
      </c>
      <c r="AP105" s="787">
        <v>-0.173059</v>
      </c>
      <c r="AQ105" s="719">
        <v>0.9</v>
      </c>
      <c r="AR105" s="733">
        <v>-0.192287777777777</v>
      </c>
      <c r="AS105" s="789">
        <v>-1.073059</v>
      </c>
      <c r="AT105" s="829">
        <v>0.1417</v>
      </c>
      <c r="AU105" s="787">
        <v>0</v>
      </c>
      <c r="AV105" s="719">
        <v>0.2</v>
      </c>
      <c r="AW105" s="733">
        <v>0</v>
      </c>
      <c r="AX105" s="789">
        <v>-0.2</v>
      </c>
      <c r="AY105" s="829">
        <v>0</v>
      </c>
    </row>
    <row r="106" hidden="1" outlineLevel="1" spans="1:51">
      <c r="A106" s="796" t="s">
        <v>121</v>
      </c>
      <c r="B106" s="787">
        <v>13.044018</v>
      </c>
      <c r="C106" s="719">
        <v>15.83238858</v>
      </c>
      <c r="D106" s="733">
        <v>0.823881875693579</v>
      </c>
      <c r="E106" s="789">
        <v>-2.78837058000001</v>
      </c>
      <c r="F106" s="829">
        <v>11.2084</v>
      </c>
      <c r="G106" s="787">
        <v>8.91476</v>
      </c>
      <c r="H106" s="719">
        <v>12.33</v>
      </c>
      <c r="I106" s="733">
        <v>0.723013787510138</v>
      </c>
      <c r="J106" s="789">
        <v>-3.41524</v>
      </c>
      <c r="K106" s="829">
        <v>8.79202499999996</v>
      </c>
      <c r="L106" s="787">
        <v>1.664519</v>
      </c>
      <c r="M106" s="719">
        <v>2.441737</v>
      </c>
      <c r="N106" s="733">
        <v>0.681694629683704</v>
      </c>
      <c r="O106" s="789">
        <v>-0.777218000000002</v>
      </c>
      <c r="P106" s="829">
        <v>1.892267</v>
      </c>
      <c r="Q106" s="787">
        <v>0.4763</v>
      </c>
      <c r="R106" s="719">
        <v>0.7185</v>
      </c>
      <c r="S106" s="733">
        <v>0.662908837856646</v>
      </c>
      <c r="T106" s="789">
        <v>-0.2422</v>
      </c>
      <c r="U106" s="829">
        <v>0.598099999999999</v>
      </c>
      <c r="V106" s="787">
        <v>0</v>
      </c>
      <c r="W106" s="719">
        <v>0</v>
      </c>
      <c r="X106" s="733" t="s">
        <v>29</v>
      </c>
      <c r="Y106" s="789">
        <v>0</v>
      </c>
      <c r="Z106" s="829">
        <v>0</v>
      </c>
      <c r="AA106" s="787">
        <v>1.988439</v>
      </c>
      <c r="AB106" s="719">
        <v>0.34215158</v>
      </c>
      <c r="AC106" s="733">
        <v>5.81157333834319</v>
      </c>
      <c r="AD106" s="789">
        <v>1.64628742</v>
      </c>
      <c r="AE106" s="829">
        <v>-0.0739920000000001</v>
      </c>
      <c r="AF106" s="787">
        <v>0</v>
      </c>
      <c r="AG106" s="719">
        <v>0</v>
      </c>
      <c r="AH106" s="733" t="s">
        <v>29</v>
      </c>
      <c r="AI106" s="789">
        <v>0</v>
      </c>
      <c r="AJ106" s="829">
        <v>0</v>
      </c>
      <c r="AK106" s="787">
        <v>0.052541</v>
      </c>
      <c r="AL106" s="719">
        <v>0.02</v>
      </c>
      <c r="AM106" s="733">
        <v>2.62705</v>
      </c>
      <c r="AN106" s="789">
        <v>0.032541</v>
      </c>
      <c r="AO106" s="829">
        <v>0.033529</v>
      </c>
      <c r="AP106" s="787">
        <v>4.95985199999999</v>
      </c>
      <c r="AQ106" s="719">
        <v>1.56</v>
      </c>
      <c r="AR106" s="733">
        <v>3.1793923076923</v>
      </c>
      <c r="AS106" s="789">
        <v>3.39985199999999</v>
      </c>
      <c r="AT106" s="829">
        <v>1.173326</v>
      </c>
      <c r="AU106" s="787">
        <v>0</v>
      </c>
      <c r="AV106" s="719">
        <v>0.1</v>
      </c>
      <c r="AW106" s="733">
        <v>0</v>
      </c>
      <c r="AX106" s="789">
        <v>-0.1</v>
      </c>
      <c r="AY106" s="829">
        <v>-0.2323</v>
      </c>
    </row>
    <row r="107" hidden="1" outlineLevel="1" spans="1:51">
      <c r="A107" s="796" t="s">
        <v>122</v>
      </c>
      <c r="B107" s="787">
        <v>11.874145</v>
      </c>
      <c r="C107" s="719">
        <v>10.13808665</v>
      </c>
      <c r="D107" s="733">
        <v>1.1712412223267</v>
      </c>
      <c r="E107" s="789">
        <v>1.73605835</v>
      </c>
      <c r="F107" s="829">
        <v>8.23931099999998</v>
      </c>
      <c r="G107" s="787">
        <v>8.9294</v>
      </c>
      <c r="H107" s="719">
        <v>7.95</v>
      </c>
      <c r="I107" s="733">
        <v>1.12319496855346</v>
      </c>
      <c r="J107" s="789">
        <v>0.979399999999999</v>
      </c>
      <c r="K107" s="829">
        <v>6.19677799999998</v>
      </c>
      <c r="L107" s="787">
        <v>1.424545</v>
      </c>
      <c r="M107" s="719">
        <v>1.605239</v>
      </c>
      <c r="N107" s="733">
        <v>0.88743483057663</v>
      </c>
      <c r="O107" s="789">
        <v>-0.180694000000001</v>
      </c>
      <c r="P107" s="829">
        <v>1.510033</v>
      </c>
      <c r="Q107" s="787">
        <v>0.6511</v>
      </c>
      <c r="R107" s="719">
        <v>0.4313</v>
      </c>
      <c r="S107" s="733">
        <v>1.50962207280315</v>
      </c>
      <c r="T107" s="789">
        <v>0.2198</v>
      </c>
      <c r="U107" s="829">
        <v>0.217499999999999</v>
      </c>
      <c r="V107" s="787">
        <v>0</v>
      </c>
      <c r="W107" s="719">
        <v>0</v>
      </c>
      <c r="X107" s="733" t="s">
        <v>29</v>
      </c>
      <c r="Y107" s="789">
        <v>0</v>
      </c>
      <c r="Z107" s="829">
        <v>0</v>
      </c>
      <c r="AA107" s="787">
        <v>0.8691</v>
      </c>
      <c r="AB107" s="719">
        <v>0.15154765</v>
      </c>
      <c r="AC107" s="733">
        <v>5.73482993632696</v>
      </c>
      <c r="AD107" s="789">
        <v>0.71755235</v>
      </c>
      <c r="AE107" s="829">
        <v>0.314999999999999</v>
      </c>
      <c r="AF107" s="787">
        <v>0</v>
      </c>
      <c r="AG107" s="719">
        <v>0</v>
      </c>
      <c r="AH107" s="733" t="s">
        <v>29</v>
      </c>
      <c r="AI107" s="789">
        <v>0</v>
      </c>
      <c r="AJ107" s="829">
        <v>0</v>
      </c>
      <c r="AK107" s="787">
        <v>0.014049</v>
      </c>
      <c r="AL107" s="719">
        <v>0.02</v>
      </c>
      <c r="AM107" s="733">
        <v>0.70245</v>
      </c>
      <c r="AN107" s="789">
        <v>-0.005951</v>
      </c>
      <c r="AO107" s="829">
        <v>0.033529</v>
      </c>
      <c r="AP107" s="787">
        <v>1.069623</v>
      </c>
      <c r="AQ107" s="719">
        <v>1.03</v>
      </c>
      <c r="AR107" s="733">
        <v>1.03846893203883</v>
      </c>
      <c r="AS107" s="789">
        <v>0.0396229999999991</v>
      </c>
      <c r="AT107" s="829">
        <v>0.1916</v>
      </c>
      <c r="AU107" s="787">
        <v>0</v>
      </c>
      <c r="AV107" s="719">
        <v>0.272</v>
      </c>
      <c r="AW107" s="733">
        <v>0</v>
      </c>
      <c r="AX107" s="789">
        <v>-0.272</v>
      </c>
      <c r="AY107" s="829">
        <v>0.1094</v>
      </c>
    </row>
    <row r="108" hidden="1" outlineLevel="1" spans="1:51">
      <c r="A108" s="796" t="s">
        <v>123</v>
      </c>
      <c r="B108" s="787">
        <v>5.026788</v>
      </c>
      <c r="C108" s="719">
        <v>87.10678869</v>
      </c>
      <c r="D108" s="733">
        <v>0.0577083379561791</v>
      </c>
      <c r="E108" s="789">
        <v>-82.08000069</v>
      </c>
      <c r="F108" s="829">
        <v>15.8077220000001</v>
      </c>
      <c r="G108" s="787">
        <v>4.1986</v>
      </c>
      <c r="H108" s="719">
        <v>13.28</v>
      </c>
      <c r="I108" s="733">
        <v>0.316159638554217</v>
      </c>
      <c r="J108" s="789">
        <v>-9.0814</v>
      </c>
      <c r="K108" s="829">
        <v>14.3090000000001</v>
      </c>
      <c r="L108" s="787">
        <v>-0.376312</v>
      </c>
      <c r="M108" s="719">
        <v>0.764522</v>
      </c>
      <c r="N108" s="733">
        <v>-0.492218667350318</v>
      </c>
      <c r="O108" s="789">
        <v>-1.140834</v>
      </c>
      <c r="P108" s="829">
        <v>0.764522</v>
      </c>
      <c r="Q108" s="787">
        <v>0.150799999999999</v>
      </c>
      <c r="R108" s="719">
        <v>0.9306</v>
      </c>
      <c r="S108" s="733">
        <v>0.162045991833225</v>
      </c>
      <c r="T108" s="789">
        <v>-0.779800000000001</v>
      </c>
      <c r="U108" s="829">
        <v>0.680199999999999</v>
      </c>
      <c r="V108" s="787">
        <v>0</v>
      </c>
      <c r="W108" s="719">
        <v>0</v>
      </c>
      <c r="X108" s="733" t="s">
        <v>29</v>
      </c>
      <c r="Y108" s="789">
        <v>0</v>
      </c>
      <c r="Z108" s="829">
        <v>0</v>
      </c>
      <c r="AA108" s="787">
        <v>1.0537</v>
      </c>
      <c r="AB108" s="719">
        <v>72.13166669</v>
      </c>
      <c r="AC108" s="733">
        <v>0.0146080084982437</v>
      </c>
      <c r="AD108" s="789">
        <v>-71.07796669</v>
      </c>
      <c r="AE108" s="829">
        <v>0.0539999999999999</v>
      </c>
      <c r="AF108" s="787">
        <v>0</v>
      </c>
      <c r="AG108" s="719">
        <v>0</v>
      </c>
      <c r="AH108" s="733" t="s">
        <v>29</v>
      </c>
      <c r="AI108" s="789">
        <v>0</v>
      </c>
      <c r="AJ108" s="829">
        <v>0</v>
      </c>
      <c r="AK108" s="787">
        <v>0.253823</v>
      </c>
      <c r="AL108" s="719">
        <v>0.03</v>
      </c>
      <c r="AM108" s="733">
        <v>8.46076666666666</v>
      </c>
      <c r="AN108" s="789">
        <v>0.223823</v>
      </c>
      <c r="AO108" s="829">
        <v>0.0693449999999998</v>
      </c>
      <c r="AP108" s="787">
        <v>0.257331</v>
      </c>
      <c r="AQ108" s="719">
        <v>1.75</v>
      </c>
      <c r="AR108" s="733">
        <v>0.147046285714285</v>
      </c>
      <c r="AS108" s="789">
        <v>-1.492669</v>
      </c>
      <c r="AT108" s="829">
        <v>0.496168999999999</v>
      </c>
      <c r="AU108" s="787">
        <v>1.01879999999999</v>
      </c>
      <c r="AV108" s="719">
        <v>1.6</v>
      </c>
      <c r="AW108" s="733">
        <v>0.636749999999994</v>
      </c>
      <c r="AX108" s="789">
        <v>-0.58120000000001</v>
      </c>
      <c r="AY108" s="829">
        <v>0.9717</v>
      </c>
    </row>
    <row r="109" hidden="1" outlineLevel="1" spans="1:51">
      <c r="A109" s="796" t="s">
        <v>124</v>
      </c>
      <c r="B109" s="787">
        <v>-9.67975699595058e-15</v>
      </c>
      <c r="C109" s="719">
        <v>0</v>
      </c>
      <c r="D109" s="733" t="s">
        <v>29</v>
      </c>
      <c r="E109" s="789">
        <v>-9.67975699595058e-15</v>
      </c>
      <c r="F109" s="829">
        <v>0</v>
      </c>
      <c r="G109" s="787">
        <v>-1.57998614191968e-14</v>
      </c>
      <c r="H109" s="719">
        <v>0</v>
      </c>
      <c r="I109" s="733" t="s">
        <v>29</v>
      </c>
      <c r="J109" s="789">
        <v>-1.57998614191968e-14</v>
      </c>
      <c r="K109" s="829">
        <v>0</v>
      </c>
      <c r="L109" s="787">
        <v>6.30658719691368e-15</v>
      </c>
      <c r="M109" s="719">
        <v>0</v>
      </c>
      <c r="N109" s="733" t="s">
        <v>29</v>
      </c>
      <c r="O109" s="789">
        <v>6.30658719691368e-15</v>
      </c>
      <c r="P109" s="829">
        <v>0</v>
      </c>
      <c r="Q109" s="787">
        <v>1.01307850997046e-15</v>
      </c>
      <c r="R109" s="719">
        <v>0</v>
      </c>
      <c r="S109" s="733" t="s">
        <v>29</v>
      </c>
      <c r="T109" s="789">
        <v>1.01307850997046e-15</v>
      </c>
      <c r="U109" s="829">
        <v>0</v>
      </c>
      <c r="V109" s="787">
        <v>0</v>
      </c>
      <c r="W109" s="719">
        <v>0</v>
      </c>
      <c r="X109" s="733" t="s">
        <v>29</v>
      </c>
      <c r="Y109" s="789">
        <v>0</v>
      </c>
      <c r="Z109" s="829">
        <v>0</v>
      </c>
      <c r="AA109" s="787">
        <v>-1.06858966120171e-15</v>
      </c>
      <c r="AB109" s="719">
        <v>0</v>
      </c>
      <c r="AC109" s="733" t="s">
        <v>29</v>
      </c>
      <c r="AD109" s="789">
        <v>-1.06858966120171e-15</v>
      </c>
      <c r="AE109" s="829">
        <v>0</v>
      </c>
      <c r="AF109" s="787">
        <v>0</v>
      </c>
      <c r="AG109" s="719">
        <v>0</v>
      </c>
      <c r="AH109" s="733" t="s">
        <v>29</v>
      </c>
      <c r="AI109" s="789">
        <v>0</v>
      </c>
      <c r="AJ109" s="829">
        <v>0</v>
      </c>
      <c r="AK109" s="787">
        <v>0</v>
      </c>
      <c r="AL109" s="719">
        <v>0</v>
      </c>
      <c r="AM109" s="733" t="s">
        <v>29</v>
      </c>
      <c r="AN109" s="789">
        <v>0</v>
      </c>
      <c r="AO109" s="829">
        <v>0</v>
      </c>
      <c r="AP109" s="787">
        <v>-4.97431956736349e-16</v>
      </c>
      <c r="AQ109" s="719">
        <v>0</v>
      </c>
      <c r="AR109" s="733" t="s">
        <v>29</v>
      </c>
      <c r="AS109" s="789">
        <v>-4.97431956736349e-16</v>
      </c>
      <c r="AT109" s="829">
        <v>0</v>
      </c>
      <c r="AU109" s="787">
        <v>0</v>
      </c>
      <c r="AV109" s="719">
        <v>0</v>
      </c>
      <c r="AW109" s="733" t="s">
        <v>29</v>
      </c>
      <c r="AX109" s="789">
        <v>0</v>
      </c>
      <c r="AY109" s="829">
        <v>0</v>
      </c>
    </row>
    <row r="110" hidden="1" outlineLevel="1" spans="1:51">
      <c r="A110" s="796" t="s">
        <v>125</v>
      </c>
      <c r="B110" s="787">
        <v>0</v>
      </c>
      <c r="C110" s="719">
        <v>0</v>
      </c>
      <c r="D110" s="733" t="s">
        <v>29</v>
      </c>
      <c r="E110" s="789">
        <v>0</v>
      </c>
      <c r="F110" s="829">
        <v>0</v>
      </c>
      <c r="G110" s="787">
        <v>0</v>
      </c>
      <c r="H110" s="719">
        <v>0</v>
      </c>
      <c r="I110" s="733" t="s">
        <v>29</v>
      </c>
      <c r="J110" s="789">
        <v>0</v>
      </c>
      <c r="K110" s="829">
        <v>0</v>
      </c>
      <c r="L110" s="787">
        <v>0</v>
      </c>
      <c r="M110" s="719">
        <v>0</v>
      </c>
      <c r="N110" s="733" t="s">
        <v>29</v>
      </c>
      <c r="O110" s="789">
        <v>0</v>
      </c>
      <c r="P110" s="829">
        <v>0</v>
      </c>
      <c r="Q110" s="787">
        <v>0</v>
      </c>
      <c r="R110" s="719">
        <v>0</v>
      </c>
      <c r="S110" s="733" t="s">
        <v>29</v>
      </c>
      <c r="T110" s="789">
        <v>0</v>
      </c>
      <c r="U110" s="829">
        <v>0</v>
      </c>
      <c r="V110" s="787">
        <v>0</v>
      </c>
      <c r="W110" s="719">
        <v>0</v>
      </c>
      <c r="X110" s="733" t="s">
        <v>29</v>
      </c>
      <c r="Y110" s="789">
        <v>0</v>
      </c>
      <c r="Z110" s="829">
        <v>0</v>
      </c>
      <c r="AA110" s="787">
        <v>0</v>
      </c>
      <c r="AB110" s="719">
        <v>0</v>
      </c>
      <c r="AC110" s="733" t="s">
        <v>29</v>
      </c>
      <c r="AD110" s="789">
        <v>0</v>
      </c>
      <c r="AE110" s="829">
        <v>0</v>
      </c>
      <c r="AF110" s="787">
        <v>0</v>
      </c>
      <c r="AG110" s="719">
        <v>0</v>
      </c>
      <c r="AH110" s="733" t="s">
        <v>29</v>
      </c>
      <c r="AI110" s="789">
        <v>0</v>
      </c>
      <c r="AJ110" s="829">
        <v>0</v>
      </c>
      <c r="AK110" s="787">
        <v>0</v>
      </c>
      <c r="AL110" s="719">
        <v>0</v>
      </c>
      <c r="AM110" s="733" t="s">
        <v>29</v>
      </c>
      <c r="AN110" s="789">
        <v>0</v>
      </c>
      <c r="AO110" s="829">
        <v>0</v>
      </c>
      <c r="AP110" s="787">
        <v>0</v>
      </c>
      <c r="AQ110" s="719">
        <v>0</v>
      </c>
      <c r="AR110" s="733" t="s">
        <v>29</v>
      </c>
      <c r="AS110" s="789">
        <v>0</v>
      </c>
      <c r="AT110" s="829">
        <v>0</v>
      </c>
      <c r="AU110" s="787">
        <v>0</v>
      </c>
      <c r="AV110" s="719">
        <v>0</v>
      </c>
      <c r="AW110" s="733" t="s">
        <v>29</v>
      </c>
      <c r="AX110" s="789">
        <v>0</v>
      </c>
      <c r="AY110" s="829">
        <v>0</v>
      </c>
    </row>
    <row r="111" s="695" customFormat="1" ht="16.2" collapsed="1" spans="1:51">
      <c r="A111" s="213" t="s">
        <v>126</v>
      </c>
      <c r="B111" s="214">
        <v>106.500614</v>
      </c>
      <c r="C111" s="799">
        <v>187.29470674</v>
      </c>
      <c r="D111" s="216">
        <v>0.568625861636563</v>
      </c>
      <c r="E111" s="799">
        <v>-80.7940927400002</v>
      </c>
      <c r="F111" s="217">
        <v>136.455298</v>
      </c>
      <c r="G111" s="214">
        <v>73.3888619999999</v>
      </c>
      <c r="H111" s="799">
        <v>88.65</v>
      </c>
      <c r="I111" s="216">
        <v>0.827849543147207</v>
      </c>
      <c r="J111" s="799">
        <v>-15.2611380000001</v>
      </c>
      <c r="K111" s="217">
        <v>72.856479</v>
      </c>
      <c r="L111" s="214">
        <v>13.028033</v>
      </c>
      <c r="M111" s="799">
        <v>15.83291</v>
      </c>
      <c r="N111" s="216">
        <v>0.822845137122614</v>
      </c>
      <c r="O111" s="799">
        <v>-2.804877</v>
      </c>
      <c r="P111" s="217">
        <v>13.842967</v>
      </c>
      <c r="Q111" s="214">
        <v>5.0387</v>
      </c>
      <c r="R111" s="799">
        <v>5.4417</v>
      </c>
      <c r="S111" s="216">
        <v>0.925942260690592</v>
      </c>
      <c r="T111" s="799">
        <v>-0.403000000000004</v>
      </c>
      <c r="U111" s="217">
        <v>2.85359999999999</v>
      </c>
      <c r="V111" s="214">
        <v>0</v>
      </c>
      <c r="W111" s="799">
        <v>2.28</v>
      </c>
      <c r="X111" s="216">
        <v>0</v>
      </c>
      <c r="Y111" s="799">
        <v>-2.28</v>
      </c>
      <c r="Z111" s="217">
        <v>37.65283</v>
      </c>
      <c r="AA111" s="214">
        <v>15.045019</v>
      </c>
      <c r="AB111" s="799">
        <v>75.09009674</v>
      </c>
      <c r="AC111" s="216">
        <v>0.200359563420107</v>
      </c>
      <c r="AD111" s="799">
        <v>-60.04507774</v>
      </c>
      <c r="AE111" s="217">
        <v>9.249422</v>
      </c>
      <c r="AF111" s="214">
        <v>0</v>
      </c>
      <c r="AG111" s="799">
        <v>0</v>
      </c>
      <c r="AH111" s="216" t="s">
        <v>29</v>
      </c>
      <c r="AI111" s="799">
        <v>0</v>
      </c>
      <c r="AJ111" s="217">
        <v>0</v>
      </c>
      <c r="AK111" s="214">
        <v>0.464051</v>
      </c>
      <c r="AL111" s="799">
        <v>0.26</v>
      </c>
      <c r="AM111" s="216">
        <v>1.78481153846154</v>
      </c>
      <c r="AN111" s="799">
        <v>0.204051</v>
      </c>
      <c r="AO111" s="217">
        <v>0.537398999999999</v>
      </c>
      <c r="AP111" s="214">
        <v>7.12013599999999</v>
      </c>
      <c r="AQ111" s="799">
        <v>6.5</v>
      </c>
      <c r="AR111" s="216">
        <v>1.09540553846154</v>
      </c>
      <c r="AS111" s="799">
        <v>0.620135999999985</v>
      </c>
      <c r="AT111" s="217">
        <v>2.239645</v>
      </c>
      <c r="AU111" s="214">
        <v>1.01879999999999</v>
      </c>
      <c r="AV111" s="799">
        <v>2.297</v>
      </c>
      <c r="AW111" s="216">
        <v>0.443535045711794</v>
      </c>
      <c r="AX111" s="799">
        <v>-1.27820000000001</v>
      </c>
      <c r="AY111" s="217">
        <v>0.8488</v>
      </c>
    </row>
    <row r="112" ht="16.2" spans="1:51">
      <c r="A112" s="808" t="s">
        <v>127</v>
      </c>
      <c r="B112" s="809">
        <v>672.282956999999</v>
      </c>
      <c r="C112" s="810">
        <v>651.78946647</v>
      </c>
      <c r="D112" s="834">
        <v>1.03144188665857</v>
      </c>
      <c r="E112" s="812">
        <v>20.4934905299992</v>
      </c>
      <c r="F112" s="835">
        <v>383.812464</v>
      </c>
      <c r="G112" s="809">
        <v>221.454748</v>
      </c>
      <c r="H112" s="810">
        <v>294.9944</v>
      </c>
      <c r="I112" s="834">
        <v>0.750708311751002</v>
      </c>
      <c r="J112" s="812">
        <v>-73.5396520000002</v>
      </c>
      <c r="K112" s="835">
        <v>168.648237</v>
      </c>
      <c r="L112" s="809">
        <v>42.447809</v>
      </c>
      <c r="M112" s="810">
        <v>59.794922</v>
      </c>
      <c r="N112" s="834">
        <v>0.709889863222833</v>
      </c>
      <c r="O112" s="812">
        <v>-17.347113</v>
      </c>
      <c r="P112" s="835">
        <v>34.882903</v>
      </c>
      <c r="Q112" s="809">
        <v>9.22019999999999</v>
      </c>
      <c r="R112" s="810">
        <v>10.7016</v>
      </c>
      <c r="S112" s="834">
        <v>0.861572101368019</v>
      </c>
      <c r="T112" s="812">
        <v>-1.48140000000001</v>
      </c>
      <c r="U112" s="835">
        <v>5.73479999999999</v>
      </c>
      <c r="V112" s="809">
        <v>368.845316</v>
      </c>
      <c r="W112" s="810">
        <v>207.2296</v>
      </c>
      <c r="X112" s="834">
        <v>1.77988721688407</v>
      </c>
      <c r="Y112" s="812">
        <v>161.615716</v>
      </c>
      <c r="Z112" s="835">
        <v>159.959152</v>
      </c>
      <c r="AA112" s="809">
        <v>30.314884</v>
      </c>
      <c r="AB112" s="810">
        <v>79.06894447</v>
      </c>
      <c r="AC112" s="834">
        <v>0.383398111650547</v>
      </c>
      <c r="AD112" s="812">
        <v>-48.75406047</v>
      </c>
      <c r="AE112" s="835">
        <v>14.587372</v>
      </c>
      <c r="AF112" s="809">
        <v>118.119816</v>
      </c>
      <c r="AG112" s="810">
        <v>130.09</v>
      </c>
      <c r="AH112" s="834">
        <v>0.907985363978782</v>
      </c>
      <c r="AI112" s="812">
        <v>-11.9701840000002</v>
      </c>
      <c r="AJ112" s="835">
        <v>152.202567</v>
      </c>
      <c r="AK112" s="809">
        <v>10.158649</v>
      </c>
      <c r="AL112" s="810">
        <v>22.59333333</v>
      </c>
      <c r="AM112" s="834">
        <v>0.449630377758872</v>
      </c>
      <c r="AN112" s="812">
        <v>-12.43468433</v>
      </c>
      <c r="AO112" s="835">
        <v>26.708216</v>
      </c>
      <c r="AP112" s="809">
        <v>31.121011</v>
      </c>
      <c r="AQ112" s="810">
        <v>22.066</v>
      </c>
      <c r="AR112" s="834">
        <v>1.41036032810659</v>
      </c>
      <c r="AS112" s="812">
        <v>9.05501099999999</v>
      </c>
      <c r="AT112" s="835">
        <v>11.134906</v>
      </c>
      <c r="AU112" s="809">
        <v>8.78908699999998</v>
      </c>
      <c r="AV112" s="810">
        <v>12.162</v>
      </c>
      <c r="AW112" s="834">
        <v>0.722667900016443</v>
      </c>
      <c r="AX112" s="812">
        <v>-3.37291300000002</v>
      </c>
      <c r="AY112" s="835">
        <v>10.110449</v>
      </c>
    </row>
    <row r="113" s="695" customFormat="1" hidden="1" outlineLevel="3" spans="1:51">
      <c r="A113" s="796" t="s">
        <v>128</v>
      </c>
      <c r="B113" s="787">
        <v>5.647725</v>
      </c>
      <c r="C113" s="719">
        <v>4.58244936</v>
      </c>
      <c r="D113" s="733">
        <v>1.23246861150256</v>
      </c>
      <c r="E113" s="789">
        <v>1.06527564</v>
      </c>
      <c r="F113" s="829">
        <v>3.83418400000001</v>
      </c>
      <c r="G113" s="787">
        <v>3.126539</v>
      </c>
      <c r="H113" s="719">
        <v>3.05</v>
      </c>
      <c r="I113" s="733">
        <v>1.02509475409836</v>
      </c>
      <c r="J113" s="789">
        <v>0.0765389999999995</v>
      </c>
      <c r="K113" s="829">
        <v>2.54803600000001</v>
      </c>
      <c r="L113" s="787">
        <v>1.003186</v>
      </c>
      <c r="M113" s="719">
        <v>1.079816</v>
      </c>
      <c r="N113" s="733">
        <v>0.92903420582766</v>
      </c>
      <c r="O113" s="789">
        <v>-0.07663</v>
      </c>
      <c r="P113" s="829">
        <v>0.981648</v>
      </c>
      <c r="Q113" s="787">
        <v>0.0573999999999998</v>
      </c>
      <c r="R113" s="719">
        <v>0.1203</v>
      </c>
      <c r="S113" s="733">
        <v>0.477140482128012</v>
      </c>
      <c r="T113" s="789">
        <v>-0.0629000000000002</v>
      </c>
      <c r="U113" s="829">
        <v>0.1005</v>
      </c>
      <c r="V113" s="787">
        <v>0</v>
      </c>
      <c r="W113" s="719">
        <v>0</v>
      </c>
      <c r="X113" s="733" t="s">
        <v>29</v>
      </c>
      <c r="Y113" s="789">
        <v>0</v>
      </c>
      <c r="Z113" s="829">
        <v>0</v>
      </c>
      <c r="AA113" s="787">
        <v>1.4606</v>
      </c>
      <c r="AB113" s="719">
        <v>0.33233336</v>
      </c>
      <c r="AC113" s="733">
        <v>4.39498460220785</v>
      </c>
      <c r="AD113" s="789">
        <v>1.12826664</v>
      </c>
      <c r="AE113" s="829">
        <v>0.204</v>
      </c>
      <c r="AF113" s="787">
        <v>0</v>
      </c>
      <c r="AG113" s="719">
        <v>0</v>
      </c>
      <c r="AH113" s="733" t="s">
        <v>29</v>
      </c>
      <c r="AI113" s="789">
        <v>0</v>
      </c>
      <c r="AJ113" s="829">
        <v>0</v>
      </c>
      <c r="AK113" s="787">
        <v>0.292999999999999</v>
      </c>
      <c r="AL113" s="719">
        <v>0.22534145</v>
      </c>
      <c r="AM113" s="733">
        <v>1.30024902209513</v>
      </c>
      <c r="AN113" s="789">
        <v>0.067658549999999</v>
      </c>
      <c r="AO113" s="829">
        <v>0.1908</v>
      </c>
      <c r="AP113" s="787">
        <v>0</v>
      </c>
      <c r="AQ113" s="719">
        <v>0</v>
      </c>
      <c r="AR113" s="733" t="s">
        <v>29</v>
      </c>
      <c r="AS113" s="789">
        <v>0</v>
      </c>
      <c r="AT113" s="829">
        <v>0</v>
      </c>
      <c r="AU113" s="787">
        <v>0</v>
      </c>
      <c r="AV113" s="719">
        <v>0</v>
      </c>
      <c r="AW113" s="733" t="s">
        <v>29</v>
      </c>
      <c r="AX113" s="789">
        <v>0</v>
      </c>
      <c r="AY113" s="829">
        <v>0</v>
      </c>
    </row>
    <row r="114" s="695" customFormat="1" hidden="1" outlineLevel="3" spans="1:51">
      <c r="A114" s="796" t="s">
        <v>129</v>
      </c>
      <c r="B114" s="787">
        <v>4.863852</v>
      </c>
      <c r="C114" s="719">
        <v>3.78464669</v>
      </c>
      <c r="D114" s="733">
        <v>1.28515351587548</v>
      </c>
      <c r="E114" s="789">
        <v>1.07920531</v>
      </c>
      <c r="F114" s="829">
        <v>3.888574</v>
      </c>
      <c r="G114" s="787">
        <v>2.736458</v>
      </c>
      <c r="H114" s="719">
        <v>2.6</v>
      </c>
      <c r="I114" s="733">
        <v>1.05248384615385</v>
      </c>
      <c r="J114" s="789">
        <v>0.136457999999998</v>
      </c>
      <c r="K114" s="829">
        <v>2.865713</v>
      </c>
      <c r="L114" s="787">
        <v>0.750894</v>
      </c>
      <c r="M114" s="719">
        <v>0.81198</v>
      </c>
      <c r="N114" s="733">
        <v>0.924769082982339</v>
      </c>
      <c r="O114" s="789">
        <v>-0.0610860000000001</v>
      </c>
      <c r="P114" s="829">
        <v>0.738160999999998</v>
      </c>
      <c r="Q114" s="787">
        <v>0.1413</v>
      </c>
      <c r="R114" s="719">
        <v>0.12</v>
      </c>
      <c r="S114" s="733">
        <v>1.1775</v>
      </c>
      <c r="T114" s="789">
        <v>0.0213</v>
      </c>
      <c r="U114" s="829">
        <v>0.134699999999999</v>
      </c>
      <c r="V114" s="787">
        <v>0</v>
      </c>
      <c r="W114" s="719">
        <v>0</v>
      </c>
      <c r="X114" s="733" t="s">
        <v>29</v>
      </c>
      <c r="Y114" s="789">
        <v>0</v>
      </c>
      <c r="Z114" s="829">
        <v>0</v>
      </c>
      <c r="AA114" s="787">
        <v>1.2352</v>
      </c>
      <c r="AB114" s="719">
        <v>0.25266669</v>
      </c>
      <c r="AC114" s="733">
        <v>4.8886539021032</v>
      </c>
      <c r="AD114" s="789">
        <v>0.98253331</v>
      </c>
      <c r="AE114" s="829">
        <v>0.15</v>
      </c>
      <c r="AF114" s="787">
        <v>0</v>
      </c>
      <c r="AG114" s="719">
        <v>0</v>
      </c>
      <c r="AH114" s="733" t="s">
        <v>29</v>
      </c>
      <c r="AI114" s="789">
        <v>0</v>
      </c>
      <c r="AJ114" s="829">
        <v>0</v>
      </c>
      <c r="AK114" s="787">
        <v>0.3552</v>
      </c>
      <c r="AL114" s="719">
        <v>0.23325951</v>
      </c>
      <c r="AM114" s="733">
        <v>1.52276749616768</v>
      </c>
      <c r="AN114" s="789">
        <v>0.12194049</v>
      </c>
      <c r="AO114" s="829">
        <v>0.1982</v>
      </c>
      <c r="AP114" s="787">
        <v>0.006098</v>
      </c>
      <c r="AQ114" s="719">
        <v>0</v>
      </c>
      <c r="AR114" s="733" t="s">
        <v>29</v>
      </c>
      <c r="AS114" s="789">
        <v>0.006098</v>
      </c>
      <c r="AT114" s="829">
        <v>0</v>
      </c>
      <c r="AU114" s="787">
        <v>0</v>
      </c>
      <c r="AV114" s="719">
        <v>0</v>
      </c>
      <c r="AW114" s="733" t="s">
        <v>29</v>
      </c>
      <c r="AX114" s="789">
        <v>0</v>
      </c>
      <c r="AY114" s="829">
        <v>0</v>
      </c>
    </row>
    <row r="115" s="695" customFormat="1" hidden="1" outlineLevel="3" spans="1:51">
      <c r="A115" s="796" t="s">
        <v>130</v>
      </c>
      <c r="B115" s="787">
        <v>2.33134</v>
      </c>
      <c r="C115" s="719">
        <v>2.83021835</v>
      </c>
      <c r="D115" s="733">
        <v>0.823731497606889</v>
      </c>
      <c r="E115" s="789">
        <v>-0.498878350000002</v>
      </c>
      <c r="F115" s="829">
        <v>1.975056</v>
      </c>
      <c r="G115" s="787">
        <v>1.411736</v>
      </c>
      <c r="H115" s="719">
        <v>1.89</v>
      </c>
      <c r="I115" s="733">
        <v>0.746950264550264</v>
      </c>
      <c r="J115" s="789">
        <v>-0.478264000000001</v>
      </c>
      <c r="K115" s="829">
        <v>1.298307</v>
      </c>
      <c r="L115" s="787">
        <v>0.248304</v>
      </c>
      <c r="M115" s="719">
        <v>0.674885</v>
      </c>
      <c r="N115" s="733">
        <v>0.367920460522904</v>
      </c>
      <c r="O115" s="789">
        <v>-0.426581</v>
      </c>
      <c r="P115" s="829">
        <v>0.492749</v>
      </c>
      <c r="Q115" s="787">
        <v>0.0541999999999998</v>
      </c>
      <c r="R115" s="719">
        <v>0.06</v>
      </c>
      <c r="S115" s="733">
        <v>0.90333333333333</v>
      </c>
      <c r="T115" s="789">
        <v>-0.0058000000000002</v>
      </c>
      <c r="U115" s="829">
        <v>0.0619999999999999</v>
      </c>
      <c r="V115" s="787">
        <v>0</v>
      </c>
      <c r="W115" s="719">
        <v>0</v>
      </c>
      <c r="X115" s="733" t="s">
        <v>29</v>
      </c>
      <c r="Y115" s="789">
        <v>0</v>
      </c>
      <c r="Z115" s="829">
        <v>0</v>
      </c>
      <c r="AA115" s="787">
        <v>0.617099999999999</v>
      </c>
      <c r="AB115" s="719">
        <v>0.20533335</v>
      </c>
      <c r="AC115" s="733">
        <v>3.00535689891583</v>
      </c>
      <c r="AD115" s="789">
        <v>0.411766649999999</v>
      </c>
      <c r="AE115" s="829">
        <v>0.122</v>
      </c>
      <c r="AF115" s="787">
        <v>0</v>
      </c>
      <c r="AG115" s="719">
        <v>0</v>
      </c>
      <c r="AH115" s="733" t="s">
        <v>29</v>
      </c>
      <c r="AI115" s="789">
        <v>0</v>
      </c>
      <c r="AJ115" s="829">
        <v>0</v>
      </c>
      <c r="AK115" s="787">
        <v>0.169</v>
      </c>
      <c r="AL115" s="719">
        <v>0.14648638</v>
      </c>
      <c r="AM115" s="733">
        <v>1.15369087556126</v>
      </c>
      <c r="AN115" s="789">
        <v>0.02251362</v>
      </c>
      <c r="AO115" s="829">
        <v>0.1026</v>
      </c>
      <c r="AP115" s="787">
        <v>0</v>
      </c>
      <c r="AQ115" s="719">
        <v>0</v>
      </c>
      <c r="AR115" s="733" t="s">
        <v>29</v>
      </c>
      <c r="AS115" s="789">
        <v>0</v>
      </c>
      <c r="AT115" s="829">
        <v>0</v>
      </c>
      <c r="AU115" s="787">
        <v>0</v>
      </c>
      <c r="AV115" s="719">
        <v>0</v>
      </c>
      <c r="AW115" s="733" t="s">
        <v>29</v>
      </c>
      <c r="AX115" s="789">
        <v>0</v>
      </c>
      <c r="AY115" s="829">
        <v>0</v>
      </c>
    </row>
    <row r="116" s="695" customFormat="1" hidden="1" outlineLevel="3" spans="1:51">
      <c r="A116" s="796" t="s">
        <v>131</v>
      </c>
      <c r="B116" s="787">
        <v>4.95799199999999</v>
      </c>
      <c r="C116" s="719">
        <v>2.58050035</v>
      </c>
      <c r="D116" s="733">
        <v>1.92132971421608</v>
      </c>
      <c r="E116" s="789">
        <v>2.37749164999999</v>
      </c>
      <c r="F116" s="829">
        <v>2.26761099999999</v>
      </c>
      <c r="G116" s="787">
        <v>3.34909599999999</v>
      </c>
      <c r="H116" s="719">
        <v>1.98</v>
      </c>
      <c r="I116" s="733">
        <v>1.69146262626262</v>
      </c>
      <c r="J116" s="789">
        <v>1.36909599999999</v>
      </c>
      <c r="K116" s="829">
        <v>1.81254299999999</v>
      </c>
      <c r="L116" s="787">
        <v>0.500596</v>
      </c>
      <c r="M116" s="719">
        <v>0.409167</v>
      </c>
      <c r="N116" s="733">
        <v>1.22345154912297</v>
      </c>
      <c r="O116" s="789">
        <v>0.091429</v>
      </c>
      <c r="P116" s="829">
        <v>0.371967999999999</v>
      </c>
      <c r="Q116" s="787">
        <v>0.0270999999999999</v>
      </c>
      <c r="R116" s="719">
        <v>0.04</v>
      </c>
      <c r="S116" s="733">
        <v>0.677499999999997</v>
      </c>
      <c r="T116" s="789">
        <v>-0.0129000000000001</v>
      </c>
      <c r="U116" s="829">
        <v>0.0370999999999999</v>
      </c>
      <c r="V116" s="787">
        <v>0</v>
      </c>
      <c r="W116" s="719">
        <v>0</v>
      </c>
      <c r="X116" s="733" t="s">
        <v>29</v>
      </c>
      <c r="Y116" s="789">
        <v>0</v>
      </c>
      <c r="Z116" s="829">
        <v>0</v>
      </c>
      <c r="AA116" s="787">
        <v>1.0812</v>
      </c>
      <c r="AB116" s="719">
        <v>0.15133335</v>
      </c>
      <c r="AC116" s="733">
        <v>7.14449260523209</v>
      </c>
      <c r="AD116" s="789">
        <v>0.929866649999999</v>
      </c>
      <c r="AE116" s="829">
        <v>0.0459999999999999</v>
      </c>
      <c r="AF116" s="787">
        <v>0</v>
      </c>
      <c r="AG116" s="719">
        <v>0</v>
      </c>
      <c r="AH116" s="733" t="s">
        <v>29</v>
      </c>
      <c r="AI116" s="789">
        <v>0</v>
      </c>
      <c r="AJ116" s="829">
        <v>0</v>
      </c>
      <c r="AK116" s="787">
        <v>0.297999999999999</v>
      </c>
      <c r="AL116" s="719">
        <v>0.182</v>
      </c>
      <c r="AM116" s="733">
        <v>1.63736263736263</v>
      </c>
      <c r="AN116" s="789">
        <v>0.115999999999999</v>
      </c>
      <c r="AO116" s="829">
        <v>0.1577</v>
      </c>
      <c r="AP116" s="787">
        <v>0</v>
      </c>
      <c r="AQ116" s="719">
        <v>0</v>
      </c>
      <c r="AR116" s="733" t="s">
        <v>29</v>
      </c>
      <c r="AS116" s="789">
        <v>0</v>
      </c>
      <c r="AT116" s="829">
        <v>0</v>
      </c>
      <c r="AU116" s="787">
        <v>0</v>
      </c>
      <c r="AV116" s="719">
        <v>0</v>
      </c>
      <c r="AW116" s="733" t="s">
        <v>29</v>
      </c>
      <c r="AX116" s="789">
        <v>0</v>
      </c>
      <c r="AY116" s="829">
        <v>0</v>
      </c>
    </row>
    <row r="117" s="695" customFormat="1" hidden="1" outlineLevel="3" spans="1:51">
      <c r="A117" s="796" t="s">
        <v>132</v>
      </c>
      <c r="B117" s="787">
        <v>5.053547</v>
      </c>
      <c r="C117" s="719">
        <v>5.0630007</v>
      </c>
      <c r="D117" s="733">
        <v>0.998132787143404</v>
      </c>
      <c r="E117" s="789">
        <v>-0.00945369999999546</v>
      </c>
      <c r="F117" s="829">
        <v>3.927332</v>
      </c>
      <c r="G117" s="787">
        <v>3.14425100000001</v>
      </c>
      <c r="H117" s="719">
        <v>3.83</v>
      </c>
      <c r="I117" s="733">
        <v>0.820953263707573</v>
      </c>
      <c r="J117" s="789">
        <v>-0.685748999999994</v>
      </c>
      <c r="K117" s="829">
        <v>2.901521</v>
      </c>
      <c r="L117" s="787">
        <v>0.500596</v>
      </c>
      <c r="M117" s="719">
        <v>0.818334</v>
      </c>
      <c r="N117" s="733">
        <v>0.611725774561487</v>
      </c>
      <c r="O117" s="789">
        <v>-0.317738</v>
      </c>
      <c r="P117" s="829">
        <v>0.742010999999998</v>
      </c>
      <c r="Q117" s="787">
        <v>0.0270999999999999</v>
      </c>
      <c r="R117" s="719">
        <v>0.1</v>
      </c>
      <c r="S117" s="733">
        <v>0.270999999999999</v>
      </c>
      <c r="T117" s="789">
        <v>-0.0729000000000001</v>
      </c>
      <c r="U117" s="829">
        <v>0.0797999999999998</v>
      </c>
      <c r="V117" s="787">
        <v>0</v>
      </c>
      <c r="W117" s="719">
        <v>0</v>
      </c>
      <c r="X117" s="733" t="s">
        <v>29</v>
      </c>
      <c r="Y117" s="789">
        <v>0</v>
      </c>
      <c r="Z117" s="829">
        <v>0</v>
      </c>
      <c r="AA117" s="787">
        <v>1.3816</v>
      </c>
      <c r="AB117" s="719">
        <v>0.3146667</v>
      </c>
      <c r="AC117" s="733">
        <v>4.39067750098755</v>
      </c>
      <c r="AD117" s="789">
        <v>1.0669333</v>
      </c>
      <c r="AE117" s="829">
        <v>0.204</v>
      </c>
      <c r="AF117" s="787">
        <v>0</v>
      </c>
      <c r="AG117" s="719">
        <v>0</v>
      </c>
      <c r="AH117" s="733" t="s">
        <v>29</v>
      </c>
      <c r="AI117" s="789">
        <v>0</v>
      </c>
      <c r="AJ117" s="829">
        <v>0</v>
      </c>
      <c r="AK117" s="787">
        <v>0.464599999999999</v>
      </c>
      <c r="AL117" s="719">
        <v>0.45</v>
      </c>
      <c r="AM117" s="733">
        <v>1.03244444444444</v>
      </c>
      <c r="AN117" s="789">
        <v>0.014599999999999</v>
      </c>
      <c r="AO117" s="829">
        <v>0.375</v>
      </c>
      <c r="AP117" s="787">
        <v>0</v>
      </c>
      <c r="AQ117" s="719">
        <v>0</v>
      </c>
      <c r="AR117" s="733" t="s">
        <v>29</v>
      </c>
      <c r="AS117" s="789">
        <v>0</v>
      </c>
      <c r="AT117" s="829">
        <v>0</v>
      </c>
      <c r="AU117" s="787">
        <v>0</v>
      </c>
      <c r="AV117" s="719">
        <v>0</v>
      </c>
      <c r="AW117" s="733" t="s">
        <v>29</v>
      </c>
      <c r="AX117" s="789">
        <v>0</v>
      </c>
      <c r="AY117" s="829">
        <v>0</v>
      </c>
    </row>
    <row r="118" s="695" customFormat="1" hidden="1" outlineLevel="3" spans="1:51">
      <c r="A118" s="796" t="s">
        <v>133</v>
      </c>
      <c r="B118" s="787">
        <v>7.91823299999999</v>
      </c>
      <c r="C118" s="719">
        <v>6.22262137</v>
      </c>
      <c r="D118" s="733">
        <v>1.27249153197312</v>
      </c>
      <c r="E118" s="789">
        <v>1.69561162999999</v>
      </c>
      <c r="F118" s="829">
        <v>5.57440100000001</v>
      </c>
      <c r="G118" s="787">
        <v>4.67014299999999</v>
      </c>
      <c r="H118" s="719">
        <v>4.37</v>
      </c>
      <c r="I118" s="733">
        <v>1.06868260869565</v>
      </c>
      <c r="J118" s="789">
        <v>0.300142999999988</v>
      </c>
      <c r="K118" s="829">
        <v>4.04921600000001</v>
      </c>
      <c r="L118" s="787">
        <v>1.25149</v>
      </c>
      <c r="M118" s="719">
        <v>1.351888</v>
      </c>
      <c r="N118" s="733">
        <v>0.925734972127869</v>
      </c>
      <c r="O118" s="789">
        <v>-0.100398</v>
      </c>
      <c r="P118" s="829">
        <v>1.228985</v>
      </c>
      <c r="Q118" s="787">
        <v>0.0935999999999997</v>
      </c>
      <c r="R118" s="719">
        <v>0.1094</v>
      </c>
      <c r="S118" s="733">
        <v>0.855575868372941</v>
      </c>
      <c r="T118" s="789">
        <v>-0.0158000000000003</v>
      </c>
      <c r="U118" s="829">
        <v>0.0982</v>
      </c>
      <c r="V118" s="787">
        <v>0</v>
      </c>
      <c r="W118" s="719">
        <v>0</v>
      </c>
      <c r="X118" s="733" t="s">
        <v>29</v>
      </c>
      <c r="Y118" s="789">
        <v>0</v>
      </c>
      <c r="Z118" s="829">
        <v>0</v>
      </c>
      <c r="AA118" s="787">
        <v>1.903</v>
      </c>
      <c r="AB118" s="719">
        <v>0.39133337</v>
      </c>
      <c r="AC118" s="733">
        <v>4.86286155458708</v>
      </c>
      <c r="AD118" s="789">
        <v>1.51166663</v>
      </c>
      <c r="AE118" s="829">
        <v>0.198</v>
      </c>
      <c r="AF118" s="787">
        <v>0</v>
      </c>
      <c r="AG118" s="719">
        <v>0</v>
      </c>
      <c r="AH118" s="733" t="s">
        <v>29</v>
      </c>
      <c r="AI118" s="789">
        <v>0</v>
      </c>
      <c r="AJ118" s="829">
        <v>0</v>
      </c>
      <c r="AK118" s="787">
        <v>0</v>
      </c>
      <c r="AL118" s="719">
        <v>0.23333</v>
      </c>
      <c r="AM118" s="733">
        <v>0</v>
      </c>
      <c r="AN118" s="789">
        <v>-0.23333</v>
      </c>
      <c r="AO118" s="829">
        <v>0</v>
      </c>
      <c r="AP118" s="787">
        <v>0</v>
      </c>
      <c r="AQ118" s="719">
        <v>0</v>
      </c>
      <c r="AR118" s="733" t="s">
        <v>29</v>
      </c>
      <c r="AS118" s="789">
        <v>0</v>
      </c>
      <c r="AT118" s="829">
        <v>0</v>
      </c>
      <c r="AU118" s="787">
        <v>0</v>
      </c>
      <c r="AV118" s="719">
        <v>0</v>
      </c>
      <c r="AW118" s="733" t="s">
        <v>29</v>
      </c>
      <c r="AX118" s="789">
        <v>0</v>
      </c>
      <c r="AY118" s="829">
        <v>0</v>
      </c>
    </row>
    <row r="119" s="695" customFormat="1" hidden="1" outlineLevel="3" spans="1:51">
      <c r="A119" s="796" t="s">
        <v>134</v>
      </c>
      <c r="B119" s="787">
        <v>4.455909</v>
      </c>
      <c r="C119" s="719">
        <v>4.02320569</v>
      </c>
      <c r="D119" s="733">
        <v>1.10755187364034</v>
      </c>
      <c r="E119" s="789">
        <v>0.432703309999996</v>
      </c>
      <c r="F119" s="829">
        <v>3.000286</v>
      </c>
      <c r="G119" s="787">
        <v>2.544666</v>
      </c>
      <c r="H119" s="719">
        <v>2.76</v>
      </c>
      <c r="I119" s="733">
        <v>0.921980434782608</v>
      </c>
      <c r="J119" s="789">
        <v>-0.215334000000002</v>
      </c>
      <c r="K119" s="829">
        <v>1.967944</v>
      </c>
      <c r="L119" s="787">
        <v>0.876042999999999</v>
      </c>
      <c r="M119" s="719">
        <v>0.944839</v>
      </c>
      <c r="N119" s="733">
        <v>0.927187594923578</v>
      </c>
      <c r="O119" s="789">
        <v>-0.0687960000000011</v>
      </c>
      <c r="P119" s="829">
        <v>0.858941999999999</v>
      </c>
      <c r="Q119" s="787">
        <v>0.0337</v>
      </c>
      <c r="R119" s="719">
        <v>0.0337</v>
      </c>
      <c r="S119" s="733">
        <v>1</v>
      </c>
      <c r="T119" s="789">
        <v>0</v>
      </c>
      <c r="U119" s="829">
        <v>0.0264</v>
      </c>
      <c r="V119" s="787">
        <v>0</v>
      </c>
      <c r="W119" s="719">
        <v>0</v>
      </c>
      <c r="X119" s="733" t="s">
        <v>29</v>
      </c>
      <c r="Y119" s="789">
        <v>0</v>
      </c>
      <c r="Z119" s="829">
        <v>0</v>
      </c>
      <c r="AA119" s="787">
        <v>1.0015</v>
      </c>
      <c r="AB119" s="719">
        <v>0.28466669</v>
      </c>
      <c r="AC119" s="733">
        <v>3.51814959453106</v>
      </c>
      <c r="AD119" s="789">
        <v>0.716833309999999</v>
      </c>
      <c r="AE119" s="829">
        <v>0.146999999999999</v>
      </c>
      <c r="AF119" s="787">
        <v>0</v>
      </c>
      <c r="AG119" s="719">
        <v>0</v>
      </c>
      <c r="AH119" s="733" t="s">
        <v>29</v>
      </c>
      <c r="AI119" s="789">
        <v>0</v>
      </c>
      <c r="AJ119" s="829">
        <v>0</v>
      </c>
      <c r="AK119" s="787">
        <v>0.158433</v>
      </c>
      <c r="AL119" s="719">
        <v>0.1583</v>
      </c>
      <c r="AM119" s="733">
        <v>1.00084017687934</v>
      </c>
      <c r="AN119" s="789">
        <v>0.000132999999999911</v>
      </c>
      <c r="AO119" s="829">
        <v>0.089564</v>
      </c>
      <c r="AP119" s="787">
        <v>0</v>
      </c>
      <c r="AQ119" s="719">
        <v>0</v>
      </c>
      <c r="AR119" s="733" t="s">
        <v>29</v>
      </c>
      <c r="AS119" s="789">
        <v>0</v>
      </c>
      <c r="AT119" s="829">
        <v>0</v>
      </c>
      <c r="AU119" s="787">
        <v>0</v>
      </c>
      <c r="AV119" s="719">
        <v>0</v>
      </c>
      <c r="AW119" s="733" t="s">
        <v>29</v>
      </c>
      <c r="AX119" s="789">
        <v>0</v>
      </c>
      <c r="AY119" s="829">
        <v>0</v>
      </c>
    </row>
    <row r="120" s="695" customFormat="1" hidden="1" outlineLevel="3" spans="1:51">
      <c r="A120" s="796" t="s">
        <v>135</v>
      </c>
      <c r="B120" s="787">
        <v>0.746144000000001</v>
      </c>
      <c r="C120" s="719">
        <v>1.12361336</v>
      </c>
      <c r="D120" s="733">
        <v>0.664057607858989</v>
      </c>
      <c r="E120" s="789">
        <v>-0.377469359999999</v>
      </c>
      <c r="F120" s="829">
        <v>0</v>
      </c>
      <c r="G120" s="787">
        <v>0.513895000000001</v>
      </c>
      <c r="H120" s="719">
        <v>0.795</v>
      </c>
      <c r="I120" s="733">
        <v>0.646408805031448</v>
      </c>
      <c r="J120" s="789">
        <v>-0.281104999999999</v>
      </c>
      <c r="K120" s="829">
        <v>0</v>
      </c>
      <c r="L120" s="787">
        <v>0.125149</v>
      </c>
      <c r="M120" s="719">
        <v>0.264977</v>
      </c>
      <c r="N120" s="733">
        <v>0.472301369552829</v>
      </c>
      <c r="O120" s="789">
        <v>-0.139828</v>
      </c>
      <c r="P120" s="829">
        <v>0</v>
      </c>
      <c r="Q120" s="787">
        <v>0.0270999999999999</v>
      </c>
      <c r="R120" s="719">
        <v>0.03</v>
      </c>
      <c r="S120" s="733">
        <v>0.90333333333333</v>
      </c>
      <c r="T120" s="789">
        <v>-0.0029000000000001</v>
      </c>
      <c r="U120" s="829">
        <v>0</v>
      </c>
      <c r="V120" s="787">
        <v>0</v>
      </c>
      <c r="W120" s="719">
        <v>0</v>
      </c>
      <c r="X120" s="733" t="s">
        <v>29</v>
      </c>
      <c r="Y120" s="789">
        <v>0</v>
      </c>
      <c r="Z120" s="829">
        <v>0</v>
      </c>
      <c r="AA120" s="787">
        <v>0.08</v>
      </c>
      <c r="AB120" s="719">
        <v>0.03363636</v>
      </c>
      <c r="AC120" s="733">
        <v>2.37837863550039</v>
      </c>
      <c r="AD120" s="789">
        <v>0.04636364</v>
      </c>
      <c r="AE120" s="829">
        <v>0</v>
      </c>
      <c r="AF120" s="787">
        <v>0</v>
      </c>
      <c r="AG120" s="719">
        <v>0</v>
      </c>
      <c r="AH120" s="733" t="s">
        <v>29</v>
      </c>
      <c r="AI120" s="789">
        <v>0</v>
      </c>
      <c r="AJ120" s="829">
        <v>0</v>
      </c>
      <c r="AK120" s="787">
        <v>0.0446539999999999</v>
      </c>
      <c r="AL120" s="719">
        <v>0.1</v>
      </c>
      <c r="AM120" s="733">
        <v>0.446539999999999</v>
      </c>
      <c r="AN120" s="789">
        <v>-0.0553460000000001</v>
      </c>
      <c r="AO120" s="829">
        <v>0</v>
      </c>
      <c r="AP120" s="787">
        <v>0</v>
      </c>
      <c r="AQ120" s="719">
        <v>0</v>
      </c>
      <c r="AR120" s="733" t="s">
        <v>29</v>
      </c>
      <c r="AS120" s="789">
        <v>0</v>
      </c>
      <c r="AT120" s="829">
        <v>0</v>
      </c>
      <c r="AU120" s="787">
        <v>0</v>
      </c>
      <c r="AV120" s="719">
        <v>0</v>
      </c>
      <c r="AW120" s="733" t="s">
        <v>29</v>
      </c>
      <c r="AX120" s="789">
        <v>0</v>
      </c>
      <c r="AY120" s="829">
        <v>0</v>
      </c>
    </row>
    <row r="121" s="772" customFormat="1" collapsed="1" spans="1:51">
      <c r="A121" s="790" t="s">
        <v>136</v>
      </c>
      <c r="B121" s="791">
        <v>35.974742</v>
      </c>
      <c r="C121" s="794">
        <v>30.21025587</v>
      </c>
      <c r="D121" s="830">
        <v>1.19081222465661</v>
      </c>
      <c r="E121" s="794">
        <v>5.76448612999997</v>
      </c>
      <c r="F121" s="801">
        <v>24.467444</v>
      </c>
      <c r="G121" s="791">
        <v>21.496784</v>
      </c>
      <c r="H121" s="794">
        <v>21.275</v>
      </c>
      <c r="I121" s="830">
        <v>1.01042462984724</v>
      </c>
      <c r="J121" s="794">
        <v>0.221783999999982</v>
      </c>
      <c r="K121" s="801">
        <v>17.44328</v>
      </c>
      <c r="L121" s="791">
        <v>5.256258</v>
      </c>
      <c r="M121" s="794">
        <v>6.355886</v>
      </c>
      <c r="N121" s="830">
        <v>0.826990603670361</v>
      </c>
      <c r="O121" s="794">
        <v>-1.099628</v>
      </c>
      <c r="P121" s="801">
        <v>5.41446399999999</v>
      </c>
      <c r="Q121" s="791">
        <v>0.461499999999999</v>
      </c>
      <c r="R121" s="794">
        <v>0.6134</v>
      </c>
      <c r="S121" s="830">
        <v>0.75236387349201</v>
      </c>
      <c r="T121" s="794">
        <v>-0.151900000000001</v>
      </c>
      <c r="U121" s="801">
        <v>0.538699999999999</v>
      </c>
      <c r="V121" s="791">
        <v>0</v>
      </c>
      <c r="W121" s="794">
        <v>0</v>
      </c>
      <c r="X121" s="830" t="s">
        <v>29</v>
      </c>
      <c r="Y121" s="794">
        <v>0</v>
      </c>
      <c r="Z121" s="801">
        <v>0</v>
      </c>
      <c r="AA121" s="791">
        <v>8.76019999999999</v>
      </c>
      <c r="AB121" s="794">
        <v>1.96596987</v>
      </c>
      <c r="AC121" s="830">
        <v>4.45591772980732</v>
      </c>
      <c r="AD121" s="794">
        <v>6.79423012999999</v>
      </c>
      <c r="AE121" s="801">
        <v>1.071</v>
      </c>
      <c r="AF121" s="791">
        <v>0</v>
      </c>
      <c r="AG121" s="794">
        <v>0</v>
      </c>
      <c r="AH121" s="830" t="s">
        <v>29</v>
      </c>
      <c r="AI121" s="794">
        <v>0</v>
      </c>
      <c r="AJ121" s="801">
        <v>0</v>
      </c>
      <c r="AK121" s="791">
        <v>1.782887</v>
      </c>
      <c r="AL121" s="794">
        <v>1.72871734</v>
      </c>
      <c r="AM121" s="830">
        <v>1.0313351747834</v>
      </c>
      <c r="AN121" s="794">
        <v>0.0541696599999968</v>
      </c>
      <c r="AO121" s="801">
        <v>1.113864</v>
      </c>
      <c r="AP121" s="791">
        <v>0.006098</v>
      </c>
      <c r="AQ121" s="794">
        <v>0</v>
      </c>
      <c r="AR121" s="830" t="s">
        <v>29</v>
      </c>
      <c r="AS121" s="794">
        <v>0.006098</v>
      </c>
      <c r="AT121" s="801">
        <v>0</v>
      </c>
      <c r="AU121" s="791">
        <v>0</v>
      </c>
      <c r="AV121" s="794">
        <v>0</v>
      </c>
      <c r="AW121" s="830" t="s">
        <v>29</v>
      </c>
      <c r="AX121" s="794">
        <v>0</v>
      </c>
      <c r="AY121" s="801">
        <v>0</v>
      </c>
    </row>
    <row r="122" s="164" customFormat="1" hidden="1" outlineLevel="1" spans="1:51">
      <c r="A122" s="796" t="s">
        <v>137</v>
      </c>
      <c r="B122" s="787">
        <v>3.09184</v>
      </c>
      <c r="C122" s="719">
        <v>2.16432768</v>
      </c>
      <c r="D122" s="733">
        <v>1.42854523766013</v>
      </c>
      <c r="E122" s="789">
        <v>0.927512319999999</v>
      </c>
      <c r="F122" s="829">
        <v>1.80270800000001</v>
      </c>
      <c r="G122" s="787">
        <v>1.580553</v>
      </c>
      <c r="H122" s="719">
        <v>1.59</v>
      </c>
      <c r="I122" s="733">
        <v>0.994058490566038</v>
      </c>
      <c r="J122" s="789">
        <v>-0.00944699999999998</v>
      </c>
      <c r="K122" s="829">
        <v>1.25843400000001</v>
      </c>
      <c r="L122" s="787">
        <v>0.396387</v>
      </c>
      <c r="M122" s="719">
        <v>0.427161</v>
      </c>
      <c r="N122" s="733">
        <v>0.927956906178232</v>
      </c>
      <c r="O122" s="789">
        <v>-0.0307740000000001</v>
      </c>
      <c r="P122" s="829">
        <v>0.382553999999999</v>
      </c>
      <c r="Q122" s="787">
        <v>0.0225999999999999</v>
      </c>
      <c r="R122" s="719">
        <v>0.0345</v>
      </c>
      <c r="S122" s="733">
        <v>0.655072463768113</v>
      </c>
      <c r="T122" s="789">
        <v>-0.0119000000000001</v>
      </c>
      <c r="U122" s="829">
        <v>0.0225999999999999</v>
      </c>
      <c r="V122" s="787">
        <v>0</v>
      </c>
      <c r="W122" s="719">
        <v>0</v>
      </c>
      <c r="X122" s="733" t="s">
        <v>29</v>
      </c>
      <c r="Y122" s="789">
        <v>0</v>
      </c>
      <c r="Z122" s="829">
        <v>0</v>
      </c>
      <c r="AA122" s="787">
        <v>1.0923</v>
      </c>
      <c r="AB122" s="719">
        <v>0.11266668</v>
      </c>
      <c r="AC122" s="733">
        <v>9.69496926686753</v>
      </c>
      <c r="AD122" s="789">
        <v>0.979633319999999</v>
      </c>
      <c r="AE122" s="829">
        <v>0.13912</v>
      </c>
      <c r="AF122" s="787">
        <v>0</v>
      </c>
      <c r="AG122" s="719">
        <v>0</v>
      </c>
      <c r="AH122" s="733" t="s">
        <v>29</v>
      </c>
      <c r="AI122" s="789">
        <v>0</v>
      </c>
      <c r="AJ122" s="829">
        <v>0</v>
      </c>
      <c r="AK122" s="787">
        <v>0</v>
      </c>
      <c r="AL122" s="719">
        <v>0</v>
      </c>
      <c r="AM122" s="733" t="s">
        <v>29</v>
      </c>
      <c r="AN122" s="789">
        <v>0</v>
      </c>
      <c r="AO122" s="829">
        <v>0</v>
      </c>
      <c r="AP122" s="787">
        <v>0</v>
      </c>
      <c r="AQ122" s="719">
        <v>0</v>
      </c>
      <c r="AR122" s="733" t="s">
        <v>29</v>
      </c>
      <c r="AS122" s="789">
        <v>0</v>
      </c>
      <c r="AT122" s="829">
        <v>0</v>
      </c>
      <c r="AU122" s="787">
        <v>0</v>
      </c>
      <c r="AV122" s="719">
        <v>0</v>
      </c>
      <c r="AW122" s="733" t="s">
        <v>29</v>
      </c>
      <c r="AX122" s="789">
        <v>0</v>
      </c>
      <c r="AY122" s="829">
        <v>0</v>
      </c>
    </row>
    <row r="123" s="695" customFormat="1" hidden="1" outlineLevel="1" spans="1:51">
      <c r="A123" s="796" t="s">
        <v>138</v>
      </c>
      <c r="B123" s="787">
        <v>2.273836</v>
      </c>
      <c r="C123" s="719">
        <v>1.94302868</v>
      </c>
      <c r="D123" s="733">
        <v>1.17025344165275</v>
      </c>
      <c r="E123" s="789">
        <v>0.330807319999999</v>
      </c>
      <c r="F123" s="829">
        <v>1.582864</v>
      </c>
      <c r="G123" s="787">
        <v>1.516849</v>
      </c>
      <c r="H123" s="719">
        <v>1.55</v>
      </c>
      <c r="I123" s="733">
        <v>0.978612258064516</v>
      </c>
      <c r="J123" s="789">
        <v>-0.0331509999999999</v>
      </c>
      <c r="K123" s="829">
        <v>1.311828</v>
      </c>
      <c r="L123" s="787">
        <v>0.396387</v>
      </c>
      <c r="M123" s="719">
        <v>0.286362</v>
      </c>
      <c r="N123" s="733">
        <v>1.38421648123704</v>
      </c>
      <c r="O123" s="789">
        <v>0.110025</v>
      </c>
      <c r="P123" s="829">
        <v>0.255036</v>
      </c>
      <c r="Q123" s="787">
        <v>0.0225999999999999</v>
      </c>
      <c r="R123" s="719">
        <v>0.01</v>
      </c>
      <c r="S123" s="733">
        <v>2.25999999999999</v>
      </c>
      <c r="T123" s="789">
        <v>0.0125999999999999</v>
      </c>
      <c r="U123" s="829">
        <v>0.01</v>
      </c>
      <c r="V123" s="787">
        <v>0</v>
      </c>
      <c r="W123" s="719">
        <v>0</v>
      </c>
      <c r="X123" s="733" t="s">
        <v>29</v>
      </c>
      <c r="Y123" s="789">
        <v>0</v>
      </c>
      <c r="Z123" s="829">
        <v>0</v>
      </c>
      <c r="AA123" s="787">
        <v>0.338</v>
      </c>
      <c r="AB123" s="719">
        <v>0.09666668</v>
      </c>
      <c r="AC123" s="733">
        <v>3.496551241855</v>
      </c>
      <c r="AD123" s="789">
        <v>0.24133332</v>
      </c>
      <c r="AE123" s="829">
        <v>0.006</v>
      </c>
      <c r="AF123" s="787">
        <v>0</v>
      </c>
      <c r="AG123" s="719">
        <v>0</v>
      </c>
      <c r="AH123" s="733" t="s">
        <v>29</v>
      </c>
      <c r="AI123" s="789">
        <v>0</v>
      </c>
      <c r="AJ123" s="829">
        <v>0</v>
      </c>
      <c r="AK123" s="787">
        <v>0</v>
      </c>
      <c r="AL123" s="719">
        <v>0</v>
      </c>
      <c r="AM123" s="733" t="s">
        <v>29</v>
      </c>
      <c r="AN123" s="789">
        <v>0</v>
      </c>
      <c r="AO123" s="829">
        <v>0</v>
      </c>
      <c r="AP123" s="787">
        <v>0</v>
      </c>
      <c r="AQ123" s="719">
        <v>0</v>
      </c>
      <c r="AR123" s="733" t="s">
        <v>29</v>
      </c>
      <c r="AS123" s="789">
        <v>0</v>
      </c>
      <c r="AT123" s="829">
        <v>0</v>
      </c>
      <c r="AU123" s="787">
        <v>0</v>
      </c>
      <c r="AV123" s="719">
        <v>0</v>
      </c>
      <c r="AW123" s="733" t="s">
        <v>29</v>
      </c>
      <c r="AX123" s="789">
        <v>0</v>
      </c>
      <c r="AY123" s="829">
        <v>0</v>
      </c>
    </row>
    <row r="124" s="695" customFormat="1" hidden="1" outlineLevel="1" spans="1:51">
      <c r="A124" s="796" t="s">
        <v>139</v>
      </c>
      <c r="B124" s="787">
        <v>0.459536999999998</v>
      </c>
      <c r="C124" s="719">
        <v>0.44066667</v>
      </c>
      <c r="D124" s="733">
        <v>1.04282223114355</v>
      </c>
      <c r="E124" s="789">
        <v>0.0188703299999978</v>
      </c>
      <c r="F124" s="829">
        <v>0.248768999999999</v>
      </c>
      <c r="G124" s="787">
        <v>0.296836999999998</v>
      </c>
      <c r="H124" s="719">
        <v>0.4</v>
      </c>
      <c r="I124" s="733">
        <v>0.742092499999995</v>
      </c>
      <c r="J124" s="789">
        <v>-0.103163000000002</v>
      </c>
      <c r="K124" s="829">
        <v>0.231768999999999</v>
      </c>
      <c r="L124" s="787">
        <v>0</v>
      </c>
      <c r="M124" s="719">
        <v>0</v>
      </c>
      <c r="N124" s="733" t="s">
        <v>29</v>
      </c>
      <c r="O124" s="789">
        <v>0</v>
      </c>
      <c r="P124" s="829">
        <v>0</v>
      </c>
      <c r="Q124" s="787">
        <v>0</v>
      </c>
      <c r="R124" s="719">
        <v>0</v>
      </c>
      <c r="S124" s="733" t="s">
        <v>29</v>
      </c>
      <c r="T124" s="789">
        <v>0</v>
      </c>
      <c r="U124" s="829">
        <v>0</v>
      </c>
      <c r="V124" s="787">
        <v>0</v>
      </c>
      <c r="W124" s="719">
        <v>0</v>
      </c>
      <c r="X124" s="733" t="s">
        <v>29</v>
      </c>
      <c r="Y124" s="789">
        <v>0</v>
      </c>
      <c r="Z124" s="829">
        <v>0</v>
      </c>
      <c r="AA124" s="787">
        <v>0.1627</v>
      </c>
      <c r="AB124" s="719">
        <v>0.04066667</v>
      </c>
      <c r="AC124" s="733">
        <v>4.00081934419513</v>
      </c>
      <c r="AD124" s="789">
        <v>0.12203333</v>
      </c>
      <c r="AE124" s="829">
        <v>0.017</v>
      </c>
      <c r="AF124" s="787">
        <v>0</v>
      </c>
      <c r="AG124" s="719">
        <v>0</v>
      </c>
      <c r="AH124" s="733" t="s">
        <v>29</v>
      </c>
      <c r="AI124" s="789">
        <v>0</v>
      </c>
      <c r="AJ124" s="829">
        <v>0</v>
      </c>
      <c r="AK124" s="787">
        <v>0</v>
      </c>
      <c r="AL124" s="719">
        <v>0</v>
      </c>
      <c r="AM124" s="733" t="s">
        <v>29</v>
      </c>
      <c r="AN124" s="789">
        <v>0</v>
      </c>
      <c r="AO124" s="829">
        <v>0</v>
      </c>
      <c r="AP124" s="787">
        <v>0</v>
      </c>
      <c r="AQ124" s="719">
        <v>0</v>
      </c>
      <c r="AR124" s="733" t="s">
        <v>29</v>
      </c>
      <c r="AS124" s="789">
        <v>0</v>
      </c>
      <c r="AT124" s="829">
        <v>0</v>
      </c>
      <c r="AU124" s="787">
        <v>0</v>
      </c>
      <c r="AV124" s="719">
        <v>0</v>
      </c>
      <c r="AW124" s="733" t="s">
        <v>29</v>
      </c>
      <c r="AX124" s="789">
        <v>0</v>
      </c>
      <c r="AY124" s="829">
        <v>0</v>
      </c>
    </row>
    <row r="125" s="695" customFormat="1" hidden="1" outlineLevel="1" spans="1:51">
      <c r="A125" s="796" t="s">
        <v>140</v>
      </c>
      <c r="B125" s="787">
        <v>1.012038</v>
      </c>
      <c r="C125" s="719">
        <v>1.16777334</v>
      </c>
      <c r="D125" s="733">
        <v>0.866639068845327</v>
      </c>
      <c r="E125" s="789">
        <v>-0.155735340000002</v>
      </c>
      <c r="F125" s="829">
        <v>0.973024999999999</v>
      </c>
      <c r="G125" s="787">
        <v>0.756866999999998</v>
      </c>
      <c r="H125" s="719">
        <v>0.85</v>
      </c>
      <c r="I125" s="733">
        <v>0.89043176470588</v>
      </c>
      <c r="J125" s="789">
        <v>-0.093133000000002</v>
      </c>
      <c r="K125" s="829">
        <v>0.667764999999999</v>
      </c>
      <c r="L125" s="787">
        <v>0.102171</v>
      </c>
      <c r="M125" s="719">
        <v>0.22044</v>
      </c>
      <c r="N125" s="733">
        <v>0.46348666303756</v>
      </c>
      <c r="O125" s="789">
        <v>-0.118269</v>
      </c>
      <c r="P125" s="829">
        <v>0.20036</v>
      </c>
      <c r="Q125" s="787">
        <v>0</v>
      </c>
      <c r="R125" s="719">
        <v>0.023</v>
      </c>
      <c r="S125" s="733">
        <v>0</v>
      </c>
      <c r="T125" s="789">
        <v>-0.023</v>
      </c>
      <c r="U125" s="829">
        <v>0.0208999999999999</v>
      </c>
      <c r="V125" s="787">
        <v>0</v>
      </c>
      <c r="W125" s="719">
        <v>0</v>
      </c>
      <c r="X125" s="733" t="s">
        <v>29</v>
      </c>
      <c r="Y125" s="789">
        <v>0</v>
      </c>
      <c r="Z125" s="829">
        <v>0</v>
      </c>
      <c r="AA125" s="787">
        <v>0.153</v>
      </c>
      <c r="AB125" s="719">
        <v>0.07433334</v>
      </c>
      <c r="AC125" s="733">
        <v>2.05829577952504</v>
      </c>
      <c r="AD125" s="789">
        <v>0.07866666</v>
      </c>
      <c r="AE125" s="829">
        <v>0.0839999999999999</v>
      </c>
      <c r="AF125" s="787">
        <v>0</v>
      </c>
      <c r="AG125" s="719">
        <v>0</v>
      </c>
      <c r="AH125" s="733" t="s">
        <v>29</v>
      </c>
      <c r="AI125" s="789">
        <v>0</v>
      </c>
      <c r="AJ125" s="829">
        <v>0</v>
      </c>
      <c r="AK125" s="787">
        <v>0</v>
      </c>
      <c r="AL125" s="719">
        <v>0</v>
      </c>
      <c r="AM125" s="733" t="s">
        <v>29</v>
      </c>
      <c r="AN125" s="789">
        <v>0</v>
      </c>
      <c r="AO125" s="829">
        <v>0</v>
      </c>
      <c r="AP125" s="787">
        <v>0</v>
      </c>
      <c r="AQ125" s="719">
        <v>0</v>
      </c>
      <c r="AR125" s="733" t="s">
        <v>29</v>
      </c>
      <c r="AS125" s="789">
        <v>0</v>
      </c>
      <c r="AT125" s="829">
        <v>0</v>
      </c>
      <c r="AU125" s="787">
        <v>0</v>
      </c>
      <c r="AV125" s="719">
        <v>0</v>
      </c>
      <c r="AW125" s="733" t="s">
        <v>29</v>
      </c>
      <c r="AX125" s="789">
        <v>0</v>
      </c>
      <c r="AY125" s="829">
        <v>0</v>
      </c>
    </row>
    <row r="126" s="773" customFormat="1" hidden="1" outlineLevel="1" spans="1:51">
      <c r="A126" s="796" t="s">
        <v>141</v>
      </c>
      <c r="B126" s="787">
        <v>3.884447</v>
      </c>
      <c r="C126" s="719">
        <v>4.37852264</v>
      </c>
      <c r="D126" s="733">
        <v>0.887159281652132</v>
      </c>
      <c r="E126" s="789">
        <v>-0.494075640000001</v>
      </c>
      <c r="F126" s="829">
        <v>3.80575800000001</v>
      </c>
      <c r="G126" s="787">
        <v>2.971397</v>
      </c>
      <c r="H126" s="719">
        <v>3.19</v>
      </c>
      <c r="I126" s="733">
        <v>0.931472413793103</v>
      </c>
      <c r="J126" s="789">
        <v>-0.218603000000001</v>
      </c>
      <c r="K126" s="829">
        <v>2.69246600000001</v>
      </c>
      <c r="L126" s="787">
        <v>0.757049999999999</v>
      </c>
      <c r="M126" s="719">
        <v>0.850856</v>
      </c>
      <c r="N126" s="733">
        <v>0.889751027200841</v>
      </c>
      <c r="O126" s="789">
        <v>-0.0938060000000009</v>
      </c>
      <c r="P126" s="829">
        <v>0.809392</v>
      </c>
      <c r="Q126" s="787">
        <v>0.0599999999999999</v>
      </c>
      <c r="R126" s="719">
        <v>0.029</v>
      </c>
      <c r="S126" s="733">
        <v>2.06896551724138</v>
      </c>
      <c r="T126" s="789">
        <v>0.0309999999999999</v>
      </c>
      <c r="U126" s="829">
        <v>0.0208999999999999</v>
      </c>
      <c r="V126" s="787">
        <v>0</v>
      </c>
      <c r="W126" s="719">
        <v>0</v>
      </c>
      <c r="X126" s="733" t="s">
        <v>29</v>
      </c>
      <c r="Y126" s="789">
        <v>0</v>
      </c>
      <c r="Z126" s="829">
        <v>0</v>
      </c>
      <c r="AA126" s="787">
        <v>0.096</v>
      </c>
      <c r="AB126" s="719">
        <v>0.30866664</v>
      </c>
      <c r="AC126" s="733">
        <v>0.311015145660056</v>
      </c>
      <c r="AD126" s="789">
        <v>-0.21266664</v>
      </c>
      <c r="AE126" s="829">
        <v>0.282999999999999</v>
      </c>
      <c r="AF126" s="787">
        <v>0</v>
      </c>
      <c r="AG126" s="719">
        <v>0</v>
      </c>
      <c r="AH126" s="733" t="s">
        <v>29</v>
      </c>
      <c r="AI126" s="789">
        <v>0</v>
      </c>
      <c r="AJ126" s="829">
        <v>0</v>
      </c>
      <c r="AK126" s="787">
        <v>0.1717</v>
      </c>
      <c r="AL126" s="719">
        <v>0</v>
      </c>
      <c r="AM126" s="733" t="s">
        <v>29</v>
      </c>
      <c r="AN126" s="789">
        <v>0.1717</v>
      </c>
      <c r="AO126" s="829">
        <v>0</v>
      </c>
      <c r="AP126" s="787">
        <v>0</v>
      </c>
      <c r="AQ126" s="719">
        <v>0</v>
      </c>
      <c r="AR126" s="733" t="s">
        <v>29</v>
      </c>
      <c r="AS126" s="789">
        <v>0</v>
      </c>
      <c r="AT126" s="829">
        <v>0</v>
      </c>
      <c r="AU126" s="787">
        <v>0</v>
      </c>
      <c r="AV126" s="719">
        <v>0</v>
      </c>
      <c r="AW126" s="733" t="s">
        <v>29</v>
      </c>
      <c r="AX126" s="789">
        <v>0</v>
      </c>
      <c r="AY126" s="829">
        <v>0</v>
      </c>
    </row>
    <row r="127" s="164" customFormat="1" hidden="1" outlineLevel="1" spans="1:51">
      <c r="A127" s="796" t="s">
        <v>142</v>
      </c>
      <c r="B127" s="787">
        <v>1.304811</v>
      </c>
      <c r="C127" s="719">
        <v>1.31694734</v>
      </c>
      <c r="D127" s="733">
        <v>0.990784491048822</v>
      </c>
      <c r="E127" s="789">
        <v>-0.0121363400000003</v>
      </c>
      <c r="F127" s="829">
        <v>1.055132</v>
      </c>
      <c r="G127" s="787">
        <v>0.838137000000001</v>
      </c>
      <c r="H127" s="719">
        <v>0.98</v>
      </c>
      <c r="I127" s="733">
        <v>0.855241836734695</v>
      </c>
      <c r="J127" s="789">
        <v>-0.141862999999999</v>
      </c>
      <c r="K127" s="829">
        <v>0.739300000000001</v>
      </c>
      <c r="L127" s="787">
        <v>0.260673999999999</v>
      </c>
      <c r="M127" s="719">
        <v>0.257614</v>
      </c>
      <c r="N127" s="733">
        <v>1.01187823643125</v>
      </c>
      <c r="O127" s="789">
        <v>0.00305999999999901</v>
      </c>
      <c r="P127" s="829">
        <v>0.256831999999999</v>
      </c>
      <c r="Q127" s="787">
        <v>0</v>
      </c>
      <c r="R127" s="719">
        <v>0</v>
      </c>
      <c r="S127" s="733" t="s">
        <v>29</v>
      </c>
      <c r="T127" s="789">
        <v>0</v>
      </c>
      <c r="U127" s="829">
        <v>0</v>
      </c>
      <c r="V127" s="787">
        <v>0</v>
      </c>
      <c r="W127" s="719">
        <v>0</v>
      </c>
      <c r="X127" s="733" t="s">
        <v>29</v>
      </c>
      <c r="Y127" s="789">
        <v>0</v>
      </c>
      <c r="Z127" s="829">
        <v>0</v>
      </c>
      <c r="AA127" s="787">
        <v>0.206</v>
      </c>
      <c r="AB127" s="719">
        <v>0.07933334</v>
      </c>
      <c r="AC127" s="733">
        <v>2.59663843725727</v>
      </c>
      <c r="AD127" s="789">
        <v>0.12666666</v>
      </c>
      <c r="AE127" s="829">
        <v>0.059</v>
      </c>
      <c r="AF127" s="787">
        <v>0</v>
      </c>
      <c r="AG127" s="719">
        <v>0</v>
      </c>
      <c r="AH127" s="733" t="s">
        <v>29</v>
      </c>
      <c r="AI127" s="789">
        <v>0</v>
      </c>
      <c r="AJ127" s="829">
        <v>0</v>
      </c>
      <c r="AK127" s="787">
        <v>0</v>
      </c>
      <c r="AL127" s="719">
        <v>0.05</v>
      </c>
      <c r="AM127" s="733">
        <v>0</v>
      </c>
      <c r="AN127" s="789">
        <v>-0.05</v>
      </c>
      <c r="AO127" s="829">
        <v>0.120505</v>
      </c>
      <c r="AP127" s="787">
        <v>0</v>
      </c>
      <c r="AQ127" s="719">
        <v>0</v>
      </c>
      <c r="AR127" s="733" t="s">
        <v>29</v>
      </c>
      <c r="AS127" s="789">
        <v>0</v>
      </c>
      <c r="AT127" s="829">
        <v>0</v>
      </c>
      <c r="AU127" s="787">
        <v>0</v>
      </c>
      <c r="AV127" s="719">
        <v>0</v>
      </c>
      <c r="AW127" s="733" t="s">
        <v>29</v>
      </c>
      <c r="AX127" s="789">
        <v>0</v>
      </c>
      <c r="AY127" s="829">
        <v>0</v>
      </c>
    </row>
    <row r="128" s="164" customFormat="1" hidden="1" outlineLevel="3" spans="1:51">
      <c r="A128" s="796" t="s">
        <v>143</v>
      </c>
      <c r="B128" s="787">
        <v>0</v>
      </c>
      <c r="C128" s="719">
        <v>0</v>
      </c>
      <c r="D128" s="733" t="s">
        <v>29</v>
      </c>
      <c r="E128" s="789">
        <v>0</v>
      </c>
      <c r="F128" s="829">
        <v>0</v>
      </c>
      <c r="G128" s="787">
        <v>0</v>
      </c>
      <c r="H128" s="719">
        <v>0</v>
      </c>
      <c r="I128" s="733" t="s">
        <v>29</v>
      </c>
      <c r="J128" s="789">
        <v>0</v>
      </c>
      <c r="K128" s="829">
        <v>0</v>
      </c>
      <c r="L128" s="787">
        <v>0</v>
      </c>
      <c r="M128" s="719">
        <v>0</v>
      </c>
      <c r="N128" s="733" t="s">
        <v>29</v>
      </c>
      <c r="O128" s="789">
        <v>0</v>
      </c>
      <c r="P128" s="829">
        <v>0</v>
      </c>
      <c r="Q128" s="787">
        <v>0</v>
      </c>
      <c r="R128" s="719">
        <v>0</v>
      </c>
      <c r="S128" s="733" t="s">
        <v>29</v>
      </c>
      <c r="T128" s="789">
        <v>0</v>
      </c>
      <c r="U128" s="829">
        <v>0</v>
      </c>
      <c r="V128" s="787">
        <v>0</v>
      </c>
      <c r="W128" s="719">
        <v>0</v>
      </c>
      <c r="X128" s="733" t="s">
        <v>29</v>
      </c>
      <c r="Y128" s="789">
        <v>0</v>
      </c>
      <c r="Z128" s="829">
        <v>0</v>
      </c>
      <c r="AA128" s="787">
        <v>0</v>
      </c>
      <c r="AB128" s="719">
        <v>0</v>
      </c>
      <c r="AC128" s="733" t="s">
        <v>29</v>
      </c>
      <c r="AD128" s="789">
        <v>0</v>
      </c>
      <c r="AE128" s="829">
        <v>0</v>
      </c>
      <c r="AF128" s="787">
        <v>0</v>
      </c>
      <c r="AG128" s="719">
        <v>0</v>
      </c>
      <c r="AH128" s="733" t="s">
        <v>29</v>
      </c>
      <c r="AI128" s="789">
        <v>0</v>
      </c>
      <c r="AJ128" s="829">
        <v>0</v>
      </c>
      <c r="AK128" s="787">
        <v>0</v>
      </c>
      <c r="AL128" s="719">
        <v>0</v>
      </c>
      <c r="AM128" s="733" t="s">
        <v>29</v>
      </c>
      <c r="AN128" s="789">
        <v>0</v>
      </c>
      <c r="AO128" s="829">
        <v>0</v>
      </c>
      <c r="AP128" s="787">
        <v>0</v>
      </c>
      <c r="AQ128" s="719">
        <v>0</v>
      </c>
      <c r="AR128" s="733" t="s">
        <v>29</v>
      </c>
      <c r="AS128" s="789">
        <v>0</v>
      </c>
      <c r="AT128" s="829">
        <v>0</v>
      </c>
      <c r="AU128" s="787">
        <v>0</v>
      </c>
      <c r="AV128" s="719">
        <v>0</v>
      </c>
      <c r="AW128" s="733" t="s">
        <v>29</v>
      </c>
      <c r="AX128" s="789">
        <v>0</v>
      </c>
      <c r="AY128" s="829">
        <v>0</v>
      </c>
    </row>
    <row r="129" s="772" customFormat="1" collapsed="1" spans="1:51">
      <c r="A129" s="790" t="s">
        <v>144</v>
      </c>
      <c r="B129" s="791">
        <v>12.026509</v>
      </c>
      <c r="C129" s="794">
        <v>11.41126635</v>
      </c>
      <c r="D129" s="830">
        <v>1.05391537022532</v>
      </c>
      <c r="E129" s="794">
        <v>0.615242649999992</v>
      </c>
      <c r="F129" s="801">
        <v>9.46825600000001</v>
      </c>
      <c r="G129" s="791">
        <v>7.96064</v>
      </c>
      <c r="H129" s="794">
        <v>8.56</v>
      </c>
      <c r="I129" s="830">
        <v>0.929981308411214</v>
      </c>
      <c r="J129" s="794">
        <v>-0.599360000000004</v>
      </c>
      <c r="K129" s="801">
        <v>6.90156200000002</v>
      </c>
      <c r="L129" s="791">
        <v>1.912669</v>
      </c>
      <c r="M129" s="794">
        <v>2.042433</v>
      </c>
      <c r="N129" s="830">
        <v>0.93646596975274</v>
      </c>
      <c r="O129" s="794">
        <v>-0.129764000000002</v>
      </c>
      <c r="P129" s="801">
        <v>1.904174</v>
      </c>
      <c r="Q129" s="791">
        <v>0.1052</v>
      </c>
      <c r="R129" s="794">
        <v>0.0965</v>
      </c>
      <c r="S129" s="830">
        <v>1.0901554404145</v>
      </c>
      <c r="T129" s="794">
        <v>0.00869999999999971</v>
      </c>
      <c r="U129" s="801">
        <v>0.0743999999999997</v>
      </c>
      <c r="V129" s="791">
        <v>0</v>
      </c>
      <c r="W129" s="794">
        <v>0</v>
      </c>
      <c r="X129" s="830" t="s">
        <v>29</v>
      </c>
      <c r="Y129" s="794">
        <v>0</v>
      </c>
      <c r="Z129" s="801">
        <v>0</v>
      </c>
      <c r="AA129" s="791">
        <v>2.048</v>
      </c>
      <c r="AB129" s="794">
        <v>0.71233335</v>
      </c>
      <c r="AC129" s="830">
        <v>2.87505842594622</v>
      </c>
      <c r="AD129" s="794">
        <v>1.33566665</v>
      </c>
      <c r="AE129" s="801">
        <v>0.588119999999999</v>
      </c>
      <c r="AF129" s="791">
        <v>0</v>
      </c>
      <c r="AG129" s="794">
        <v>0</v>
      </c>
      <c r="AH129" s="830" t="s">
        <v>29</v>
      </c>
      <c r="AI129" s="794">
        <v>0</v>
      </c>
      <c r="AJ129" s="801">
        <v>0</v>
      </c>
      <c r="AK129" s="791">
        <v>0.1717</v>
      </c>
      <c r="AL129" s="794">
        <v>0.05</v>
      </c>
      <c r="AM129" s="830">
        <v>3.434</v>
      </c>
      <c r="AN129" s="794">
        <v>0.1217</v>
      </c>
      <c r="AO129" s="801">
        <v>0.120505</v>
      </c>
      <c r="AP129" s="791">
        <v>0</v>
      </c>
      <c r="AQ129" s="794">
        <v>0</v>
      </c>
      <c r="AR129" s="830" t="s">
        <v>29</v>
      </c>
      <c r="AS129" s="794">
        <v>0</v>
      </c>
      <c r="AT129" s="801">
        <v>0</v>
      </c>
      <c r="AU129" s="791">
        <v>0</v>
      </c>
      <c r="AV129" s="794">
        <v>0</v>
      </c>
      <c r="AW129" s="830" t="s">
        <v>29</v>
      </c>
      <c r="AX129" s="794">
        <v>0</v>
      </c>
      <c r="AY129" s="801">
        <v>0</v>
      </c>
    </row>
    <row r="130" s="695" customFormat="1" ht="16.2" spans="1:51">
      <c r="A130" s="213" t="s">
        <v>145</v>
      </c>
      <c r="B130" s="214">
        <v>48.001251</v>
      </c>
      <c r="C130" s="799">
        <v>41.62152222</v>
      </c>
      <c r="D130" s="216">
        <v>1.15327956402648</v>
      </c>
      <c r="E130" s="799">
        <v>6.37972877999996</v>
      </c>
      <c r="F130" s="217">
        <v>33.9357</v>
      </c>
      <c r="G130" s="214">
        <v>29.457424</v>
      </c>
      <c r="H130" s="799">
        <v>29.835</v>
      </c>
      <c r="I130" s="216">
        <v>0.987344528238645</v>
      </c>
      <c r="J130" s="799">
        <v>-0.377576000000026</v>
      </c>
      <c r="K130" s="217">
        <v>24.344842</v>
      </c>
      <c r="L130" s="214">
        <v>7.168927</v>
      </c>
      <c r="M130" s="799">
        <v>8.398319</v>
      </c>
      <c r="N130" s="216">
        <v>0.853614514999966</v>
      </c>
      <c r="O130" s="799">
        <v>-1.229392</v>
      </c>
      <c r="P130" s="217">
        <v>7.31863799999999</v>
      </c>
      <c r="Q130" s="214">
        <v>0.566699999999999</v>
      </c>
      <c r="R130" s="799">
        <v>0.7099</v>
      </c>
      <c r="S130" s="216">
        <v>0.798281448091279</v>
      </c>
      <c r="T130" s="799">
        <v>-0.143200000000001</v>
      </c>
      <c r="U130" s="217">
        <v>0.613099999999998</v>
      </c>
      <c r="V130" s="214">
        <v>0</v>
      </c>
      <c r="W130" s="799">
        <v>0</v>
      </c>
      <c r="X130" s="216" t="s">
        <v>29</v>
      </c>
      <c r="Y130" s="799">
        <v>0</v>
      </c>
      <c r="Z130" s="217">
        <v>0</v>
      </c>
      <c r="AA130" s="214">
        <v>10.8082</v>
      </c>
      <c r="AB130" s="799">
        <v>2.67830322</v>
      </c>
      <c r="AC130" s="216">
        <v>4.03546540932732</v>
      </c>
      <c r="AD130" s="799">
        <v>8.12989677999999</v>
      </c>
      <c r="AE130" s="217">
        <v>1.65912</v>
      </c>
      <c r="AF130" s="214">
        <v>0</v>
      </c>
      <c r="AG130" s="799">
        <v>0</v>
      </c>
      <c r="AH130" s="216" t="s">
        <v>29</v>
      </c>
      <c r="AI130" s="799">
        <v>0</v>
      </c>
      <c r="AJ130" s="217">
        <v>0</v>
      </c>
      <c r="AK130" s="214">
        <v>1.954587</v>
      </c>
      <c r="AL130" s="799">
        <v>1.77871734</v>
      </c>
      <c r="AM130" s="216">
        <v>1.09887442824389</v>
      </c>
      <c r="AN130" s="799">
        <v>0.175869659999997</v>
      </c>
      <c r="AO130" s="217">
        <v>1.234369</v>
      </c>
      <c r="AP130" s="214">
        <v>0.006098</v>
      </c>
      <c r="AQ130" s="799">
        <v>0</v>
      </c>
      <c r="AR130" s="216" t="s">
        <v>29</v>
      </c>
      <c r="AS130" s="799">
        <v>0.006098</v>
      </c>
      <c r="AT130" s="217">
        <v>0</v>
      </c>
      <c r="AU130" s="214">
        <v>0</v>
      </c>
      <c r="AV130" s="799">
        <v>0</v>
      </c>
      <c r="AW130" s="216" t="s">
        <v>29</v>
      </c>
      <c r="AX130" s="799">
        <v>0</v>
      </c>
      <c r="AY130" s="217">
        <v>0</v>
      </c>
    </row>
    <row r="131" s="695" customFormat="1" hidden="1" outlineLevel="2" spans="1:51">
      <c r="A131" s="813" t="s">
        <v>146</v>
      </c>
      <c r="B131" s="787">
        <v>2.360033</v>
      </c>
      <c r="C131" s="719">
        <v>2.05302701</v>
      </c>
      <c r="D131" s="308">
        <v>1.14953821284601</v>
      </c>
      <c r="E131" s="789">
        <v>0.307005989999996</v>
      </c>
      <c r="F131" s="829">
        <v>1.753311</v>
      </c>
      <c r="G131" s="787">
        <v>1.252637</v>
      </c>
      <c r="H131" s="719">
        <v>1.36</v>
      </c>
      <c r="I131" s="308">
        <v>0.921056617647058</v>
      </c>
      <c r="J131" s="789">
        <v>-0.107363000000001</v>
      </c>
      <c r="K131" s="829">
        <v>1.148</v>
      </c>
      <c r="L131" s="787">
        <v>0.400296</v>
      </c>
      <c r="M131" s="719">
        <v>0.419027</v>
      </c>
      <c r="N131" s="308">
        <v>0.955298823226188</v>
      </c>
      <c r="O131" s="789">
        <v>-0.018731</v>
      </c>
      <c r="P131" s="829">
        <v>0.403310999999998</v>
      </c>
      <c r="Q131" s="787">
        <v>0.0839999999999998</v>
      </c>
      <c r="R131" s="719">
        <v>0.084</v>
      </c>
      <c r="S131" s="308">
        <v>0.999999999999998</v>
      </c>
      <c r="T131" s="789">
        <v>-2.08166817117217e-16</v>
      </c>
      <c r="U131" s="829">
        <v>0.0769999999999999</v>
      </c>
      <c r="V131" s="787">
        <v>0</v>
      </c>
      <c r="W131" s="719">
        <v>0</v>
      </c>
      <c r="X131" s="308" t="s">
        <v>29</v>
      </c>
      <c r="Y131" s="789">
        <v>0</v>
      </c>
      <c r="Z131" s="829">
        <v>0</v>
      </c>
      <c r="AA131" s="787">
        <v>0.623099999999998</v>
      </c>
      <c r="AB131" s="719">
        <v>0.19000001</v>
      </c>
      <c r="AC131" s="308">
        <v>3.27947351160665</v>
      </c>
      <c r="AD131" s="789">
        <v>0.433099989999998</v>
      </c>
      <c r="AE131" s="829">
        <v>0.125</v>
      </c>
      <c r="AF131" s="787">
        <v>0</v>
      </c>
      <c r="AG131" s="719">
        <v>0</v>
      </c>
      <c r="AH131" s="308" t="s">
        <v>29</v>
      </c>
      <c r="AI131" s="789">
        <v>0</v>
      </c>
      <c r="AJ131" s="829">
        <v>0</v>
      </c>
      <c r="AK131" s="787">
        <v>0</v>
      </c>
      <c r="AL131" s="719">
        <v>0</v>
      </c>
      <c r="AM131" s="308" t="s">
        <v>29</v>
      </c>
      <c r="AN131" s="789">
        <v>0</v>
      </c>
      <c r="AO131" s="829">
        <v>0</v>
      </c>
      <c r="AP131" s="787">
        <v>0</v>
      </c>
      <c r="AQ131" s="719">
        <v>0</v>
      </c>
      <c r="AR131" s="308" t="s">
        <v>29</v>
      </c>
      <c r="AS131" s="789">
        <v>0</v>
      </c>
      <c r="AT131" s="829">
        <v>0</v>
      </c>
      <c r="AU131" s="787">
        <v>0</v>
      </c>
      <c r="AV131" s="719">
        <v>0</v>
      </c>
      <c r="AW131" s="308" t="s">
        <v>29</v>
      </c>
      <c r="AX131" s="789">
        <v>0</v>
      </c>
      <c r="AY131" s="829">
        <v>0</v>
      </c>
    </row>
    <row r="132" s="695" customFormat="1" hidden="1" outlineLevel="2" spans="1:51">
      <c r="A132" s="813" t="s">
        <v>147</v>
      </c>
      <c r="B132" s="787">
        <v>0.761727999999999</v>
      </c>
      <c r="C132" s="719">
        <v>1.08536734</v>
      </c>
      <c r="D132" s="308">
        <v>0.70181584789533</v>
      </c>
      <c r="E132" s="789">
        <v>-0.323639340000001</v>
      </c>
      <c r="F132" s="829">
        <v>0</v>
      </c>
      <c r="G132" s="787">
        <v>0.292229999999999</v>
      </c>
      <c r="H132" s="719">
        <v>0.72</v>
      </c>
      <c r="I132" s="308">
        <v>0.405874999999998</v>
      </c>
      <c r="J132" s="789">
        <v>-0.427770000000001</v>
      </c>
      <c r="K132" s="829">
        <v>0</v>
      </c>
      <c r="L132" s="787">
        <v>0.250298</v>
      </c>
      <c r="M132" s="719">
        <v>0.267834</v>
      </c>
      <c r="N132" s="308">
        <v>0.93452660976575</v>
      </c>
      <c r="O132" s="789">
        <v>-0.017536</v>
      </c>
      <c r="P132" s="829">
        <v>0</v>
      </c>
      <c r="Q132" s="787">
        <v>0.0541999999999998</v>
      </c>
      <c r="R132" s="719">
        <v>0.0542</v>
      </c>
      <c r="S132" s="308">
        <v>0.999999999999996</v>
      </c>
      <c r="T132" s="789">
        <v>-2.0122792321331e-16</v>
      </c>
      <c r="U132" s="829">
        <v>0</v>
      </c>
      <c r="V132" s="787">
        <v>0</v>
      </c>
      <c r="W132" s="719">
        <v>0</v>
      </c>
      <c r="X132" s="308" t="s">
        <v>29</v>
      </c>
      <c r="Y132" s="789">
        <v>0</v>
      </c>
      <c r="Z132" s="829">
        <v>0</v>
      </c>
      <c r="AA132" s="787">
        <v>0.165</v>
      </c>
      <c r="AB132" s="719">
        <v>0.04333334</v>
      </c>
      <c r="AC132" s="308">
        <v>3.80769172189358</v>
      </c>
      <c r="AD132" s="789">
        <v>0.12166666</v>
      </c>
      <c r="AE132" s="829">
        <v>0</v>
      </c>
      <c r="AF132" s="787">
        <v>0</v>
      </c>
      <c r="AG132" s="719">
        <v>0</v>
      </c>
      <c r="AH132" s="308" t="s">
        <v>29</v>
      </c>
      <c r="AI132" s="789">
        <v>0</v>
      </c>
      <c r="AJ132" s="829">
        <v>0</v>
      </c>
      <c r="AK132" s="787">
        <v>0</v>
      </c>
      <c r="AL132" s="719">
        <v>0</v>
      </c>
      <c r="AM132" s="308" t="s">
        <v>29</v>
      </c>
      <c r="AN132" s="789">
        <v>0</v>
      </c>
      <c r="AO132" s="829">
        <v>0</v>
      </c>
      <c r="AP132" s="787">
        <v>0</v>
      </c>
      <c r="AQ132" s="719">
        <v>0</v>
      </c>
      <c r="AR132" s="308" t="s">
        <v>29</v>
      </c>
      <c r="AS132" s="789">
        <v>0</v>
      </c>
      <c r="AT132" s="829">
        <v>0</v>
      </c>
      <c r="AU132" s="787">
        <v>0</v>
      </c>
      <c r="AV132" s="719">
        <v>0</v>
      </c>
      <c r="AW132" s="308" t="s">
        <v>29</v>
      </c>
      <c r="AX132" s="789">
        <v>0</v>
      </c>
      <c r="AY132" s="829">
        <v>0</v>
      </c>
    </row>
    <row r="133" s="695" customFormat="1" hidden="1" outlineLevel="2" spans="1:51">
      <c r="A133" s="813" t="s">
        <v>148</v>
      </c>
      <c r="B133" s="787">
        <v>0.664233999999998</v>
      </c>
      <c r="C133" s="719">
        <v>0</v>
      </c>
      <c r="D133" s="308" t="s">
        <v>29</v>
      </c>
      <c r="E133" s="789">
        <v>0.664233999999998</v>
      </c>
      <c r="F133" s="829">
        <v>0</v>
      </c>
      <c r="G133" s="787">
        <v>0.429504999999998</v>
      </c>
      <c r="H133" s="719">
        <v>0</v>
      </c>
      <c r="I133" s="308" t="s">
        <v>29</v>
      </c>
      <c r="J133" s="789">
        <v>0.429504999999998</v>
      </c>
      <c r="K133" s="829">
        <v>0</v>
      </c>
      <c r="L133" s="787">
        <v>0.132129</v>
      </c>
      <c r="M133" s="719">
        <v>0</v>
      </c>
      <c r="N133" s="308" t="s">
        <v>29</v>
      </c>
      <c r="O133" s="789">
        <v>0.132129</v>
      </c>
      <c r="P133" s="829">
        <v>0</v>
      </c>
      <c r="Q133" s="787">
        <v>0.0225999999999999</v>
      </c>
      <c r="R133" s="719">
        <v>0</v>
      </c>
      <c r="S133" s="308" t="s">
        <v>29</v>
      </c>
      <c r="T133" s="789">
        <v>0.0225999999999999</v>
      </c>
      <c r="U133" s="829">
        <v>0</v>
      </c>
      <c r="V133" s="787">
        <v>0</v>
      </c>
      <c r="W133" s="719">
        <v>0</v>
      </c>
      <c r="X133" s="308" t="s">
        <v>29</v>
      </c>
      <c r="Y133" s="789">
        <v>0</v>
      </c>
      <c r="Z133" s="829">
        <v>0</v>
      </c>
      <c r="AA133" s="787">
        <v>0.08</v>
      </c>
      <c r="AB133" s="719">
        <v>0</v>
      </c>
      <c r="AC133" s="308" t="s">
        <v>29</v>
      </c>
      <c r="AD133" s="789">
        <v>0.08</v>
      </c>
      <c r="AE133" s="829">
        <v>0</v>
      </c>
      <c r="AF133" s="787">
        <v>0</v>
      </c>
      <c r="AG133" s="719">
        <v>0</v>
      </c>
      <c r="AH133" s="308" t="s">
        <v>29</v>
      </c>
      <c r="AI133" s="789">
        <v>0</v>
      </c>
      <c r="AJ133" s="829">
        <v>0</v>
      </c>
      <c r="AK133" s="787">
        <v>0</v>
      </c>
      <c r="AL133" s="719">
        <v>0</v>
      </c>
      <c r="AM133" s="308" t="s">
        <v>29</v>
      </c>
      <c r="AN133" s="789">
        <v>0</v>
      </c>
      <c r="AO133" s="829">
        <v>0</v>
      </c>
      <c r="AP133" s="787">
        <v>0</v>
      </c>
      <c r="AQ133" s="719">
        <v>0</v>
      </c>
      <c r="AR133" s="308" t="s">
        <v>29</v>
      </c>
      <c r="AS133" s="789">
        <v>0</v>
      </c>
      <c r="AT133" s="829">
        <v>0</v>
      </c>
      <c r="AU133" s="787">
        <v>0</v>
      </c>
      <c r="AV133" s="719">
        <v>0</v>
      </c>
      <c r="AW133" s="308" t="s">
        <v>29</v>
      </c>
      <c r="AX133" s="789">
        <v>0</v>
      </c>
      <c r="AY133" s="829">
        <v>0</v>
      </c>
    </row>
    <row r="134" s="695" customFormat="1" hidden="1" outlineLevel="2" spans="1:51">
      <c r="A134" s="813" t="s">
        <v>149</v>
      </c>
      <c r="B134" s="787">
        <v>2.188836</v>
      </c>
      <c r="C134" s="719">
        <v>1.86535101</v>
      </c>
      <c r="D134" s="308">
        <v>1.17341775798004</v>
      </c>
      <c r="E134" s="789">
        <v>0.323484989999997</v>
      </c>
      <c r="F134" s="829">
        <v>1.695904</v>
      </c>
      <c r="G134" s="787">
        <v>1.131689</v>
      </c>
      <c r="H134" s="719">
        <v>1.3</v>
      </c>
      <c r="I134" s="308">
        <v>0.87053</v>
      </c>
      <c r="J134" s="789">
        <v>-0.168311</v>
      </c>
      <c r="K134" s="829">
        <v>1.218</v>
      </c>
      <c r="L134" s="787">
        <v>0.375447</v>
      </c>
      <c r="M134" s="719">
        <v>0.401751</v>
      </c>
      <c r="N134" s="308">
        <v>0.934526609765751</v>
      </c>
      <c r="O134" s="789">
        <v>-0.0263039999999999</v>
      </c>
      <c r="P134" s="829">
        <v>0.371003999999999</v>
      </c>
      <c r="Q134" s="787">
        <v>0.0835999999999997</v>
      </c>
      <c r="R134" s="719">
        <v>0.0836</v>
      </c>
      <c r="S134" s="308">
        <v>0.999999999999997</v>
      </c>
      <c r="T134" s="789">
        <v>-2.91433543964104e-16</v>
      </c>
      <c r="U134" s="829">
        <v>0.0768999999999999</v>
      </c>
      <c r="V134" s="787">
        <v>0</v>
      </c>
      <c r="W134" s="719">
        <v>0</v>
      </c>
      <c r="X134" s="308" t="s">
        <v>29</v>
      </c>
      <c r="Y134" s="789">
        <v>0</v>
      </c>
      <c r="Z134" s="829">
        <v>0</v>
      </c>
      <c r="AA134" s="787">
        <v>0.598099999999998</v>
      </c>
      <c r="AB134" s="719">
        <v>0.08000001</v>
      </c>
      <c r="AC134" s="308">
        <v>7.47624906546884</v>
      </c>
      <c r="AD134" s="789">
        <v>0.518099989999998</v>
      </c>
      <c r="AE134" s="829">
        <v>0.03</v>
      </c>
      <c r="AF134" s="787">
        <v>0</v>
      </c>
      <c r="AG134" s="719">
        <v>0</v>
      </c>
      <c r="AH134" s="308" t="s">
        <v>29</v>
      </c>
      <c r="AI134" s="789">
        <v>0</v>
      </c>
      <c r="AJ134" s="829">
        <v>0</v>
      </c>
      <c r="AK134" s="787">
        <v>0</v>
      </c>
      <c r="AL134" s="719">
        <v>0</v>
      </c>
      <c r="AM134" s="308" t="s">
        <v>29</v>
      </c>
      <c r="AN134" s="789">
        <v>0</v>
      </c>
      <c r="AO134" s="829">
        <v>0</v>
      </c>
      <c r="AP134" s="787">
        <v>0</v>
      </c>
      <c r="AQ134" s="719">
        <v>0</v>
      </c>
      <c r="AR134" s="308" t="s">
        <v>29</v>
      </c>
      <c r="AS134" s="789">
        <v>0</v>
      </c>
      <c r="AT134" s="829">
        <v>0</v>
      </c>
      <c r="AU134" s="787">
        <v>0</v>
      </c>
      <c r="AV134" s="719">
        <v>0</v>
      </c>
      <c r="AW134" s="308" t="s">
        <v>29</v>
      </c>
      <c r="AX134" s="789">
        <v>0</v>
      </c>
      <c r="AY134" s="829">
        <v>0</v>
      </c>
    </row>
    <row r="135" s="695" customFormat="1" hidden="1" outlineLevel="2" spans="1:51">
      <c r="A135" s="813" t="s">
        <v>150</v>
      </c>
      <c r="B135" s="787">
        <v>1.971212</v>
      </c>
      <c r="C135" s="719">
        <v>2.62928268</v>
      </c>
      <c r="D135" s="308">
        <v>0.749714747293736</v>
      </c>
      <c r="E135" s="789">
        <v>-0.658070680000003</v>
      </c>
      <c r="F135" s="829">
        <v>6.52337999999999</v>
      </c>
      <c r="G135" s="787">
        <v>0.677958999999999</v>
      </c>
      <c r="H135" s="719">
        <v>1.95</v>
      </c>
      <c r="I135" s="308">
        <v>0.347671282051282</v>
      </c>
      <c r="J135" s="789">
        <v>-1.272041</v>
      </c>
      <c r="K135" s="829">
        <v>3.275</v>
      </c>
      <c r="L135" s="787">
        <v>0.373453</v>
      </c>
      <c r="M135" s="719">
        <v>0.452216</v>
      </c>
      <c r="N135" s="308">
        <v>0.825828807472535</v>
      </c>
      <c r="O135" s="789">
        <v>-0.0787629999999999</v>
      </c>
      <c r="P135" s="829">
        <v>0.439344999999996</v>
      </c>
      <c r="Q135" s="787">
        <v>0.0812999999999997</v>
      </c>
      <c r="R135" s="719">
        <v>0.1004</v>
      </c>
      <c r="S135" s="308">
        <v>0.809760956175296</v>
      </c>
      <c r="T135" s="789">
        <v>-0.0191000000000003</v>
      </c>
      <c r="U135" s="829">
        <v>0.1098</v>
      </c>
      <c r="V135" s="787">
        <v>0</v>
      </c>
      <c r="W135" s="719">
        <v>0</v>
      </c>
      <c r="X135" s="308" t="s">
        <v>29</v>
      </c>
      <c r="Y135" s="789">
        <v>0</v>
      </c>
      <c r="Z135" s="829">
        <v>0</v>
      </c>
      <c r="AA135" s="787">
        <v>0.838499999999999</v>
      </c>
      <c r="AB135" s="719">
        <v>0.12666668</v>
      </c>
      <c r="AC135" s="308">
        <v>6.61973614529092</v>
      </c>
      <c r="AD135" s="789">
        <v>0.711833319999999</v>
      </c>
      <c r="AE135" s="829">
        <v>2.69923499999999</v>
      </c>
      <c r="AF135" s="787">
        <v>0</v>
      </c>
      <c r="AG135" s="719">
        <v>0</v>
      </c>
      <c r="AH135" s="308" t="s">
        <v>29</v>
      </c>
      <c r="AI135" s="789">
        <v>0</v>
      </c>
      <c r="AJ135" s="829">
        <v>0</v>
      </c>
      <c r="AK135" s="787">
        <v>0</v>
      </c>
      <c r="AL135" s="719">
        <v>0</v>
      </c>
      <c r="AM135" s="308" t="s">
        <v>29</v>
      </c>
      <c r="AN135" s="789">
        <v>0</v>
      </c>
      <c r="AO135" s="829">
        <v>0</v>
      </c>
      <c r="AP135" s="787">
        <v>0</v>
      </c>
      <c r="AQ135" s="719">
        <v>0</v>
      </c>
      <c r="AR135" s="308" t="s">
        <v>29</v>
      </c>
      <c r="AS135" s="789">
        <v>0</v>
      </c>
      <c r="AT135" s="829">
        <v>0</v>
      </c>
      <c r="AU135" s="787">
        <v>0</v>
      </c>
      <c r="AV135" s="719">
        <v>0</v>
      </c>
      <c r="AW135" s="308" t="s">
        <v>29</v>
      </c>
      <c r="AX135" s="789">
        <v>0</v>
      </c>
      <c r="AY135" s="829">
        <v>0</v>
      </c>
    </row>
    <row r="136" s="695" customFormat="1" hidden="1" outlineLevel="2" spans="1:51">
      <c r="A136" s="813" t="s">
        <v>151</v>
      </c>
      <c r="B136" s="787">
        <v>0.644315999999999</v>
      </c>
      <c r="C136" s="719">
        <v>0.82272467</v>
      </c>
      <c r="D136" s="308">
        <v>0.783148996856991</v>
      </c>
      <c r="E136" s="789">
        <v>-0.178408670000001</v>
      </c>
      <c r="F136" s="829">
        <v>1.48022299999999</v>
      </c>
      <c r="G136" s="787">
        <v>0.429315999999999</v>
      </c>
      <c r="H136" s="719">
        <v>0.66</v>
      </c>
      <c r="I136" s="308">
        <v>0.650478787878786</v>
      </c>
      <c r="J136" s="789">
        <v>-0.230684000000001</v>
      </c>
      <c r="K136" s="829">
        <v>1.03299999999999</v>
      </c>
      <c r="L136" s="787">
        <v>0</v>
      </c>
      <c r="M136" s="719">
        <v>0.001058</v>
      </c>
      <c r="N136" s="308">
        <v>0</v>
      </c>
      <c r="O136" s="789">
        <v>-0.001058</v>
      </c>
      <c r="P136" s="829">
        <v>0.250223</v>
      </c>
      <c r="Q136" s="787">
        <v>0</v>
      </c>
      <c r="R136" s="719">
        <v>0.01</v>
      </c>
      <c r="S136" s="308">
        <v>0</v>
      </c>
      <c r="T136" s="789">
        <v>-0.01</v>
      </c>
      <c r="U136" s="829">
        <v>0.0619999999999999</v>
      </c>
      <c r="V136" s="787">
        <v>0</v>
      </c>
      <c r="W136" s="719">
        <v>0</v>
      </c>
      <c r="X136" s="308" t="s">
        <v>29</v>
      </c>
      <c r="Y136" s="789">
        <v>0</v>
      </c>
      <c r="Z136" s="829">
        <v>0</v>
      </c>
      <c r="AA136" s="787">
        <v>0.215</v>
      </c>
      <c r="AB136" s="719">
        <v>0.15166667</v>
      </c>
      <c r="AC136" s="308">
        <v>1.41758238642676</v>
      </c>
      <c r="AD136" s="789">
        <v>0.06333333</v>
      </c>
      <c r="AE136" s="829">
        <v>0.135</v>
      </c>
      <c r="AF136" s="787">
        <v>0</v>
      </c>
      <c r="AG136" s="719">
        <v>0</v>
      </c>
      <c r="AH136" s="308" t="s">
        <v>29</v>
      </c>
      <c r="AI136" s="789">
        <v>0</v>
      </c>
      <c r="AJ136" s="829">
        <v>0</v>
      </c>
      <c r="AK136" s="787">
        <v>0</v>
      </c>
      <c r="AL136" s="719">
        <v>0</v>
      </c>
      <c r="AM136" s="308" t="s">
        <v>29</v>
      </c>
      <c r="AN136" s="789">
        <v>0</v>
      </c>
      <c r="AO136" s="829">
        <v>0</v>
      </c>
      <c r="AP136" s="787">
        <v>0</v>
      </c>
      <c r="AQ136" s="719">
        <v>0</v>
      </c>
      <c r="AR136" s="308" t="s">
        <v>29</v>
      </c>
      <c r="AS136" s="789">
        <v>0</v>
      </c>
      <c r="AT136" s="829">
        <v>0</v>
      </c>
      <c r="AU136" s="787">
        <v>0</v>
      </c>
      <c r="AV136" s="719">
        <v>0</v>
      </c>
      <c r="AW136" s="308" t="s">
        <v>29</v>
      </c>
      <c r="AX136" s="789">
        <v>0</v>
      </c>
      <c r="AY136" s="829">
        <v>0</v>
      </c>
    </row>
    <row r="137" s="695" customFormat="1" ht="16.2" collapsed="1" spans="1:51">
      <c r="A137" s="213" t="s">
        <v>152</v>
      </c>
      <c r="B137" s="214">
        <v>8.59035899999999</v>
      </c>
      <c r="C137" s="799">
        <v>8.45575271</v>
      </c>
      <c r="D137" s="216">
        <v>1.01591890096795</v>
      </c>
      <c r="E137" s="799">
        <v>0.134606289999986</v>
      </c>
      <c r="F137" s="217">
        <v>11.452818</v>
      </c>
      <c r="G137" s="214">
        <v>4.21333599999999</v>
      </c>
      <c r="H137" s="799">
        <v>5.99</v>
      </c>
      <c r="I137" s="216">
        <v>0.703394991652753</v>
      </c>
      <c r="J137" s="799">
        <v>-1.77666400000001</v>
      </c>
      <c r="K137" s="217">
        <v>6.67399999999998</v>
      </c>
      <c r="L137" s="214">
        <v>1.531623</v>
      </c>
      <c r="M137" s="799">
        <v>1.541886</v>
      </c>
      <c r="N137" s="216">
        <v>0.993343865888918</v>
      </c>
      <c r="O137" s="799">
        <v>-0.0102629999999999</v>
      </c>
      <c r="P137" s="217">
        <v>1.46388299999999</v>
      </c>
      <c r="Q137" s="214">
        <v>0.325699999999999</v>
      </c>
      <c r="R137" s="799">
        <v>0.3322</v>
      </c>
      <c r="S137" s="216">
        <v>0.980433473810954</v>
      </c>
      <c r="T137" s="799">
        <v>-0.00650000000000112</v>
      </c>
      <c r="U137" s="217">
        <v>0.3257</v>
      </c>
      <c r="V137" s="214">
        <v>0</v>
      </c>
      <c r="W137" s="799">
        <v>0</v>
      </c>
      <c r="X137" s="216" t="s">
        <v>29</v>
      </c>
      <c r="Y137" s="799">
        <v>0</v>
      </c>
      <c r="Z137" s="217">
        <v>0</v>
      </c>
      <c r="AA137" s="214">
        <v>2.51969999999999</v>
      </c>
      <c r="AB137" s="799">
        <v>0.59166671</v>
      </c>
      <c r="AC137" s="216">
        <v>4.25864757542299</v>
      </c>
      <c r="AD137" s="799">
        <v>1.92803328999999</v>
      </c>
      <c r="AE137" s="217">
        <v>2.98923499999999</v>
      </c>
      <c r="AF137" s="214">
        <v>0</v>
      </c>
      <c r="AG137" s="799">
        <v>0</v>
      </c>
      <c r="AH137" s="216" t="s">
        <v>29</v>
      </c>
      <c r="AI137" s="799">
        <v>0</v>
      </c>
      <c r="AJ137" s="217">
        <v>0</v>
      </c>
      <c r="AK137" s="214">
        <v>0</v>
      </c>
      <c r="AL137" s="799">
        <v>0</v>
      </c>
      <c r="AM137" s="216" t="s">
        <v>29</v>
      </c>
      <c r="AN137" s="799">
        <v>0</v>
      </c>
      <c r="AO137" s="217">
        <v>0</v>
      </c>
      <c r="AP137" s="214">
        <v>0</v>
      </c>
      <c r="AQ137" s="799">
        <v>0</v>
      </c>
      <c r="AR137" s="216" t="s">
        <v>29</v>
      </c>
      <c r="AS137" s="799">
        <v>0</v>
      </c>
      <c r="AT137" s="217">
        <v>0</v>
      </c>
      <c r="AU137" s="214">
        <v>0</v>
      </c>
      <c r="AV137" s="799">
        <v>0</v>
      </c>
      <c r="AW137" s="216" t="s">
        <v>29</v>
      </c>
      <c r="AX137" s="799">
        <v>0</v>
      </c>
      <c r="AY137" s="217">
        <v>0</v>
      </c>
    </row>
    <row r="138" s="695" customFormat="1" ht="16.2" spans="1:51">
      <c r="A138" s="213" t="s">
        <v>153</v>
      </c>
      <c r="B138" s="214">
        <v>5.098955</v>
      </c>
      <c r="C138" s="328">
        <v>16.48566718</v>
      </c>
      <c r="D138" s="216">
        <v>0.309296247723958</v>
      </c>
      <c r="E138" s="328">
        <v>-11.38671218</v>
      </c>
      <c r="F138" s="217">
        <v>6.60728299999997</v>
      </c>
      <c r="G138" s="214">
        <v>3.315</v>
      </c>
      <c r="H138" s="328">
        <v>12.33</v>
      </c>
      <c r="I138" s="216">
        <v>0.268856447688564</v>
      </c>
      <c r="J138" s="328">
        <v>-9.015</v>
      </c>
      <c r="K138" s="217">
        <v>5.32999999999997</v>
      </c>
      <c r="L138" s="214">
        <v>1.037655</v>
      </c>
      <c r="M138" s="328">
        <v>3.059506</v>
      </c>
      <c r="N138" s="216">
        <v>0.339157694085254</v>
      </c>
      <c r="O138" s="328">
        <v>-2.021851</v>
      </c>
      <c r="P138" s="217">
        <v>1.049883</v>
      </c>
      <c r="Q138" s="214">
        <v>0.2332</v>
      </c>
      <c r="R138" s="328">
        <v>0.6748</v>
      </c>
      <c r="S138" s="216">
        <v>0.345583876704209</v>
      </c>
      <c r="T138" s="328">
        <v>-0.4416</v>
      </c>
      <c r="U138" s="217">
        <v>0.192399999999999</v>
      </c>
      <c r="V138" s="214">
        <v>0</v>
      </c>
      <c r="W138" s="328">
        <v>0</v>
      </c>
      <c r="X138" s="216" t="s">
        <v>29</v>
      </c>
      <c r="Y138" s="328">
        <v>0</v>
      </c>
      <c r="Z138" s="217">
        <v>0</v>
      </c>
      <c r="AA138" s="214">
        <v>0.5131</v>
      </c>
      <c r="AB138" s="328">
        <v>0.42136118</v>
      </c>
      <c r="AC138" s="216">
        <v>1.21772015162859</v>
      </c>
      <c r="AD138" s="328">
        <v>0.09173882</v>
      </c>
      <c r="AE138" s="217">
        <v>0.035</v>
      </c>
      <c r="AF138" s="214">
        <v>0</v>
      </c>
      <c r="AG138" s="328">
        <v>0</v>
      </c>
      <c r="AH138" s="216" t="s">
        <v>29</v>
      </c>
      <c r="AI138" s="328">
        <v>0</v>
      </c>
      <c r="AJ138" s="217">
        <v>0</v>
      </c>
      <c r="AK138" s="214">
        <v>0</v>
      </c>
      <c r="AL138" s="328">
        <v>0</v>
      </c>
      <c r="AM138" s="216" t="s">
        <v>29</v>
      </c>
      <c r="AN138" s="328">
        <v>0</v>
      </c>
      <c r="AO138" s="217">
        <v>0</v>
      </c>
      <c r="AP138" s="214">
        <v>1.124515</v>
      </c>
      <c r="AQ138" s="328">
        <v>0.29</v>
      </c>
      <c r="AR138" s="216">
        <v>3.87763793103448</v>
      </c>
      <c r="AS138" s="328">
        <v>0.834514999999998</v>
      </c>
      <c r="AT138" s="217">
        <v>0.038</v>
      </c>
      <c r="AU138" s="214">
        <v>0</v>
      </c>
      <c r="AV138" s="328">
        <v>0</v>
      </c>
      <c r="AW138" s="216" t="s">
        <v>29</v>
      </c>
      <c r="AX138" s="328">
        <v>0</v>
      </c>
      <c r="AY138" s="217">
        <v>0</v>
      </c>
    </row>
    <row r="139" s="695" customFormat="1" ht="16.2" spans="1:51">
      <c r="A139" s="213" t="s">
        <v>154</v>
      </c>
      <c r="B139" s="214">
        <v>13.3347859999999</v>
      </c>
      <c r="C139" s="328">
        <v>9.5959764</v>
      </c>
      <c r="D139" s="216">
        <v>1.38962263391976</v>
      </c>
      <c r="E139" s="328">
        <v>3.7388095999999</v>
      </c>
      <c r="F139" s="217">
        <v>8.60826899999998</v>
      </c>
      <c r="G139" s="214">
        <v>8.6913659999999</v>
      </c>
      <c r="H139" s="328">
        <v>6.86</v>
      </c>
      <c r="I139" s="216">
        <v>1.26696297376092</v>
      </c>
      <c r="J139" s="328">
        <v>1.8313659999999</v>
      </c>
      <c r="K139" s="217">
        <v>6.25592299999998</v>
      </c>
      <c r="L139" s="214">
        <v>2.41632</v>
      </c>
      <c r="M139" s="328">
        <v>1.886593</v>
      </c>
      <c r="N139" s="216">
        <v>1.28078499178148</v>
      </c>
      <c r="O139" s="328">
        <v>0.529726999999999</v>
      </c>
      <c r="P139" s="217">
        <v>1.888846</v>
      </c>
      <c r="Q139" s="214">
        <v>0.956999999999999</v>
      </c>
      <c r="R139" s="328">
        <v>0.4798</v>
      </c>
      <c r="S139" s="216">
        <v>1.9945810754481</v>
      </c>
      <c r="T139" s="328">
        <v>0.477199999999999</v>
      </c>
      <c r="U139" s="217">
        <v>0.3885</v>
      </c>
      <c r="V139" s="214">
        <v>0</v>
      </c>
      <c r="W139" s="328">
        <v>0</v>
      </c>
      <c r="X139" s="216" t="s">
        <v>29</v>
      </c>
      <c r="Y139" s="328">
        <v>0</v>
      </c>
      <c r="Z139" s="217">
        <v>0</v>
      </c>
      <c r="AA139" s="214">
        <v>1.2701</v>
      </c>
      <c r="AB139" s="328">
        <v>0.3695834</v>
      </c>
      <c r="AC139" s="216">
        <v>3.43657209712341</v>
      </c>
      <c r="AD139" s="328">
        <v>0.900516599999999</v>
      </c>
      <c r="AE139" s="217">
        <v>0.075</v>
      </c>
      <c r="AF139" s="214">
        <v>0</v>
      </c>
      <c r="AG139" s="328">
        <v>0</v>
      </c>
      <c r="AH139" s="216" t="s">
        <v>29</v>
      </c>
      <c r="AI139" s="328">
        <v>0</v>
      </c>
      <c r="AJ139" s="217">
        <v>0</v>
      </c>
      <c r="AK139" s="214">
        <v>0.652645</v>
      </c>
      <c r="AL139" s="328">
        <v>0.09</v>
      </c>
      <c r="AM139" s="216">
        <v>7.25161111111111</v>
      </c>
      <c r="AN139" s="328">
        <v>0.562645</v>
      </c>
      <c r="AO139" s="217">
        <v>0.374604999999999</v>
      </c>
      <c r="AP139" s="214">
        <v>0.285297</v>
      </c>
      <c r="AQ139" s="328">
        <v>0.5</v>
      </c>
      <c r="AR139" s="216">
        <v>0.570593999999999</v>
      </c>
      <c r="AS139" s="328">
        <v>-0.214703</v>
      </c>
      <c r="AT139" s="217">
        <v>0.581469</v>
      </c>
      <c r="AU139" s="214">
        <v>0</v>
      </c>
      <c r="AV139" s="328">
        <v>0</v>
      </c>
      <c r="AW139" s="216" t="s">
        <v>29</v>
      </c>
      <c r="AX139" s="328">
        <v>0</v>
      </c>
      <c r="AY139" s="217">
        <v>0.011618</v>
      </c>
    </row>
    <row r="140" ht="16.2" spans="1:2490">
      <c r="A140" s="808" t="s">
        <v>155</v>
      </c>
      <c r="B140" s="809">
        <v>75.0253509999998</v>
      </c>
      <c r="C140" s="810">
        <v>76.15891851</v>
      </c>
      <c r="D140" s="834">
        <v>0.985115761460671</v>
      </c>
      <c r="E140" s="812">
        <v>-1.13356751000016</v>
      </c>
      <c r="F140" s="810">
        <v>60.6040699999999</v>
      </c>
      <c r="G140" s="809">
        <v>45.6771259999999</v>
      </c>
      <c r="H140" s="810">
        <v>55.015</v>
      </c>
      <c r="I140" s="834">
        <v>0.830266763609922</v>
      </c>
      <c r="J140" s="812">
        <v>-9.33787400000014</v>
      </c>
      <c r="K140" s="810">
        <v>42.604765</v>
      </c>
      <c r="L140" s="809">
        <v>12.154525</v>
      </c>
      <c r="M140" s="810">
        <v>14.886304</v>
      </c>
      <c r="N140" s="834">
        <v>0.816490446520506</v>
      </c>
      <c r="O140" s="812">
        <v>-2.73177900000001</v>
      </c>
      <c r="P140" s="810">
        <v>11.72125</v>
      </c>
      <c r="Q140" s="809">
        <v>2.0826</v>
      </c>
      <c r="R140" s="810">
        <v>2.1967</v>
      </c>
      <c r="S140" s="834">
        <v>0.948058451313332</v>
      </c>
      <c r="T140" s="812">
        <v>-0.114100000000003</v>
      </c>
      <c r="U140" s="810">
        <v>1.5197</v>
      </c>
      <c r="V140" s="809">
        <v>0</v>
      </c>
      <c r="W140" s="810">
        <v>0</v>
      </c>
      <c r="X140" s="834" t="s">
        <v>29</v>
      </c>
      <c r="Y140" s="812">
        <v>0</v>
      </c>
      <c r="Z140" s="810">
        <v>0</v>
      </c>
      <c r="AA140" s="809">
        <v>15.1111</v>
      </c>
      <c r="AB140" s="810">
        <v>4.06091451</v>
      </c>
      <c r="AC140" s="834">
        <v>3.72110763789509</v>
      </c>
      <c r="AD140" s="812">
        <v>11.05018549</v>
      </c>
      <c r="AE140" s="810">
        <v>4.75835499999999</v>
      </c>
      <c r="AF140" s="809">
        <v>0</v>
      </c>
      <c r="AG140" s="810">
        <v>0</v>
      </c>
      <c r="AH140" s="834" t="s">
        <v>29</v>
      </c>
      <c r="AI140" s="812">
        <v>0</v>
      </c>
      <c r="AJ140" s="810">
        <v>0</v>
      </c>
      <c r="AK140" s="809">
        <v>2.607232</v>
      </c>
      <c r="AL140" s="810">
        <v>1.86871734</v>
      </c>
      <c r="AM140" s="834">
        <v>1.39519869816159</v>
      </c>
      <c r="AN140" s="812">
        <v>0.738514659999997</v>
      </c>
      <c r="AO140" s="810">
        <v>1.608974</v>
      </c>
      <c r="AP140" s="809">
        <v>1.41591</v>
      </c>
      <c r="AQ140" s="810">
        <v>0.79</v>
      </c>
      <c r="AR140" s="834">
        <v>1.7922911392405</v>
      </c>
      <c r="AS140" s="812">
        <v>0.625909999999998</v>
      </c>
      <c r="AT140" s="810">
        <v>0.619469</v>
      </c>
      <c r="AU140" s="809">
        <v>0</v>
      </c>
      <c r="AV140" s="810">
        <v>0</v>
      </c>
      <c r="AW140" s="834" t="s">
        <v>29</v>
      </c>
      <c r="AX140" s="812">
        <v>0</v>
      </c>
      <c r="AY140" s="810">
        <v>0.011618</v>
      </c>
      <c r="AZ140" s="820"/>
      <c r="BA140" s="425"/>
      <c r="BB140" s="425"/>
      <c r="BC140" s="425"/>
      <c r="BD140" s="427"/>
      <c r="BE140" s="820"/>
      <c r="BF140" s="425"/>
      <c r="BG140" s="425"/>
      <c r="BH140" s="820"/>
      <c r="BI140" s="423"/>
      <c r="BJ140" s="820"/>
      <c r="BK140" s="426"/>
      <c r="BL140" s="423"/>
      <c r="BM140" s="423"/>
      <c r="BN140" s="423"/>
      <c r="BO140" s="423"/>
      <c r="BP140" s="423"/>
      <c r="BQ140" s="425"/>
      <c r="BR140" s="425"/>
      <c r="BS140" s="423"/>
      <c r="BT140" s="820"/>
      <c r="BU140" s="425"/>
      <c r="BV140" s="820"/>
      <c r="BW140" s="423"/>
      <c r="BX140" s="428"/>
      <c r="BY140" s="423"/>
      <c r="BZ140" s="423"/>
      <c r="CA140" s="423"/>
      <c r="CB140" s="423"/>
      <c r="CC140" s="423"/>
      <c r="CD140" s="429"/>
      <c r="CE140" s="821"/>
      <c r="CF140" s="423"/>
      <c r="CG140" s="423"/>
      <c r="CH140" s="428"/>
      <c r="CI140" s="429"/>
      <c r="CJ140" s="821"/>
      <c r="CK140" s="423"/>
      <c r="CL140" s="428"/>
      <c r="CM140" s="431"/>
      <c r="CN140" s="425"/>
      <c r="CO140" s="423"/>
      <c r="CP140" s="820"/>
      <c r="CQ140" s="423"/>
      <c r="CR140" s="426"/>
      <c r="CS140" s="432"/>
      <c r="CT140" s="433"/>
      <c r="CU140" s="433"/>
      <c r="CV140" s="822"/>
      <c r="CW140" s="822"/>
      <c r="CX140" s="823"/>
      <c r="CY140" s="425"/>
      <c r="CZ140" s="425"/>
      <c r="DA140" s="423"/>
      <c r="DB140" s="820"/>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820"/>
      <c r="EB140" s="425"/>
      <c r="EC140" s="425"/>
      <c r="ED140" s="425"/>
      <c r="EE140" s="423"/>
      <c r="EF140" s="820"/>
      <c r="EG140" s="425"/>
      <c r="EH140" s="425"/>
      <c r="EI140" s="425"/>
      <c r="EJ140" s="423"/>
      <c r="EK140" s="820"/>
      <c r="EL140" s="425"/>
      <c r="EM140" s="425"/>
      <c r="EN140" s="425"/>
      <c r="EO140" s="427"/>
      <c r="EP140" s="820"/>
      <c r="EQ140" s="425"/>
      <c r="ER140" s="425"/>
      <c r="ES140" s="820"/>
      <c r="ET140" s="423"/>
      <c r="EU140" s="820"/>
      <c r="EV140" s="426"/>
      <c r="EW140" s="423"/>
      <c r="EX140" s="423"/>
      <c r="EY140" s="423"/>
      <c r="EZ140" s="423"/>
      <c r="FA140" s="423"/>
      <c r="FB140" s="425"/>
      <c r="FC140" s="425"/>
      <c r="FD140" s="423"/>
      <c r="FE140" s="820"/>
      <c r="FF140" s="425"/>
      <c r="FG140" s="820"/>
      <c r="FH140" s="423"/>
      <c r="FI140" s="428"/>
      <c r="FJ140" s="423"/>
      <c r="FK140" s="423"/>
      <c r="FL140" s="423"/>
      <c r="FM140" s="423"/>
      <c r="FN140" s="423"/>
      <c r="FO140" s="429"/>
      <c r="FP140" s="821"/>
      <c r="FQ140" s="423"/>
      <c r="FR140" s="423"/>
      <c r="FS140" s="428"/>
      <c r="FT140" s="429"/>
      <c r="FU140" s="821"/>
      <c r="FV140" s="423"/>
      <c r="FW140" s="428"/>
      <c r="FX140" s="431"/>
      <c r="FY140" s="425"/>
      <c r="FZ140" s="423"/>
      <c r="GA140" s="820"/>
      <c r="GB140" s="423"/>
      <c r="GC140" s="426"/>
      <c r="GD140" s="432"/>
      <c r="GE140" s="433"/>
      <c r="GF140" s="433"/>
      <c r="GG140" s="822"/>
      <c r="GH140" s="822"/>
      <c r="GI140" s="823"/>
      <c r="GJ140" s="425"/>
      <c r="GK140" s="425"/>
      <c r="GL140" s="423"/>
      <c r="GM140" s="820"/>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820"/>
      <c r="HM140" s="425"/>
      <c r="HN140" s="425"/>
      <c r="HO140" s="425"/>
      <c r="HP140" s="423"/>
      <c r="HQ140" s="820"/>
      <c r="HR140" s="425"/>
      <c r="HS140" s="425"/>
      <c r="HT140" s="425"/>
      <c r="HU140" s="423"/>
      <c r="HV140" s="820"/>
      <c r="HW140" s="425"/>
      <c r="HX140" s="425"/>
      <c r="HY140" s="425"/>
      <c r="HZ140" s="427"/>
      <c r="IA140" s="820"/>
      <c r="IB140" s="425"/>
      <c r="IC140" s="425"/>
      <c r="ID140" s="820"/>
      <c r="IE140" s="423"/>
      <c r="IF140" s="820"/>
      <c r="IG140" s="426"/>
      <c r="IH140" s="423"/>
      <c r="II140" s="423"/>
      <c r="IJ140" s="423"/>
      <c r="IK140" s="423"/>
      <c r="IL140" s="423"/>
      <c r="IM140" s="425"/>
      <c r="IN140" s="425"/>
      <c r="IO140" s="423"/>
      <c r="IP140" s="820"/>
      <c r="IQ140" s="425"/>
      <c r="IR140" s="820"/>
      <c r="IS140" s="423"/>
      <c r="IT140" s="428"/>
      <c r="IU140" s="423"/>
      <c r="IV140" s="423"/>
      <c r="IW140" s="423"/>
      <c r="IX140" s="423"/>
      <c r="IY140" s="423"/>
      <c r="IZ140" s="429"/>
      <c r="JA140" s="821"/>
      <c r="JB140" s="423"/>
      <c r="JC140" s="423"/>
      <c r="JD140" s="428"/>
      <c r="JE140" s="429"/>
      <c r="JF140" s="821"/>
      <c r="JG140" s="423"/>
      <c r="JH140" s="428"/>
      <c r="JI140" s="431"/>
      <c r="JJ140" s="425"/>
      <c r="JK140" s="423"/>
      <c r="JL140" s="820"/>
      <c r="JM140" s="423"/>
      <c r="JN140" s="426"/>
      <c r="JO140" s="432"/>
      <c r="JP140" s="433"/>
      <c r="JQ140" s="433"/>
      <c r="JR140" s="822"/>
      <c r="JS140" s="822"/>
      <c r="JT140" s="823"/>
      <c r="JU140" s="425"/>
      <c r="JV140" s="425"/>
      <c r="JW140" s="423"/>
      <c r="JX140" s="820"/>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820"/>
      <c r="KX140" s="425"/>
      <c r="KY140" s="425"/>
      <c r="KZ140" s="425"/>
      <c r="LA140" s="423"/>
      <c r="LB140" s="820"/>
      <c r="LC140" s="425"/>
      <c r="LD140" s="425"/>
      <c r="LE140" s="425"/>
      <c r="LF140" s="423"/>
      <c r="LG140" s="820"/>
      <c r="LH140" s="425"/>
      <c r="LI140" s="425"/>
      <c r="LJ140" s="425"/>
      <c r="LK140" s="427"/>
      <c r="LL140" s="820"/>
      <c r="LM140" s="425"/>
      <c r="LN140" s="425"/>
      <c r="LO140" s="820"/>
      <c r="LP140" s="423"/>
      <c r="LQ140" s="820"/>
      <c r="LR140" s="426"/>
      <c r="LS140" s="423"/>
      <c r="LT140" s="423"/>
      <c r="LU140" s="423"/>
      <c r="LV140" s="423"/>
      <c r="LW140" s="423"/>
      <c r="LX140" s="425"/>
      <c r="LY140" s="425"/>
      <c r="LZ140" s="423"/>
      <c r="MA140" s="820"/>
      <c r="MB140" s="425"/>
      <c r="MC140" s="820"/>
      <c r="MD140" s="423"/>
      <c r="ME140" s="428"/>
      <c r="MF140" s="423"/>
      <c r="MG140" s="423"/>
      <c r="MH140" s="423"/>
      <c r="MI140" s="423"/>
      <c r="MJ140" s="423"/>
      <c r="MK140" s="429"/>
      <c r="ML140" s="821"/>
      <c r="MM140" s="423"/>
      <c r="MN140" s="423"/>
      <c r="MO140" s="428"/>
      <c r="MP140" s="429"/>
      <c r="MQ140" s="821"/>
      <c r="MR140" s="423"/>
      <c r="MS140" s="428"/>
      <c r="MT140" s="431"/>
      <c r="MU140" s="425"/>
      <c r="MV140" s="423"/>
      <c r="MW140" s="820"/>
      <c r="MX140" s="423"/>
      <c r="MY140" s="426"/>
      <c r="MZ140" s="432"/>
      <c r="NA140" s="433"/>
      <c r="NB140" s="433"/>
      <c r="NC140" s="822"/>
      <c r="ND140" s="822"/>
      <c r="NE140" s="823"/>
      <c r="NF140" s="425"/>
      <c r="NG140" s="425"/>
      <c r="NH140" s="423"/>
      <c r="NI140" s="820"/>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820"/>
      <c r="OI140" s="425"/>
      <c r="OJ140" s="425"/>
      <c r="OK140" s="425"/>
      <c r="OL140" s="423"/>
      <c r="OM140" s="820"/>
      <c r="ON140" s="425"/>
      <c r="OO140" s="425"/>
      <c r="OP140" s="425"/>
      <c r="OQ140" s="423"/>
      <c r="OR140" s="820"/>
      <c r="OS140" s="425"/>
      <c r="OT140" s="425"/>
      <c r="OU140" s="425"/>
      <c r="OV140" s="427"/>
      <c r="OW140" s="820"/>
      <c r="OX140" s="425"/>
      <c r="OY140" s="425"/>
      <c r="OZ140" s="820"/>
      <c r="PA140" s="423"/>
      <c r="PB140" s="820"/>
      <c r="PC140" s="426"/>
      <c r="PD140" s="423"/>
      <c r="PE140" s="423"/>
      <c r="PF140" s="423"/>
      <c r="PG140" s="423"/>
      <c r="PH140" s="423"/>
      <c r="PI140" s="425"/>
      <c r="PJ140" s="425"/>
      <c r="PK140" s="423"/>
      <c r="PL140" s="820"/>
      <c r="PM140" s="425"/>
      <c r="PN140" s="820"/>
      <c r="PO140" s="423"/>
      <c r="PP140" s="428"/>
      <c r="PQ140" s="423"/>
      <c r="PR140" s="423"/>
      <c r="PS140" s="423"/>
      <c r="PT140" s="423"/>
      <c r="PU140" s="423"/>
      <c r="PV140" s="429"/>
      <c r="PW140" s="821"/>
      <c r="PX140" s="423"/>
      <c r="PY140" s="423"/>
      <c r="PZ140" s="428"/>
      <c r="QA140" s="429"/>
      <c r="QB140" s="821"/>
      <c r="QC140" s="423"/>
      <c r="QD140" s="428"/>
      <c r="QE140" s="431"/>
      <c r="QF140" s="425"/>
      <c r="QG140" s="423"/>
      <c r="QH140" s="820"/>
      <c r="QI140" s="423"/>
      <c r="QJ140" s="426"/>
      <c r="QK140" s="432"/>
      <c r="QL140" s="433"/>
      <c r="QM140" s="433"/>
      <c r="QN140" s="822"/>
      <c r="QO140" s="822"/>
      <c r="QP140" s="823"/>
      <c r="QQ140" s="425"/>
      <c r="QR140" s="425"/>
      <c r="QS140" s="423"/>
      <c r="QT140" s="820"/>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820"/>
      <c r="RT140" s="425"/>
      <c r="RU140" s="425"/>
      <c r="RV140" s="425"/>
      <c r="RW140" s="423"/>
      <c r="RX140" s="820"/>
      <c r="RY140" s="425"/>
      <c r="RZ140" s="425"/>
      <c r="SA140" s="425"/>
      <c r="SB140" s="423"/>
      <c r="SC140" s="820"/>
      <c r="SD140" s="425"/>
      <c r="SE140" s="425"/>
      <c r="SF140" s="425"/>
      <c r="SG140" s="427"/>
      <c r="SH140" s="820"/>
      <c r="SI140" s="425"/>
      <c r="SJ140" s="425"/>
      <c r="SK140" s="820"/>
      <c r="SL140" s="423"/>
      <c r="SM140" s="820"/>
      <c r="SN140" s="426"/>
      <c r="SO140" s="423"/>
      <c r="SP140" s="423"/>
      <c r="SQ140" s="423"/>
      <c r="SR140" s="423"/>
      <c r="SS140" s="423"/>
      <c r="ST140" s="425"/>
      <c r="SU140" s="425"/>
      <c r="SV140" s="423"/>
      <c r="SW140" s="820"/>
      <c r="SX140" s="425"/>
      <c r="SY140" s="820"/>
      <c r="SZ140" s="423"/>
      <c r="TA140" s="428"/>
      <c r="TB140" s="423"/>
      <c r="TC140" s="423"/>
      <c r="TD140" s="423"/>
      <c r="TE140" s="423"/>
      <c r="TF140" s="423"/>
      <c r="TG140" s="429"/>
      <c r="TH140" s="821"/>
      <c r="TI140" s="423"/>
      <c r="TJ140" s="423"/>
      <c r="TK140" s="428"/>
      <c r="TL140" s="429"/>
      <c r="TM140" s="821"/>
      <c r="TN140" s="423"/>
      <c r="TO140" s="428"/>
      <c r="TP140" s="431"/>
      <c r="TQ140" s="425"/>
      <c r="TR140" s="423"/>
      <c r="TS140" s="820"/>
      <c r="TT140" s="423"/>
      <c r="TU140" s="426"/>
      <c r="TV140" s="432"/>
      <c r="TW140" s="433"/>
      <c r="TX140" s="433"/>
      <c r="TY140" s="822"/>
      <c r="TZ140" s="822"/>
      <c r="UA140" s="823"/>
      <c r="UB140" s="425"/>
      <c r="UC140" s="425"/>
      <c r="UD140" s="423"/>
      <c r="UE140" s="820"/>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820"/>
      <c r="VE140" s="425"/>
      <c r="VF140" s="425"/>
      <c r="VG140" s="425"/>
      <c r="VH140" s="423"/>
      <c r="VI140" s="820"/>
      <c r="VJ140" s="425"/>
      <c r="VK140" s="425"/>
      <c r="VL140" s="425"/>
      <c r="VM140" s="423"/>
      <c r="VN140" s="820"/>
      <c r="VO140" s="425"/>
      <c r="VP140" s="425"/>
      <c r="VQ140" s="425"/>
      <c r="VR140" s="427"/>
      <c r="VS140" s="820"/>
      <c r="VT140" s="425"/>
      <c r="VU140" s="425"/>
      <c r="VV140" s="820"/>
      <c r="VW140" s="423"/>
      <c r="VX140" s="820"/>
      <c r="VY140" s="426"/>
      <c r="VZ140" s="423"/>
      <c r="WA140" s="423"/>
      <c r="WB140" s="423"/>
      <c r="WC140" s="423"/>
      <c r="WD140" s="423"/>
      <c r="WE140" s="425"/>
      <c r="WF140" s="425"/>
      <c r="WG140" s="423"/>
      <c r="WH140" s="820"/>
      <c r="WI140" s="425"/>
      <c r="WJ140" s="820"/>
      <c r="WK140" s="423"/>
      <c r="WL140" s="428"/>
      <c r="WM140" s="423"/>
      <c r="WN140" s="423"/>
      <c r="WO140" s="423"/>
      <c r="WP140" s="423"/>
      <c r="WQ140" s="423"/>
      <c r="WR140" s="429"/>
      <c r="WS140" s="821"/>
      <c r="WT140" s="423"/>
      <c r="WU140" s="423"/>
      <c r="WV140" s="428"/>
      <c r="WW140" s="429"/>
      <c r="WX140" s="821"/>
      <c r="WY140" s="423"/>
      <c r="WZ140" s="428"/>
      <c r="XA140" s="431"/>
      <c r="XB140" s="425"/>
      <c r="XC140" s="423"/>
      <c r="XD140" s="820"/>
      <c r="XE140" s="423"/>
      <c r="XF140" s="426"/>
      <c r="XG140" s="432"/>
      <c r="XH140" s="433"/>
      <c r="XI140" s="433"/>
      <c r="XJ140" s="822"/>
      <c r="XK140" s="822"/>
      <c r="XL140" s="823"/>
      <c r="XM140" s="425"/>
      <c r="XN140" s="425"/>
      <c r="XO140" s="423"/>
      <c r="XP140" s="820"/>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820"/>
      <c r="YP140" s="425"/>
      <c r="YQ140" s="425"/>
      <c r="YR140" s="425"/>
      <c r="YS140" s="423"/>
      <c r="YT140" s="820"/>
      <c r="YU140" s="425"/>
      <c r="YV140" s="425"/>
      <c r="YW140" s="425"/>
      <c r="YX140" s="423"/>
      <c r="YY140" s="820"/>
      <c r="YZ140" s="425"/>
      <c r="ZA140" s="425"/>
      <c r="ZB140" s="425"/>
      <c r="ZC140" s="427"/>
      <c r="ZD140" s="820"/>
      <c r="ZE140" s="425"/>
      <c r="ZF140" s="425"/>
      <c r="ZG140" s="820"/>
      <c r="ZH140" s="423"/>
      <c r="ZI140" s="820"/>
      <c r="ZJ140" s="426"/>
      <c r="ZK140" s="423"/>
      <c r="ZL140" s="423"/>
      <c r="ZM140" s="423"/>
      <c r="ZN140" s="423"/>
      <c r="ZO140" s="423"/>
      <c r="ZP140" s="425"/>
      <c r="ZQ140" s="425"/>
      <c r="ZR140" s="423"/>
      <c r="ZS140" s="820"/>
      <c r="ZT140" s="425"/>
      <c r="ZU140" s="820"/>
      <c r="ZV140" s="423"/>
      <c r="ZW140" s="428"/>
      <c r="ZX140" s="423"/>
      <c r="ZY140" s="423"/>
      <c r="ZZ140" s="423"/>
      <c r="AAA140" s="423"/>
      <c r="AAB140" s="423"/>
      <c r="AAC140" s="429"/>
      <c r="AAD140" s="821"/>
      <c r="AAE140" s="423"/>
      <c r="AAF140" s="423"/>
      <c r="AAG140" s="428"/>
      <c r="AAH140" s="429"/>
      <c r="AAI140" s="821"/>
      <c r="AAJ140" s="423"/>
      <c r="AAK140" s="428"/>
      <c r="AAL140" s="431"/>
      <c r="AAM140" s="425"/>
      <c r="AAN140" s="423"/>
      <c r="AAO140" s="820"/>
      <c r="AAP140" s="423"/>
      <c r="AAQ140" s="426"/>
      <c r="AAR140" s="432"/>
      <c r="AAS140" s="433"/>
      <c r="AAT140" s="433"/>
      <c r="AAU140" s="822"/>
      <c r="AAV140" s="822"/>
      <c r="AAW140" s="823"/>
      <c r="AAX140" s="425"/>
      <c r="AAY140" s="425"/>
      <c r="AAZ140" s="423"/>
      <c r="ABA140" s="820"/>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820"/>
      <c r="ACA140" s="425"/>
      <c r="ACB140" s="425"/>
      <c r="ACC140" s="425"/>
      <c r="ACD140" s="423"/>
      <c r="ACE140" s="820"/>
      <c r="ACF140" s="425"/>
      <c r="ACG140" s="425"/>
      <c r="ACH140" s="425"/>
      <c r="ACI140" s="423"/>
      <c r="ACJ140" s="820"/>
      <c r="ACK140" s="425"/>
      <c r="ACL140" s="425"/>
      <c r="ACM140" s="425"/>
      <c r="ACN140" s="427"/>
      <c r="ACO140" s="820"/>
      <c r="ACP140" s="425"/>
      <c r="ACQ140" s="425"/>
      <c r="ACR140" s="820"/>
      <c r="ACS140" s="423"/>
      <c r="ACT140" s="820"/>
      <c r="ACU140" s="426"/>
      <c r="ACV140" s="423"/>
      <c r="ACW140" s="423"/>
      <c r="ACX140" s="423"/>
      <c r="ACY140" s="423"/>
      <c r="ACZ140" s="423"/>
      <c r="ADA140" s="425"/>
      <c r="ADB140" s="425"/>
      <c r="ADC140" s="423"/>
      <c r="ADD140" s="820"/>
      <c r="ADE140" s="425"/>
      <c r="ADF140" s="820"/>
      <c r="ADG140" s="423"/>
      <c r="ADH140" s="428"/>
      <c r="ADI140" s="423"/>
      <c r="ADJ140" s="423"/>
      <c r="ADK140" s="423"/>
      <c r="ADL140" s="423"/>
      <c r="ADM140" s="423"/>
      <c r="ADN140" s="429"/>
      <c r="ADO140" s="821"/>
      <c r="ADP140" s="423"/>
      <c r="ADQ140" s="423"/>
      <c r="ADR140" s="428"/>
      <c r="ADS140" s="429"/>
      <c r="ADT140" s="821"/>
      <c r="ADU140" s="423"/>
      <c r="ADV140" s="428"/>
      <c r="ADW140" s="431"/>
      <c r="ADX140" s="425"/>
      <c r="ADY140" s="423"/>
      <c r="ADZ140" s="820"/>
      <c r="AEA140" s="423"/>
      <c r="AEB140" s="426"/>
      <c r="AEC140" s="432"/>
      <c r="AED140" s="433"/>
      <c r="AEE140" s="433"/>
      <c r="AEF140" s="822"/>
      <c r="AEG140" s="822"/>
      <c r="AEH140" s="823"/>
      <c r="AEI140" s="425"/>
      <c r="AEJ140" s="425"/>
      <c r="AEK140" s="423"/>
      <c r="AEL140" s="820"/>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820"/>
      <c r="AFL140" s="425"/>
      <c r="AFM140" s="425"/>
      <c r="AFN140" s="425"/>
      <c r="AFO140" s="423"/>
      <c r="AFP140" s="820"/>
      <c r="AFQ140" s="425"/>
      <c r="AFR140" s="425"/>
      <c r="AFS140" s="425"/>
      <c r="AFT140" s="423"/>
      <c r="AFU140" s="820"/>
      <c r="AFV140" s="425"/>
      <c r="AFW140" s="425"/>
      <c r="AFX140" s="425"/>
      <c r="AFY140" s="427"/>
      <c r="AFZ140" s="820"/>
      <c r="AGA140" s="425"/>
      <c r="AGB140" s="425"/>
      <c r="AGC140" s="820"/>
      <c r="AGD140" s="423"/>
      <c r="AGE140" s="820"/>
      <c r="AGF140" s="426"/>
      <c r="AGG140" s="423"/>
      <c r="AGH140" s="423"/>
      <c r="AGI140" s="423"/>
      <c r="AGJ140" s="423"/>
      <c r="AGK140" s="423"/>
      <c r="AGL140" s="425"/>
      <c r="AGM140" s="425"/>
      <c r="AGN140" s="423"/>
      <c r="AGO140" s="820"/>
      <c r="AGP140" s="425"/>
      <c r="AGQ140" s="820"/>
      <c r="AGR140" s="423"/>
      <c r="AGS140" s="428"/>
      <c r="AGT140" s="423"/>
      <c r="AGU140" s="423"/>
      <c r="AGV140" s="423"/>
      <c r="AGW140" s="423"/>
      <c r="AGX140" s="423"/>
      <c r="AGY140" s="429"/>
      <c r="AGZ140" s="821"/>
      <c r="AHA140" s="423"/>
      <c r="AHB140" s="423"/>
      <c r="AHC140" s="428"/>
      <c r="AHD140" s="429"/>
      <c r="AHE140" s="821"/>
      <c r="AHF140" s="423"/>
      <c r="AHG140" s="428"/>
      <c r="AHH140" s="431"/>
      <c r="AHI140" s="425"/>
      <c r="AHJ140" s="423"/>
      <c r="AHK140" s="820"/>
      <c r="AHL140" s="423"/>
      <c r="AHM140" s="426"/>
      <c r="AHN140" s="432"/>
      <c r="AHO140" s="433"/>
      <c r="AHP140" s="433"/>
      <c r="AHQ140" s="822"/>
      <c r="AHR140" s="822"/>
      <c r="AHS140" s="823"/>
      <c r="AHT140" s="425"/>
      <c r="AHU140" s="425"/>
      <c r="AHV140" s="423"/>
      <c r="AHW140" s="820"/>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820"/>
      <c r="AIW140" s="425"/>
      <c r="AIX140" s="425"/>
      <c r="AIY140" s="425"/>
      <c r="AIZ140" s="423"/>
      <c r="AJA140" s="820"/>
      <c r="AJB140" s="425"/>
      <c r="AJC140" s="425"/>
      <c r="AJD140" s="425"/>
      <c r="AJE140" s="423"/>
      <c r="AJF140" s="820"/>
      <c r="AJG140" s="425"/>
      <c r="AJH140" s="425"/>
      <c r="AJI140" s="425"/>
      <c r="AJJ140" s="427"/>
      <c r="AJK140" s="820"/>
      <c r="AJL140" s="425"/>
      <c r="AJM140" s="425"/>
      <c r="AJN140" s="820"/>
      <c r="AJO140" s="423"/>
      <c r="AJP140" s="820"/>
      <c r="AJQ140" s="426"/>
      <c r="AJR140" s="423"/>
      <c r="AJS140" s="423"/>
      <c r="AJT140" s="423"/>
      <c r="AJU140" s="423"/>
      <c r="AJV140" s="423"/>
      <c r="AJW140" s="425"/>
      <c r="AJX140" s="425"/>
      <c r="AJY140" s="423"/>
      <c r="AJZ140" s="820"/>
      <c r="AKA140" s="425"/>
      <c r="AKB140" s="820"/>
      <c r="AKC140" s="423"/>
      <c r="AKD140" s="428"/>
      <c r="AKE140" s="423"/>
      <c r="AKF140" s="423"/>
      <c r="AKG140" s="423"/>
      <c r="AKH140" s="423"/>
      <c r="AKI140" s="423"/>
      <c r="AKJ140" s="429"/>
      <c r="AKK140" s="821"/>
      <c r="AKL140" s="423"/>
      <c r="AKM140" s="423"/>
      <c r="AKN140" s="428"/>
      <c r="AKO140" s="429"/>
      <c r="AKP140" s="821"/>
      <c r="AKQ140" s="423"/>
      <c r="AKR140" s="428"/>
      <c r="AKS140" s="431"/>
      <c r="AKT140" s="425"/>
      <c r="AKU140" s="423"/>
      <c r="AKV140" s="820"/>
      <c r="AKW140" s="423"/>
      <c r="AKX140" s="426"/>
      <c r="AKY140" s="432"/>
      <c r="AKZ140" s="433"/>
      <c r="ALA140" s="433"/>
      <c r="ALB140" s="822"/>
      <c r="ALC140" s="822"/>
      <c r="ALD140" s="823"/>
      <c r="ALE140" s="425"/>
      <c r="ALF140" s="425"/>
      <c r="ALG140" s="423"/>
      <c r="ALH140" s="820"/>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820"/>
      <c r="AMH140" s="425"/>
      <c r="AMI140" s="425"/>
      <c r="AMJ140" s="425"/>
      <c r="AMK140" s="423"/>
      <c r="AML140" s="820"/>
      <c r="AMM140" s="425"/>
      <c r="AMN140" s="425"/>
      <c r="AMO140" s="425"/>
      <c r="AMP140" s="423"/>
      <c r="AMQ140" s="820"/>
      <c r="AMR140" s="425"/>
      <c r="AMS140" s="425"/>
      <c r="AMT140" s="425"/>
      <c r="AMU140" s="427"/>
      <c r="AMV140" s="820"/>
      <c r="AMW140" s="425"/>
      <c r="AMX140" s="425"/>
      <c r="AMY140" s="820"/>
      <c r="AMZ140" s="423"/>
      <c r="ANA140" s="820"/>
      <c r="ANB140" s="426"/>
      <c r="ANC140" s="423"/>
      <c r="AND140" s="423"/>
      <c r="ANE140" s="423"/>
      <c r="ANF140" s="423"/>
      <c r="ANG140" s="423"/>
      <c r="ANH140" s="425"/>
      <c r="ANI140" s="425"/>
      <c r="ANJ140" s="423"/>
      <c r="ANK140" s="820"/>
      <c r="ANL140" s="425"/>
      <c r="ANM140" s="820"/>
      <c r="ANN140" s="423"/>
      <c r="ANO140" s="428"/>
      <c r="ANP140" s="423"/>
      <c r="ANQ140" s="423"/>
      <c r="ANR140" s="423"/>
      <c r="ANS140" s="423"/>
      <c r="ANT140" s="423"/>
      <c r="ANU140" s="429"/>
      <c r="ANV140" s="821"/>
      <c r="ANW140" s="423"/>
      <c r="ANX140" s="423"/>
      <c r="ANY140" s="428"/>
      <c r="ANZ140" s="429"/>
      <c r="AOA140" s="821"/>
      <c r="AOB140" s="423"/>
      <c r="AOC140" s="428"/>
      <c r="AOD140" s="431"/>
      <c r="AOE140" s="425"/>
      <c r="AOF140" s="423"/>
      <c r="AOG140" s="820"/>
      <c r="AOH140" s="423"/>
      <c r="AOI140" s="426"/>
      <c r="AOJ140" s="432"/>
      <c r="AOK140" s="433"/>
      <c r="AOL140" s="433"/>
      <c r="AOM140" s="822"/>
      <c r="AON140" s="822"/>
      <c r="AOO140" s="823"/>
      <c r="AOP140" s="425"/>
      <c r="AOQ140" s="425"/>
      <c r="AOR140" s="423"/>
      <c r="AOS140" s="820"/>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820"/>
      <c r="APS140" s="425"/>
      <c r="APT140" s="425"/>
      <c r="APU140" s="425"/>
      <c r="APV140" s="423"/>
      <c r="APW140" s="820"/>
      <c r="APX140" s="425"/>
      <c r="APY140" s="425"/>
      <c r="APZ140" s="425"/>
      <c r="AQA140" s="423"/>
      <c r="AQB140" s="820"/>
      <c r="AQC140" s="425"/>
      <c r="AQD140" s="425"/>
      <c r="AQE140" s="425"/>
      <c r="AQF140" s="427"/>
      <c r="AQG140" s="820"/>
      <c r="AQH140" s="425"/>
      <c r="AQI140" s="425"/>
      <c r="AQJ140" s="820"/>
      <c r="AQK140" s="423"/>
      <c r="AQL140" s="820"/>
      <c r="AQM140" s="426"/>
      <c r="AQN140" s="423"/>
      <c r="AQO140" s="423"/>
      <c r="AQP140" s="423"/>
      <c r="AQQ140" s="423"/>
      <c r="AQR140" s="423"/>
      <c r="AQS140" s="425"/>
      <c r="AQT140" s="425"/>
      <c r="AQU140" s="423"/>
      <c r="AQV140" s="820"/>
      <c r="AQW140" s="425"/>
      <c r="AQX140" s="820"/>
      <c r="AQY140" s="423"/>
      <c r="AQZ140" s="428"/>
      <c r="ARA140" s="423"/>
      <c r="ARB140" s="423"/>
      <c r="ARC140" s="423"/>
      <c r="ARD140" s="423"/>
      <c r="ARE140" s="423"/>
      <c r="ARF140" s="429"/>
      <c r="ARG140" s="821"/>
      <c r="ARH140" s="423"/>
      <c r="ARI140" s="423"/>
      <c r="ARJ140" s="428"/>
      <c r="ARK140" s="429"/>
      <c r="ARL140" s="821"/>
      <c r="ARM140" s="423"/>
      <c r="ARN140" s="428"/>
      <c r="ARO140" s="431"/>
      <c r="ARP140" s="425"/>
      <c r="ARQ140" s="423"/>
      <c r="ARR140" s="820"/>
      <c r="ARS140" s="423"/>
      <c r="ART140" s="426"/>
      <c r="ARU140" s="432"/>
      <c r="ARV140" s="433"/>
      <c r="ARW140" s="433"/>
      <c r="ARX140" s="822"/>
      <c r="ARY140" s="822"/>
      <c r="ARZ140" s="823"/>
      <c r="ASA140" s="425"/>
      <c r="ASB140" s="425"/>
      <c r="ASC140" s="423"/>
      <c r="ASD140" s="820"/>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820"/>
      <c r="ATD140" s="425"/>
      <c r="ATE140" s="425"/>
      <c r="ATF140" s="425"/>
      <c r="ATG140" s="423"/>
      <c r="ATH140" s="820"/>
      <c r="ATI140" s="425"/>
      <c r="ATJ140" s="425"/>
      <c r="ATK140" s="425"/>
      <c r="ATL140" s="423"/>
      <c r="ATM140" s="820"/>
      <c r="ATN140" s="425"/>
      <c r="ATO140" s="425"/>
      <c r="ATP140" s="425"/>
      <c r="ATQ140" s="427"/>
      <c r="ATR140" s="820"/>
      <c r="ATS140" s="425"/>
      <c r="ATT140" s="425"/>
      <c r="ATU140" s="820"/>
      <c r="ATV140" s="423"/>
      <c r="ATW140" s="820"/>
      <c r="ATX140" s="426"/>
      <c r="ATY140" s="423"/>
      <c r="ATZ140" s="423"/>
      <c r="AUA140" s="423"/>
      <c r="AUB140" s="423"/>
      <c r="AUC140" s="423"/>
      <c r="AUD140" s="425"/>
      <c r="AUE140" s="425"/>
      <c r="AUF140" s="423"/>
      <c r="AUG140" s="820"/>
      <c r="AUH140" s="425"/>
      <c r="AUI140" s="820"/>
      <c r="AUJ140" s="423"/>
      <c r="AUK140" s="428"/>
      <c r="AUL140" s="423"/>
      <c r="AUM140" s="423"/>
      <c r="AUN140" s="423"/>
      <c r="AUO140" s="423"/>
      <c r="AUP140" s="423"/>
      <c r="AUQ140" s="429"/>
      <c r="AUR140" s="821"/>
      <c r="AUS140" s="423"/>
      <c r="AUT140" s="423"/>
      <c r="AUU140" s="428"/>
      <c r="AUV140" s="429"/>
      <c r="AUW140" s="821"/>
      <c r="AUX140" s="423"/>
      <c r="AUY140" s="428"/>
      <c r="AUZ140" s="431"/>
      <c r="AVA140" s="425"/>
      <c r="AVB140" s="423"/>
      <c r="AVC140" s="820"/>
      <c r="AVD140" s="423"/>
      <c r="AVE140" s="426"/>
      <c r="AVF140" s="432"/>
      <c r="AVG140" s="433"/>
      <c r="AVH140" s="433"/>
      <c r="AVI140" s="822"/>
      <c r="AVJ140" s="822"/>
      <c r="AVK140" s="823"/>
      <c r="AVL140" s="425"/>
      <c r="AVM140" s="425"/>
      <c r="AVN140" s="423"/>
      <c r="AVO140" s="820"/>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820"/>
      <c r="AWO140" s="425"/>
      <c r="AWP140" s="425"/>
      <c r="AWQ140" s="425"/>
      <c r="AWR140" s="423"/>
      <c r="AWS140" s="820"/>
      <c r="AWT140" s="425"/>
      <c r="AWU140" s="425"/>
      <c r="AWV140" s="425"/>
      <c r="AWW140" s="423"/>
      <c r="AWX140" s="820"/>
      <c r="AWY140" s="425"/>
      <c r="AWZ140" s="425"/>
      <c r="AXA140" s="425"/>
      <c r="AXB140" s="427"/>
      <c r="AXC140" s="820"/>
      <c r="AXD140" s="425"/>
      <c r="AXE140" s="425"/>
      <c r="AXF140" s="820"/>
      <c r="AXG140" s="423"/>
      <c r="AXH140" s="820"/>
      <c r="AXI140" s="426"/>
      <c r="AXJ140" s="423"/>
      <c r="AXK140" s="423"/>
      <c r="AXL140" s="423"/>
      <c r="AXM140" s="423"/>
      <c r="AXN140" s="423"/>
      <c r="AXO140" s="425"/>
      <c r="AXP140" s="425"/>
      <c r="AXQ140" s="423"/>
      <c r="AXR140" s="820"/>
      <c r="AXS140" s="425"/>
      <c r="AXT140" s="820"/>
      <c r="AXU140" s="423"/>
      <c r="AXV140" s="428"/>
      <c r="AXW140" s="423"/>
      <c r="AXX140" s="423"/>
      <c r="AXY140" s="423"/>
      <c r="AXZ140" s="423"/>
      <c r="AYA140" s="423"/>
      <c r="AYB140" s="429"/>
      <c r="AYC140" s="821"/>
      <c r="AYD140" s="423"/>
      <c r="AYE140" s="423"/>
      <c r="AYF140" s="428"/>
      <c r="AYG140" s="429"/>
      <c r="AYH140" s="821"/>
      <c r="AYI140" s="423"/>
      <c r="AYJ140" s="428"/>
      <c r="AYK140" s="431"/>
      <c r="AYL140" s="425"/>
      <c r="AYM140" s="423"/>
      <c r="AYN140" s="820"/>
      <c r="AYO140" s="423"/>
      <c r="AYP140" s="426"/>
      <c r="AYQ140" s="432"/>
      <c r="AYR140" s="433"/>
      <c r="AYS140" s="433"/>
      <c r="AYT140" s="822"/>
      <c r="AYU140" s="822"/>
      <c r="AYV140" s="823"/>
      <c r="AYW140" s="425"/>
      <c r="AYX140" s="425"/>
      <c r="AYY140" s="423"/>
      <c r="AYZ140" s="820"/>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820"/>
      <c r="AZZ140" s="425"/>
      <c r="BAA140" s="425"/>
      <c r="BAB140" s="425"/>
      <c r="BAC140" s="423"/>
      <c r="BAD140" s="820"/>
      <c r="BAE140" s="425"/>
      <c r="BAF140" s="425"/>
      <c r="BAG140" s="425"/>
      <c r="BAH140" s="423"/>
      <c r="BAI140" s="820"/>
      <c r="BAJ140" s="425"/>
      <c r="BAK140" s="425"/>
      <c r="BAL140" s="425"/>
      <c r="BAM140" s="427"/>
      <c r="BAN140" s="820"/>
      <c r="BAO140" s="425"/>
      <c r="BAP140" s="425"/>
      <c r="BAQ140" s="820"/>
      <c r="BAR140" s="423"/>
      <c r="BAS140" s="820"/>
      <c r="BAT140" s="426"/>
      <c r="BAU140" s="423"/>
      <c r="BAV140" s="423"/>
      <c r="BAW140" s="423"/>
      <c r="BAX140" s="423"/>
      <c r="BAY140" s="423"/>
      <c r="BAZ140" s="425"/>
      <c r="BBA140" s="425"/>
      <c r="BBB140" s="423"/>
      <c r="BBC140" s="820"/>
      <c r="BBD140" s="425"/>
      <c r="BBE140" s="820"/>
      <c r="BBF140" s="423"/>
      <c r="BBG140" s="428"/>
      <c r="BBH140" s="423"/>
      <c r="BBI140" s="423"/>
      <c r="BBJ140" s="423"/>
      <c r="BBK140" s="423"/>
      <c r="BBL140" s="423"/>
      <c r="BBM140" s="429"/>
      <c r="BBN140" s="821"/>
      <c r="BBO140" s="423"/>
      <c r="BBP140" s="423"/>
      <c r="BBQ140" s="428"/>
      <c r="BBR140" s="429"/>
      <c r="BBS140" s="821"/>
      <c r="BBT140" s="423"/>
      <c r="BBU140" s="428"/>
      <c r="BBV140" s="431"/>
      <c r="BBW140" s="425"/>
      <c r="BBX140" s="423"/>
      <c r="BBY140" s="820"/>
      <c r="BBZ140" s="423"/>
      <c r="BCA140" s="426"/>
      <c r="BCB140" s="432"/>
      <c r="BCC140" s="433"/>
      <c r="BCD140" s="433"/>
      <c r="BCE140" s="822"/>
      <c r="BCF140" s="822"/>
      <c r="BCG140" s="823"/>
      <c r="BCH140" s="425"/>
      <c r="BCI140" s="425"/>
      <c r="BCJ140" s="423"/>
      <c r="BCK140" s="820"/>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820"/>
      <c r="BDK140" s="425"/>
      <c r="BDL140" s="425"/>
      <c r="BDM140" s="425"/>
      <c r="BDN140" s="423"/>
      <c r="BDO140" s="820"/>
      <c r="BDP140" s="425"/>
      <c r="BDQ140" s="425"/>
      <c r="BDR140" s="425"/>
      <c r="BDS140" s="423"/>
      <c r="BDT140" s="820"/>
      <c r="BDU140" s="425"/>
      <c r="BDV140" s="425"/>
      <c r="BDW140" s="425"/>
      <c r="BDX140" s="427"/>
      <c r="BDY140" s="820"/>
      <c r="BDZ140" s="425"/>
      <c r="BEA140" s="425"/>
      <c r="BEB140" s="820"/>
      <c r="BEC140" s="423"/>
      <c r="BED140" s="820"/>
      <c r="BEE140" s="426"/>
      <c r="BEF140" s="423"/>
      <c r="BEG140" s="423"/>
      <c r="BEH140" s="423"/>
      <c r="BEI140" s="423"/>
      <c r="BEJ140" s="423"/>
      <c r="BEK140" s="425"/>
      <c r="BEL140" s="425"/>
      <c r="BEM140" s="423"/>
      <c r="BEN140" s="820"/>
      <c r="BEO140" s="425"/>
      <c r="BEP140" s="820"/>
      <c r="BEQ140" s="423"/>
      <c r="BER140" s="428"/>
      <c r="BES140" s="423"/>
      <c r="BET140" s="423"/>
      <c r="BEU140" s="423"/>
      <c r="BEV140" s="423"/>
      <c r="BEW140" s="423"/>
      <c r="BEX140" s="429"/>
      <c r="BEY140" s="821"/>
      <c r="BEZ140" s="423"/>
      <c r="BFA140" s="423"/>
      <c r="BFB140" s="428"/>
      <c r="BFC140" s="429"/>
      <c r="BFD140" s="821"/>
      <c r="BFE140" s="423"/>
      <c r="BFF140" s="428"/>
      <c r="BFG140" s="431"/>
      <c r="BFH140" s="425"/>
      <c r="BFI140" s="423"/>
      <c r="BFJ140" s="820"/>
      <c r="BFK140" s="423"/>
      <c r="BFL140" s="426"/>
      <c r="BFM140" s="432"/>
      <c r="BFN140" s="433"/>
      <c r="BFO140" s="433"/>
      <c r="BFP140" s="822"/>
      <c r="BFQ140" s="822"/>
      <c r="BFR140" s="823"/>
      <c r="BFS140" s="425"/>
      <c r="BFT140" s="425"/>
      <c r="BFU140" s="423"/>
      <c r="BFV140" s="820"/>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820"/>
      <c r="BGV140" s="425"/>
      <c r="BGW140" s="425"/>
      <c r="BGX140" s="425"/>
      <c r="BGY140" s="423"/>
      <c r="BGZ140" s="820"/>
      <c r="BHA140" s="425"/>
      <c r="BHB140" s="425"/>
      <c r="BHC140" s="425"/>
      <c r="BHD140" s="423"/>
      <c r="BHE140" s="820"/>
      <c r="BHF140" s="425"/>
      <c r="BHG140" s="425"/>
      <c r="BHH140" s="425"/>
      <c r="BHI140" s="427"/>
      <c r="BHJ140" s="820"/>
      <c r="BHK140" s="425"/>
      <c r="BHL140" s="425"/>
      <c r="BHM140" s="820"/>
      <c r="BHN140" s="423"/>
      <c r="BHO140" s="820"/>
      <c r="BHP140" s="426"/>
      <c r="BHQ140" s="423"/>
      <c r="BHR140" s="423"/>
      <c r="BHS140" s="423"/>
      <c r="BHT140" s="423"/>
      <c r="BHU140" s="423"/>
      <c r="BHV140" s="425"/>
      <c r="BHW140" s="425"/>
      <c r="BHX140" s="423"/>
      <c r="BHY140" s="820"/>
      <c r="BHZ140" s="425"/>
      <c r="BIA140" s="820"/>
      <c r="BIB140" s="423"/>
      <c r="BIC140" s="428"/>
      <c r="BID140" s="423"/>
      <c r="BIE140" s="423"/>
      <c r="BIF140" s="423"/>
      <c r="BIG140" s="423"/>
      <c r="BIH140" s="423"/>
      <c r="BII140" s="429"/>
      <c r="BIJ140" s="821"/>
      <c r="BIK140" s="423"/>
      <c r="BIL140" s="423"/>
      <c r="BIM140" s="428"/>
      <c r="BIN140" s="429"/>
      <c r="BIO140" s="821"/>
      <c r="BIP140" s="423"/>
      <c r="BIQ140" s="428"/>
      <c r="BIR140" s="431"/>
      <c r="BIS140" s="425"/>
      <c r="BIT140" s="423"/>
      <c r="BIU140" s="820"/>
      <c r="BIV140" s="423"/>
      <c r="BIW140" s="426"/>
      <c r="BIX140" s="432"/>
      <c r="BIY140" s="433"/>
      <c r="BIZ140" s="433"/>
      <c r="BJA140" s="822"/>
      <c r="BJB140" s="822"/>
      <c r="BJC140" s="823"/>
      <c r="BJD140" s="425"/>
      <c r="BJE140" s="425"/>
      <c r="BJF140" s="423"/>
      <c r="BJG140" s="820"/>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820"/>
      <c r="BKG140" s="425"/>
      <c r="BKH140" s="425"/>
      <c r="BKI140" s="425"/>
      <c r="BKJ140" s="423"/>
      <c r="BKK140" s="820"/>
      <c r="BKL140" s="425"/>
      <c r="BKM140" s="425"/>
      <c r="BKN140" s="425"/>
      <c r="BKO140" s="423"/>
      <c r="BKP140" s="820"/>
      <c r="BKQ140" s="425"/>
      <c r="BKR140" s="425"/>
      <c r="BKS140" s="425"/>
      <c r="BKT140" s="427"/>
      <c r="BKU140" s="820"/>
      <c r="BKV140" s="425"/>
      <c r="BKW140" s="425"/>
      <c r="BKX140" s="820"/>
      <c r="BKY140" s="423"/>
      <c r="BKZ140" s="820"/>
      <c r="BLA140" s="426"/>
      <c r="BLB140" s="423"/>
      <c r="BLC140" s="423"/>
      <c r="BLD140" s="423"/>
      <c r="BLE140" s="423"/>
      <c r="BLF140" s="423"/>
      <c r="BLG140" s="425"/>
      <c r="BLH140" s="425"/>
      <c r="BLI140" s="423"/>
      <c r="BLJ140" s="820"/>
      <c r="BLK140" s="425"/>
      <c r="BLL140" s="820"/>
      <c r="BLM140" s="423"/>
      <c r="BLN140" s="428"/>
      <c r="BLO140" s="423"/>
      <c r="BLP140" s="423"/>
      <c r="BLQ140" s="423"/>
      <c r="BLR140" s="423"/>
      <c r="BLS140" s="423"/>
      <c r="BLT140" s="429"/>
      <c r="BLU140" s="821"/>
      <c r="BLV140" s="423"/>
      <c r="BLW140" s="423"/>
      <c r="BLX140" s="428"/>
      <c r="BLY140" s="429"/>
      <c r="BLZ140" s="821"/>
      <c r="BMA140" s="423"/>
      <c r="BMB140" s="428"/>
      <c r="BMC140" s="431"/>
      <c r="BMD140" s="425"/>
      <c r="BME140" s="423"/>
      <c r="BMF140" s="820"/>
      <c r="BMG140" s="423"/>
      <c r="BMH140" s="426"/>
      <c r="BMI140" s="432"/>
      <c r="BMJ140" s="433"/>
      <c r="BMK140" s="433"/>
      <c r="BML140" s="822"/>
      <c r="BMM140" s="822"/>
      <c r="BMN140" s="823"/>
      <c r="BMO140" s="425"/>
      <c r="BMP140" s="425"/>
      <c r="BMQ140" s="423"/>
      <c r="BMR140" s="820"/>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820"/>
      <c r="BNR140" s="425"/>
      <c r="BNS140" s="425"/>
      <c r="BNT140" s="425"/>
      <c r="BNU140" s="423"/>
      <c r="BNV140" s="820"/>
      <c r="BNW140" s="425"/>
      <c r="BNX140" s="425"/>
      <c r="BNY140" s="425"/>
      <c r="BNZ140" s="423"/>
      <c r="BOA140" s="820"/>
      <c r="BOB140" s="425"/>
      <c r="BOC140" s="425"/>
      <c r="BOD140" s="425"/>
      <c r="BOE140" s="427"/>
      <c r="BOF140" s="820"/>
      <c r="BOG140" s="425"/>
      <c r="BOH140" s="425"/>
      <c r="BOI140" s="820"/>
      <c r="BOJ140" s="423"/>
      <c r="BOK140" s="820"/>
      <c r="BOL140" s="426"/>
      <c r="BOM140" s="423"/>
      <c r="BON140" s="423"/>
      <c r="BOO140" s="423"/>
      <c r="BOP140" s="423"/>
      <c r="BOQ140" s="423"/>
      <c r="BOR140" s="425"/>
      <c r="BOS140" s="425"/>
      <c r="BOT140" s="423"/>
      <c r="BOU140" s="820"/>
      <c r="BOV140" s="425"/>
      <c r="BOW140" s="820"/>
      <c r="BOX140" s="423"/>
      <c r="BOY140" s="428"/>
      <c r="BOZ140" s="423"/>
      <c r="BPA140" s="423"/>
      <c r="BPB140" s="423"/>
      <c r="BPC140" s="423"/>
      <c r="BPD140" s="423"/>
      <c r="BPE140" s="429"/>
      <c r="BPF140" s="821"/>
      <c r="BPG140" s="423"/>
      <c r="BPH140" s="423"/>
      <c r="BPI140" s="428"/>
      <c r="BPJ140" s="429"/>
      <c r="BPK140" s="821"/>
      <c r="BPL140" s="423"/>
      <c r="BPM140" s="428"/>
      <c r="BPN140" s="431"/>
      <c r="BPO140" s="425"/>
      <c r="BPP140" s="423"/>
      <c r="BPQ140" s="820"/>
      <c r="BPR140" s="423"/>
      <c r="BPS140" s="426"/>
      <c r="BPT140" s="432"/>
      <c r="BPU140" s="433"/>
      <c r="BPV140" s="433"/>
      <c r="BPW140" s="822"/>
      <c r="BPX140" s="822"/>
      <c r="BPY140" s="823"/>
      <c r="BPZ140" s="425"/>
      <c r="BQA140" s="425"/>
      <c r="BQB140" s="423"/>
      <c r="BQC140" s="820"/>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820"/>
      <c r="BRC140" s="425"/>
      <c r="BRD140" s="425"/>
      <c r="BRE140" s="425"/>
      <c r="BRF140" s="423"/>
      <c r="BRG140" s="820"/>
      <c r="BRH140" s="425"/>
      <c r="BRI140" s="425"/>
      <c r="BRJ140" s="425"/>
      <c r="BRK140" s="423"/>
      <c r="BRL140" s="820"/>
      <c r="BRM140" s="425"/>
      <c r="BRN140" s="425"/>
      <c r="BRO140" s="425"/>
      <c r="BRP140" s="427"/>
      <c r="BRQ140" s="820"/>
      <c r="BRR140" s="425"/>
      <c r="BRS140" s="425"/>
      <c r="BRT140" s="820"/>
      <c r="BRU140" s="423"/>
      <c r="BRV140" s="820"/>
      <c r="BRW140" s="426"/>
      <c r="BRX140" s="423"/>
      <c r="BRY140" s="423"/>
      <c r="BRZ140" s="423"/>
      <c r="BSA140" s="423"/>
      <c r="BSB140" s="423"/>
      <c r="BSC140" s="425"/>
      <c r="BSD140" s="425"/>
      <c r="BSE140" s="423"/>
      <c r="BSF140" s="820"/>
      <c r="BSG140" s="425"/>
      <c r="BSH140" s="820"/>
      <c r="BSI140" s="423"/>
      <c r="BSJ140" s="428"/>
      <c r="BSK140" s="423"/>
      <c r="BSL140" s="423"/>
      <c r="BSM140" s="423"/>
      <c r="BSN140" s="423"/>
      <c r="BSO140" s="423"/>
      <c r="BSP140" s="429"/>
      <c r="BSQ140" s="821"/>
      <c r="BSR140" s="423"/>
      <c r="BSS140" s="423"/>
      <c r="BST140" s="428"/>
      <c r="BSU140" s="429"/>
      <c r="BSV140" s="821"/>
      <c r="BSW140" s="423"/>
      <c r="BSX140" s="428"/>
      <c r="BSY140" s="431"/>
      <c r="BSZ140" s="425"/>
      <c r="BTA140" s="423"/>
      <c r="BTB140" s="820"/>
      <c r="BTC140" s="423"/>
      <c r="BTD140" s="426"/>
      <c r="BTE140" s="432"/>
      <c r="BTF140" s="433"/>
      <c r="BTG140" s="433"/>
      <c r="BTH140" s="822"/>
      <c r="BTI140" s="822"/>
      <c r="BTJ140" s="823"/>
      <c r="BTK140" s="425"/>
      <c r="BTL140" s="425"/>
      <c r="BTM140" s="423"/>
      <c r="BTN140" s="820"/>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820"/>
      <c r="BUN140" s="425"/>
      <c r="BUO140" s="425"/>
      <c r="BUP140" s="425"/>
      <c r="BUQ140" s="423"/>
      <c r="BUR140" s="820"/>
      <c r="BUS140" s="425"/>
      <c r="BUT140" s="425"/>
      <c r="BUU140" s="425"/>
      <c r="BUV140" s="423"/>
      <c r="BUW140" s="820"/>
      <c r="BUX140" s="425"/>
      <c r="BUY140" s="425"/>
      <c r="BUZ140" s="425"/>
      <c r="BVA140" s="427"/>
      <c r="BVB140" s="820"/>
      <c r="BVC140" s="425"/>
      <c r="BVD140" s="425"/>
      <c r="BVE140" s="820"/>
      <c r="BVF140" s="423"/>
      <c r="BVG140" s="820"/>
      <c r="BVH140" s="426"/>
      <c r="BVI140" s="423"/>
      <c r="BVJ140" s="423"/>
      <c r="BVK140" s="423"/>
      <c r="BVL140" s="423"/>
      <c r="BVM140" s="423"/>
      <c r="BVN140" s="425"/>
      <c r="BVO140" s="425"/>
      <c r="BVP140" s="423"/>
      <c r="BVQ140" s="820"/>
      <c r="BVR140" s="425"/>
      <c r="BVS140" s="820"/>
      <c r="BVT140" s="423"/>
      <c r="BVU140" s="428"/>
      <c r="BVV140" s="423"/>
      <c r="BVW140" s="423"/>
      <c r="BVX140" s="423"/>
      <c r="BVY140" s="423"/>
      <c r="BVZ140" s="423"/>
      <c r="BWA140" s="429"/>
      <c r="BWB140" s="821"/>
      <c r="BWC140" s="423"/>
      <c r="BWD140" s="423"/>
      <c r="BWE140" s="428"/>
      <c r="BWF140" s="429"/>
      <c r="BWG140" s="821"/>
      <c r="BWH140" s="423"/>
      <c r="BWI140" s="428"/>
      <c r="BWJ140" s="431"/>
      <c r="BWK140" s="425"/>
      <c r="BWL140" s="423"/>
      <c r="BWM140" s="820"/>
      <c r="BWN140" s="423"/>
      <c r="BWO140" s="426"/>
      <c r="BWP140" s="432"/>
      <c r="BWQ140" s="433"/>
      <c r="BWR140" s="433"/>
      <c r="BWS140" s="822"/>
      <c r="BWT140" s="822"/>
      <c r="BWU140" s="823"/>
      <c r="BWV140" s="425"/>
      <c r="BWW140" s="425"/>
      <c r="BWX140" s="423"/>
      <c r="BWY140" s="820"/>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820"/>
      <c r="BXY140" s="425"/>
      <c r="BXZ140" s="425"/>
      <c r="BYA140" s="425"/>
      <c r="BYB140" s="423"/>
      <c r="BYC140" s="820"/>
      <c r="BYD140" s="425"/>
      <c r="BYE140" s="425"/>
      <c r="BYF140" s="425"/>
      <c r="BYG140" s="423"/>
      <c r="BYH140" s="820"/>
      <c r="BYI140" s="425"/>
      <c r="BYJ140" s="425"/>
      <c r="BYK140" s="425"/>
      <c r="BYL140" s="427"/>
      <c r="BYM140" s="820"/>
      <c r="BYN140" s="425"/>
      <c r="BYO140" s="425"/>
      <c r="BYP140" s="820"/>
      <c r="BYQ140" s="423"/>
      <c r="BYR140" s="820"/>
      <c r="BYS140" s="426"/>
      <c r="BYT140" s="423"/>
      <c r="BYU140" s="423"/>
      <c r="BYV140" s="423"/>
      <c r="BYW140" s="423"/>
      <c r="BYX140" s="423"/>
      <c r="BYY140" s="425"/>
      <c r="BYZ140" s="425"/>
      <c r="BZA140" s="423"/>
      <c r="BZB140" s="820"/>
      <c r="BZC140" s="425"/>
      <c r="BZD140" s="820"/>
      <c r="BZE140" s="423"/>
      <c r="BZF140" s="428"/>
      <c r="BZG140" s="423"/>
      <c r="BZH140" s="423"/>
      <c r="BZI140" s="423"/>
      <c r="BZJ140" s="423"/>
      <c r="BZK140" s="423"/>
      <c r="BZL140" s="429"/>
      <c r="BZM140" s="821"/>
      <c r="BZN140" s="423"/>
      <c r="BZO140" s="423"/>
      <c r="BZP140" s="428"/>
      <c r="BZQ140" s="429"/>
      <c r="BZR140" s="821"/>
      <c r="BZS140" s="423"/>
      <c r="BZT140" s="428"/>
      <c r="BZU140" s="431"/>
      <c r="BZV140" s="425"/>
      <c r="BZW140" s="423"/>
      <c r="BZX140" s="820"/>
      <c r="BZY140" s="423"/>
      <c r="BZZ140" s="426"/>
      <c r="CAA140" s="432"/>
      <c r="CAB140" s="433"/>
      <c r="CAC140" s="433"/>
      <c r="CAD140" s="822"/>
      <c r="CAE140" s="822"/>
      <c r="CAF140" s="823"/>
      <c r="CAG140" s="425"/>
      <c r="CAH140" s="425"/>
      <c r="CAI140" s="423"/>
      <c r="CAJ140" s="820"/>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820"/>
      <c r="CBJ140" s="425"/>
      <c r="CBK140" s="425"/>
      <c r="CBL140" s="425"/>
      <c r="CBM140" s="423"/>
      <c r="CBN140" s="820"/>
      <c r="CBO140" s="425"/>
      <c r="CBP140" s="425"/>
      <c r="CBQ140" s="425"/>
      <c r="CBR140" s="423"/>
      <c r="CBS140" s="820"/>
      <c r="CBT140" s="425"/>
      <c r="CBU140" s="425"/>
      <c r="CBV140" s="425"/>
      <c r="CBW140" s="427"/>
      <c r="CBX140" s="820"/>
      <c r="CBY140" s="425"/>
      <c r="CBZ140" s="425"/>
      <c r="CCA140" s="820"/>
      <c r="CCB140" s="423"/>
      <c r="CCC140" s="820"/>
      <c r="CCD140" s="426"/>
      <c r="CCE140" s="423"/>
      <c r="CCF140" s="423"/>
      <c r="CCG140" s="423"/>
      <c r="CCH140" s="423"/>
      <c r="CCI140" s="423"/>
      <c r="CCJ140" s="425"/>
      <c r="CCK140" s="425"/>
      <c r="CCL140" s="423"/>
      <c r="CCM140" s="820"/>
      <c r="CCN140" s="425"/>
      <c r="CCO140" s="820"/>
      <c r="CCP140" s="423"/>
      <c r="CCQ140" s="428"/>
      <c r="CCR140" s="423"/>
      <c r="CCS140" s="423"/>
      <c r="CCT140" s="423"/>
      <c r="CCU140" s="423"/>
      <c r="CCV140" s="423"/>
      <c r="CCW140" s="429"/>
      <c r="CCX140" s="821"/>
      <c r="CCY140" s="423"/>
      <c r="CCZ140" s="423"/>
      <c r="CDA140" s="428"/>
      <c r="CDB140" s="429"/>
      <c r="CDC140" s="821"/>
      <c r="CDD140" s="423"/>
      <c r="CDE140" s="428"/>
      <c r="CDF140" s="431"/>
      <c r="CDG140" s="425"/>
      <c r="CDH140" s="423"/>
      <c r="CDI140" s="820"/>
      <c r="CDJ140" s="423"/>
      <c r="CDK140" s="426"/>
      <c r="CDL140" s="432"/>
      <c r="CDM140" s="433"/>
      <c r="CDN140" s="433"/>
      <c r="CDO140" s="822"/>
      <c r="CDP140" s="822"/>
      <c r="CDQ140" s="823"/>
      <c r="CDR140" s="425"/>
      <c r="CDS140" s="425"/>
      <c r="CDT140" s="423"/>
      <c r="CDU140" s="820"/>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820"/>
      <c r="CEU140" s="425"/>
      <c r="CEV140" s="425"/>
      <c r="CEW140" s="425"/>
      <c r="CEX140" s="423"/>
      <c r="CEY140" s="820"/>
      <c r="CEZ140" s="425"/>
      <c r="CFA140" s="425"/>
      <c r="CFB140" s="425"/>
      <c r="CFC140" s="423"/>
      <c r="CFD140" s="820"/>
      <c r="CFE140" s="425"/>
      <c r="CFF140" s="425"/>
      <c r="CFG140" s="425"/>
      <c r="CFH140" s="427"/>
      <c r="CFI140" s="820"/>
      <c r="CFJ140" s="425"/>
      <c r="CFK140" s="425"/>
      <c r="CFL140" s="820"/>
      <c r="CFM140" s="423"/>
      <c r="CFN140" s="820"/>
      <c r="CFO140" s="426"/>
      <c r="CFP140" s="423"/>
      <c r="CFQ140" s="423"/>
      <c r="CFR140" s="423"/>
      <c r="CFS140" s="423"/>
      <c r="CFT140" s="423"/>
      <c r="CFU140" s="425"/>
      <c r="CFV140" s="425"/>
      <c r="CFW140" s="423"/>
      <c r="CFX140" s="820"/>
      <c r="CFY140" s="425"/>
      <c r="CFZ140" s="820"/>
      <c r="CGA140" s="423"/>
      <c r="CGB140" s="428"/>
      <c r="CGC140" s="423"/>
      <c r="CGD140" s="423"/>
      <c r="CGE140" s="423"/>
      <c r="CGF140" s="423"/>
      <c r="CGG140" s="423"/>
      <c r="CGH140" s="429"/>
      <c r="CGI140" s="821"/>
      <c r="CGJ140" s="423"/>
      <c r="CGK140" s="423"/>
      <c r="CGL140" s="428"/>
      <c r="CGM140" s="429"/>
      <c r="CGN140" s="821"/>
      <c r="CGO140" s="423"/>
      <c r="CGP140" s="428"/>
      <c r="CGQ140" s="431"/>
      <c r="CGR140" s="425"/>
      <c r="CGS140" s="423"/>
      <c r="CGT140" s="820"/>
      <c r="CGU140" s="423"/>
      <c r="CGV140" s="426"/>
      <c r="CGW140" s="432"/>
      <c r="CGX140" s="433"/>
      <c r="CGY140" s="433"/>
      <c r="CGZ140" s="822"/>
      <c r="CHA140" s="822"/>
      <c r="CHB140" s="823"/>
      <c r="CHC140" s="425"/>
      <c r="CHD140" s="425"/>
      <c r="CHE140" s="423"/>
      <c r="CHF140" s="820"/>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820"/>
      <c r="CIF140" s="425"/>
      <c r="CIG140" s="425"/>
      <c r="CIH140" s="425"/>
      <c r="CII140" s="423"/>
      <c r="CIJ140" s="820"/>
      <c r="CIK140" s="425"/>
      <c r="CIL140" s="425"/>
      <c r="CIM140" s="425"/>
      <c r="CIN140" s="423"/>
      <c r="CIO140" s="820"/>
      <c r="CIP140" s="425"/>
      <c r="CIQ140" s="425"/>
      <c r="CIR140" s="425"/>
      <c r="CIS140" s="427"/>
      <c r="CIT140" s="820"/>
      <c r="CIU140" s="425"/>
      <c r="CIV140" s="425"/>
      <c r="CIW140" s="820"/>
      <c r="CIX140" s="423"/>
      <c r="CIY140" s="820"/>
      <c r="CIZ140" s="426"/>
      <c r="CJA140" s="423"/>
      <c r="CJB140" s="423"/>
      <c r="CJC140" s="423"/>
      <c r="CJD140" s="423"/>
      <c r="CJE140" s="423"/>
      <c r="CJF140" s="425"/>
      <c r="CJG140" s="425"/>
      <c r="CJH140" s="423"/>
      <c r="CJI140" s="820"/>
      <c r="CJJ140" s="425"/>
      <c r="CJK140" s="820"/>
      <c r="CJL140" s="423"/>
      <c r="CJM140" s="428"/>
      <c r="CJN140" s="423"/>
      <c r="CJO140" s="423"/>
      <c r="CJP140" s="423"/>
      <c r="CJQ140" s="423"/>
      <c r="CJR140" s="423"/>
      <c r="CJS140" s="429"/>
      <c r="CJT140" s="821"/>
      <c r="CJU140" s="423"/>
      <c r="CJV140" s="423"/>
      <c r="CJW140" s="428"/>
      <c r="CJX140" s="429"/>
      <c r="CJY140" s="821"/>
      <c r="CJZ140" s="423"/>
      <c r="CKA140" s="428"/>
      <c r="CKB140" s="431"/>
      <c r="CKC140" s="425"/>
      <c r="CKD140" s="423"/>
      <c r="CKE140" s="820"/>
      <c r="CKF140" s="423"/>
      <c r="CKG140" s="426"/>
      <c r="CKH140" s="432"/>
      <c r="CKI140" s="433"/>
      <c r="CKJ140" s="433"/>
      <c r="CKK140" s="822"/>
      <c r="CKL140" s="822"/>
      <c r="CKM140" s="823"/>
      <c r="CKN140" s="425"/>
      <c r="CKO140" s="425"/>
      <c r="CKP140" s="423"/>
      <c r="CKQ140" s="820"/>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820"/>
      <c r="CLQ140" s="425"/>
      <c r="CLR140" s="425"/>
      <c r="CLS140" s="425"/>
      <c r="CLT140" s="423"/>
      <c r="CLU140" s="820"/>
      <c r="CLV140" s="425"/>
      <c r="CLW140" s="425"/>
      <c r="CLX140" s="425"/>
      <c r="CLY140" s="423"/>
      <c r="CLZ140" s="820"/>
      <c r="CMA140" s="425"/>
      <c r="CMB140" s="425"/>
      <c r="CMC140" s="425"/>
      <c r="CMD140" s="427"/>
      <c r="CME140" s="820"/>
      <c r="CMF140" s="425"/>
      <c r="CMG140" s="425"/>
      <c r="CMH140" s="820"/>
      <c r="CMI140" s="423"/>
      <c r="CMJ140" s="820"/>
      <c r="CMK140" s="426"/>
      <c r="CML140" s="423"/>
      <c r="CMM140" s="423"/>
      <c r="CMN140" s="423"/>
      <c r="CMO140" s="423"/>
      <c r="CMP140" s="423"/>
      <c r="CMQ140" s="425"/>
      <c r="CMR140" s="425"/>
      <c r="CMS140" s="423"/>
      <c r="CMT140" s="820"/>
      <c r="CMU140" s="425"/>
      <c r="CMV140" s="820"/>
      <c r="CMW140" s="423"/>
      <c r="CMX140" s="428"/>
      <c r="CMY140" s="423"/>
      <c r="CMZ140" s="423"/>
      <c r="CNA140" s="423"/>
      <c r="CNB140" s="423"/>
      <c r="CNC140" s="423"/>
      <c r="CND140" s="429"/>
      <c r="CNE140" s="821"/>
      <c r="CNF140" s="423"/>
      <c r="CNG140" s="423"/>
      <c r="CNH140" s="428"/>
      <c r="CNI140" s="429"/>
      <c r="CNJ140" s="821"/>
      <c r="CNK140" s="423"/>
      <c r="CNL140" s="428"/>
      <c r="CNM140" s="431"/>
      <c r="CNN140" s="425"/>
      <c r="CNO140" s="423"/>
      <c r="CNP140" s="820"/>
      <c r="CNQ140" s="423"/>
      <c r="CNR140" s="426"/>
      <c r="CNS140" s="432"/>
      <c r="CNT140" s="433"/>
      <c r="CNU140" s="433"/>
      <c r="CNV140" s="822"/>
      <c r="CNW140" s="822"/>
      <c r="CNX140" s="823"/>
      <c r="CNY140" s="425"/>
      <c r="CNZ140" s="425"/>
      <c r="COA140" s="423"/>
      <c r="COB140" s="820"/>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820"/>
      <c r="CPB140" s="425"/>
      <c r="CPC140" s="425"/>
      <c r="CPD140" s="425"/>
      <c r="CPE140" s="423"/>
      <c r="CPF140" s="820"/>
      <c r="CPG140" s="425"/>
      <c r="CPH140" s="425"/>
      <c r="CPI140" s="425"/>
      <c r="CPJ140" s="423"/>
      <c r="CPK140" s="820"/>
      <c r="CPL140" s="425"/>
      <c r="CPM140" s="425"/>
      <c r="CPN140" s="425"/>
      <c r="CPO140" s="427"/>
      <c r="CPP140" s="820"/>
      <c r="CPQ140" s="425"/>
      <c r="CPR140" s="425"/>
      <c r="CPS140" s="820"/>
      <c r="CPT140" s="423"/>
      <c r="CPU140" s="820"/>
      <c r="CPV140" s="426"/>
      <c r="CPW140" s="423"/>
      <c r="CPX140" s="423"/>
      <c r="CPY140" s="423"/>
      <c r="CPZ140" s="423"/>
      <c r="CQA140" s="423"/>
      <c r="CQB140" s="425"/>
      <c r="CQC140" s="425"/>
      <c r="CQD140" s="423"/>
      <c r="CQE140" s="820"/>
      <c r="CQF140" s="425"/>
      <c r="CQG140" s="820"/>
      <c r="CQH140" s="423"/>
      <c r="CQI140" s="428"/>
      <c r="CQJ140" s="423"/>
      <c r="CQK140" s="423"/>
      <c r="CQL140" s="423"/>
      <c r="CQM140" s="423"/>
      <c r="CQN140" s="423"/>
      <c r="CQO140" s="429"/>
      <c r="CQP140" s="821"/>
      <c r="CQQ140" s="423"/>
      <c r="CQR140" s="423"/>
      <c r="CQS140" s="428"/>
      <c r="CQT140" s="429"/>
    </row>
    <row r="141" ht="16.2" spans="1:51">
      <c r="A141" s="204" t="s">
        <v>156</v>
      </c>
      <c r="B141" s="205">
        <v>747.308307999999</v>
      </c>
      <c r="C141" s="206">
        <v>727.94838498</v>
      </c>
      <c r="D141" s="207">
        <v>1.02659518644379</v>
      </c>
      <c r="E141" s="814">
        <v>19.3599230199991</v>
      </c>
      <c r="F141" s="209">
        <v>444.416534</v>
      </c>
      <c r="G141" s="205">
        <v>267.131874</v>
      </c>
      <c r="H141" s="206">
        <v>350.0094</v>
      </c>
      <c r="I141" s="207">
        <v>0.763213427982219</v>
      </c>
      <c r="J141" s="814">
        <v>-82.8775260000004</v>
      </c>
      <c r="K141" s="209">
        <v>211.253002</v>
      </c>
      <c r="L141" s="205">
        <v>54.602334</v>
      </c>
      <c r="M141" s="206">
        <v>74.681226</v>
      </c>
      <c r="N141" s="207">
        <v>0.73113869341138</v>
      </c>
      <c r="O141" s="814">
        <v>-20.078892</v>
      </c>
      <c r="P141" s="209">
        <v>46.604153</v>
      </c>
      <c r="Q141" s="205">
        <v>11.3028</v>
      </c>
      <c r="R141" s="206">
        <v>12.8983</v>
      </c>
      <c r="S141" s="207">
        <v>0.876301528108354</v>
      </c>
      <c r="T141" s="814">
        <v>-1.59550000000001</v>
      </c>
      <c r="U141" s="209">
        <v>7.25449999999999</v>
      </c>
      <c r="V141" s="205">
        <v>368.845316</v>
      </c>
      <c r="W141" s="206">
        <v>207.2296</v>
      </c>
      <c r="X141" s="207">
        <v>1.77988721688407</v>
      </c>
      <c r="Y141" s="814">
        <v>161.615716</v>
      </c>
      <c r="Z141" s="209">
        <v>159.959152</v>
      </c>
      <c r="AA141" s="205">
        <v>45.425984</v>
      </c>
      <c r="AB141" s="206">
        <v>83.12985898</v>
      </c>
      <c r="AC141" s="207">
        <v>0.546446061106983</v>
      </c>
      <c r="AD141" s="814">
        <v>-37.70387498</v>
      </c>
      <c r="AE141" s="209">
        <v>19.345727</v>
      </c>
      <c r="AF141" s="205">
        <v>118.119816</v>
      </c>
      <c r="AG141" s="206">
        <v>130.09</v>
      </c>
      <c r="AH141" s="207">
        <v>0.907985363978782</v>
      </c>
      <c r="AI141" s="814">
        <v>-11.9701840000002</v>
      </c>
      <c r="AJ141" s="209">
        <v>152.202567</v>
      </c>
      <c r="AK141" s="205">
        <v>12.765881</v>
      </c>
      <c r="AL141" s="206">
        <v>24.46205067</v>
      </c>
      <c r="AM141" s="207">
        <v>0.521864710862362</v>
      </c>
      <c r="AN141" s="814">
        <v>-11.69616967</v>
      </c>
      <c r="AO141" s="209">
        <v>28.31719</v>
      </c>
      <c r="AP141" s="205">
        <v>32.536921</v>
      </c>
      <c r="AQ141" s="206">
        <v>22.856</v>
      </c>
      <c r="AR141" s="207">
        <v>1.42356147182359</v>
      </c>
      <c r="AS141" s="814">
        <v>9.68092099999998</v>
      </c>
      <c r="AT141" s="209">
        <v>11.754375</v>
      </c>
      <c r="AU141" s="205">
        <v>8.78908699999998</v>
      </c>
      <c r="AV141" s="206">
        <v>12.162</v>
      </c>
      <c r="AW141" s="207">
        <v>0.722667900016443</v>
      </c>
      <c r="AX141" s="814">
        <v>-3.37291300000002</v>
      </c>
      <c r="AY141" s="209">
        <v>10.122067</v>
      </c>
    </row>
    <row r="142" ht="16.95" spans="1:51">
      <c r="A142" s="815" t="s">
        <v>157</v>
      </c>
      <c r="B142" s="836">
        <v>1216.072065</v>
      </c>
      <c r="C142" s="837">
        <v>1191.33167981</v>
      </c>
      <c r="D142" s="332">
        <v>1.02076700016401</v>
      </c>
      <c r="E142" s="837">
        <v>24.7403851899985</v>
      </c>
      <c r="F142" s="838">
        <v>889.518611999999</v>
      </c>
      <c r="G142" s="816">
        <v>522.738424999999</v>
      </c>
      <c r="H142" s="817">
        <v>620.9498</v>
      </c>
      <c r="I142" s="332">
        <v>0.841836852189982</v>
      </c>
      <c r="J142" s="817">
        <v>-98.2113750000008</v>
      </c>
      <c r="K142" s="838">
        <v>466.130667</v>
      </c>
      <c r="L142" s="816">
        <v>108.011567</v>
      </c>
      <c r="M142" s="817">
        <v>135.810769</v>
      </c>
      <c r="N142" s="332">
        <v>0.795309295391737</v>
      </c>
      <c r="O142" s="817">
        <v>-27.7992020000001</v>
      </c>
      <c r="P142" s="838">
        <v>102.529555</v>
      </c>
      <c r="Q142" s="816">
        <v>26.6784</v>
      </c>
      <c r="R142" s="817">
        <v>27.6304</v>
      </c>
      <c r="S142" s="332">
        <v>0.965545196595054</v>
      </c>
      <c r="T142" s="817">
        <v>-0.95200000000003</v>
      </c>
      <c r="U142" s="838">
        <v>21.2523</v>
      </c>
      <c r="V142" s="816">
        <v>417.625572</v>
      </c>
      <c r="W142" s="817">
        <v>275.2622</v>
      </c>
      <c r="X142" s="332">
        <v>1.51719187015144</v>
      </c>
      <c r="Y142" s="817">
        <v>142.363372</v>
      </c>
      <c r="Z142" s="838">
        <v>205.877509</v>
      </c>
      <c r="AA142" s="816">
        <v>141.018101</v>
      </c>
      <c r="AB142" s="817">
        <v>131.67851081</v>
      </c>
      <c r="AC142" s="332">
        <v>1.07092721608521</v>
      </c>
      <c r="AD142" s="837">
        <v>9.33959018999991</v>
      </c>
      <c r="AE142" s="838">
        <v>93.728581</v>
      </c>
      <c r="AF142" s="816">
        <v>148.732267</v>
      </c>
      <c r="AG142" s="817">
        <v>147.33</v>
      </c>
      <c r="AH142" s="332">
        <v>1.00951786465757</v>
      </c>
      <c r="AI142" s="837">
        <v>1.40226699999994</v>
      </c>
      <c r="AJ142" s="838">
        <v>187.2065</v>
      </c>
      <c r="AK142" s="816">
        <v>58.5014339999999</v>
      </c>
      <c r="AL142" s="817">
        <v>112.96722067</v>
      </c>
      <c r="AM142" s="332">
        <v>0.517862028055859</v>
      </c>
      <c r="AN142" s="837">
        <v>-54.4657866700001</v>
      </c>
      <c r="AO142" s="838">
        <v>150.862716</v>
      </c>
      <c r="AP142" s="816">
        <v>33.736918</v>
      </c>
      <c r="AQ142" s="817">
        <v>29.22566667</v>
      </c>
      <c r="AR142" s="332">
        <v>1.1543592274879</v>
      </c>
      <c r="AS142" s="837">
        <v>4.51125132999998</v>
      </c>
      <c r="AT142" s="838">
        <v>15.749232</v>
      </c>
      <c r="AU142" s="816">
        <v>15.287187</v>
      </c>
      <c r="AV142" s="817">
        <v>13.622</v>
      </c>
      <c r="AW142" s="332">
        <v>1.12224247540743</v>
      </c>
      <c r="AX142" s="837">
        <v>1.66518699999997</v>
      </c>
      <c r="AY142" s="838">
        <v>10.612267</v>
      </c>
    </row>
    <row r="143" spans="2:71">
      <c r="B143" s="774">
        <v>0</v>
      </c>
      <c r="F143" s="774">
        <v>0</v>
      </c>
      <c r="G143" s="774">
        <v>-1048.50091</v>
      </c>
      <c r="H143" s="774"/>
      <c r="I143" s="774"/>
      <c r="J143" s="774"/>
      <c r="K143" s="774">
        <v>-1016.388868</v>
      </c>
      <c r="L143" s="774">
        <v>-234.228305</v>
      </c>
      <c r="P143" s="774">
        <v>-205.721628</v>
      </c>
      <c r="Q143" s="774">
        <v>-51.5308999999999</v>
      </c>
      <c r="U143" s="774">
        <v>-42.6700979999999</v>
      </c>
      <c r="V143" s="774">
        <v>-629.249768999999</v>
      </c>
      <c r="Z143" s="774">
        <v>-263.923571</v>
      </c>
      <c r="AA143" s="774">
        <v>-201.895126</v>
      </c>
      <c r="AE143" s="774">
        <v>-175.430462</v>
      </c>
      <c r="AF143" s="774">
        <v>0</v>
      </c>
      <c r="AJ143" s="774">
        <v>0</v>
      </c>
      <c r="AK143" s="774">
        <v>0</v>
      </c>
      <c r="AL143" s="774"/>
      <c r="AM143" s="774"/>
      <c r="AN143" s="774"/>
      <c r="AO143" s="774">
        <v>0</v>
      </c>
      <c r="AP143" s="774">
        <v>0</v>
      </c>
      <c r="AQ143" s="774"/>
      <c r="AR143" s="774"/>
      <c r="AS143" s="774"/>
      <c r="AT143" s="774">
        <v>0</v>
      </c>
      <c r="AU143" s="774">
        <v>0</v>
      </c>
      <c r="AV143" s="774"/>
      <c r="AW143" s="774"/>
      <c r="AX143" s="774"/>
      <c r="AY143" s="774">
        <v>0</v>
      </c>
      <c r="AZ143" s="774"/>
      <c r="BA143" s="774"/>
      <c r="BB143" s="774"/>
      <c r="BC143" s="774"/>
      <c r="BD143" s="774">
        <v>0</v>
      </c>
      <c r="BE143" s="774">
        <v>0</v>
      </c>
      <c r="BF143" s="774"/>
      <c r="BG143" s="774"/>
      <c r="BH143" s="774"/>
      <c r="BI143" s="774">
        <v>0</v>
      </c>
      <c r="BJ143" s="774">
        <v>0</v>
      </c>
      <c r="BK143" s="774"/>
      <c r="BL143" s="774"/>
      <c r="BM143" s="774"/>
      <c r="BN143" s="774">
        <v>0</v>
      </c>
      <c r="BO143" s="774">
        <v>0</v>
      </c>
      <c r="BP143" s="774"/>
      <c r="BQ143" s="774"/>
      <c r="BR143" s="774"/>
      <c r="BS143" s="774">
        <v>0</v>
      </c>
    </row>
    <row r="144" spans="1:51">
      <c r="A144" s="172"/>
      <c r="B144" s="172"/>
      <c r="C144" s="172"/>
      <c r="D144" s="172"/>
      <c r="E144" s="172"/>
      <c r="F144" s="172"/>
      <c r="G144" s="774"/>
      <c r="H144" s="774"/>
      <c r="I144" s="778"/>
      <c r="AK144" s="774"/>
      <c r="AL144" s="774"/>
      <c r="AM144" s="774"/>
      <c r="AN144" s="774"/>
      <c r="AO144" s="774"/>
      <c r="AP144" s="774"/>
      <c r="AQ144" s="774"/>
      <c r="AR144" s="774"/>
      <c r="AS144" s="774"/>
      <c r="AT144" s="774"/>
      <c r="AU144" s="774"/>
      <c r="AV144" s="774"/>
      <c r="AW144" s="774"/>
      <c r="AX144" s="774"/>
      <c r="AY144" s="774"/>
    </row>
    <row r="145" spans="1:51">
      <c r="A145" s="172"/>
      <c r="B145" s="172"/>
      <c r="C145" s="172"/>
      <c r="D145" s="172"/>
      <c r="E145" s="172"/>
      <c r="F145" s="172"/>
      <c r="G145" s="774"/>
      <c r="H145" s="774"/>
      <c r="I145" s="778"/>
      <c r="AK145" s="774"/>
      <c r="AL145" s="774"/>
      <c r="AM145" s="774"/>
      <c r="AN145" s="774"/>
      <c r="AO145" s="774"/>
      <c r="AP145" s="774"/>
      <c r="AQ145" s="774"/>
      <c r="AR145" s="774"/>
      <c r="AS145" s="774"/>
      <c r="AT145" s="774"/>
      <c r="AU145" s="774"/>
      <c r="AV145" s="774"/>
      <c r="AW145" s="774"/>
      <c r="AX145" s="774"/>
      <c r="AY145" s="774"/>
    </row>
    <row r="146" spans="1:51">
      <c r="A146" s="172"/>
      <c r="B146" s="172"/>
      <c r="C146" s="172"/>
      <c r="D146" s="172"/>
      <c r="E146" s="172"/>
      <c r="F146" s="172"/>
      <c r="AK146" s="774"/>
      <c r="AL146" s="774"/>
      <c r="AM146" s="774"/>
      <c r="AN146" s="774"/>
      <c r="AO146" s="774"/>
      <c r="AP146" s="774"/>
      <c r="AQ146" s="774"/>
      <c r="AR146" s="774"/>
      <c r="AS146" s="774"/>
      <c r="AT146" s="774"/>
      <c r="AU146" s="774"/>
      <c r="AV146" s="774"/>
      <c r="AW146" s="774"/>
      <c r="AX146" s="774"/>
      <c r="AY146" s="774"/>
    </row>
    <row r="147" spans="37:51">
      <c r="AK147" s="774"/>
      <c r="AL147" s="774"/>
      <c r="AM147" s="774"/>
      <c r="AN147" s="774"/>
      <c r="AO147" s="774"/>
      <c r="AP147" s="774"/>
      <c r="AQ147" s="774"/>
      <c r="AR147" s="774"/>
      <c r="AS147" s="774"/>
      <c r="AT147" s="774"/>
      <c r="AU147" s="774"/>
      <c r="AV147" s="774"/>
      <c r="AW147" s="774"/>
      <c r="AX147" s="774"/>
      <c r="AY147" s="774"/>
    </row>
    <row r="148" spans="37:51">
      <c r="AK148" s="774"/>
      <c r="AL148" s="774"/>
      <c r="AM148" s="774"/>
      <c r="AN148" s="774"/>
      <c r="AO148" s="774"/>
      <c r="AP148" s="774"/>
      <c r="AQ148" s="774"/>
      <c r="AR148" s="774"/>
      <c r="AS148" s="774"/>
      <c r="AT148" s="774"/>
      <c r="AU148" s="774"/>
      <c r="AV148" s="774"/>
      <c r="AW148" s="774"/>
      <c r="AX148" s="774"/>
      <c r="AY148" s="774"/>
    </row>
    <row r="149" spans="37:51">
      <c r="AK149" s="774"/>
      <c r="AL149" s="774"/>
      <c r="AM149" s="774"/>
      <c r="AN149" s="774"/>
      <c r="AO149" s="774"/>
      <c r="AP149" s="774"/>
      <c r="AQ149" s="774"/>
      <c r="AR149" s="774"/>
      <c r="AS149" s="774"/>
      <c r="AT149" s="774"/>
      <c r="AU149" s="774"/>
      <c r="AV149" s="774"/>
      <c r="AW149" s="774"/>
      <c r="AX149" s="774"/>
      <c r="AY149" s="774"/>
    </row>
    <row r="150" spans="37:51">
      <c r="AK150" s="774"/>
      <c r="AL150" s="774"/>
      <c r="AM150" s="774"/>
      <c r="AN150" s="774"/>
      <c r="AO150" s="774"/>
      <c r="AP150" s="774"/>
      <c r="AQ150" s="774"/>
      <c r="AR150" s="774"/>
      <c r="AS150" s="774"/>
      <c r="AT150" s="774"/>
      <c r="AU150" s="774"/>
      <c r="AV150" s="774"/>
      <c r="AW150" s="774"/>
      <c r="AX150" s="774"/>
      <c r="AY150" s="774"/>
    </row>
    <row r="151" spans="37:51">
      <c r="AK151" s="774"/>
      <c r="AL151" s="774"/>
      <c r="AM151" s="774"/>
      <c r="AN151" s="774"/>
      <c r="AO151" s="774"/>
      <c r="AP151" s="774"/>
      <c r="AQ151" s="774"/>
      <c r="AR151" s="774"/>
      <c r="AS151" s="774"/>
      <c r="AT151" s="774"/>
      <c r="AU151" s="774"/>
      <c r="AV151" s="774"/>
      <c r="AW151" s="774"/>
      <c r="AX151" s="774"/>
      <c r="AY151" s="774"/>
    </row>
    <row r="152" spans="37:51">
      <c r="AK152" s="774"/>
      <c r="AL152" s="774"/>
      <c r="AM152" s="774"/>
      <c r="AN152" s="774"/>
      <c r="AO152" s="774"/>
      <c r="AP152" s="774"/>
      <c r="AQ152" s="774"/>
      <c r="AR152" s="774"/>
      <c r="AS152" s="774"/>
      <c r="AT152" s="774"/>
      <c r="AU152" s="774"/>
      <c r="AV152" s="774"/>
      <c r="AW152" s="774"/>
      <c r="AX152" s="774"/>
      <c r="AY152" s="774"/>
    </row>
    <row r="153" spans="37:51">
      <c r="AK153" s="774"/>
      <c r="AL153" s="774"/>
      <c r="AM153" s="774"/>
      <c r="AN153" s="774"/>
      <c r="AO153" s="774"/>
      <c r="AP153" s="774"/>
      <c r="AQ153" s="774"/>
      <c r="AR153" s="774"/>
      <c r="AS153" s="774"/>
      <c r="AT153" s="774"/>
      <c r="AU153" s="774"/>
      <c r="AV153" s="774"/>
      <c r="AW153" s="774"/>
      <c r="AX153" s="774"/>
      <c r="AY153" s="774"/>
    </row>
    <row r="154" spans="37:51">
      <c r="AK154" s="774"/>
      <c r="AL154" s="774"/>
      <c r="AM154" s="774"/>
      <c r="AN154" s="774"/>
      <c r="AO154" s="774"/>
      <c r="AP154" s="774"/>
      <c r="AQ154" s="774"/>
      <c r="AR154" s="774"/>
      <c r="AS154" s="774"/>
      <c r="AT154" s="774"/>
      <c r="AU154" s="774"/>
      <c r="AV154" s="774"/>
      <c r="AW154" s="774"/>
      <c r="AX154" s="774"/>
      <c r="AY154" s="774"/>
    </row>
    <row r="155" spans="37:51">
      <c r="AK155" s="774"/>
      <c r="AL155" s="774"/>
      <c r="AM155" s="774"/>
      <c r="AN155" s="774"/>
      <c r="AO155" s="774"/>
      <c r="AP155" s="774"/>
      <c r="AQ155" s="774"/>
      <c r="AR155" s="774"/>
      <c r="AS155" s="774"/>
      <c r="AT155" s="774"/>
      <c r="AU155" s="774"/>
      <c r="AV155" s="774"/>
      <c r="AW155" s="774"/>
      <c r="AX155" s="774"/>
      <c r="AY155" s="774"/>
    </row>
    <row r="156" spans="37:51">
      <c r="AK156" s="774"/>
      <c r="AL156" s="774"/>
      <c r="AM156" s="774"/>
      <c r="AN156" s="774"/>
      <c r="AO156" s="774"/>
      <c r="AP156" s="774"/>
      <c r="AQ156" s="774"/>
      <c r="AR156" s="774"/>
      <c r="AS156" s="774"/>
      <c r="AT156" s="774"/>
      <c r="AU156" s="774"/>
      <c r="AV156" s="774"/>
      <c r="AW156" s="774"/>
      <c r="AX156" s="774"/>
      <c r="AY156" s="774"/>
    </row>
    <row r="157" spans="37:51">
      <c r="AK157" s="774"/>
      <c r="AL157" s="774"/>
      <c r="AM157" s="774"/>
      <c r="AN157" s="774"/>
      <c r="AO157" s="774"/>
      <c r="AP157" s="774"/>
      <c r="AQ157" s="774"/>
      <c r="AR157" s="774"/>
      <c r="AS157" s="774"/>
      <c r="AT157" s="774"/>
      <c r="AU157" s="774"/>
      <c r="AV157" s="774"/>
      <c r="AW157" s="774"/>
      <c r="AX157" s="774"/>
      <c r="AY157" s="774"/>
    </row>
    <row r="158" spans="37:51">
      <c r="AK158" s="774"/>
      <c r="AL158" s="774"/>
      <c r="AM158" s="774"/>
      <c r="AN158" s="774"/>
      <c r="AO158" s="774"/>
      <c r="AP158" s="774"/>
      <c r="AQ158" s="774"/>
      <c r="AR158" s="774"/>
      <c r="AS158" s="774"/>
      <c r="AT158" s="774"/>
      <c r="AU158" s="774"/>
      <c r="AV158" s="774"/>
      <c r="AW158" s="774"/>
      <c r="AX158" s="774"/>
      <c r="AY158" s="774"/>
    </row>
    <row r="159" spans="37:51">
      <c r="AK159" s="774"/>
      <c r="AL159" s="774"/>
      <c r="AM159" s="774"/>
      <c r="AN159" s="774"/>
      <c r="AO159" s="774"/>
      <c r="AP159" s="774"/>
      <c r="AQ159" s="774"/>
      <c r="AR159" s="774"/>
      <c r="AS159" s="774"/>
      <c r="AT159" s="774"/>
      <c r="AU159" s="774"/>
      <c r="AV159" s="774"/>
      <c r="AW159" s="774"/>
      <c r="AX159" s="774"/>
      <c r="AY159" s="774"/>
    </row>
    <row r="160" spans="37:51">
      <c r="AK160" s="774"/>
      <c r="AL160" s="774"/>
      <c r="AM160" s="774"/>
      <c r="AN160" s="774"/>
      <c r="AO160" s="774"/>
      <c r="AP160" s="774"/>
      <c r="AQ160" s="774"/>
      <c r="AR160" s="774"/>
      <c r="AS160" s="774"/>
      <c r="AT160" s="774"/>
      <c r="AU160" s="774"/>
      <c r="AV160" s="774"/>
      <c r="AW160" s="774"/>
      <c r="AX160" s="774"/>
      <c r="AY160" s="774"/>
    </row>
    <row r="161" spans="37:51">
      <c r="AK161" s="774"/>
      <c r="AL161" s="774"/>
      <c r="AM161" s="774"/>
      <c r="AN161" s="774"/>
      <c r="AO161" s="774"/>
      <c r="AP161" s="774"/>
      <c r="AQ161" s="774"/>
      <c r="AR161" s="774"/>
      <c r="AS161" s="774"/>
      <c r="AT161" s="774"/>
      <c r="AU161" s="774"/>
      <c r="AV161" s="774"/>
      <c r="AW161" s="774"/>
      <c r="AX161" s="774"/>
      <c r="AY161" s="774"/>
    </row>
    <row r="162" spans="37:51">
      <c r="AK162" s="774"/>
      <c r="AL162" s="774"/>
      <c r="AM162" s="774"/>
      <c r="AN162" s="774"/>
      <c r="AO162" s="774"/>
      <c r="AP162" s="774"/>
      <c r="AQ162" s="774"/>
      <c r="AR162" s="774"/>
      <c r="AS162" s="774"/>
      <c r="AT162" s="774"/>
      <c r="AU162" s="774"/>
      <c r="AV162" s="774"/>
      <c r="AW162" s="774"/>
      <c r="AX162" s="774"/>
      <c r="AY162" s="774"/>
    </row>
    <row r="163" spans="37:51">
      <c r="AK163" s="774"/>
      <c r="AL163" s="774"/>
      <c r="AM163" s="774"/>
      <c r="AN163" s="774"/>
      <c r="AO163" s="774"/>
      <c r="AP163" s="774"/>
      <c r="AQ163" s="774"/>
      <c r="AR163" s="774"/>
      <c r="AS163" s="774"/>
      <c r="AT163" s="774"/>
      <c r="AU163" s="774"/>
      <c r="AV163" s="774"/>
      <c r="AW163" s="774"/>
      <c r="AX163" s="774"/>
      <c r="AY163" s="774"/>
    </row>
    <row r="164" spans="37:51">
      <c r="AK164" s="774"/>
      <c r="AL164" s="774"/>
      <c r="AM164" s="774"/>
      <c r="AN164" s="774"/>
      <c r="AO164" s="774"/>
      <c r="AP164" s="774"/>
      <c r="AQ164" s="774"/>
      <c r="AR164" s="774"/>
      <c r="AS164" s="774"/>
      <c r="AT164" s="774"/>
      <c r="AU164" s="774"/>
      <c r="AV164" s="774"/>
      <c r="AW164" s="774"/>
      <c r="AX164" s="774"/>
      <c r="AY164" s="774"/>
    </row>
    <row r="165" spans="37:51">
      <c r="AK165" s="774"/>
      <c r="AL165" s="774"/>
      <c r="AM165" s="774"/>
      <c r="AN165" s="774"/>
      <c r="AO165" s="774"/>
      <c r="AP165" s="774"/>
      <c r="AQ165" s="774"/>
      <c r="AR165" s="774"/>
      <c r="AS165" s="774"/>
      <c r="AT165" s="774"/>
      <c r="AU165" s="774"/>
      <c r="AV165" s="774"/>
      <c r="AW165" s="774"/>
      <c r="AX165" s="774"/>
      <c r="AY165" s="774"/>
    </row>
    <row r="166" spans="37:51">
      <c r="AK166" s="774"/>
      <c r="AL166" s="774"/>
      <c r="AM166" s="774"/>
      <c r="AN166" s="774"/>
      <c r="AO166" s="774"/>
      <c r="AP166" s="774"/>
      <c r="AQ166" s="774"/>
      <c r="AR166" s="774"/>
      <c r="AS166" s="774"/>
      <c r="AT166" s="774"/>
      <c r="AU166" s="774"/>
      <c r="AV166" s="774"/>
      <c r="AW166" s="774"/>
      <c r="AX166" s="774"/>
      <c r="AY166" s="774"/>
    </row>
    <row r="167" spans="37:51">
      <c r="AK167" s="774"/>
      <c r="AL167" s="774"/>
      <c r="AM167" s="774"/>
      <c r="AN167" s="774"/>
      <c r="AO167" s="774"/>
      <c r="AP167" s="774"/>
      <c r="AQ167" s="774"/>
      <c r="AR167" s="774"/>
      <c r="AS167" s="774"/>
      <c r="AT167" s="774"/>
      <c r="AU167" s="774"/>
      <c r="AV167" s="774"/>
      <c r="AW167" s="774"/>
      <c r="AX167" s="774"/>
      <c r="AY167" s="774"/>
    </row>
    <row r="168" spans="37:51">
      <c r="AK168" s="774"/>
      <c r="AL168" s="774"/>
      <c r="AM168" s="774"/>
      <c r="AN168" s="774"/>
      <c r="AO168" s="774"/>
      <c r="AP168" s="774"/>
      <c r="AQ168" s="774"/>
      <c r="AR168" s="774"/>
      <c r="AS168" s="774"/>
      <c r="AT168" s="774"/>
      <c r="AU168" s="774"/>
      <c r="AV168" s="774"/>
      <c r="AW168" s="774"/>
      <c r="AX168" s="774"/>
      <c r="AY168" s="774"/>
    </row>
    <row r="169" spans="37:51">
      <c r="AK169" s="774"/>
      <c r="AL169" s="774"/>
      <c r="AM169" s="774"/>
      <c r="AN169" s="774"/>
      <c r="AO169" s="774"/>
      <c r="AP169" s="774"/>
      <c r="AQ169" s="774"/>
      <c r="AR169" s="774"/>
      <c r="AS169" s="774"/>
      <c r="AT169" s="774"/>
      <c r="AU169" s="774"/>
      <c r="AV169" s="774"/>
      <c r="AW169" s="774"/>
      <c r="AX169" s="774"/>
      <c r="AY169" s="774"/>
    </row>
    <row r="170" spans="37:51">
      <c r="AK170" s="774"/>
      <c r="AL170" s="774"/>
      <c r="AM170" s="774"/>
      <c r="AN170" s="774"/>
      <c r="AO170" s="774"/>
      <c r="AP170" s="774"/>
      <c r="AQ170" s="774"/>
      <c r="AR170" s="774"/>
      <c r="AS170" s="774"/>
      <c r="AT170" s="774"/>
      <c r="AU170" s="774"/>
      <c r="AV170" s="774"/>
      <c r="AW170" s="774"/>
      <c r="AX170" s="774"/>
      <c r="AY170" s="774"/>
    </row>
    <row r="174" spans="2:4">
      <c r="B174" s="778"/>
      <c r="C174" s="778"/>
      <c r="D174" s="778"/>
    </row>
    <row r="175" spans="2:4">
      <c r="B175" s="778"/>
      <c r="C175" s="778"/>
      <c r="D175" s="778"/>
    </row>
    <row r="176" spans="2:4">
      <c r="B176" s="778"/>
      <c r="C176" s="778"/>
      <c r="D176" s="778"/>
    </row>
    <row r="177" spans="2:4">
      <c r="B177" s="778"/>
      <c r="C177" s="778"/>
      <c r="D177" s="778"/>
    </row>
    <row r="178" spans="2:4">
      <c r="B178" s="778"/>
      <c r="C178" s="778"/>
      <c r="D178" s="778"/>
    </row>
    <row r="179" spans="2:4">
      <c r="B179" s="778"/>
      <c r="C179" s="778"/>
      <c r="D179" s="778"/>
    </row>
    <row r="180" spans="2:4">
      <c r="B180" s="778"/>
      <c r="C180" s="778"/>
      <c r="D180" s="778"/>
    </row>
    <row r="182" spans="2:2">
      <c r="B182" s="819"/>
    </row>
    <row r="186" spans="2:2">
      <c r="B186" s="819"/>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zoomScale="85" zoomScaleNormal="85" topLeftCell="A3" workbookViewId="0">
      <pane xSplit="1" ySplit="5" topLeftCell="B8" activePane="bottomRight" state="frozen"/>
      <selection/>
      <selection pane="topRight"/>
      <selection pane="bottomLeft"/>
      <selection pane="bottomRight" activeCell="A1" sqref="$A1:$XFD1048576"/>
    </sheetView>
  </sheetViews>
  <sheetFormatPr defaultColWidth="9.13888888888889" defaultRowHeight="15.6"/>
  <cols>
    <col min="1" max="1" width="29.2314814814815" style="774" customWidth="1"/>
    <col min="2" max="2" width="11.0277777777778" style="774" customWidth="1"/>
    <col min="3" max="3" width="12.1388888888889" style="774" customWidth="1"/>
    <col min="4" max="4" width="9.7962962962963" style="774" customWidth="1"/>
    <col min="5" max="5" width="10.1296296296296" style="774" customWidth="1"/>
    <col min="6" max="6" width="9.71296296296296" style="774" customWidth="1"/>
    <col min="7" max="8" width="7.35185185185185" style="167" hidden="1" customWidth="1" outlineLevel="1"/>
    <col min="9" max="9" width="9.42592592592593" style="167" hidden="1" customWidth="1" outlineLevel="1"/>
    <col min="10" max="10" width="10.2685185185185" style="168" hidden="1" customWidth="1" outlineLevel="1"/>
    <col min="11" max="11" width="10.537037037037" style="167" hidden="1" customWidth="1" outlineLevel="1"/>
    <col min="12" max="26" width="7.34259259259259" style="774" hidden="1" customWidth="1" outlineLevel="1"/>
    <col min="27" max="31" width="8.42592592592593" style="774" hidden="1" customWidth="1" outlineLevel="1"/>
    <col min="32" max="32" width="8.42592592592593" style="774" customWidth="1" collapsed="1"/>
    <col min="33" max="36" width="8.42592592592593" style="774" customWidth="1"/>
    <col min="37" max="88" width="9.13888888888889" style="695" customWidth="1"/>
    <col min="89" max="16296" width="9.13888888888889" style="695"/>
    <col min="16297" max="16297" width="9.13888888888889" style="775"/>
    <col min="16298" max="16298" width="16.287037037037" style="775"/>
    <col min="16299" max="16306" width="9.13888888888889" style="172"/>
    <col min="16307" max="16384" width="9.13888888888889" style="164"/>
  </cols>
  <sheetData>
    <row r="1" s="695" customFormat="1" hidden="1" spans="1:36">
      <c r="A1" s="774"/>
      <c r="B1" s="776"/>
      <c r="C1" s="167"/>
      <c r="D1" s="774"/>
      <c r="E1" s="774"/>
      <c r="F1" s="777"/>
      <c r="G1" s="774"/>
      <c r="H1" s="774"/>
      <c r="I1" s="774"/>
      <c r="J1" s="167"/>
      <c r="K1" s="774"/>
      <c r="L1" s="774"/>
      <c r="M1" s="777"/>
      <c r="N1" s="774"/>
      <c r="O1" s="774"/>
      <c r="P1" s="774"/>
      <c r="Q1" s="774"/>
      <c r="R1" s="774"/>
      <c r="S1" s="774"/>
      <c r="T1" s="774"/>
      <c r="U1" s="774"/>
      <c r="V1" s="774"/>
      <c r="W1" s="774"/>
      <c r="X1" s="774"/>
      <c r="Y1" s="774"/>
      <c r="Z1" s="774"/>
      <c r="AA1" s="774"/>
      <c r="AB1" s="774"/>
      <c r="AC1" s="774"/>
      <c r="AD1" s="774"/>
      <c r="AE1" s="774"/>
      <c r="AF1" s="774"/>
      <c r="AG1" s="774"/>
      <c r="AH1" s="774"/>
      <c r="AI1" s="774"/>
      <c r="AJ1" s="774"/>
    </row>
    <row r="2" s="695" customFormat="1" ht="16.2" hidden="1" spans="1:36">
      <c r="A2" s="774"/>
      <c r="B2" s="775"/>
      <c r="C2" s="775"/>
      <c r="D2" s="774"/>
      <c r="E2" s="774"/>
      <c r="F2" s="777"/>
      <c r="G2" s="828"/>
      <c r="H2" s="828"/>
      <c r="I2" s="828"/>
      <c r="J2" s="167"/>
      <c r="K2" s="828"/>
      <c r="L2" s="833"/>
      <c r="M2" s="828"/>
      <c r="N2" s="828"/>
      <c r="O2" s="828"/>
      <c r="P2" s="828"/>
      <c r="Q2" s="828"/>
      <c r="R2" s="828"/>
      <c r="S2" s="828"/>
      <c r="T2" s="828"/>
      <c r="U2" s="828"/>
      <c r="V2" s="828"/>
      <c r="W2" s="828"/>
      <c r="X2" s="828"/>
      <c r="Y2" s="828"/>
      <c r="Z2" s="828"/>
      <c r="AA2" s="828"/>
      <c r="AB2" s="828"/>
      <c r="AC2" s="828"/>
      <c r="AD2" s="828"/>
      <c r="AE2" s="828"/>
      <c r="AF2" s="828"/>
      <c r="AG2" s="828"/>
      <c r="AH2" s="828"/>
      <c r="AI2" s="828"/>
      <c r="AJ2" s="828"/>
    </row>
    <row r="3" s="695" customFormat="1" spans="1:36">
      <c r="A3" s="174" t="s">
        <v>1</v>
      </c>
      <c r="B3" s="174" t="s">
        <v>2</v>
      </c>
      <c r="C3" s="174" t="s">
        <v>3</v>
      </c>
      <c r="D3" s="774"/>
      <c r="E3" s="778"/>
      <c r="F3" s="778"/>
      <c r="G3" s="774"/>
      <c r="H3" s="774"/>
      <c r="I3" s="774"/>
      <c r="J3" s="774"/>
      <c r="K3" s="774"/>
      <c r="L3" s="774"/>
      <c r="M3" s="774"/>
      <c r="N3" s="774"/>
      <c r="O3" s="774"/>
      <c r="P3" s="774"/>
      <c r="Q3" s="774"/>
      <c r="R3" s="774"/>
      <c r="S3" s="774"/>
      <c r="T3" s="774"/>
      <c r="U3" s="774"/>
      <c r="V3" s="774"/>
      <c r="W3" s="774"/>
      <c r="X3" s="774"/>
      <c r="Y3" s="774"/>
      <c r="Z3" s="774"/>
      <c r="AA3" s="774"/>
      <c r="AB3" s="774"/>
      <c r="AC3" s="774"/>
      <c r="AD3" s="774"/>
      <c r="AE3" s="774"/>
      <c r="AF3" s="774"/>
      <c r="AG3" s="774"/>
      <c r="AH3" s="774"/>
      <c r="AI3" s="774"/>
      <c r="AJ3" s="774"/>
    </row>
    <row r="4" s="769" customFormat="1" ht="16.95" spans="1:36">
      <c r="A4" s="776"/>
      <c r="B4" s="779" t="s">
        <v>4</v>
      </c>
      <c r="C4" s="779"/>
      <c r="D4" s="720"/>
      <c r="E4" s="779"/>
      <c r="F4" s="777"/>
      <c r="G4" s="779"/>
      <c r="H4" s="779"/>
      <c r="I4" s="779"/>
      <c r="J4" s="167"/>
      <c r="K4" s="779"/>
      <c r="L4" s="833"/>
      <c r="M4" s="774"/>
      <c r="N4" s="779"/>
      <c r="O4" s="779"/>
      <c r="P4" s="779"/>
      <c r="Q4" s="779"/>
      <c r="R4" s="779"/>
      <c r="S4" s="779"/>
      <c r="T4" s="779"/>
      <c r="U4" s="779"/>
      <c r="V4" s="779"/>
      <c r="W4" s="779"/>
      <c r="X4" s="779"/>
      <c r="Y4" s="779"/>
      <c r="Z4" s="779"/>
      <c r="AA4" s="779"/>
      <c r="AB4" s="779"/>
      <c r="AC4" s="779"/>
      <c r="AD4" s="779"/>
      <c r="AE4" s="779"/>
      <c r="AF4" s="779"/>
      <c r="AG4" s="779"/>
      <c r="AH4" s="779"/>
      <c r="AI4" s="779"/>
      <c r="AJ4" s="779"/>
    </row>
    <row r="5" s="770" customFormat="1" ht="18.15" spans="1:51">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782" t="s">
        <v>6</v>
      </c>
      <c r="B6" s="241" t="s">
        <v>12</v>
      </c>
      <c r="C6" s="242"/>
      <c r="D6" s="243"/>
      <c r="E6" s="242"/>
      <c r="F6" s="244"/>
      <c r="G6" s="181" t="s">
        <v>167</v>
      </c>
      <c r="H6" s="182"/>
      <c r="I6" s="182"/>
      <c r="J6" s="182"/>
      <c r="K6" s="183"/>
      <c r="L6" s="181" t="s">
        <v>168</v>
      </c>
      <c r="M6" s="182"/>
      <c r="N6" s="182"/>
      <c r="O6" s="182"/>
      <c r="P6" s="183"/>
      <c r="Q6" s="181" t="s">
        <v>169</v>
      </c>
      <c r="R6" s="182"/>
      <c r="S6" s="182"/>
      <c r="T6" s="182"/>
      <c r="U6" s="183"/>
      <c r="V6" s="181" t="s">
        <v>170</v>
      </c>
      <c r="W6" s="182"/>
      <c r="X6" s="182"/>
      <c r="Y6" s="182"/>
      <c r="Z6" s="183"/>
      <c r="AA6" s="181" t="s">
        <v>171</v>
      </c>
      <c r="AB6" s="182"/>
      <c r="AC6" s="182"/>
      <c r="AD6" s="182"/>
      <c r="AE6" s="183"/>
      <c r="AF6" s="181" t="s">
        <v>172</v>
      </c>
      <c r="AG6" s="182"/>
      <c r="AH6" s="182"/>
      <c r="AI6" s="182"/>
      <c r="AJ6" s="183"/>
      <c r="AK6" s="181" t="s">
        <v>173</v>
      </c>
      <c r="AL6" s="182"/>
      <c r="AM6" s="182"/>
      <c r="AN6" s="182"/>
      <c r="AO6" s="183"/>
      <c r="AP6" s="181" t="s">
        <v>174</v>
      </c>
      <c r="AQ6" s="182"/>
      <c r="AR6" s="182"/>
      <c r="AS6" s="182"/>
      <c r="AT6" s="183"/>
      <c r="AU6" s="181" t="s">
        <v>175</v>
      </c>
      <c r="AV6" s="182"/>
      <c r="AW6" s="182"/>
      <c r="AX6" s="182"/>
      <c r="AY6" s="183"/>
    </row>
    <row r="7" ht="32.4" spans="1:51">
      <c r="A7" s="783"/>
      <c r="B7" s="246" t="s">
        <v>23</v>
      </c>
      <c r="C7" s="226" t="s">
        <v>24</v>
      </c>
      <c r="D7" s="226" t="s">
        <v>25</v>
      </c>
      <c r="E7" s="784" t="s">
        <v>26</v>
      </c>
      <c r="F7" s="784" t="s">
        <v>27</v>
      </c>
      <c r="G7" s="187" t="s">
        <v>23</v>
      </c>
      <c r="H7" s="785" t="s">
        <v>24</v>
      </c>
      <c r="I7" s="189" t="s">
        <v>25</v>
      </c>
      <c r="J7" s="785" t="s">
        <v>26</v>
      </c>
      <c r="K7" s="190" t="s">
        <v>27</v>
      </c>
      <c r="L7" s="187" t="s">
        <v>23</v>
      </c>
      <c r="M7" s="785" t="s">
        <v>24</v>
      </c>
      <c r="N7" s="189" t="s">
        <v>25</v>
      </c>
      <c r="O7" s="785" t="s">
        <v>26</v>
      </c>
      <c r="P7" s="190" t="s">
        <v>27</v>
      </c>
      <c r="Q7" s="187" t="s">
        <v>23</v>
      </c>
      <c r="R7" s="785" t="s">
        <v>24</v>
      </c>
      <c r="S7" s="189" t="s">
        <v>25</v>
      </c>
      <c r="T7" s="785" t="s">
        <v>26</v>
      </c>
      <c r="U7" s="190" t="s">
        <v>27</v>
      </c>
      <c r="V7" s="187" t="s">
        <v>23</v>
      </c>
      <c r="W7" s="785" t="s">
        <v>24</v>
      </c>
      <c r="X7" s="189" t="s">
        <v>25</v>
      </c>
      <c r="Y7" s="785" t="s">
        <v>26</v>
      </c>
      <c r="Z7" s="190" t="s">
        <v>27</v>
      </c>
      <c r="AA7" s="187" t="s">
        <v>23</v>
      </c>
      <c r="AB7" s="785" t="s">
        <v>24</v>
      </c>
      <c r="AC7" s="189" t="s">
        <v>25</v>
      </c>
      <c r="AD7" s="785" t="s">
        <v>26</v>
      </c>
      <c r="AE7" s="190" t="s">
        <v>27</v>
      </c>
      <c r="AF7" s="187" t="s">
        <v>23</v>
      </c>
      <c r="AG7" s="785" t="s">
        <v>24</v>
      </c>
      <c r="AH7" s="189" t="s">
        <v>25</v>
      </c>
      <c r="AI7" s="785" t="s">
        <v>26</v>
      </c>
      <c r="AJ7" s="190" t="s">
        <v>27</v>
      </c>
      <c r="AK7" s="187" t="s">
        <v>23</v>
      </c>
      <c r="AL7" s="785" t="s">
        <v>24</v>
      </c>
      <c r="AM7" s="189" t="s">
        <v>25</v>
      </c>
      <c r="AN7" s="785" t="s">
        <v>26</v>
      </c>
      <c r="AO7" s="190" t="s">
        <v>27</v>
      </c>
      <c r="AP7" s="187" t="s">
        <v>23</v>
      </c>
      <c r="AQ7" s="785" t="s">
        <v>24</v>
      </c>
      <c r="AR7" s="189" t="s">
        <v>25</v>
      </c>
      <c r="AS7" s="785" t="s">
        <v>26</v>
      </c>
      <c r="AT7" s="190" t="s">
        <v>27</v>
      </c>
      <c r="AU7" s="187" t="s">
        <v>23</v>
      </c>
      <c r="AV7" s="785" t="s">
        <v>24</v>
      </c>
      <c r="AW7" s="189" t="s">
        <v>25</v>
      </c>
      <c r="AX7" s="785" t="s">
        <v>26</v>
      </c>
      <c r="AY7" s="190" t="s">
        <v>27</v>
      </c>
    </row>
    <row r="8" s="695" customFormat="1" hidden="1" outlineLevel="1" spans="1:51">
      <c r="A8" s="786" t="s">
        <v>28</v>
      </c>
      <c r="B8" s="787">
        <v>309.131632</v>
      </c>
      <c r="C8" s="719">
        <v>294.60098199</v>
      </c>
      <c r="D8" s="733">
        <v>1.0493231553807</v>
      </c>
      <c r="E8" s="789">
        <v>14.5306500099997</v>
      </c>
      <c r="F8" s="788">
        <v>280.653375</v>
      </c>
      <c r="G8" s="787">
        <v>182.80152</v>
      </c>
      <c r="H8" s="719">
        <v>162.0724</v>
      </c>
      <c r="I8" s="733">
        <v>1.12790037045172</v>
      </c>
      <c r="J8" s="789">
        <v>20.7291199999996</v>
      </c>
      <c r="K8" s="788">
        <v>201.070795</v>
      </c>
      <c r="L8" s="787">
        <v>36.4124999999999</v>
      </c>
      <c r="M8" s="719">
        <v>38.646756</v>
      </c>
      <c r="N8" s="733">
        <v>0.942187747918607</v>
      </c>
      <c r="O8" s="789">
        <v>-2.23425600000009</v>
      </c>
      <c r="P8" s="788">
        <v>38.4792269999999</v>
      </c>
      <c r="Q8" s="787">
        <v>9.0329</v>
      </c>
      <c r="R8" s="719">
        <v>9.801</v>
      </c>
      <c r="S8" s="733">
        <v>0.92163044587287</v>
      </c>
      <c r="T8" s="789">
        <v>-0.768099999999999</v>
      </c>
      <c r="U8" s="788">
        <v>10.6918</v>
      </c>
      <c r="V8" s="787">
        <v>56.845892</v>
      </c>
      <c r="W8" s="719">
        <v>64.3928</v>
      </c>
      <c r="X8" s="733">
        <v>0.882798884347319</v>
      </c>
      <c r="Y8" s="789">
        <v>-7.54690799999995</v>
      </c>
      <c r="Z8" s="788">
        <v>7.2</v>
      </c>
      <c r="AA8" s="787">
        <v>24.03882</v>
      </c>
      <c r="AB8" s="719">
        <v>19.68802599</v>
      </c>
      <c r="AC8" s="733">
        <v>1.22098680752503</v>
      </c>
      <c r="AD8" s="789">
        <v>4.35079400999998</v>
      </c>
      <c r="AE8" s="788">
        <v>23.211553</v>
      </c>
      <c r="AF8" s="787">
        <v>0</v>
      </c>
      <c r="AG8" s="719">
        <v>0</v>
      </c>
      <c r="AH8" s="733" t="s">
        <v>29</v>
      </c>
      <c r="AI8" s="789">
        <v>0</v>
      </c>
      <c r="AJ8" s="788">
        <v>0</v>
      </c>
      <c r="AK8" s="787">
        <v>58.693122</v>
      </c>
      <c r="AL8" s="719">
        <v>66.0226</v>
      </c>
      <c r="AM8" s="733">
        <v>0.888985317148976</v>
      </c>
      <c r="AN8" s="789">
        <v>-7.32947800000002</v>
      </c>
      <c r="AO8" s="788">
        <v>80.0181339999998</v>
      </c>
      <c r="AP8" s="787">
        <v>0.109606</v>
      </c>
      <c r="AQ8" s="719">
        <v>0.72</v>
      </c>
      <c r="AR8" s="733">
        <v>0.152230555555556</v>
      </c>
      <c r="AS8" s="789">
        <v>-0.610394</v>
      </c>
      <c r="AT8" s="788">
        <v>0.01707</v>
      </c>
      <c r="AU8" s="787">
        <v>0</v>
      </c>
      <c r="AV8" s="719">
        <v>0</v>
      </c>
      <c r="AW8" s="733" t="s">
        <v>29</v>
      </c>
      <c r="AX8" s="789">
        <v>0</v>
      </c>
      <c r="AY8" s="788">
        <v>0</v>
      </c>
    </row>
    <row r="9" s="771" customFormat="1" hidden="1" outlineLevel="1" spans="1:51">
      <c r="A9" s="786" t="s">
        <v>30</v>
      </c>
      <c r="B9" s="787">
        <v>136.415784</v>
      </c>
      <c r="C9" s="719">
        <v>152.55121145</v>
      </c>
      <c r="D9" s="733">
        <v>0.894229437468029</v>
      </c>
      <c r="E9" s="789">
        <v>-16.1354274500002</v>
      </c>
      <c r="F9" s="829">
        <v>133.925493</v>
      </c>
      <c r="G9" s="787">
        <v>79.2509559999999</v>
      </c>
      <c r="H9" s="719">
        <v>83.2511</v>
      </c>
      <c r="I9" s="733">
        <v>0.951950857105791</v>
      </c>
      <c r="J9" s="789">
        <v>-4.00014400000009</v>
      </c>
      <c r="K9" s="829">
        <v>92.7747259999998</v>
      </c>
      <c r="L9" s="787">
        <v>19.837823</v>
      </c>
      <c r="M9" s="719">
        <v>23.905536</v>
      </c>
      <c r="N9" s="733">
        <v>0.829842217300628</v>
      </c>
      <c r="O9" s="789">
        <v>-4.06771300000001</v>
      </c>
      <c r="P9" s="829">
        <v>19.703063</v>
      </c>
      <c r="Q9" s="787">
        <v>4.6275</v>
      </c>
      <c r="R9" s="719">
        <v>5.8572</v>
      </c>
      <c r="S9" s="733">
        <v>0.790053267772997</v>
      </c>
      <c r="T9" s="789">
        <v>-1.2297</v>
      </c>
      <c r="U9" s="829">
        <v>4.95309999999999</v>
      </c>
      <c r="V9" s="787">
        <v>21.597425</v>
      </c>
      <c r="W9" s="719">
        <v>27.5817</v>
      </c>
      <c r="X9" s="733">
        <v>0.783034584525247</v>
      </c>
      <c r="Y9" s="789">
        <v>-5.984275</v>
      </c>
      <c r="Z9" s="829">
        <v>4.893309</v>
      </c>
      <c r="AA9" s="787">
        <v>11.10208</v>
      </c>
      <c r="AB9" s="719">
        <v>11.95567545</v>
      </c>
      <c r="AC9" s="733">
        <v>0.92860332705</v>
      </c>
      <c r="AD9" s="789">
        <v>-0.853595449999991</v>
      </c>
      <c r="AE9" s="829">
        <v>11.601295</v>
      </c>
      <c r="AF9" s="787">
        <v>0</v>
      </c>
      <c r="AG9" s="719">
        <v>0</v>
      </c>
      <c r="AH9" s="733" t="s">
        <v>29</v>
      </c>
      <c r="AI9" s="789">
        <v>0</v>
      </c>
      <c r="AJ9" s="829">
        <v>0</v>
      </c>
      <c r="AK9" s="787">
        <v>9.83316999999999</v>
      </c>
      <c r="AL9" s="719">
        <v>10.25</v>
      </c>
      <c r="AM9" s="733">
        <v>0.959333658536585</v>
      </c>
      <c r="AN9" s="789">
        <v>-0.416830000000006</v>
      </c>
      <c r="AO9" s="829">
        <v>10.51097</v>
      </c>
      <c r="AP9" s="787">
        <v>0.059833</v>
      </c>
      <c r="AQ9" s="719">
        <v>0.72</v>
      </c>
      <c r="AR9" s="733">
        <v>0.0831013888888889</v>
      </c>
      <c r="AS9" s="789">
        <v>-0.660167</v>
      </c>
      <c r="AT9" s="829">
        <v>0.149922</v>
      </c>
      <c r="AU9" s="787">
        <v>0</v>
      </c>
      <c r="AV9" s="719">
        <v>0</v>
      </c>
      <c r="AW9" s="733" t="s">
        <v>29</v>
      </c>
      <c r="AX9" s="789">
        <v>0</v>
      </c>
      <c r="AY9" s="829">
        <v>0.00782399999999999</v>
      </c>
    </row>
    <row r="10" s="772" customFormat="1" collapsed="1" spans="1:51">
      <c r="A10" s="790" t="s">
        <v>31</v>
      </c>
      <c r="B10" s="791">
        <v>445.547416</v>
      </c>
      <c r="C10" s="794">
        <v>447.15219344</v>
      </c>
      <c r="D10" s="830">
        <v>0.996411115804544</v>
      </c>
      <c r="E10" s="794">
        <v>-1.60477744000048</v>
      </c>
      <c r="F10" s="801">
        <v>414.578868</v>
      </c>
      <c r="G10" s="791">
        <v>262.052475999999</v>
      </c>
      <c r="H10" s="794">
        <v>245.3235</v>
      </c>
      <c r="I10" s="830">
        <v>1.06819149408842</v>
      </c>
      <c r="J10" s="794">
        <v>16.7289759999994</v>
      </c>
      <c r="K10" s="801">
        <v>293.845521</v>
      </c>
      <c r="L10" s="791">
        <v>56.2503229999999</v>
      </c>
      <c r="M10" s="794">
        <v>62.552292</v>
      </c>
      <c r="N10" s="830">
        <v>0.899252788371046</v>
      </c>
      <c r="O10" s="794">
        <v>-6.30196900000009</v>
      </c>
      <c r="P10" s="801">
        <v>58.1822899999999</v>
      </c>
      <c r="Q10" s="791">
        <v>13.6604</v>
      </c>
      <c r="R10" s="794">
        <v>15.6582</v>
      </c>
      <c r="S10" s="830">
        <v>0.872411899196587</v>
      </c>
      <c r="T10" s="794">
        <v>-1.9978</v>
      </c>
      <c r="U10" s="801">
        <v>15.6449</v>
      </c>
      <c r="V10" s="791">
        <v>78.4433170000001</v>
      </c>
      <c r="W10" s="794">
        <v>91.9745</v>
      </c>
      <c r="X10" s="830">
        <v>0.85288114640471</v>
      </c>
      <c r="Y10" s="794">
        <v>-13.531183</v>
      </c>
      <c r="Z10" s="801">
        <v>12.093309</v>
      </c>
      <c r="AA10" s="791">
        <v>35.1409</v>
      </c>
      <c r="AB10" s="794">
        <v>31.64370144</v>
      </c>
      <c r="AC10" s="830">
        <v>1.11051799887036</v>
      </c>
      <c r="AD10" s="794">
        <v>3.49719855999999</v>
      </c>
      <c r="AE10" s="801">
        <v>34.812848</v>
      </c>
      <c r="AF10" s="791">
        <v>0</v>
      </c>
      <c r="AG10" s="794">
        <v>0</v>
      </c>
      <c r="AH10" s="830" t="s">
        <v>29</v>
      </c>
      <c r="AI10" s="794">
        <v>0</v>
      </c>
      <c r="AJ10" s="801">
        <v>0</v>
      </c>
      <c r="AK10" s="791">
        <v>68.526292</v>
      </c>
      <c r="AL10" s="794">
        <v>76.2726</v>
      </c>
      <c r="AM10" s="830">
        <v>0.89843917737169</v>
      </c>
      <c r="AN10" s="794">
        <v>-7.74630800000003</v>
      </c>
      <c r="AO10" s="801">
        <v>90.5291039999998</v>
      </c>
      <c r="AP10" s="791">
        <v>0.169439</v>
      </c>
      <c r="AQ10" s="794">
        <v>1.44</v>
      </c>
      <c r="AR10" s="830">
        <v>0.117665972222222</v>
      </c>
      <c r="AS10" s="794">
        <v>-1.270561</v>
      </c>
      <c r="AT10" s="801">
        <v>0.166992</v>
      </c>
      <c r="AU10" s="791">
        <v>0</v>
      </c>
      <c r="AV10" s="794">
        <v>0</v>
      </c>
      <c r="AW10" s="830" t="s">
        <v>29</v>
      </c>
      <c r="AX10" s="794">
        <v>0</v>
      </c>
      <c r="AY10" s="801">
        <v>0.00782399999999999</v>
      </c>
    </row>
    <row r="11" s="164" customFormat="1" hidden="1" outlineLevel="1" spans="1:51">
      <c r="A11" s="786" t="s">
        <v>32</v>
      </c>
      <c r="B11" s="787">
        <v>114.490812</v>
      </c>
      <c r="C11" s="719">
        <v>111.95936151</v>
      </c>
      <c r="D11" s="733">
        <v>1.02261044057288</v>
      </c>
      <c r="E11" s="789">
        <v>2.53145048999993</v>
      </c>
      <c r="F11" s="829">
        <v>118.560647</v>
      </c>
      <c r="G11" s="787">
        <v>76.4147</v>
      </c>
      <c r="H11" s="719">
        <v>74.0506</v>
      </c>
      <c r="I11" s="733">
        <v>1.03192546718055</v>
      </c>
      <c r="J11" s="789">
        <v>2.36409999999995</v>
      </c>
      <c r="K11" s="829">
        <v>79.272943</v>
      </c>
      <c r="L11" s="787">
        <v>17.29251</v>
      </c>
      <c r="M11" s="719">
        <v>19.524186</v>
      </c>
      <c r="N11" s="733">
        <v>0.885696848001755</v>
      </c>
      <c r="O11" s="789">
        <v>-2.23167600000001</v>
      </c>
      <c r="P11" s="829">
        <v>19.253586</v>
      </c>
      <c r="Q11" s="787">
        <v>4.06659999999999</v>
      </c>
      <c r="R11" s="719">
        <v>4.7727</v>
      </c>
      <c r="S11" s="733">
        <v>0.852054392691766</v>
      </c>
      <c r="T11" s="789">
        <v>-0.706100000000009</v>
      </c>
      <c r="U11" s="829">
        <v>4.19199999999999</v>
      </c>
      <c r="V11" s="787">
        <v>7.33005699999999</v>
      </c>
      <c r="W11" s="719">
        <v>4.19</v>
      </c>
      <c r="X11" s="733">
        <v>1.7494169451074</v>
      </c>
      <c r="Y11" s="789">
        <v>3.14005699999999</v>
      </c>
      <c r="Z11" s="829">
        <v>3.17439999999999</v>
      </c>
      <c r="AA11" s="787">
        <v>9.38694499999999</v>
      </c>
      <c r="AB11" s="719">
        <v>9.42187550999999</v>
      </c>
      <c r="AC11" s="733">
        <v>0.996292616054741</v>
      </c>
      <c r="AD11" s="789">
        <v>-0.0349305099999988</v>
      </c>
      <c r="AE11" s="829">
        <v>12.667718</v>
      </c>
      <c r="AF11" s="787">
        <v>0</v>
      </c>
      <c r="AG11" s="719">
        <v>0</v>
      </c>
      <c r="AH11" s="733" t="s">
        <v>29</v>
      </c>
      <c r="AI11" s="789">
        <v>0</v>
      </c>
      <c r="AJ11" s="829">
        <v>0</v>
      </c>
      <c r="AK11" s="787">
        <v>45.8417699999999</v>
      </c>
      <c r="AL11" s="719">
        <v>48.69</v>
      </c>
      <c r="AM11" s="733">
        <v>0.941502772643252</v>
      </c>
      <c r="AN11" s="789">
        <v>-2.84823000000006</v>
      </c>
      <c r="AO11" s="829">
        <v>47.107396</v>
      </c>
      <c r="AP11" s="787">
        <v>2.692239</v>
      </c>
      <c r="AQ11" s="719">
        <v>0.34</v>
      </c>
      <c r="AR11" s="733">
        <v>7.91835</v>
      </c>
      <c r="AS11" s="789">
        <v>2.352239</v>
      </c>
      <c r="AT11" s="829">
        <v>0.0807019999999999</v>
      </c>
      <c r="AU11" s="787">
        <v>0</v>
      </c>
      <c r="AV11" s="719">
        <v>0.99</v>
      </c>
      <c r="AW11" s="733">
        <v>0</v>
      </c>
      <c r="AX11" s="789">
        <v>-0.99</v>
      </c>
      <c r="AY11" s="829">
        <v>0.0597999999999999</v>
      </c>
    </row>
    <row r="12" s="695" customFormat="1" hidden="1" outlineLevel="1" spans="1:51">
      <c r="A12" s="786" t="s">
        <v>33</v>
      </c>
      <c r="B12" s="787">
        <v>61.1302659999999</v>
      </c>
      <c r="C12" s="719">
        <v>59.96971227</v>
      </c>
      <c r="D12" s="733">
        <v>1.01935233113634</v>
      </c>
      <c r="E12" s="789">
        <v>1.16055372999991</v>
      </c>
      <c r="F12" s="829">
        <v>61.8972189999999</v>
      </c>
      <c r="G12" s="787">
        <v>29.1833</v>
      </c>
      <c r="H12" s="719">
        <v>29.1965</v>
      </c>
      <c r="I12" s="733">
        <v>0.999547891014334</v>
      </c>
      <c r="J12" s="789">
        <v>-0.0132000000000012</v>
      </c>
      <c r="K12" s="829">
        <v>43.8759999999999</v>
      </c>
      <c r="L12" s="787">
        <v>7.02054</v>
      </c>
      <c r="M12" s="719">
        <v>7.265862</v>
      </c>
      <c r="N12" s="733">
        <v>0.966236352961286</v>
      </c>
      <c r="O12" s="789">
        <v>-0.245322000000005</v>
      </c>
      <c r="P12" s="829">
        <v>8.52911899999999</v>
      </c>
      <c r="Q12" s="787">
        <v>1.6783</v>
      </c>
      <c r="R12" s="719">
        <v>1.8054</v>
      </c>
      <c r="S12" s="733">
        <v>0.92960008862302</v>
      </c>
      <c r="T12" s="789">
        <v>-0.1271</v>
      </c>
      <c r="U12" s="829">
        <v>2.0719</v>
      </c>
      <c r="V12" s="787">
        <v>19.569326</v>
      </c>
      <c r="W12" s="719">
        <v>18.277</v>
      </c>
      <c r="X12" s="733">
        <v>1.07070777479893</v>
      </c>
      <c r="Y12" s="789">
        <v>1.29232599999995</v>
      </c>
      <c r="Z12" s="829">
        <v>2.79999999999999</v>
      </c>
      <c r="AA12" s="787">
        <v>3.67879999999999</v>
      </c>
      <c r="AB12" s="719">
        <v>3.42495027</v>
      </c>
      <c r="AC12" s="733">
        <v>1.07411778565766</v>
      </c>
      <c r="AD12" s="789">
        <v>0.253849729999992</v>
      </c>
      <c r="AE12" s="829">
        <v>4.6202</v>
      </c>
      <c r="AF12" s="787">
        <v>0</v>
      </c>
      <c r="AG12" s="719">
        <v>0</v>
      </c>
      <c r="AH12" s="733" t="s">
        <v>29</v>
      </c>
      <c r="AI12" s="789">
        <v>0</v>
      </c>
      <c r="AJ12" s="829">
        <v>0</v>
      </c>
      <c r="AK12" s="787">
        <v>18.515264</v>
      </c>
      <c r="AL12" s="719">
        <v>20.67</v>
      </c>
      <c r="AM12" s="733">
        <v>0.895755394291242</v>
      </c>
      <c r="AN12" s="789">
        <v>-2.15473600000004</v>
      </c>
      <c r="AO12" s="829">
        <v>20.112447</v>
      </c>
      <c r="AP12" s="787">
        <v>0</v>
      </c>
      <c r="AQ12" s="719">
        <v>0</v>
      </c>
      <c r="AR12" s="733" t="s">
        <v>29</v>
      </c>
      <c r="AS12" s="789">
        <v>0</v>
      </c>
      <c r="AT12" s="829">
        <v>0</v>
      </c>
      <c r="AU12" s="787">
        <v>0</v>
      </c>
      <c r="AV12" s="719">
        <v>0</v>
      </c>
      <c r="AW12" s="733" t="s">
        <v>29</v>
      </c>
      <c r="AX12" s="789">
        <v>0</v>
      </c>
      <c r="AY12" s="829">
        <v>0</v>
      </c>
    </row>
    <row r="13" s="164" customFormat="1" hidden="1" outlineLevel="1" spans="1:51">
      <c r="A13" s="786" t="s">
        <v>34</v>
      </c>
      <c r="B13" s="787">
        <v>163.970508</v>
      </c>
      <c r="C13" s="719">
        <v>170.04096242</v>
      </c>
      <c r="D13" s="733">
        <v>0.964300046685186</v>
      </c>
      <c r="E13" s="789">
        <v>-6.07045441999998</v>
      </c>
      <c r="F13" s="829">
        <v>176.709288</v>
      </c>
      <c r="G13" s="787">
        <v>101.817478</v>
      </c>
      <c r="H13" s="719">
        <v>86.2673</v>
      </c>
      <c r="I13" s="733">
        <v>1.18025576319185</v>
      </c>
      <c r="J13" s="789">
        <v>15.5501779999999</v>
      </c>
      <c r="K13" s="829">
        <v>118.803752</v>
      </c>
      <c r="L13" s="787">
        <v>16.563579</v>
      </c>
      <c r="M13" s="719">
        <v>17.574237</v>
      </c>
      <c r="N13" s="733">
        <v>0.942492069499233</v>
      </c>
      <c r="O13" s="789">
        <v>-1.010658</v>
      </c>
      <c r="P13" s="829">
        <v>19.490602</v>
      </c>
      <c r="Q13" s="787">
        <v>4.88569999999999</v>
      </c>
      <c r="R13" s="719">
        <v>5.3145</v>
      </c>
      <c r="S13" s="733">
        <v>0.919315081381126</v>
      </c>
      <c r="T13" s="789">
        <v>-0.428800000000007</v>
      </c>
      <c r="U13" s="829">
        <v>4.8908</v>
      </c>
      <c r="V13" s="787">
        <v>34.295206</v>
      </c>
      <c r="W13" s="719">
        <v>54.2365</v>
      </c>
      <c r="X13" s="733">
        <v>0.632327049127433</v>
      </c>
      <c r="Y13" s="789">
        <v>-19.941294</v>
      </c>
      <c r="Z13" s="829">
        <v>25.454943</v>
      </c>
      <c r="AA13" s="787">
        <v>6.408545</v>
      </c>
      <c r="AB13" s="719">
        <v>6.64842542</v>
      </c>
      <c r="AC13" s="733">
        <v>0.963919213220263</v>
      </c>
      <c r="AD13" s="789">
        <v>-0.239880420000004</v>
      </c>
      <c r="AE13" s="829">
        <v>8.06919099999999</v>
      </c>
      <c r="AF13" s="787">
        <v>0</v>
      </c>
      <c r="AG13" s="719">
        <v>0</v>
      </c>
      <c r="AH13" s="733" t="s">
        <v>29</v>
      </c>
      <c r="AI13" s="789">
        <v>0</v>
      </c>
      <c r="AJ13" s="829">
        <v>0</v>
      </c>
      <c r="AK13" s="787">
        <v>35.150856</v>
      </c>
      <c r="AL13" s="719">
        <v>36.48</v>
      </c>
      <c r="AM13" s="733">
        <v>0.963565131578946</v>
      </c>
      <c r="AN13" s="789">
        <v>-1.32914400000003</v>
      </c>
      <c r="AO13" s="829">
        <v>35.1544049999999</v>
      </c>
      <c r="AP13" s="787">
        <v>2.647596</v>
      </c>
      <c r="AQ13" s="719">
        <v>1.25</v>
      </c>
      <c r="AR13" s="733">
        <v>2.1180768</v>
      </c>
      <c r="AS13" s="789">
        <v>1.397596</v>
      </c>
      <c r="AT13" s="829">
        <v>0.14266</v>
      </c>
      <c r="AU13" s="787">
        <v>0</v>
      </c>
      <c r="AV13" s="719">
        <v>0.24</v>
      </c>
      <c r="AW13" s="733">
        <v>0</v>
      </c>
      <c r="AX13" s="789">
        <v>-0.24</v>
      </c>
      <c r="AY13" s="829">
        <v>0.388680000000001</v>
      </c>
    </row>
    <row r="14" s="772" customFormat="1" collapsed="1" spans="1:51">
      <c r="A14" s="790" t="s">
        <v>35</v>
      </c>
      <c r="B14" s="791">
        <v>339.591586</v>
      </c>
      <c r="C14" s="794">
        <v>341.9700362</v>
      </c>
      <c r="D14" s="830">
        <v>0.993044857887464</v>
      </c>
      <c r="E14" s="794">
        <v>-2.37845020000009</v>
      </c>
      <c r="F14" s="801">
        <v>357.167154</v>
      </c>
      <c r="G14" s="791">
        <v>207.415478</v>
      </c>
      <c r="H14" s="794">
        <v>189.5144</v>
      </c>
      <c r="I14" s="830">
        <v>1.09445761377499</v>
      </c>
      <c r="J14" s="794">
        <v>17.9010779999999</v>
      </c>
      <c r="K14" s="801">
        <v>241.952695</v>
      </c>
      <c r="L14" s="791">
        <v>40.876629</v>
      </c>
      <c r="M14" s="794">
        <v>44.364285</v>
      </c>
      <c r="N14" s="830">
        <v>0.921385952686941</v>
      </c>
      <c r="O14" s="794">
        <v>-3.48765600000002</v>
      </c>
      <c r="P14" s="801">
        <v>47.2733069999999</v>
      </c>
      <c r="Q14" s="791">
        <v>10.6306</v>
      </c>
      <c r="R14" s="794">
        <v>11.8926</v>
      </c>
      <c r="S14" s="830">
        <v>0.893883591477052</v>
      </c>
      <c r="T14" s="794">
        <v>-1.26200000000002</v>
      </c>
      <c r="U14" s="801">
        <v>11.1547</v>
      </c>
      <c r="V14" s="791">
        <v>61.1945889999999</v>
      </c>
      <c r="W14" s="794">
        <v>76.7035</v>
      </c>
      <c r="X14" s="830">
        <v>0.797806997073144</v>
      </c>
      <c r="Y14" s="794">
        <v>-15.5089110000001</v>
      </c>
      <c r="Z14" s="801">
        <v>31.4293429999999</v>
      </c>
      <c r="AA14" s="791">
        <v>19.47429</v>
      </c>
      <c r="AB14" s="794">
        <v>19.4952512</v>
      </c>
      <c r="AC14" s="830">
        <v>0.998924804826315</v>
      </c>
      <c r="AD14" s="794">
        <v>-0.0209612000000199</v>
      </c>
      <c r="AE14" s="801">
        <v>25.357109</v>
      </c>
      <c r="AF14" s="791">
        <v>0</v>
      </c>
      <c r="AG14" s="794">
        <v>0</v>
      </c>
      <c r="AH14" s="830" t="s">
        <v>29</v>
      </c>
      <c r="AI14" s="794">
        <v>0</v>
      </c>
      <c r="AJ14" s="801">
        <v>0</v>
      </c>
      <c r="AK14" s="791">
        <v>99.5078899999999</v>
      </c>
      <c r="AL14" s="794">
        <v>105.84</v>
      </c>
      <c r="AM14" s="830">
        <v>0.940172808012092</v>
      </c>
      <c r="AN14" s="794">
        <v>-6.33211000000014</v>
      </c>
      <c r="AO14" s="801">
        <v>102.374248</v>
      </c>
      <c r="AP14" s="791">
        <v>5.339835</v>
      </c>
      <c r="AQ14" s="794">
        <v>1.59</v>
      </c>
      <c r="AR14" s="830">
        <v>3.35838679245283</v>
      </c>
      <c r="AS14" s="794">
        <v>3.749835</v>
      </c>
      <c r="AT14" s="801">
        <v>0.223362</v>
      </c>
      <c r="AU14" s="791">
        <v>0</v>
      </c>
      <c r="AV14" s="794">
        <v>1.23</v>
      </c>
      <c r="AW14" s="830">
        <v>0</v>
      </c>
      <c r="AX14" s="794">
        <v>-1.23</v>
      </c>
      <c r="AY14" s="801">
        <v>0.448480000000001</v>
      </c>
    </row>
    <row r="15" s="772" customFormat="1" spans="1:51">
      <c r="A15" s="790" t="s">
        <v>36</v>
      </c>
      <c r="B15" s="791">
        <v>858.505115999998</v>
      </c>
      <c r="C15" s="792">
        <v>801.142803100001</v>
      </c>
      <c r="D15" s="830">
        <v>1.07160060937705</v>
      </c>
      <c r="E15" s="792">
        <v>57.3623128999972</v>
      </c>
      <c r="F15" s="801">
        <v>851.86304</v>
      </c>
      <c r="G15" s="791">
        <v>391.801425999999</v>
      </c>
      <c r="H15" s="792">
        <v>387.5683</v>
      </c>
      <c r="I15" s="830">
        <v>1.01092227099068</v>
      </c>
      <c r="J15" s="792">
        <v>4.23312599999866</v>
      </c>
      <c r="K15" s="801">
        <v>384.33603</v>
      </c>
      <c r="L15" s="791">
        <v>78.3598739999999</v>
      </c>
      <c r="M15" s="792">
        <v>81.601326</v>
      </c>
      <c r="N15" s="830">
        <v>0.960276969028664</v>
      </c>
      <c r="O15" s="792">
        <v>-3.24145200000008</v>
      </c>
      <c r="P15" s="801">
        <v>69.813611</v>
      </c>
      <c r="Q15" s="791">
        <v>21.2609999999999</v>
      </c>
      <c r="R15" s="792">
        <v>17.028</v>
      </c>
      <c r="S15" s="830">
        <v>1.24859055673009</v>
      </c>
      <c r="T15" s="792">
        <v>4.23299999999995</v>
      </c>
      <c r="U15" s="801">
        <v>16.9296</v>
      </c>
      <c r="V15" s="791">
        <v>0.0188119999999999</v>
      </c>
      <c r="W15" s="792">
        <v>0</v>
      </c>
      <c r="X15" s="830" t="s">
        <v>29</v>
      </c>
      <c r="Y15" s="792">
        <v>0.0188119999999999</v>
      </c>
      <c r="Z15" s="801">
        <v>0</v>
      </c>
      <c r="AA15" s="791">
        <v>367.064004</v>
      </c>
      <c r="AB15" s="792">
        <v>314.9451771</v>
      </c>
      <c r="AC15" s="830">
        <v>1.16548539456901</v>
      </c>
      <c r="AD15" s="792">
        <v>52.1188268999996</v>
      </c>
      <c r="AE15" s="801">
        <v>380.783799</v>
      </c>
      <c r="AF15" s="791">
        <v>252.855536</v>
      </c>
      <c r="AG15" s="792">
        <v>141.47</v>
      </c>
      <c r="AH15" s="830">
        <v>1.78734386088924</v>
      </c>
      <c r="AI15" s="792">
        <v>111.385536</v>
      </c>
      <c r="AJ15" s="801">
        <v>225.392729</v>
      </c>
      <c r="AK15" s="791">
        <v>0</v>
      </c>
      <c r="AL15" s="792">
        <v>263.23</v>
      </c>
      <c r="AM15" s="830">
        <v>0</v>
      </c>
      <c r="AN15" s="792">
        <v>-263.23</v>
      </c>
      <c r="AO15" s="801">
        <v>279.536564</v>
      </c>
      <c r="AP15" s="791">
        <v>0.620565</v>
      </c>
      <c r="AQ15" s="792">
        <v>48.54000003</v>
      </c>
      <c r="AR15" s="830">
        <v>0.0127846106225064</v>
      </c>
      <c r="AS15" s="792">
        <v>-47.91943503</v>
      </c>
      <c r="AT15" s="801">
        <v>39.3114689999999</v>
      </c>
      <c r="AU15" s="791">
        <v>0</v>
      </c>
      <c r="AV15" s="792">
        <v>3</v>
      </c>
      <c r="AW15" s="830">
        <v>0</v>
      </c>
      <c r="AX15" s="792">
        <v>-3</v>
      </c>
      <c r="AY15" s="801">
        <v>0.166999999999999</v>
      </c>
    </row>
    <row r="16" s="772" customFormat="1" spans="1:51">
      <c r="A16" s="790" t="s">
        <v>37</v>
      </c>
      <c r="B16" s="791">
        <v>759.722330999997</v>
      </c>
      <c r="C16" s="792">
        <v>784.41901653</v>
      </c>
      <c r="D16" s="830">
        <v>0.968515952559064</v>
      </c>
      <c r="E16" s="792">
        <v>-24.6966855300032</v>
      </c>
      <c r="F16" s="801">
        <v>823.539956999997</v>
      </c>
      <c r="G16" s="791">
        <v>580.716985999999</v>
      </c>
      <c r="H16" s="792">
        <v>589.58605</v>
      </c>
      <c r="I16" s="830">
        <v>0.984957133907762</v>
      </c>
      <c r="J16" s="792">
        <v>-8.86906400000134</v>
      </c>
      <c r="K16" s="801">
        <v>649.853428999998</v>
      </c>
      <c r="L16" s="791">
        <v>90.753745</v>
      </c>
      <c r="M16" s="792">
        <v>96.105146</v>
      </c>
      <c r="N16" s="830">
        <v>0.94431722730019</v>
      </c>
      <c r="O16" s="792">
        <v>-5.35140100000002</v>
      </c>
      <c r="P16" s="801">
        <v>87.4221249999998</v>
      </c>
      <c r="Q16" s="791">
        <v>30.508</v>
      </c>
      <c r="R16" s="792">
        <v>30.0103</v>
      </c>
      <c r="S16" s="830">
        <v>1.01658430605492</v>
      </c>
      <c r="T16" s="792">
        <v>0.497699999999988</v>
      </c>
      <c r="U16" s="801">
        <v>30.1877</v>
      </c>
      <c r="V16" s="791">
        <v>4.8</v>
      </c>
      <c r="W16" s="792">
        <v>0</v>
      </c>
      <c r="X16" s="830" t="s">
        <v>29</v>
      </c>
      <c r="Y16" s="792">
        <v>4.8</v>
      </c>
      <c r="Z16" s="801">
        <v>1.58</v>
      </c>
      <c r="AA16" s="791">
        <v>52.9435999999999</v>
      </c>
      <c r="AB16" s="792">
        <v>68.71752053</v>
      </c>
      <c r="AC16" s="830">
        <v>0.770452711210474</v>
      </c>
      <c r="AD16" s="792">
        <v>-15.7739205300001</v>
      </c>
      <c r="AE16" s="801">
        <v>54.4967029999999</v>
      </c>
      <c r="AF16" s="791">
        <v>0</v>
      </c>
      <c r="AG16" s="792">
        <v>0</v>
      </c>
      <c r="AH16" s="830" t="s">
        <v>29</v>
      </c>
      <c r="AI16" s="792">
        <v>0</v>
      </c>
      <c r="AJ16" s="801">
        <v>0</v>
      </c>
      <c r="AK16" s="791">
        <v>14.068403</v>
      </c>
      <c r="AL16" s="792">
        <v>13.1</v>
      </c>
      <c r="AM16" s="830">
        <v>1.07392389312977</v>
      </c>
      <c r="AN16" s="792">
        <v>0.968402999999965</v>
      </c>
      <c r="AO16" s="801">
        <v>12.137882</v>
      </c>
      <c r="AP16" s="791">
        <v>10.615445</v>
      </c>
      <c r="AQ16" s="792">
        <v>21.613</v>
      </c>
      <c r="AR16" s="830">
        <v>0.491160181372321</v>
      </c>
      <c r="AS16" s="792">
        <v>-10.997555</v>
      </c>
      <c r="AT16" s="801">
        <v>9.56502399999999</v>
      </c>
      <c r="AU16" s="791">
        <v>2.6103</v>
      </c>
      <c r="AV16" s="792">
        <v>4.465</v>
      </c>
      <c r="AW16" s="830">
        <v>0.584613661814109</v>
      </c>
      <c r="AX16" s="792">
        <v>-1.8547</v>
      </c>
      <c r="AY16" s="801">
        <v>3.7366</v>
      </c>
    </row>
    <row r="17" s="164" customFormat="1" hidden="1" outlineLevel="1" spans="1:51">
      <c r="A17" s="796" t="s">
        <v>38</v>
      </c>
      <c r="B17" s="787">
        <v>102.864281</v>
      </c>
      <c r="C17" s="719">
        <v>130.9896083</v>
      </c>
      <c r="D17" s="733">
        <v>0.785285812630373</v>
      </c>
      <c r="E17" s="789">
        <v>-28.1253273000002</v>
      </c>
      <c r="F17" s="829">
        <v>124.372033</v>
      </c>
      <c r="G17" s="787">
        <v>27.8515159999999</v>
      </c>
      <c r="H17" s="719">
        <v>8.95135</v>
      </c>
      <c r="I17" s="733">
        <v>3.11143190691905</v>
      </c>
      <c r="J17" s="789">
        <v>18.9001659999999</v>
      </c>
      <c r="K17" s="829">
        <v>23.5950099999998</v>
      </c>
      <c r="L17" s="787">
        <v>7.19078499999999</v>
      </c>
      <c r="M17" s="719">
        <v>6.722658</v>
      </c>
      <c r="N17" s="733">
        <v>1.06963421313415</v>
      </c>
      <c r="O17" s="789">
        <v>0.468126999999994</v>
      </c>
      <c r="P17" s="829">
        <v>6.18211799999999</v>
      </c>
      <c r="Q17" s="787">
        <v>1.3529</v>
      </c>
      <c r="R17" s="719">
        <v>1.2618</v>
      </c>
      <c r="S17" s="733">
        <v>1.0721984466635</v>
      </c>
      <c r="T17" s="789">
        <v>0.0910999999999991</v>
      </c>
      <c r="U17" s="829">
        <v>1.0451</v>
      </c>
      <c r="V17" s="787">
        <v>62.19308</v>
      </c>
      <c r="W17" s="719">
        <v>111.9115</v>
      </c>
      <c r="X17" s="733">
        <v>0.555734486625592</v>
      </c>
      <c r="Y17" s="789">
        <v>-49.71842</v>
      </c>
      <c r="Z17" s="829">
        <v>88.4910739999997</v>
      </c>
      <c r="AA17" s="787">
        <v>4.276</v>
      </c>
      <c r="AB17" s="719">
        <v>2.1423003</v>
      </c>
      <c r="AC17" s="733">
        <v>1.99598534341801</v>
      </c>
      <c r="AD17" s="789">
        <v>2.1336997</v>
      </c>
      <c r="AE17" s="829">
        <v>5.058731</v>
      </c>
      <c r="AF17" s="787">
        <v>2.50473899999999</v>
      </c>
      <c r="AG17" s="719">
        <v>2.7</v>
      </c>
      <c r="AH17" s="733">
        <v>0.927681111111107</v>
      </c>
      <c r="AI17" s="789">
        <v>-0.195261000000011</v>
      </c>
      <c r="AJ17" s="829">
        <v>1.76799399999999</v>
      </c>
      <c r="AK17" s="787">
        <v>11.123112</v>
      </c>
      <c r="AL17" s="719">
        <v>11.4</v>
      </c>
      <c r="AM17" s="733">
        <v>0.975711578947367</v>
      </c>
      <c r="AN17" s="789">
        <v>-0.276888000000012</v>
      </c>
      <c r="AO17" s="829">
        <v>0</v>
      </c>
      <c r="AP17" s="787">
        <v>2.582611</v>
      </c>
      <c r="AQ17" s="719">
        <v>1.17</v>
      </c>
      <c r="AR17" s="733">
        <v>2.20735982905983</v>
      </c>
      <c r="AS17" s="789">
        <v>1.412611</v>
      </c>
      <c r="AT17" s="829">
        <v>1.178513</v>
      </c>
      <c r="AU17" s="787">
        <v>0</v>
      </c>
      <c r="AV17" s="719">
        <v>0</v>
      </c>
      <c r="AW17" s="733" t="s">
        <v>29</v>
      </c>
      <c r="AX17" s="789">
        <v>0</v>
      </c>
      <c r="AY17" s="829">
        <v>0</v>
      </c>
    </row>
    <row r="18" s="164" customFormat="1" hidden="1" outlineLevel="1" spans="1:51">
      <c r="A18" s="796" t="s">
        <v>39</v>
      </c>
      <c r="B18" s="787">
        <v>230.040503</v>
      </c>
      <c r="C18" s="719">
        <v>240.87098227</v>
      </c>
      <c r="D18" s="733">
        <v>0.955036180913398</v>
      </c>
      <c r="E18" s="789">
        <v>-10.8304792700004</v>
      </c>
      <c r="F18" s="829">
        <v>242.841088</v>
      </c>
      <c r="G18" s="787">
        <v>70.9312179999999</v>
      </c>
      <c r="H18" s="719">
        <v>61.6704</v>
      </c>
      <c r="I18" s="733">
        <v>1.15016633587588</v>
      </c>
      <c r="J18" s="789">
        <v>9.2608179999999</v>
      </c>
      <c r="K18" s="829">
        <v>69.0055970000001</v>
      </c>
      <c r="L18" s="787">
        <v>9.597054</v>
      </c>
      <c r="M18" s="719">
        <v>9.985032</v>
      </c>
      <c r="N18" s="733">
        <v>0.96114404039967</v>
      </c>
      <c r="O18" s="789">
        <v>-0.387978000000002</v>
      </c>
      <c r="P18" s="829">
        <v>10.048406</v>
      </c>
      <c r="Q18" s="787">
        <v>2.48759999999999</v>
      </c>
      <c r="R18" s="719">
        <v>3.5046</v>
      </c>
      <c r="S18" s="733">
        <v>0.709809964047249</v>
      </c>
      <c r="T18" s="789">
        <v>-1.01700000000001</v>
      </c>
      <c r="U18" s="829">
        <v>2.60579999999999</v>
      </c>
      <c r="V18" s="787">
        <v>143.149631</v>
      </c>
      <c r="W18" s="719">
        <v>162.0696</v>
      </c>
      <c r="X18" s="733">
        <v>0.883260222768487</v>
      </c>
      <c r="Y18" s="789">
        <v>-18.9199690000004</v>
      </c>
      <c r="Z18" s="829">
        <v>153.249285</v>
      </c>
      <c r="AA18" s="787">
        <v>3.875</v>
      </c>
      <c r="AB18" s="719">
        <v>3.64135027</v>
      </c>
      <c r="AC18" s="733">
        <v>1.0641656837918</v>
      </c>
      <c r="AD18" s="789">
        <v>0.233649729999998</v>
      </c>
      <c r="AE18" s="829">
        <v>7.932</v>
      </c>
      <c r="AF18" s="787">
        <v>0</v>
      </c>
      <c r="AG18" s="719">
        <v>0</v>
      </c>
      <c r="AH18" s="733" t="s">
        <v>29</v>
      </c>
      <c r="AI18" s="789">
        <v>0</v>
      </c>
      <c r="AJ18" s="829">
        <v>0.012736</v>
      </c>
      <c r="AK18" s="787">
        <v>23.096304</v>
      </c>
      <c r="AL18" s="719">
        <v>37.24</v>
      </c>
      <c r="AM18" s="733">
        <v>0.620201503759398</v>
      </c>
      <c r="AN18" s="789">
        <v>-14.143696</v>
      </c>
      <c r="AO18" s="829">
        <v>29.686218</v>
      </c>
      <c r="AP18" s="787">
        <v>0</v>
      </c>
      <c r="AQ18" s="719">
        <v>0.336</v>
      </c>
      <c r="AR18" s="733">
        <v>0</v>
      </c>
      <c r="AS18" s="789">
        <v>-0.336</v>
      </c>
      <c r="AT18" s="829">
        <v>0.143438</v>
      </c>
      <c r="AU18" s="787">
        <v>0</v>
      </c>
      <c r="AV18" s="719">
        <v>0</v>
      </c>
      <c r="AW18" s="733" t="s">
        <v>29</v>
      </c>
      <c r="AX18" s="789">
        <v>0</v>
      </c>
      <c r="AY18" s="829">
        <v>0</v>
      </c>
    </row>
    <row r="19" s="164" customFormat="1" hidden="1" outlineLevel="1" spans="1:51">
      <c r="A19" s="796" t="s">
        <v>40</v>
      </c>
      <c r="B19" s="787">
        <v>0</v>
      </c>
      <c r="C19" s="719">
        <v>0</v>
      </c>
      <c r="D19" s="733" t="s">
        <v>29</v>
      </c>
      <c r="E19" s="789">
        <v>0</v>
      </c>
      <c r="F19" s="829">
        <v>0</v>
      </c>
      <c r="G19" s="787">
        <v>0</v>
      </c>
      <c r="H19" s="719">
        <v>0</v>
      </c>
      <c r="I19" s="733" t="s">
        <v>29</v>
      </c>
      <c r="J19" s="789">
        <v>0</v>
      </c>
      <c r="K19" s="829">
        <v>0</v>
      </c>
      <c r="L19" s="787">
        <v>0</v>
      </c>
      <c r="M19" s="719">
        <v>0</v>
      </c>
      <c r="N19" s="733" t="s">
        <v>29</v>
      </c>
      <c r="O19" s="789">
        <v>0</v>
      </c>
      <c r="P19" s="829">
        <v>0</v>
      </c>
      <c r="Q19" s="787">
        <v>0</v>
      </c>
      <c r="R19" s="719">
        <v>0</v>
      </c>
      <c r="S19" s="733" t="s">
        <v>29</v>
      </c>
      <c r="T19" s="789">
        <v>0</v>
      </c>
      <c r="U19" s="829">
        <v>0</v>
      </c>
      <c r="V19" s="787">
        <v>0</v>
      </c>
      <c r="W19" s="719">
        <v>0</v>
      </c>
      <c r="X19" s="733" t="s">
        <v>29</v>
      </c>
      <c r="Y19" s="789">
        <v>0</v>
      </c>
      <c r="Z19" s="829">
        <v>0</v>
      </c>
      <c r="AA19" s="787">
        <v>0</v>
      </c>
      <c r="AB19" s="719">
        <v>0</v>
      </c>
      <c r="AC19" s="733" t="s">
        <v>29</v>
      </c>
      <c r="AD19" s="789">
        <v>0</v>
      </c>
      <c r="AE19" s="829">
        <v>0</v>
      </c>
      <c r="AF19" s="787">
        <v>0</v>
      </c>
      <c r="AG19" s="719">
        <v>0</v>
      </c>
      <c r="AH19" s="733" t="s">
        <v>29</v>
      </c>
      <c r="AI19" s="789">
        <v>0</v>
      </c>
      <c r="AJ19" s="829">
        <v>0</v>
      </c>
      <c r="AK19" s="787">
        <v>0</v>
      </c>
      <c r="AL19" s="719">
        <v>0</v>
      </c>
      <c r="AM19" s="733" t="s">
        <v>29</v>
      </c>
      <c r="AN19" s="789">
        <v>0</v>
      </c>
      <c r="AO19" s="829">
        <v>0</v>
      </c>
      <c r="AP19" s="787">
        <v>0</v>
      </c>
      <c r="AQ19" s="719">
        <v>0</v>
      </c>
      <c r="AR19" s="733" t="s">
        <v>29</v>
      </c>
      <c r="AS19" s="789">
        <v>0</v>
      </c>
      <c r="AT19" s="829">
        <v>0</v>
      </c>
      <c r="AU19" s="787">
        <v>0</v>
      </c>
      <c r="AV19" s="719">
        <v>0</v>
      </c>
      <c r="AW19" s="733" t="s">
        <v>29</v>
      </c>
      <c r="AX19" s="789">
        <v>0</v>
      </c>
      <c r="AY19" s="829">
        <v>0</v>
      </c>
    </row>
    <row r="20" s="164" customFormat="1" hidden="1" outlineLevel="1" spans="1:51">
      <c r="A20" s="796" t="s">
        <v>41</v>
      </c>
      <c r="B20" s="787">
        <v>237.975766</v>
      </c>
      <c r="C20" s="719">
        <v>247.04789248</v>
      </c>
      <c r="D20" s="733">
        <v>0.963277863296346</v>
      </c>
      <c r="E20" s="789">
        <v>-9.07212648000009</v>
      </c>
      <c r="F20" s="829">
        <v>241.460201</v>
      </c>
      <c r="G20" s="787">
        <v>77.617796</v>
      </c>
      <c r="H20" s="719">
        <v>64.5021</v>
      </c>
      <c r="I20" s="733">
        <v>1.20333750374019</v>
      </c>
      <c r="J20" s="789">
        <v>13.115696</v>
      </c>
      <c r="K20" s="829">
        <v>75.467906</v>
      </c>
      <c r="L20" s="787">
        <v>13.841885</v>
      </c>
      <c r="M20" s="719">
        <v>17.618292</v>
      </c>
      <c r="N20" s="733">
        <v>0.785654193947971</v>
      </c>
      <c r="O20" s="789">
        <v>-3.77640700000002</v>
      </c>
      <c r="P20" s="829">
        <v>14.956235</v>
      </c>
      <c r="Q20" s="787">
        <v>3.35669999999999</v>
      </c>
      <c r="R20" s="719">
        <v>4.1445</v>
      </c>
      <c r="S20" s="733">
        <v>0.809916757148026</v>
      </c>
      <c r="T20" s="789">
        <v>-0.787800000000005</v>
      </c>
      <c r="U20" s="829">
        <v>3.711</v>
      </c>
      <c r="V20" s="787">
        <v>136.214526</v>
      </c>
      <c r="W20" s="719">
        <v>153.8645</v>
      </c>
      <c r="X20" s="733">
        <v>0.88528884830484</v>
      </c>
      <c r="Y20" s="789">
        <v>-17.649974</v>
      </c>
      <c r="Z20" s="829">
        <v>140.177191</v>
      </c>
      <c r="AA20" s="787">
        <v>6.94485899999999</v>
      </c>
      <c r="AB20" s="719">
        <v>6.91850048</v>
      </c>
      <c r="AC20" s="733">
        <v>1.00380986025457</v>
      </c>
      <c r="AD20" s="789">
        <v>0.0263585199999925</v>
      </c>
      <c r="AE20" s="829">
        <v>7.147869</v>
      </c>
      <c r="AF20" s="787">
        <v>0</v>
      </c>
      <c r="AG20" s="719">
        <v>0</v>
      </c>
      <c r="AH20" s="733" t="s">
        <v>29</v>
      </c>
      <c r="AI20" s="789">
        <v>0</v>
      </c>
      <c r="AJ20" s="829">
        <v>0</v>
      </c>
      <c r="AK20" s="787">
        <v>0</v>
      </c>
      <c r="AL20" s="719">
        <v>0</v>
      </c>
      <c r="AM20" s="733" t="s">
        <v>29</v>
      </c>
      <c r="AN20" s="789">
        <v>0</v>
      </c>
      <c r="AO20" s="829">
        <v>0</v>
      </c>
      <c r="AP20" s="787">
        <v>0.026119</v>
      </c>
      <c r="AQ20" s="719">
        <v>0</v>
      </c>
      <c r="AR20" s="733" t="s">
        <v>29</v>
      </c>
      <c r="AS20" s="789">
        <v>0.026119</v>
      </c>
      <c r="AT20" s="829">
        <v>0</v>
      </c>
      <c r="AU20" s="787">
        <v>0</v>
      </c>
      <c r="AV20" s="719">
        <v>0</v>
      </c>
      <c r="AW20" s="733" t="s">
        <v>29</v>
      </c>
      <c r="AX20" s="789">
        <v>0</v>
      </c>
      <c r="AY20" s="829">
        <v>0</v>
      </c>
    </row>
    <row r="21" s="772" customFormat="1" collapsed="1" spans="1:51">
      <c r="A21" s="790" t="s">
        <v>42</v>
      </c>
      <c r="B21" s="791">
        <v>570.880549999999</v>
      </c>
      <c r="C21" s="794">
        <v>618.90848305</v>
      </c>
      <c r="D21" s="830">
        <v>0.92239897437935</v>
      </c>
      <c r="E21" s="794">
        <v>-48.0279330500007</v>
      </c>
      <c r="F21" s="801">
        <v>608.673321999999</v>
      </c>
      <c r="G21" s="791">
        <v>176.40053</v>
      </c>
      <c r="H21" s="794">
        <v>135.12385</v>
      </c>
      <c r="I21" s="830">
        <v>1.30547294204539</v>
      </c>
      <c r="J21" s="794">
        <v>41.2766799999997</v>
      </c>
      <c r="K21" s="801">
        <v>168.068513</v>
      </c>
      <c r="L21" s="791">
        <v>30.629724</v>
      </c>
      <c r="M21" s="794">
        <v>34.325982</v>
      </c>
      <c r="N21" s="830">
        <v>0.892318943708587</v>
      </c>
      <c r="O21" s="794">
        <v>-3.69625800000003</v>
      </c>
      <c r="P21" s="801">
        <v>31.186759</v>
      </c>
      <c r="Q21" s="791">
        <v>7.19719999999998</v>
      </c>
      <c r="R21" s="794">
        <v>8.9109</v>
      </c>
      <c r="S21" s="830">
        <v>0.807684970092806</v>
      </c>
      <c r="T21" s="794">
        <v>-1.71370000000002</v>
      </c>
      <c r="U21" s="801">
        <v>7.36189999999999</v>
      </c>
      <c r="V21" s="791">
        <v>341.557237</v>
      </c>
      <c r="W21" s="794">
        <v>427.8456</v>
      </c>
      <c r="X21" s="830">
        <v>0.798318919254983</v>
      </c>
      <c r="Y21" s="794">
        <v>-86.2883630000005</v>
      </c>
      <c r="Z21" s="801">
        <v>381.91755</v>
      </c>
      <c r="AA21" s="791">
        <v>15.095859</v>
      </c>
      <c r="AB21" s="794">
        <v>12.70215105</v>
      </c>
      <c r="AC21" s="830">
        <v>1.18844902257716</v>
      </c>
      <c r="AD21" s="794">
        <v>2.39370794999999</v>
      </c>
      <c r="AE21" s="801">
        <v>20.1386</v>
      </c>
      <c r="AF21" s="791">
        <v>2.50473899999999</v>
      </c>
      <c r="AG21" s="794">
        <v>2.7</v>
      </c>
      <c r="AH21" s="830">
        <v>0.927681111111107</v>
      </c>
      <c r="AI21" s="794">
        <v>-0.195261000000011</v>
      </c>
      <c r="AJ21" s="801">
        <v>1.78072999999999</v>
      </c>
      <c r="AK21" s="791">
        <v>34.219416</v>
      </c>
      <c r="AL21" s="794">
        <v>48.64</v>
      </c>
      <c r="AM21" s="830">
        <v>0.703524177631578</v>
      </c>
      <c r="AN21" s="794">
        <v>-14.420584</v>
      </c>
      <c r="AO21" s="801">
        <v>29.686218</v>
      </c>
      <c r="AP21" s="791">
        <v>2.60873</v>
      </c>
      <c r="AQ21" s="794">
        <v>1.506</v>
      </c>
      <c r="AR21" s="830">
        <v>1.73222443559097</v>
      </c>
      <c r="AS21" s="794">
        <v>1.10273</v>
      </c>
      <c r="AT21" s="801">
        <v>1.321951</v>
      </c>
      <c r="AU21" s="791">
        <v>0</v>
      </c>
      <c r="AV21" s="794">
        <v>0</v>
      </c>
      <c r="AW21" s="830" t="s">
        <v>29</v>
      </c>
      <c r="AX21" s="794">
        <v>0</v>
      </c>
      <c r="AY21" s="801">
        <v>0</v>
      </c>
    </row>
    <row r="22" s="164" customFormat="1" hidden="1" outlineLevel="1" spans="1:51">
      <c r="A22" s="796" t="s">
        <v>43</v>
      </c>
      <c r="B22" s="787">
        <v>549.559112999999</v>
      </c>
      <c r="C22" s="719">
        <v>530.70337871</v>
      </c>
      <c r="D22" s="733">
        <v>1.03552970462678</v>
      </c>
      <c r="E22" s="789">
        <v>18.8557342899988</v>
      </c>
      <c r="F22" s="829">
        <v>531.004739999998</v>
      </c>
      <c r="G22" s="787">
        <v>364.940800999999</v>
      </c>
      <c r="H22" s="719">
        <v>355.567</v>
      </c>
      <c r="I22" s="733">
        <v>1.02636296675451</v>
      </c>
      <c r="J22" s="789">
        <v>9.37380099999928</v>
      </c>
      <c r="K22" s="829">
        <v>365.620566999999</v>
      </c>
      <c r="L22" s="787">
        <v>90.7717439999998</v>
      </c>
      <c r="M22" s="719">
        <v>96.690518</v>
      </c>
      <c r="N22" s="733">
        <v>0.938786407163522</v>
      </c>
      <c r="O22" s="789">
        <v>-5.91877400000016</v>
      </c>
      <c r="P22" s="829">
        <v>88.5967029999998</v>
      </c>
      <c r="Q22" s="787">
        <v>20.0627</v>
      </c>
      <c r="R22" s="719">
        <v>18.586</v>
      </c>
      <c r="S22" s="733">
        <v>1.07945227590659</v>
      </c>
      <c r="T22" s="789">
        <v>1.47669999999997</v>
      </c>
      <c r="U22" s="829">
        <v>18.726098</v>
      </c>
      <c r="V22" s="787">
        <v>22.164719</v>
      </c>
      <c r="W22" s="719">
        <v>11.5624</v>
      </c>
      <c r="X22" s="733">
        <v>1.91696524942918</v>
      </c>
      <c r="Y22" s="789">
        <v>10.602319</v>
      </c>
      <c r="Z22" s="829">
        <v>6.38182599999999</v>
      </c>
      <c r="AA22" s="787">
        <v>51.619149</v>
      </c>
      <c r="AB22" s="719">
        <v>48.29746071</v>
      </c>
      <c r="AC22" s="733">
        <v>1.06877563004699</v>
      </c>
      <c r="AD22" s="789">
        <v>3.32168828999995</v>
      </c>
      <c r="AE22" s="829">
        <v>51.679546</v>
      </c>
      <c r="AF22" s="787">
        <v>9.72674099999998</v>
      </c>
      <c r="AG22" s="719">
        <v>0</v>
      </c>
      <c r="AH22" s="733" t="s">
        <v>29</v>
      </c>
      <c r="AI22" s="789">
        <v>9.72674099999998</v>
      </c>
      <c r="AJ22" s="829">
        <v>0.454827</v>
      </c>
      <c r="AK22" s="787">
        <v>3.367655</v>
      </c>
      <c r="AL22" s="719">
        <v>4.71</v>
      </c>
      <c r="AM22" s="733">
        <v>0.715001061571125</v>
      </c>
      <c r="AN22" s="789">
        <v>-1.342345</v>
      </c>
      <c r="AO22" s="829">
        <v>2.092443</v>
      </c>
      <c r="AP22" s="787">
        <v>4.632573</v>
      </c>
      <c r="AQ22" s="719">
        <v>4.05</v>
      </c>
      <c r="AR22" s="733">
        <v>1.14384518518518</v>
      </c>
      <c r="AS22" s="789">
        <v>0.582572999999996</v>
      </c>
      <c r="AT22" s="829">
        <v>0.482665</v>
      </c>
      <c r="AU22" s="787">
        <v>12.6715</v>
      </c>
      <c r="AV22" s="719">
        <v>8.96</v>
      </c>
      <c r="AW22" s="733">
        <v>1.41422991071428</v>
      </c>
      <c r="AX22" s="789">
        <v>3.71149999999998</v>
      </c>
      <c r="AY22" s="829">
        <v>10.319034</v>
      </c>
    </row>
    <row r="23" s="164" customFormat="1" hidden="1" outlineLevel="1" spans="1:51">
      <c r="A23" s="796" t="s">
        <v>44</v>
      </c>
      <c r="B23" s="787">
        <v>207.696897</v>
      </c>
      <c r="C23" s="719">
        <v>200.86108708</v>
      </c>
      <c r="D23" s="733">
        <v>1.03403252476313</v>
      </c>
      <c r="E23" s="789">
        <v>6.83580991999992</v>
      </c>
      <c r="F23" s="829">
        <v>193.077725</v>
      </c>
      <c r="G23" s="787">
        <v>150.103227</v>
      </c>
      <c r="H23" s="719">
        <v>139.2317</v>
      </c>
      <c r="I23" s="733">
        <v>1.0780822686213</v>
      </c>
      <c r="J23" s="789">
        <v>10.871527</v>
      </c>
      <c r="K23" s="829">
        <v>137.329407</v>
      </c>
      <c r="L23" s="787">
        <v>34.493206</v>
      </c>
      <c r="M23" s="719">
        <v>37.249461</v>
      </c>
      <c r="N23" s="733">
        <v>0.926005506495785</v>
      </c>
      <c r="O23" s="789">
        <v>-2.75625500000002</v>
      </c>
      <c r="P23" s="829">
        <v>31.579747</v>
      </c>
      <c r="Q23" s="787">
        <v>8.05849999999999</v>
      </c>
      <c r="R23" s="719">
        <v>7.5708</v>
      </c>
      <c r="S23" s="733">
        <v>1.06441855550272</v>
      </c>
      <c r="T23" s="789">
        <v>0.487699999999986</v>
      </c>
      <c r="U23" s="829">
        <v>6.72639999999999</v>
      </c>
      <c r="V23" s="787">
        <v>0</v>
      </c>
      <c r="W23" s="719">
        <v>0</v>
      </c>
      <c r="X23" s="733" t="s">
        <v>29</v>
      </c>
      <c r="Y23" s="789">
        <v>0</v>
      </c>
      <c r="Z23" s="829">
        <v>0.0953009999999999</v>
      </c>
      <c r="AA23" s="787">
        <v>15.041964</v>
      </c>
      <c r="AB23" s="719">
        <v>16.80912608</v>
      </c>
      <c r="AC23" s="733">
        <v>0.894868890173735</v>
      </c>
      <c r="AD23" s="789">
        <v>-1.76716208000002</v>
      </c>
      <c r="AE23" s="829">
        <v>17.34687</v>
      </c>
      <c r="AF23" s="787">
        <v>0</v>
      </c>
      <c r="AG23" s="719">
        <v>0</v>
      </c>
      <c r="AH23" s="733" t="s">
        <v>29</v>
      </c>
      <c r="AI23" s="789">
        <v>0</v>
      </c>
      <c r="AJ23" s="829">
        <v>0</v>
      </c>
      <c r="AK23" s="787">
        <v>0</v>
      </c>
      <c r="AL23" s="719">
        <v>0</v>
      </c>
      <c r="AM23" s="733" t="s">
        <v>29</v>
      </c>
      <c r="AN23" s="789">
        <v>0</v>
      </c>
      <c r="AO23" s="829">
        <v>0</v>
      </c>
      <c r="AP23" s="787">
        <v>7.694858</v>
      </c>
      <c r="AQ23" s="719">
        <v>6.69</v>
      </c>
      <c r="AR23" s="733">
        <v>1.15020298953662</v>
      </c>
      <c r="AS23" s="789">
        <v>1.004858</v>
      </c>
      <c r="AT23" s="829">
        <v>4.334858</v>
      </c>
      <c r="AU23" s="787">
        <v>1.0886</v>
      </c>
      <c r="AV23" s="719">
        <v>0.72</v>
      </c>
      <c r="AW23" s="733">
        <v>1.51194444444444</v>
      </c>
      <c r="AX23" s="789">
        <v>0.368599999999999</v>
      </c>
      <c r="AY23" s="829">
        <v>0.461023</v>
      </c>
    </row>
    <row r="24" s="164" customFormat="1" hidden="1" outlineLevel="1" spans="1:51">
      <c r="A24" s="796" t="s">
        <v>45</v>
      </c>
      <c r="B24" s="787">
        <v>35.158665</v>
      </c>
      <c r="C24" s="719">
        <v>45.0865740300001</v>
      </c>
      <c r="D24" s="733">
        <v>0.77980342832449</v>
      </c>
      <c r="E24" s="789">
        <v>-9.92790903000012</v>
      </c>
      <c r="F24" s="829">
        <v>55.9687100000001</v>
      </c>
      <c r="G24" s="787">
        <v>28.9018</v>
      </c>
      <c r="H24" s="719">
        <v>27.9678</v>
      </c>
      <c r="I24" s="733">
        <v>1.03339554773704</v>
      </c>
      <c r="J24" s="789">
        <v>0.93399999999998</v>
      </c>
      <c r="K24" s="829">
        <v>39.5950520000001</v>
      </c>
      <c r="L24" s="787">
        <v>3.392757</v>
      </c>
      <c r="M24" s="719">
        <v>3.440349</v>
      </c>
      <c r="N24" s="733">
        <v>0.986166519733899</v>
      </c>
      <c r="O24" s="789">
        <v>-0.0475920000000003</v>
      </c>
      <c r="P24" s="829">
        <v>7.532148</v>
      </c>
      <c r="Q24" s="787">
        <v>1.50319999999999</v>
      </c>
      <c r="R24" s="719">
        <v>1.5858</v>
      </c>
      <c r="S24" s="733">
        <v>0.94791272543826</v>
      </c>
      <c r="T24" s="789">
        <v>-0.0826000000000071</v>
      </c>
      <c r="U24" s="829">
        <v>3.1975</v>
      </c>
      <c r="V24" s="787">
        <v>0</v>
      </c>
      <c r="W24" s="719">
        <v>0</v>
      </c>
      <c r="X24" s="733" t="s">
        <v>29</v>
      </c>
      <c r="Y24" s="789">
        <v>0</v>
      </c>
      <c r="Z24" s="829">
        <v>0</v>
      </c>
      <c r="AA24" s="787">
        <v>1.360908</v>
      </c>
      <c r="AB24" s="719">
        <v>12.09262503</v>
      </c>
      <c r="AC24" s="733">
        <v>0.112540329053765</v>
      </c>
      <c r="AD24" s="789">
        <v>-10.73171703</v>
      </c>
      <c r="AE24" s="829">
        <v>5.64401</v>
      </c>
      <c r="AF24" s="787">
        <v>0</v>
      </c>
      <c r="AG24" s="719">
        <v>0</v>
      </c>
      <c r="AH24" s="733" t="s">
        <v>29</v>
      </c>
      <c r="AI24" s="789">
        <v>0</v>
      </c>
      <c r="AJ24" s="829">
        <v>0</v>
      </c>
      <c r="AK24" s="787">
        <v>0</v>
      </c>
      <c r="AL24" s="719">
        <v>0</v>
      </c>
      <c r="AM24" s="733" t="s">
        <v>29</v>
      </c>
      <c r="AN24" s="789">
        <v>0</v>
      </c>
      <c r="AO24" s="829">
        <v>0</v>
      </c>
      <c r="AP24" s="787">
        <v>0.716580999999999</v>
      </c>
      <c r="AQ24" s="719">
        <v>0</v>
      </c>
      <c r="AR24" s="733" t="s">
        <v>29</v>
      </c>
      <c r="AS24" s="789">
        <v>0.716580999999999</v>
      </c>
      <c r="AT24" s="829">
        <v>2.0396</v>
      </c>
      <c r="AU24" s="787">
        <v>2.105</v>
      </c>
      <c r="AV24" s="719">
        <v>0</v>
      </c>
      <c r="AW24" s="733" t="s">
        <v>29</v>
      </c>
      <c r="AX24" s="789">
        <v>2.105</v>
      </c>
      <c r="AY24" s="829">
        <v>0.330699999999999</v>
      </c>
    </row>
    <row r="25" s="164" customFormat="1" hidden="1" outlineLevel="1" spans="1:51">
      <c r="A25" s="796" t="s">
        <v>46</v>
      </c>
      <c r="B25" s="787">
        <v>633.325556999999</v>
      </c>
      <c r="C25" s="719">
        <v>668.520892299999</v>
      </c>
      <c r="D25" s="733">
        <v>0.947353424993327</v>
      </c>
      <c r="E25" s="789">
        <v>-35.1953353</v>
      </c>
      <c r="F25" s="829">
        <v>660.682179</v>
      </c>
      <c r="G25" s="787">
        <v>476.530836</v>
      </c>
      <c r="H25" s="719">
        <v>492.43225</v>
      </c>
      <c r="I25" s="733">
        <v>0.9677084228338</v>
      </c>
      <c r="J25" s="789">
        <v>-15.9014140000004</v>
      </c>
      <c r="K25" s="829">
        <v>495.031014999999</v>
      </c>
      <c r="L25" s="787">
        <v>71.5693879999999</v>
      </c>
      <c r="M25" s="719">
        <v>91.600389</v>
      </c>
      <c r="N25" s="733">
        <v>0.78132187844748</v>
      </c>
      <c r="O25" s="789">
        <v>-20.0310010000001</v>
      </c>
      <c r="P25" s="829">
        <v>76.370054</v>
      </c>
      <c r="Q25" s="787">
        <v>18.7652</v>
      </c>
      <c r="R25" s="719">
        <v>20.7117</v>
      </c>
      <c r="S25" s="733">
        <v>0.906019303099213</v>
      </c>
      <c r="T25" s="789">
        <v>-1.94650000000003</v>
      </c>
      <c r="U25" s="829">
        <v>20.457404</v>
      </c>
      <c r="V25" s="787">
        <v>0.169975</v>
      </c>
      <c r="W25" s="719">
        <v>0</v>
      </c>
      <c r="X25" s="733" t="s">
        <v>29</v>
      </c>
      <c r="Y25" s="789">
        <v>0.169975</v>
      </c>
      <c r="Z25" s="829">
        <v>1.825471</v>
      </c>
      <c r="AA25" s="787">
        <v>66.2901579999999</v>
      </c>
      <c r="AB25" s="719">
        <v>63.7765533</v>
      </c>
      <c r="AC25" s="733">
        <v>1.03941267707234</v>
      </c>
      <c r="AD25" s="789">
        <v>2.5136046999999</v>
      </c>
      <c r="AE25" s="829">
        <v>66.9982349999999</v>
      </c>
      <c r="AF25" s="787">
        <v>0</v>
      </c>
      <c r="AG25" s="719">
        <v>0</v>
      </c>
      <c r="AH25" s="733" t="s">
        <v>29</v>
      </c>
      <c r="AI25" s="789">
        <v>0</v>
      </c>
      <c r="AJ25" s="829">
        <v>0</v>
      </c>
      <c r="AK25" s="787">
        <v>339.93358</v>
      </c>
      <c r="AL25" s="719">
        <v>271.87127</v>
      </c>
      <c r="AM25" s="733">
        <v>1.2503475633891</v>
      </c>
      <c r="AN25" s="789">
        <v>68.0623099999999</v>
      </c>
      <c r="AO25" s="829">
        <v>249.512816999999</v>
      </c>
      <c r="AP25" s="787">
        <v>11.122451</v>
      </c>
      <c r="AQ25" s="719">
        <v>5.94</v>
      </c>
      <c r="AR25" s="733">
        <v>1.8724664983165</v>
      </c>
      <c r="AS25" s="789">
        <v>5.18245099999999</v>
      </c>
      <c r="AT25" s="829">
        <v>1.486096</v>
      </c>
      <c r="AU25" s="787">
        <v>1.189423</v>
      </c>
      <c r="AV25" s="719">
        <v>4.088</v>
      </c>
      <c r="AW25" s="733">
        <v>0.290954745596868</v>
      </c>
      <c r="AX25" s="789">
        <v>-2.898577</v>
      </c>
      <c r="AY25" s="829">
        <v>0.767</v>
      </c>
    </row>
    <row r="26" s="164" customFormat="1" hidden="1" outlineLevel="1" spans="1:51">
      <c r="A26" s="796" t="s">
        <v>47</v>
      </c>
      <c r="B26" s="787">
        <v>0</v>
      </c>
      <c r="C26" s="719">
        <v>0</v>
      </c>
      <c r="D26" s="733" t="s">
        <v>29</v>
      </c>
      <c r="E26" s="789">
        <v>0</v>
      </c>
      <c r="F26" s="829">
        <v>-3.29736238313671e-14</v>
      </c>
      <c r="G26" s="787">
        <v>0</v>
      </c>
      <c r="H26" s="719">
        <v>0</v>
      </c>
      <c r="I26" s="733" t="s">
        <v>29</v>
      </c>
      <c r="J26" s="789">
        <v>0</v>
      </c>
      <c r="K26" s="829">
        <v>-2.97539770599542e-14</v>
      </c>
      <c r="L26" s="787">
        <v>0</v>
      </c>
      <c r="M26" s="719">
        <v>0</v>
      </c>
      <c r="N26" s="733" t="s">
        <v>29</v>
      </c>
      <c r="O26" s="789">
        <v>0</v>
      </c>
      <c r="P26" s="829">
        <v>-4.64905891561784e-16</v>
      </c>
      <c r="Q26" s="787">
        <v>0</v>
      </c>
      <c r="R26" s="719">
        <v>0</v>
      </c>
      <c r="S26" s="733" t="s">
        <v>29</v>
      </c>
      <c r="T26" s="789">
        <v>0</v>
      </c>
      <c r="U26" s="829">
        <v>-6.66133814775094e-16</v>
      </c>
      <c r="V26" s="787">
        <v>0</v>
      </c>
      <c r="W26" s="719">
        <v>0</v>
      </c>
      <c r="X26" s="733" t="s">
        <v>29</v>
      </c>
      <c r="Y26" s="789">
        <v>0</v>
      </c>
      <c r="Z26" s="829">
        <v>0</v>
      </c>
      <c r="AA26" s="787">
        <v>0</v>
      </c>
      <c r="AB26" s="719">
        <v>0</v>
      </c>
      <c r="AC26" s="733" t="s">
        <v>29</v>
      </c>
      <c r="AD26" s="789">
        <v>0</v>
      </c>
      <c r="AE26" s="829">
        <v>-9.99200722162641e-16</v>
      </c>
      <c r="AF26" s="787">
        <v>0</v>
      </c>
      <c r="AG26" s="719">
        <v>0</v>
      </c>
      <c r="AH26" s="733" t="s">
        <v>29</v>
      </c>
      <c r="AI26" s="789">
        <v>0</v>
      </c>
      <c r="AJ26" s="829">
        <v>0</v>
      </c>
      <c r="AK26" s="787">
        <v>0</v>
      </c>
      <c r="AL26" s="719">
        <v>0</v>
      </c>
      <c r="AM26" s="733" t="s">
        <v>29</v>
      </c>
      <c r="AN26" s="789">
        <v>0</v>
      </c>
      <c r="AO26" s="829">
        <v>8.04911692853238e-16</v>
      </c>
      <c r="AP26" s="787">
        <v>0</v>
      </c>
      <c r="AQ26" s="719">
        <v>0</v>
      </c>
      <c r="AR26" s="733" t="s">
        <v>29</v>
      </c>
      <c r="AS26" s="789">
        <v>0</v>
      </c>
      <c r="AT26" s="829">
        <v>0</v>
      </c>
      <c r="AU26" s="787">
        <v>0</v>
      </c>
      <c r="AV26" s="719">
        <v>0</v>
      </c>
      <c r="AW26" s="733" t="s">
        <v>29</v>
      </c>
      <c r="AX26" s="789">
        <v>0</v>
      </c>
      <c r="AY26" s="829">
        <v>0</v>
      </c>
    </row>
    <row r="27" s="772" customFormat="1" collapsed="1" spans="1:51">
      <c r="A27" s="790" t="s">
        <v>48</v>
      </c>
      <c r="B27" s="791">
        <v>1425.740232</v>
      </c>
      <c r="C27" s="794">
        <v>1445.17193212</v>
      </c>
      <c r="D27" s="830">
        <v>0.986554056518731</v>
      </c>
      <c r="E27" s="794">
        <v>-19.4317001200022</v>
      </c>
      <c r="F27" s="801">
        <v>1440.733354</v>
      </c>
      <c r="G27" s="791">
        <v>1020.476664</v>
      </c>
      <c r="H27" s="794">
        <v>1015.19875</v>
      </c>
      <c r="I27" s="830">
        <v>1.00519889726026</v>
      </c>
      <c r="J27" s="794">
        <v>5.27791399999887</v>
      </c>
      <c r="K27" s="801">
        <v>1037.576041</v>
      </c>
      <c r="L27" s="791">
        <v>200.227095</v>
      </c>
      <c r="M27" s="794">
        <v>228.980717</v>
      </c>
      <c r="N27" s="830">
        <v>0.874427758036934</v>
      </c>
      <c r="O27" s="794">
        <v>-28.7536220000003</v>
      </c>
      <c r="P27" s="801">
        <v>204.078652</v>
      </c>
      <c r="Q27" s="791">
        <v>48.3895999999999</v>
      </c>
      <c r="R27" s="794">
        <v>48.4543</v>
      </c>
      <c r="S27" s="830">
        <v>0.998664721190894</v>
      </c>
      <c r="T27" s="794">
        <v>-0.0647000000000872</v>
      </c>
      <c r="U27" s="801">
        <v>49.1074019999999</v>
      </c>
      <c r="V27" s="791">
        <v>22.334694</v>
      </c>
      <c r="W27" s="794">
        <v>11.5624</v>
      </c>
      <c r="X27" s="830">
        <v>1.93166591711063</v>
      </c>
      <c r="Y27" s="794">
        <v>10.772294</v>
      </c>
      <c r="Z27" s="801">
        <v>8.30259799999999</v>
      </c>
      <c r="AA27" s="791">
        <v>134.312179</v>
      </c>
      <c r="AB27" s="794">
        <v>140.97576512</v>
      </c>
      <c r="AC27" s="830">
        <v>0.952732399683534</v>
      </c>
      <c r="AD27" s="794">
        <v>-6.66358612000016</v>
      </c>
      <c r="AE27" s="801">
        <v>141.668661</v>
      </c>
      <c r="AF27" s="791">
        <v>9.72674099999998</v>
      </c>
      <c r="AG27" s="794">
        <v>0</v>
      </c>
      <c r="AH27" s="830" t="s">
        <v>29</v>
      </c>
      <c r="AI27" s="794">
        <v>9.72674099999998</v>
      </c>
      <c r="AJ27" s="801">
        <v>0.454827</v>
      </c>
      <c r="AK27" s="791">
        <v>343.301235</v>
      </c>
      <c r="AL27" s="794">
        <v>276.58127</v>
      </c>
      <c r="AM27" s="830">
        <v>1.24123095898721</v>
      </c>
      <c r="AN27" s="794">
        <v>66.7199649999999</v>
      </c>
      <c r="AO27" s="801">
        <v>251.605259999999</v>
      </c>
      <c r="AP27" s="791">
        <v>24.166463</v>
      </c>
      <c r="AQ27" s="794">
        <v>16.68</v>
      </c>
      <c r="AR27" s="830">
        <v>1.44882871702638</v>
      </c>
      <c r="AS27" s="794">
        <v>7.48646299999998</v>
      </c>
      <c r="AT27" s="801">
        <v>8.34321899999999</v>
      </c>
      <c r="AU27" s="791">
        <v>17.054523</v>
      </c>
      <c r="AV27" s="794">
        <v>13.768</v>
      </c>
      <c r="AW27" s="830">
        <v>1.23870736490412</v>
      </c>
      <c r="AX27" s="794">
        <v>3.28652299999998</v>
      </c>
      <c r="AY27" s="801">
        <v>11.877757</v>
      </c>
    </row>
    <row r="28" ht="16.2" spans="1:51">
      <c r="A28" s="204" t="s">
        <v>49</v>
      </c>
      <c r="B28" s="205">
        <v>4399.98723099999</v>
      </c>
      <c r="C28" s="206">
        <v>4438.76446444</v>
      </c>
      <c r="D28" s="207">
        <v>0.991263957853438</v>
      </c>
      <c r="E28" s="814">
        <v>-38.7772334400079</v>
      </c>
      <c r="F28" s="209">
        <v>4496.55569499999</v>
      </c>
      <c r="G28" s="205">
        <v>2638.86356</v>
      </c>
      <c r="H28" s="206">
        <v>2562.31485</v>
      </c>
      <c r="I28" s="207">
        <v>1.02987482588254</v>
      </c>
      <c r="J28" s="814">
        <v>76.548709999995</v>
      </c>
      <c r="K28" s="209">
        <v>2775.632229</v>
      </c>
      <c r="L28" s="205">
        <v>497.097389999999</v>
      </c>
      <c r="M28" s="206">
        <v>547.929748</v>
      </c>
      <c r="N28" s="207">
        <v>0.907228329570453</v>
      </c>
      <c r="O28" s="814">
        <v>-50.8323580000006</v>
      </c>
      <c r="P28" s="209">
        <v>497.956743999999</v>
      </c>
      <c r="Q28" s="205">
        <v>131.6468</v>
      </c>
      <c r="R28" s="206">
        <v>131.9543</v>
      </c>
      <c r="S28" s="207">
        <v>0.997669647749257</v>
      </c>
      <c r="T28" s="814">
        <v>-0.307500000000175</v>
      </c>
      <c r="U28" s="209">
        <v>130.386202</v>
      </c>
      <c r="V28" s="205">
        <v>508.348649</v>
      </c>
      <c r="W28" s="206">
        <v>608.086</v>
      </c>
      <c r="X28" s="207">
        <v>0.83598150426091</v>
      </c>
      <c r="Y28" s="814">
        <v>-99.7373510000005</v>
      </c>
      <c r="Z28" s="209">
        <v>435.3228</v>
      </c>
      <c r="AA28" s="205">
        <v>624.030831999999</v>
      </c>
      <c r="AB28" s="206">
        <v>588.47956644</v>
      </c>
      <c r="AC28" s="207">
        <v>1.06041206455998</v>
      </c>
      <c r="AD28" s="814">
        <v>35.5512655599994</v>
      </c>
      <c r="AE28" s="209">
        <v>657.25772</v>
      </c>
      <c r="AF28" s="205">
        <v>265.087016</v>
      </c>
      <c r="AG28" s="206">
        <v>144.17</v>
      </c>
      <c r="AH28" s="207">
        <v>1.83871135465076</v>
      </c>
      <c r="AI28" s="814">
        <v>120.917016</v>
      </c>
      <c r="AJ28" s="209">
        <v>227.628286</v>
      </c>
      <c r="AK28" s="205">
        <v>559.623236</v>
      </c>
      <c r="AL28" s="206">
        <v>783.66387</v>
      </c>
      <c r="AM28" s="207">
        <v>0.714111314076531</v>
      </c>
      <c r="AN28" s="814">
        <v>-224.040634</v>
      </c>
      <c r="AO28" s="209">
        <v>765.869275999999</v>
      </c>
      <c r="AP28" s="205">
        <v>43.5204769999999</v>
      </c>
      <c r="AQ28" s="206">
        <v>91.36900003</v>
      </c>
      <c r="AR28" s="207">
        <v>0.476315566392436</v>
      </c>
      <c r="AS28" s="814">
        <v>-47.8485230300001</v>
      </c>
      <c r="AT28" s="209">
        <v>58.9320169999999</v>
      </c>
      <c r="AU28" s="205">
        <v>19.664823</v>
      </c>
      <c r="AV28" s="206">
        <v>22.463</v>
      </c>
      <c r="AW28" s="207">
        <v>0.875431732181809</v>
      </c>
      <c r="AX28" s="814">
        <v>-2.79817700000002</v>
      </c>
      <c r="AY28" s="209">
        <v>16.237661</v>
      </c>
    </row>
    <row r="29" s="695" customFormat="1" hidden="1" outlineLevel="2" spans="1:51">
      <c r="A29" s="796" t="s">
        <v>50</v>
      </c>
      <c r="B29" s="787">
        <v>169.756012</v>
      </c>
      <c r="C29" s="719">
        <v>211.14835005</v>
      </c>
      <c r="D29" s="733">
        <v>0.803965609770581</v>
      </c>
      <c r="E29" s="789">
        <v>-41.3923380499997</v>
      </c>
      <c r="F29" s="829">
        <v>172.997806</v>
      </c>
      <c r="G29" s="787">
        <v>102.608226</v>
      </c>
      <c r="H29" s="719">
        <v>136.74</v>
      </c>
      <c r="I29" s="733">
        <v>0.750389249670908</v>
      </c>
      <c r="J29" s="789">
        <v>-34.131774</v>
      </c>
      <c r="K29" s="829">
        <v>101.036492</v>
      </c>
      <c r="L29" s="787">
        <v>24.7844249999999</v>
      </c>
      <c r="M29" s="719">
        <v>33.690699</v>
      </c>
      <c r="N29" s="733">
        <v>0.735645912244206</v>
      </c>
      <c r="O29" s="789">
        <v>-8.90627400000006</v>
      </c>
      <c r="P29" s="829">
        <v>27.384364</v>
      </c>
      <c r="Q29" s="787">
        <v>4.1319</v>
      </c>
      <c r="R29" s="719">
        <v>5.7636</v>
      </c>
      <c r="S29" s="733">
        <v>0.716895690193628</v>
      </c>
      <c r="T29" s="789">
        <v>-1.6317</v>
      </c>
      <c r="U29" s="829">
        <v>3.40779999999999</v>
      </c>
      <c r="V29" s="787">
        <v>33.173862</v>
      </c>
      <c r="W29" s="719">
        <v>29.1461</v>
      </c>
      <c r="X29" s="733">
        <v>1.13819214234494</v>
      </c>
      <c r="Y29" s="789">
        <v>4.02776199999997</v>
      </c>
      <c r="Z29" s="829">
        <v>31.920775</v>
      </c>
      <c r="AA29" s="787">
        <v>5.05759899999996</v>
      </c>
      <c r="AB29" s="719">
        <v>5.80795105</v>
      </c>
      <c r="AC29" s="733">
        <v>0.870806065075214</v>
      </c>
      <c r="AD29" s="789">
        <v>-0.750352050000042</v>
      </c>
      <c r="AE29" s="829">
        <v>9.24837499999999</v>
      </c>
      <c r="AF29" s="787">
        <v>185.942094</v>
      </c>
      <c r="AG29" s="719">
        <v>143.4</v>
      </c>
      <c r="AH29" s="733">
        <v>1.29666732217573</v>
      </c>
      <c r="AI29" s="789">
        <v>42.5420939999998</v>
      </c>
      <c r="AJ29" s="829">
        <v>150.880388</v>
      </c>
      <c r="AK29" s="787">
        <v>0.4805</v>
      </c>
      <c r="AL29" s="719">
        <v>2.16</v>
      </c>
      <c r="AM29" s="733">
        <v>0.222453703703704</v>
      </c>
      <c r="AN29" s="789">
        <v>-1.6795</v>
      </c>
      <c r="AO29" s="829">
        <v>0.3255</v>
      </c>
      <c r="AP29" s="787">
        <v>6.581347</v>
      </c>
      <c r="AQ29" s="719">
        <v>12.2</v>
      </c>
      <c r="AR29" s="733">
        <v>0.539454672131148</v>
      </c>
      <c r="AS29" s="789">
        <v>-5.618653</v>
      </c>
      <c r="AT29" s="829">
        <v>16.662681</v>
      </c>
      <c r="AU29" s="787">
        <v>4.36702999999999</v>
      </c>
      <c r="AV29" s="719">
        <v>7.85</v>
      </c>
      <c r="AW29" s="733">
        <v>0.556309554140126</v>
      </c>
      <c r="AX29" s="789">
        <v>-3.48297000000001</v>
      </c>
      <c r="AY29" s="829">
        <v>6.465115</v>
      </c>
    </row>
    <row r="30" s="695" customFormat="1" hidden="1" outlineLevel="2" spans="1:51">
      <c r="A30" s="796" t="s">
        <v>51</v>
      </c>
      <c r="B30" s="787">
        <v>126.265183</v>
      </c>
      <c r="C30" s="831">
        <v>138.71816045</v>
      </c>
      <c r="D30" s="733">
        <v>0.910228210858601</v>
      </c>
      <c r="E30" s="832">
        <v>-12.4529774500002</v>
      </c>
      <c r="F30" s="829">
        <v>153.777145</v>
      </c>
      <c r="G30" s="787">
        <v>46.076035</v>
      </c>
      <c r="H30" s="831">
        <v>47.0602</v>
      </c>
      <c r="I30" s="733">
        <v>0.979087105452165</v>
      </c>
      <c r="J30" s="832">
        <v>-0.984165000000004</v>
      </c>
      <c r="K30" s="829">
        <v>84.9131409999999</v>
      </c>
      <c r="L30" s="787">
        <v>15.3789499999999</v>
      </c>
      <c r="M30" s="831">
        <v>16.233885</v>
      </c>
      <c r="N30" s="733">
        <v>0.947336389286972</v>
      </c>
      <c r="O30" s="832">
        <v>-0.854935000000065</v>
      </c>
      <c r="P30" s="829">
        <v>29.165358</v>
      </c>
      <c r="Q30" s="787">
        <v>0.0541999999999998</v>
      </c>
      <c r="R30" s="831">
        <v>0</v>
      </c>
      <c r="S30" s="733" t="s">
        <v>29</v>
      </c>
      <c r="T30" s="832">
        <v>0.0541999999999998</v>
      </c>
      <c r="U30" s="829">
        <v>0.6606</v>
      </c>
      <c r="V30" s="787">
        <v>62.000892</v>
      </c>
      <c r="W30" s="831">
        <v>74.4197</v>
      </c>
      <c r="X30" s="733">
        <v>0.833124723695473</v>
      </c>
      <c r="Y30" s="832">
        <v>-12.418808</v>
      </c>
      <c r="Z30" s="829">
        <v>33.934446</v>
      </c>
      <c r="AA30" s="787">
        <v>2.755106</v>
      </c>
      <c r="AB30" s="831">
        <v>1.00437545</v>
      </c>
      <c r="AC30" s="733">
        <v>2.74310368697283</v>
      </c>
      <c r="AD30" s="832">
        <v>1.75073055</v>
      </c>
      <c r="AE30" s="829">
        <v>5.1036</v>
      </c>
      <c r="AF30" s="787">
        <v>0</v>
      </c>
      <c r="AG30" s="831">
        <v>0</v>
      </c>
      <c r="AH30" s="733" t="s">
        <v>29</v>
      </c>
      <c r="AI30" s="832">
        <v>0</v>
      </c>
      <c r="AJ30" s="829">
        <v>0</v>
      </c>
      <c r="AK30" s="787">
        <v>45.882921</v>
      </c>
      <c r="AL30" s="831">
        <v>13.5</v>
      </c>
      <c r="AM30" s="733">
        <v>3.39873488888889</v>
      </c>
      <c r="AN30" s="832">
        <v>32.382921</v>
      </c>
      <c r="AO30" s="829">
        <v>11.8</v>
      </c>
      <c r="AP30" s="787">
        <v>2.382972</v>
      </c>
      <c r="AQ30" s="831">
        <v>0.68</v>
      </c>
      <c r="AR30" s="733">
        <v>3.50437058823529</v>
      </c>
      <c r="AS30" s="832">
        <v>1.702972</v>
      </c>
      <c r="AT30" s="829">
        <v>1.883856</v>
      </c>
      <c r="AU30" s="787">
        <v>0</v>
      </c>
      <c r="AV30" s="831">
        <v>0.15</v>
      </c>
      <c r="AW30" s="733">
        <v>0</v>
      </c>
      <c r="AX30" s="832">
        <v>-0.15</v>
      </c>
      <c r="AY30" s="829">
        <v>0</v>
      </c>
    </row>
    <row r="31" s="695" customFormat="1" hidden="1" outlineLevel="2" spans="1:51">
      <c r="A31" s="796" t="s">
        <v>52</v>
      </c>
      <c r="B31" s="787">
        <v>102.918352</v>
      </c>
      <c r="C31" s="719">
        <v>116.31294806</v>
      </c>
      <c r="D31" s="733">
        <v>0.884840026124259</v>
      </c>
      <c r="E31" s="789">
        <v>-13.39459606</v>
      </c>
      <c r="F31" s="829">
        <v>107.246836</v>
      </c>
      <c r="G31" s="787">
        <v>8.61856</v>
      </c>
      <c r="H31" s="719">
        <v>8.485</v>
      </c>
      <c r="I31" s="733">
        <v>1.01574071891573</v>
      </c>
      <c r="J31" s="789">
        <v>0.133559999999997</v>
      </c>
      <c r="K31" s="829">
        <v>8.35362499999998</v>
      </c>
      <c r="L31" s="787">
        <v>2.07194099999999</v>
      </c>
      <c r="M31" s="719">
        <v>2.148048</v>
      </c>
      <c r="N31" s="733">
        <v>0.964569227503293</v>
      </c>
      <c r="O31" s="789">
        <v>-0.0761070000000057</v>
      </c>
      <c r="P31" s="829">
        <v>1.825889</v>
      </c>
      <c r="Q31" s="787">
        <v>0</v>
      </c>
      <c r="R31" s="719">
        <v>0</v>
      </c>
      <c r="S31" s="733" t="s">
        <v>29</v>
      </c>
      <c r="T31" s="789">
        <v>0</v>
      </c>
      <c r="U31" s="829">
        <v>0</v>
      </c>
      <c r="V31" s="787">
        <v>90.54868</v>
      </c>
      <c r="W31" s="719">
        <v>105.3864</v>
      </c>
      <c r="X31" s="733">
        <v>0.859206501028596</v>
      </c>
      <c r="Y31" s="789">
        <v>-14.83772</v>
      </c>
      <c r="Z31" s="829">
        <v>96.6103219999999</v>
      </c>
      <c r="AA31" s="787">
        <v>1.679171</v>
      </c>
      <c r="AB31" s="719">
        <v>0.29350006</v>
      </c>
      <c r="AC31" s="733">
        <v>5.72119474183411</v>
      </c>
      <c r="AD31" s="789">
        <v>1.38567094</v>
      </c>
      <c r="AE31" s="829">
        <v>0.457</v>
      </c>
      <c r="AF31" s="787">
        <v>0</v>
      </c>
      <c r="AG31" s="719">
        <v>0</v>
      </c>
      <c r="AH31" s="733" t="s">
        <v>29</v>
      </c>
      <c r="AI31" s="789">
        <v>0</v>
      </c>
      <c r="AJ31" s="829">
        <v>0</v>
      </c>
      <c r="AK31" s="787">
        <v>31.370524</v>
      </c>
      <c r="AL31" s="719">
        <v>17.1</v>
      </c>
      <c r="AM31" s="733">
        <v>1.83453356725146</v>
      </c>
      <c r="AN31" s="789">
        <v>14.270524</v>
      </c>
      <c r="AO31" s="829">
        <v>18.768264</v>
      </c>
      <c r="AP31" s="787">
        <v>0.995273999999999</v>
      </c>
      <c r="AQ31" s="719">
        <v>1.416</v>
      </c>
      <c r="AR31" s="733">
        <v>0.702877118644067</v>
      </c>
      <c r="AS31" s="789">
        <v>-0.420726000000001</v>
      </c>
      <c r="AT31" s="829">
        <v>0.511146999999999</v>
      </c>
      <c r="AU31" s="787">
        <v>1.0278</v>
      </c>
      <c r="AV31" s="719">
        <v>0.45</v>
      </c>
      <c r="AW31" s="733">
        <v>2.284</v>
      </c>
      <c r="AX31" s="789">
        <v>0.5778</v>
      </c>
      <c r="AY31" s="829">
        <v>0.2919</v>
      </c>
    </row>
    <row r="32" s="695" customFormat="1" hidden="1" outlineLevel="2" spans="1:51">
      <c r="A32" s="796" t="s">
        <v>53</v>
      </c>
      <c r="B32" s="787">
        <v>10.261359</v>
      </c>
      <c r="C32" s="719">
        <v>7.1622</v>
      </c>
      <c r="D32" s="733">
        <v>1.4327104800201</v>
      </c>
      <c r="E32" s="789">
        <v>3.09915899999997</v>
      </c>
      <c r="F32" s="829">
        <v>3.655722</v>
      </c>
      <c r="G32" s="787">
        <v>4.48286699999999</v>
      </c>
      <c r="H32" s="719">
        <v>0</v>
      </c>
      <c r="I32" s="733" t="s">
        <v>29</v>
      </c>
      <c r="J32" s="789">
        <v>4.48286699999999</v>
      </c>
      <c r="K32" s="829">
        <v>0</v>
      </c>
      <c r="L32" s="787">
        <v>1.80712899999999</v>
      </c>
      <c r="M32" s="719">
        <v>0</v>
      </c>
      <c r="N32" s="733" t="s">
        <v>29</v>
      </c>
      <c r="O32" s="789">
        <v>1.80712899999999</v>
      </c>
      <c r="P32" s="829">
        <v>0</v>
      </c>
      <c r="Q32" s="787">
        <v>0</v>
      </c>
      <c r="R32" s="719">
        <v>0</v>
      </c>
      <c r="S32" s="733" t="s">
        <v>29</v>
      </c>
      <c r="T32" s="789">
        <v>0</v>
      </c>
      <c r="U32" s="829">
        <v>0</v>
      </c>
      <c r="V32" s="787">
        <v>3.798063</v>
      </c>
      <c r="W32" s="719">
        <v>7.1622</v>
      </c>
      <c r="X32" s="733">
        <v>0.530292787132445</v>
      </c>
      <c r="Y32" s="789">
        <v>-3.364137</v>
      </c>
      <c r="Z32" s="829">
        <v>3.570722</v>
      </c>
      <c r="AA32" s="787">
        <v>0.1733</v>
      </c>
      <c r="AB32" s="719">
        <v>0</v>
      </c>
      <c r="AC32" s="733" t="s">
        <v>29</v>
      </c>
      <c r="AD32" s="789">
        <v>0.1733</v>
      </c>
      <c r="AE32" s="829">
        <v>0.085</v>
      </c>
      <c r="AF32" s="787">
        <v>0</v>
      </c>
      <c r="AG32" s="719">
        <v>0</v>
      </c>
      <c r="AH32" s="733" t="s">
        <v>29</v>
      </c>
      <c r="AI32" s="789">
        <v>0</v>
      </c>
      <c r="AJ32" s="829">
        <v>0</v>
      </c>
      <c r="AK32" s="787">
        <v>0.299999999999999</v>
      </c>
      <c r="AL32" s="719">
        <v>2.7</v>
      </c>
      <c r="AM32" s="733">
        <v>0.111111111111111</v>
      </c>
      <c r="AN32" s="789">
        <v>-2.4</v>
      </c>
      <c r="AO32" s="829">
        <v>0</v>
      </c>
      <c r="AP32" s="787">
        <v>0.925680999999998</v>
      </c>
      <c r="AQ32" s="719">
        <v>0.6</v>
      </c>
      <c r="AR32" s="733">
        <v>1.54280166666666</v>
      </c>
      <c r="AS32" s="789">
        <v>0.325680999999998</v>
      </c>
      <c r="AT32" s="829">
        <v>0.0909999999999999</v>
      </c>
      <c r="AU32" s="787">
        <v>0.500071</v>
      </c>
      <c r="AV32" s="719">
        <v>0.24</v>
      </c>
      <c r="AW32" s="733">
        <v>2.08362916666667</v>
      </c>
      <c r="AX32" s="789">
        <v>0.260071</v>
      </c>
      <c r="AY32" s="829">
        <v>0</v>
      </c>
    </row>
    <row r="33" s="695" customFormat="1" hidden="1" outlineLevel="2" spans="1:51">
      <c r="A33" s="796" t="s">
        <v>54</v>
      </c>
      <c r="B33" s="787">
        <v>22.439986</v>
      </c>
      <c r="C33" s="719">
        <v>27.83597515</v>
      </c>
      <c r="D33" s="733">
        <v>0.806150525680433</v>
      </c>
      <c r="E33" s="789">
        <v>-5.39598915000002</v>
      </c>
      <c r="F33" s="829">
        <v>28.400685</v>
      </c>
      <c r="G33" s="787">
        <v>13.889844</v>
      </c>
      <c r="H33" s="719">
        <v>20.8861</v>
      </c>
      <c r="I33" s="733">
        <v>0.665028128755488</v>
      </c>
      <c r="J33" s="789">
        <v>-6.99625600000001</v>
      </c>
      <c r="K33" s="829">
        <v>19.898497</v>
      </c>
      <c r="L33" s="787">
        <v>4.02098199999999</v>
      </c>
      <c r="M33" s="719">
        <v>5.3145</v>
      </c>
      <c r="N33" s="733">
        <v>0.756605889547463</v>
      </c>
      <c r="O33" s="789">
        <v>-1.29351800000001</v>
      </c>
      <c r="P33" s="829">
        <v>6.347758</v>
      </c>
      <c r="Q33" s="787">
        <v>0</v>
      </c>
      <c r="R33" s="719">
        <v>0</v>
      </c>
      <c r="S33" s="733" t="s">
        <v>29</v>
      </c>
      <c r="T33" s="789">
        <v>0</v>
      </c>
      <c r="U33" s="829">
        <v>-0.0652999999999992</v>
      </c>
      <c r="V33" s="787">
        <v>3.73846</v>
      </c>
      <c r="W33" s="719">
        <v>0</v>
      </c>
      <c r="X33" s="733" t="s">
        <v>29</v>
      </c>
      <c r="Y33" s="789">
        <v>3.73846</v>
      </c>
      <c r="Z33" s="829">
        <v>0</v>
      </c>
      <c r="AA33" s="787">
        <v>0.7907</v>
      </c>
      <c r="AB33" s="719">
        <v>1.63537515</v>
      </c>
      <c r="AC33" s="733">
        <v>0.483497624383005</v>
      </c>
      <c r="AD33" s="789">
        <v>-0.84467515</v>
      </c>
      <c r="AE33" s="829">
        <v>2.21973</v>
      </c>
      <c r="AF33" s="787">
        <v>0</v>
      </c>
      <c r="AG33" s="719">
        <v>0</v>
      </c>
      <c r="AH33" s="733" t="s">
        <v>29</v>
      </c>
      <c r="AI33" s="789">
        <v>0</v>
      </c>
      <c r="AJ33" s="829">
        <v>0</v>
      </c>
      <c r="AK33" s="787">
        <v>0</v>
      </c>
      <c r="AL33" s="719">
        <v>2.88</v>
      </c>
      <c r="AM33" s="733">
        <v>0</v>
      </c>
      <c r="AN33" s="789">
        <v>-2.88</v>
      </c>
      <c r="AO33" s="829">
        <v>0</v>
      </c>
      <c r="AP33" s="787">
        <v>0.628759</v>
      </c>
      <c r="AQ33" s="719">
        <v>0.86</v>
      </c>
      <c r="AR33" s="733">
        <v>0.73111511627907</v>
      </c>
      <c r="AS33" s="789">
        <v>-0.231241</v>
      </c>
      <c r="AT33" s="829">
        <v>1.939617</v>
      </c>
      <c r="AU33" s="787">
        <v>0</v>
      </c>
      <c r="AV33" s="719">
        <v>0</v>
      </c>
      <c r="AW33" s="733" t="s">
        <v>29</v>
      </c>
      <c r="AX33" s="789">
        <v>0</v>
      </c>
      <c r="AY33" s="829">
        <v>0</v>
      </c>
    </row>
    <row r="34" s="695" customFormat="1" hidden="1" outlineLevel="2" spans="1:51">
      <c r="A34" s="796" t="s">
        <v>55</v>
      </c>
      <c r="B34" s="787">
        <v>23.236411</v>
      </c>
      <c r="C34" s="719">
        <v>23.98828418</v>
      </c>
      <c r="D34" s="733">
        <v>0.968656650289857</v>
      </c>
      <c r="E34" s="789">
        <v>-0.75187318000004</v>
      </c>
      <c r="F34" s="829">
        <v>24.790879</v>
      </c>
      <c r="G34" s="787">
        <v>15.623248</v>
      </c>
      <c r="H34" s="719">
        <v>16.2506</v>
      </c>
      <c r="I34" s="733">
        <v>0.961395148486824</v>
      </c>
      <c r="J34" s="789">
        <v>-0.627352000000016</v>
      </c>
      <c r="K34" s="829">
        <v>15.791149</v>
      </c>
      <c r="L34" s="787">
        <v>6.34489799999999</v>
      </c>
      <c r="M34" s="719">
        <v>6.356934</v>
      </c>
      <c r="N34" s="733">
        <v>0.998106634424707</v>
      </c>
      <c r="O34" s="789">
        <v>-0.012036000000009</v>
      </c>
      <c r="P34" s="829">
        <v>6.36063</v>
      </c>
      <c r="Q34" s="787">
        <v>0</v>
      </c>
      <c r="R34" s="719">
        <v>0</v>
      </c>
      <c r="S34" s="733" t="s">
        <v>29</v>
      </c>
      <c r="T34" s="789">
        <v>0</v>
      </c>
      <c r="U34" s="829">
        <v>0</v>
      </c>
      <c r="V34" s="787">
        <v>0</v>
      </c>
      <c r="W34" s="719">
        <v>0</v>
      </c>
      <c r="X34" s="733" t="s">
        <v>29</v>
      </c>
      <c r="Y34" s="789">
        <v>0</v>
      </c>
      <c r="Z34" s="829">
        <v>0</v>
      </c>
      <c r="AA34" s="787">
        <v>1.268265</v>
      </c>
      <c r="AB34" s="719">
        <v>1.38075018</v>
      </c>
      <c r="AC34" s="733">
        <v>0.918533286014128</v>
      </c>
      <c r="AD34" s="789">
        <v>-0.112485180000002</v>
      </c>
      <c r="AE34" s="829">
        <v>2.6391</v>
      </c>
      <c r="AF34" s="787">
        <v>0</v>
      </c>
      <c r="AG34" s="719">
        <v>0</v>
      </c>
      <c r="AH34" s="733" t="s">
        <v>29</v>
      </c>
      <c r="AI34" s="789">
        <v>0</v>
      </c>
      <c r="AJ34" s="829">
        <v>0</v>
      </c>
      <c r="AK34" s="787">
        <v>0</v>
      </c>
      <c r="AL34" s="719">
        <v>2.88</v>
      </c>
      <c r="AM34" s="733">
        <v>0</v>
      </c>
      <c r="AN34" s="789">
        <v>-2.88</v>
      </c>
      <c r="AO34" s="829">
        <v>0</v>
      </c>
      <c r="AP34" s="787">
        <v>1.740434</v>
      </c>
      <c r="AQ34" s="719">
        <v>0.28</v>
      </c>
      <c r="AR34" s="733">
        <v>6.21583571428571</v>
      </c>
      <c r="AS34" s="789">
        <v>1.460434</v>
      </c>
      <c r="AT34" s="829">
        <v>3.439014</v>
      </c>
      <c r="AU34" s="787">
        <v>0.461221999999999</v>
      </c>
      <c r="AV34" s="719">
        <v>0</v>
      </c>
      <c r="AW34" s="733" t="s">
        <v>29</v>
      </c>
      <c r="AX34" s="789">
        <v>0.461221999999999</v>
      </c>
      <c r="AY34" s="829">
        <v>0.1872</v>
      </c>
    </row>
    <row r="35" s="695" customFormat="1" hidden="1" outlineLevel="2" spans="1:51">
      <c r="A35" s="796" t="s">
        <v>56</v>
      </c>
      <c r="B35" s="787">
        <v>17.4237369999999</v>
      </c>
      <c r="C35" s="719">
        <v>20.36028109</v>
      </c>
      <c r="D35" s="733">
        <v>0.85577094554739</v>
      </c>
      <c r="E35" s="789">
        <v>-2.93654409000006</v>
      </c>
      <c r="F35" s="829">
        <v>18.215508</v>
      </c>
      <c r="G35" s="787">
        <v>5.22584599999999</v>
      </c>
      <c r="H35" s="719">
        <v>8.736</v>
      </c>
      <c r="I35" s="733">
        <v>0.598196657509156</v>
      </c>
      <c r="J35" s="789">
        <v>-3.51015400000001</v>
      </c>
      <c r="K35" s="829">
        <v>9.12541999999999</v>
      </c>
      <c r="L35" s="787">
        <v>1.48676</v>
      </c>
      <c r="M35" s="719">
        <v>2.782431</v>
      </c>
      <c r="N35" s="733">
        <v>0.53433849752249</v>
      </c>
      <c r="O35" s="789">
        <v>-1.295671</v>
      </c>
      <c r="P35" s="829">
        <v>3.079636</v>
      </c>
      <c r="Q35" s="787">
        <v>0</v>
      </c>
      <c r="R35" s="719">
        <v>0</v>
      </c>
      <c r="S35" s="733" t="s">
        <v>29</v>
      </c>
      <c r="T35" s="789">
        <v>0</v>
      </c>
      <c r="U35" s="829">
        <v>0</v>
      </c>
      <c r="V35" s="787">
        <v>10.0392039999999</v>
      </c>
      <c r="W35" s="719">
        <v>8.1706</v>
      </c>
      <c r="X35" s="733">
        <v>1.2286985043938</v>
      </c>
      <c r="Y35" s="789">
        <v>1.86860399999995</v>
      </c>
      <c r="Z35" s="829">
        <v>4.334852</v>
      </c>
      <c r="AA35" s="787">
        <v>0.671926999999999</v>
      </c>
      <c r="AB35" s="719">
        <v>0.67125009</v>
      </c>
      <c r="AC35" s="733">
        <v>1.00100843189459</v>
      </c>
      <c r="AD35" s="789">
        <v>0.000676909999999364</v>
      </c>
      <c r="AE35" s="829">
        <v>1.6756</v>
      </c>
      <c r="AF35" s="787">
        <v>0</v>
      </c>
      <c r="AG35" s="719">
        <v>0</v>
      </c>
      <c r="AH35" s="733" t="s">
        <v>29</v>
      </c>
      <c r="AI35" s="789">
        <v>0</v>
      </c>
      <c r="AJ35" s="829">
        <v>0</v>
      </c>
      <c r="AK35" s="787">
        <v>0.342728</v>
      </c>
      <c r="AL35" s="719">
        <v>0.27</v>
      </c>
      <c r="AM35" s="733">
        <v>1.26936296296296</v>
      </c>
      <c r="AN35" s="789">
        <v>0.0727279999999998</v>
      </c>
      <c r="AO35" s="829">
        <v>0.173034</v>
      </c>
      <c r="AP35" s="787">
        <v>0.356247</v>
      </c>
      <c r="AQ35" s="719">
        <v>0.45</v>
      </c>
      <c r="AR35" s="733">
        <v>0.79166</v>
      </c>
      <c r="AS35" s="789">
        <v>-0.093753</v>
      </c>
      <c r="AT35" s="829">
        <v>0.370777999999999</v>
      </c>
      <c r="AU35" s="787">
        <v>0.599706</v>
      </c>
      <c r="AV35" s="719">
        <v>0</v>
      </c>
      <c r="AW35" s="733" t="s">
        <v>29</v>
      </c>
      <c r="AX35" s="789">
        <v>0.599706</v>
      </c>
      <c r="AY35" s="829">
        <v>0</v>
      </c>
    </row>
    <row r="36" s="695" customFormat="1" hidden="1" outlineLevel="2" spans="1:51">
      <c r="A36" s="796" t="s">
        <v>57</v>
      </c>
      <c r="B36" s="787">
        <v>161.205444</v>
      </c>
      <c r="C36" s="719">
        <v>138.75929978</v>
      </c>
      <c r="D36" s="733">
        <v>1.16176317014851</v>
      </c>
      <c r="E36" s="789">
        <v>22.4461442199997</v>
      </c>
      <c r="F36" s="829">
        <v>20.740452</v>
      </c>
      <c r="G36" s="787">
        <v>78.3269929999998</v>
      </c>
      <c r="H36" s="719">
        <v>126.9866</v>
      </c>
      <c r="I36" s="733">
        <v>0.616813057440704</v>
      </c>
      <c r="J36" s="789">
        <v>-48.6596070000002</v>
      </c>
      <c r="K36" s="829">
        <v>8.650769</v>
      </c>
      <c r="L36" s="787">
        <v>22.033277</v>
      </c>
      <c r="M36" s="719">
        <v>32.490549</v>
      </c>
      <c r="N36" s="733">
        <v>0.678144188945529</v>
      </c>
      <c r="O36" s="789">
        <v>-10.457272</v>
      </c>
      <c r="P36" s="829">
        <v>2.365218</v>
      </c>
      <c r="Q36" s="787">
        <v>0.961699999999998</v>
      </c>
      <c r="R36" s="719">
        <v>1.9485</v>
      </c>
      <c r="S36" s="733">
        <v>0.493559148062611</v>
      </c>
      <c r="T36" s="789">
        <v>-0.986800000000002</v>
      </c>
      <c r="U36" s="829">
        <v>0.145</v>
      </c>
      <c r="V36" s="787">
        <v>55.5431569999999</v>
      </c>
      <c r="W36" s="719">
        <v>-24.2893</v>
      </c>
      <c r="X36" s="733">
        <v>-2.28673354110658</v>
      </c>
      <c r="Y36" s="789">
        <v>79.8324569999999</v>
      </c>
      <c r="Z36" s="829">
        <v>9.47660499999999</v>
      </c>
      <c r="AA36" s="787">
        <v>4.34031699999999</v>
      </c>
      <c r="AB36" s="719">
        <v>1.62295078</v>
      </c>
      <c r="AC36" s="733">
        <v>2.67433680274641</v>
      </c>
      <c r="AD36" s="789">
        <v>2.71736621999999</v>
      </c>
      <c r="AE36" s="829">
        <v>0.102859999999999</v>
      </c>
      <c r="AF36" s="787">
        <v>94.8898279999999</v>
      </c>
      <c r="AG36" s="719">
        <v>60.76</v>
      </c>
      <c r="AH36" s="733">
        <v>1.56171540487162</v>
      </c>
      <c r="AI36" s="789">
        <v>34.1298279999999</v>
      </c>
      <c r="AJ36" s="829">
        <v>0</v>
      </c>
      <c r="AK36" s="787">
        <v>11.973466</v>
      </c>
      <c r="AL36" s="719">
        <v>26.9</v>
      </c>
      <c r="AM36" s="733">
        <v>0.445110260223048</v>
      </c>
      <c r="AN36" s="789">
        <v>-14.926534</v>
      </c>
      <c r="AO36" s="829">
        <v>0</v>
      </c>
      <c r="AP36" s="787">
        <v>4.618475</v>
      </c>
      <c r="AQ36" s="719">
        <v>6.57</v>
      </c>
      <c r="AR36" s="733">
        <v>0.702964231354642</v>
      </c>
      <c r="AS36" s="789">
        <v>-1.951525</v>
      </c>
      <c r="AT36" s="829">
        <v>0.698599999999999</v>
      </c>
      <c r="AU36" s="787">
        <v>5.361759</v>
      </c>
      <c r="AV36" s="719">
        <v>11.16</v>
      </c>
      <c r="AW36" s="733">
        <v>0.480444354838709</v>
      </c>
      <c r="AX36" s="789">
        <v>-5.798241</v>
      </c>
      <c r="AY36" s="829">
        <v>0.53</v>
      </c>
    </row>
    <row r="37" s="695" customFormat="1" hidden="1" outlineLevel="2" spans="1:51">
      <c r="A37" s="796" t="s">
        <v>58</v>
      </c>
      <c r="B37" s="787">
        <v>138.530097</v>
      </c>
      <c r="C37" s="719">
        <v>181.90561681</v>
      </c>
      <c r="D37" s="733">
        <v>0.761549310182623</v>
      </c>
      <c r="E37" s="789">
        <v>-43.37551981</v>
      </c>
      <c r="F37" s="829">
        <v>64.3663079999999</v>
      </c>
      <c r="G37" s="787">
        <v>76.9726479999999</v>
      </c>
      <c r="H37" s="719">
        <v>121.7368</v>
      </c>
      <c r="I37" s="733">
        <v>0.632287426645023</v>
      </c>
      <c r="J37" s="789">
        <v>-44.7641520000001</v>
      </c>
      <c r="K37" s="829">
        <v>25.744009</v>
      </c>
      <c r="L37" s="787">
        <v>17.052277</v>
      </c>
      <c r="M37" s="719">
        <v>25.551216</v>
      </c>
      <c r="N37" s="733">
        <v>0.667376339349171</v>
      </c>
      <c r="O37" s="789">
        <v>-8.49893900000003</v>
      </c>
      <c r="P37" s="829">
        <v>4.978902</v>
      </c>
      <c r="Q37" s="787">
        <v>1.2962</v>
      </c>
      <c r="R37" s="719">
        <v>0.9477</v>
      </c>
      <c r="S37" s="733">
        <v>1.36773240476944</v>
      </c>
      <c r="T37" s="789">
        <v>0.348499999999999</v>
      </c>
      <c r="U37" s="829">
        <v>0.3025</v>
      </c>
      <c r="V37" s="787">
        <v>37.208736</v>
      </c>
      <c r="W37" s="719">
        <v>30.5135</v>
      </c>
      <c r="X37" s="733">
        <v>1.21941881462304</v>
      </c>
      <c r="Y37" s="789">
        <v>6.69523599999998</v>
      </c>
      <c r="Z37" s="829">
        <v>33.260897</v>
      </c>
      <c r="AA37" s="787">
        <v>6.00023599999999</v>
      </c>
      <c r="AB37" s="719">
        <v>3.15640081</v>
      </c>
      <c r="AC37" s="733">
        <v>1.90097404011248</v>
      </c>
      <c r="AD37" s="789">
        <v>2.84383518999999</v>
      </c>
      <c r="AE37" s="829">
        <v>0.0799999999999999</v>
      </c>
      <c r="AF37" s="787">
        <v>123.361026</v>
      </c>
      <c r="AG37" s="719">
        <v>109.8</v>
      </c>
      <c r="AH37" s="733">
        <v>1.12350661202186</v>
      </c>
      <c r="AI37" s="789">
        <v>13.561026</v>
      </c>
      <c r="AJ37" s="829">
        <v>0.437236999999999</v>
      </c>
      <c r="AK37" s="787">
        <v>8.380675</v>
      </c>
      <c r="AL37" s="719">
        <v>9.5</v>
      </c>
      <c r="AM37" s="733">
        <v>0.882176315789474</v>
      </c>
      <c r="AN37" s="789">
        <v>-1.119325</v>
      </c>
      <c r="AO37" s="829">
        <v>2.994125</v>
      </c>
      <c r="AP37" s="787">
        <v>4.802419</v>
      </c>
      <c r="AQ37" s="719">
        <v>4.5</v>
      </c>
      <c r="AR37" s="733">
        <v>1.06720422222222</v>
      </c>
      <c r="AS37" s="789">
        <v>0.302418999999998</v>
      </c>
      <c r="AT37" s="829">
        <v>1.010092</v>
      </c>
      <c r="AU37" s="787">
        <v>7.978648</v>
      </c>
      <c r="AV37" s="719">
        <v>8.86892</v>
      </c>
      <c r="AW37" s="733">
        <v>0.899618893845023</v>
      </c>
      <c r="AX37" s="789">
        <v>-0.890272</v>
      </c>
      <c r="AY37" s="829">
        <v>1.27459</v>
      </c>
    </row>
    <row r="38" s="695" customFormat="1" hidden="1" outlineLevel="2" spans="1:51">
      <c r="A38" s="796" t="s">
        <v>59</v>
      </c>
      <c r="B38" s="787">
        <v>3.31998100000001</v>
      </c>
      <c r="C38" s="719">
        <v>3.15</v>
      </c>
      <c r="D38" s="733">
        <v>1.05396222222222</v>
      </c>
      <c r="E38" s="789">
        <v>0.169981000000007</v>
      </c>
      <c r="F38" s="829">
        <v>50.4924519999999</v>
      </c>
      <c r="G38" s="787">
        <v>2.211429</v>
      </c>
      <c r="H38" s="719">
        <v>0.53</v>
      </c>
      <c r="I38" s="733">
        <v>4.17250754716981</v>
      </c>
      <c r="J38" s="789">
        <v>1.681429</v>
      </c>
      <c r="K38" s="829">
        <v>5.714477</v>
      </c>
      <c r="L38" s="787">
        <v>0.457306999999999</v>
      </c>
      <c r="M38" s="719">
        <v>0</v>
      </c>
      <c r="N38" s="733" t="s">
        <v>29</v>
      </c>
      <c r="O38" s="789">
        <v>0.457306999999999</v>
      </c>
      <c r="P38" s="829">
        <v>1.060108</v>
      </c>
      <c r="Q38" s="787">
        <v>0.042</v>
      </c>
      <c r="R38" s="719">
        <v>0</v>
      </c>
      <c r="S38" s="733" t="s">
        <v>29</v>
      </c>
      <c r="T38" s="789">
        <v>0.042</v>
      </c>
      <c r="U38" s="829">
        <v>0.14</v>
      </c>
      <c r="V38" s="787">
        <v>0.51938200000001</v>
      </c>
      <c r="W38" s="719">
        <v>2.62</v>
      </c>
      <c r="X38" s="733">
        <v>0.198237404580156</v>
      </c>
      <c r="Y38" s="789">
        <v>-2.10061799999999</v>
      </c>
      <c r="Z38" s="829">
        <v>43.3518669999999</v>
      </c>
      <c r="AA38" s="787">
        <v>0.0898629999999999</v>
      </c>
      <c r="AB38" s="719">
        <v>0</v>
      </c>
      <c r="AC38" s="733" t="s">
        <v>29</v>
      </c>
      <c r="AD38" s="789">
        <v>0.0898629999999999</v>
      </c>
      <c r="AE38" s="829">
        <v>0.226</v>
      </c>
      <c r="AF38" s="787">
        <v>0</v>
      </c>
      <c r="AG38" s="719">
        <v>0</v>
      </c>
      <c r="AH38" s="733" t="s">
        <v>29</v>
      </c>
      <c r="AI38" s="789">
        <v>0</v>
      </c>
      <c r="AJ38" s="829">
        <v>0</v>
      </c>
      <c r="AK38" s="787">
        <v>1.57732</v>
      </c>
      <c r="AL38" s="719">
        <v>0</v>
      </c>
      <c r="AM38" s="733" t="s">
        <v>29</v>
      </c>
      <c r="AN38" s="789">
        <v>1.57732</v>
      </c>
      <c r="AO38" s="829">
        <v>8.12160999999998</v>
      </c>
      <c r="AP38" s="787">
        <v>-0.0274790000000019</v>
      </c>
      <c r="AQ38" s="719">
        <v>0</v>
      </c>
      <c r="AR38" s="733" t="s">
        <v>29</v>
      </c>
      <c r="AS38" s="789">
        <v>-0.0274790000000019</v>
      </c>
      <c r="AT38" s="829">
        <v>0.566036999999999</v>
      </c>
      <c r="AU38" s="787">
        <v>0</v>
      </c>
      <c r="AV38" s="719">
        <v>0</v>
      </c>
      <c r="AW38" s="733" t="s">
        <v>29</v>
      </c>
      <c r="AX38" s="789">
        <v>0</v>
      </c>
      <c r="AY38" s="829">
        <v>0.195</v>
      </c>
    </row>
    <row r="39" s="695" customFormat="1" hidden="1" outlineLevel="2" spans="1:51">
      <c r="A39" s="796" t="s">
        <v>60</v>
      </c>
      <c r="B39" s="787">
        <v>0</v>
      </c>
      <c r="C39" s="719">
        <v>0</v>
      </c>
      <c r="D39" s="733" t="s">
        <v>29</v>
      </c>
      <c r="E39" s="789">
        <v>0</v>
      </c>
      <c r="F39" s="829">
        <v>0</v>
      </c>
      <c r="G39" s="787">
        <v>0</v>
      </c>
      <c r="H39" s="719">
        <v>0</v>
      </c>
      <c r="I39" s="733" t="s">
        <v>29</v>
      </c>
      <c r="J39" s="789">
        <v>0</v>
      </c>
      <c r="K39" s="829">
        <v>0</v>
      </c>
      <c r="L39" s="787">
        <v>0</v>
      </c>
      <c r="M39" s="719">
        <v>0</v>
      </c>
      <c r="N39" s="733" t="s">
        <v>29</v>
      </c>
      <c r="O39" s="789">
        <v>0</v>
      </c>
      <c r="P39" s="829">
        <v>0</v>
      </c>
      <c r="Q39" s="787">
        <v>0</v>
      </c>
      <c r="R39" s="719">
        <v>0</v>
      </c>
      <c r="S39" s="733" t="s">
        <v>29</v>
      </c>
      <c r="T39" s="789">
        <v>0</v>
      </c>
      <c r="U39" s="829">
        <v>0</v>
      </c>
      <c r="V39" s="787">
        <v>0</v>
      </c>
      <c r="W39" s="719">
        <v>0</v>
      </c>
      <c r="X39" s="733" t="s">
        <v>29</v>
      </c>
      <c r="Y39" s="789">
        <v>0</v>
      </c>
      <c r="Z39" s="829">
        <v>0</v>
      </c>
      <c r="AA39" s="787">
        <v>0</v>
      </c>
      <c r="AB39" s="719">
        <v>0</v>
      </c>
      <c r="AC39" s="733" t="s">
        <v>29</v>
      </c>
      <c r="AD39" s="789">
        <v>0</v>
      </c>
      <c r="AE39" s="829">
        <v>0</v>
      </c>
      <c r="AF39" s="787">
        <v>0</v>
      </c>
      <c r="AG39" s="719">
        <v>0</v>
      </c>
      <c r="AH39" s="733" t="s">
        <v>29</v>
      </c>
      <c r="AI39" s="789">
        <v>0</v>
      </c>
      <c r="AJ39" s="829">
        <v>0</v>
      </c>
      <c r="AK39" s="787">
        <v>0</v>
      </c>
      <c r="AL39" s="719">
        <v>0</v>
      </c>
      <c r="AM39" s="733" t="s">
        <v>29</v>
      </c>
      <c r="AN39" s="789">
        <v>0</v>
      </c>
      <c r="AO39" s="829">
        <v>0</v>
      </c>
      <c r="AP39" s="787">
        <v>0</v>
      </c>
      <c r="AQ39" s="719">
        <v>0</v>
      </c>
      <c r="AR39" s="733" t="s">
        <v>29</v>
      </c>
      <c r="AS39" s="789">
        <v>0</v>
      </c>
      <c r="AT39" s="829">
        <v>0</v>
      </c>
      <c r="AU39" s="787">
        <v>0</v>
      </c>
      <c r="AV39" s="719">
        <v>0</v>
      </c>
      <c r="AW39" s="733" t="s">
        <v>29</v>
      </c>
      <c r="AX39" s="789">
        <v>0</v>
      </c>
      <c r="AY39" s="829">
        <v>0</v>
      </c>
    </row>
    <row r="40" s="695" customFormat="1" hidden="1" outlineLevel="2" spans="1:51">
      <c r="A40" s="796" t="s">
        <v>61</v>
      </c>
      <c r="B40" s="787">
        <v>0</v>
      </c>
      <c r="C40" s="719">
        <v>0</v>
      </c>
      <c r="D40" s="733" t="s">
        <v>29</v>
      </c>
      <c r="E40" s="789">
        <v>0</v>
      </c>
      <c r="F40" s="829">
        <v>0</v>
      </c>
      <c r="G40" s="787">
        <v>0</v>
      </c>
      <c r="H40" s="719">
        <v>0</v>
      </c>
      <c r="I40" s="733" t="s">
        <v>29</v>
      </c>
      <c r="J40" s="789">
        <v>0</v>
      </c>
      <c r="K40" s="829">
        <v>0</v>
      </c>
      <c r="L40" s="787">
        <v>0</v>
      </c>
      <c r="M40" s="719">
        <v>0</v>
      </c>
      <c r="N40" s="733" t="s">
        <v>29</v>
      </c>
      <c r="O40" s="789">
        <v>0</v>
      </c>
      <c r="P40" s="829">
        <v>0</v>
      </c>
      <c r="Q40" s="787">
        <v>0</v>
      </c>
      <c r="R40" s="719">
        <v>0</v>
      </c>
      <c r="S40" s="733" t="s">
        <v>29</v>
      </c>
      <c r="T40" s="789">
        <v>0</v>
      </c>
      <c r="U40" s="829">
        <v>0</v>
      </c>
      <c r="V40" s="787">
        <v>0</v>
      </c>
      <c r="W40" s="719">
        <v>0</v>
      </c>
      <c r="X40" s="733" t="s">
        <v>29</v>
      </c>
      <c r="Y40" s="789">
        <v>0</v>
      </c>
      <c r="Z40" s="829">
        <v>0</v>
      </c>
      <c r="AA40" s="787">
        <v>0</v>
      </c>
      <c r="AB40" s="719">
        <v>0</v>
      </c>
      <c r="AC40" s="733" t="s">
        <v>29</v>
      </c>
      <c r="AD40" s="789">
        <v>0</v>
      </c>
      <c r="AE40" s="829">
        <v>0</v>
      </c>
      <c r="AF40" s="787">
        <v>0</v>
      </c>
      <c r="AG40" s="719">
        <v>0</v>
      </c>
      <c r="AH40" s="733" t="s">
        <v>29</v>
      </c>
      <c r="AI40" s="789">
        <v>0</v>
      </c>
      <c r="AJ40" s="829">
        <v>0</v>
      </c>
      <c r="AK40" s="787">
        <v>0</v>
      </c>
      <c r="AL40" s="719">
        <v>0</v>
      </c>
      <c r="AM40" s="733" t="s">
        <v>29</v>
      </c>
      <c r="AN40" s="789">
        <v>0</v>
      </c>
      <c r="AO40" s="829">
        <v>0</v>
      </c>
      <c r="AP40" s="787">
        <v>0</v>
      </c>
      <c r="AQ40" s="719">
        <v>0</v>
      </c>
      <c r="AR40" s="733" t="s">
        <v>29</v>
      </c>
      <c r="AS40" s="789">
        <v>0</v>
      </c>
      <c r="AT40" s="829">
        <v>0</v>
      </c>
      <c r="AU40" s="787">
        <v>0</v>
      </c>
      <c r="AV40" s="719">
        <v>0</v>
      </c>
      <c r="AW40" s="733" t="s">
        <v>29</v>
      </c>
      <c r="AX40" s="789">
        <v>0</v>
      </c>
      <c r="AY40" s="829">
        <v>0</v>
      </c>
    </row>
    <row r="41" s="772" customFormat="1" collapsed="1" spans="1:51">
      <c r="A41" s="790" t="s">
        <v>62</v>
      </c>
      <c r="B41" s="791">
        <v>775.356562</v>
      </c>
      <c r="C41" s="794">
        <v>869.34111557</v>
      </c>
      <c r="D41" s="830">
        <v>0.891889901574047</v>
      </c>
      <c r="E41" s="794">
        <v>-93.9845535700005</v>
      </c>
      <c r="F41" s="801">
        <v>644.683792999999</v>
      </c>
      <c r="G41" s="791">
        <v>354.035696</v>
      </c>
      <c r="H41" s="794">
        <v>487.4113</v>
      </c>
      <c r="I41" s="830">
        <v>0.726359228848407</v>
      </c>
      <c r="J41" s="794">
        <v>-133.375604</v>
      </c>
      <c r="K41" s="801">
        <v>279.227578999999</v>
      </c>
      <c r="L41" s="791">
        <v>95.4379459999998</v>
      </c>
      <c r="M41" s="794">
        <v>124.568262</v>
      </c>
      <c r="N41" s="830">
        <v>0.766149775775147</v>
      </c>
      <c r="O41" s="794">
        <v>-29.1303160000002</v>
      </c>
      <c r="P41" s="801">
        <v>82.5678629999999</v>
      </c>
      <c r="Q41" s="791">
        <v>6.48599999999999</v>
      </c>
      <c r="R41" s="794">
        <v>8.6598</v>
      </c>
      <c r="S41" s="830">
        <v>0.748978036444259</v>
      </c>
      <c r="T41" s="794">
        <v>-2.17380000000001</v>
      </c>
      <c r="U41" s="801">
        <v>4.59059999999999</v>
      </c>
      <c r="V41" s="791">
        <v>296.570436</v>
      </c>
      <c r="W41" s="794">
        <v>233.1292</v>
      </c>
      <c r="X41" s="830">
        <v>1.2721290855028</v>
      </c>
      <c r="Y41" s="794">
        <v>63.4412359999998</v>
      </c>
      <c r="Z41" s="801">
        <v>256.460486</v>
      </c>
      <c r="AA41" s="791">
        <v>22.8264839999999</v>
      </c>
      <c r="AB41" s="794">
        <v>15.57255357</v>
      </c>
      <c r="AC41" s="830">
        <v>1.46581508918193</v>
      </c>
      <c r="AD41" s="794">
        <v>7.25393042999994</v>
      </c>
      <c r="AE41" s="801">
        <v>21.837265</v>
      </c>
      <c r="AF41" s="791">
        <v>404.192948</v>
      </c>
      <c r="AG41" s="794">
        <v>313.96</v>
      </c>
      <c r="AH41" s="830">
        <v>1.28740268824054</v>
      </c>
      <c r="AI41" s="794">
        <v>90.2329479999998</v>
      </c>
      <c r="AJ41" s="801">
        <v>151.317625</v>
      </c>
      <c r="AK41" s="791">
        <v>100.308134</v>
      </c>
      <c r="AL41" s="794">
        <v>77.89</v>
      </c>
      <c r="AM41" s="830">
        <v>1.28781787135704</v>
      </c>
      <c r="AN41" s="794">
        <v>22.418134</v>
      </c>
      <c r="AO41" s="801">
        <v>42.182533</v>
      </c>
      <c r="AP41" s="791">
        <v>23.004129</v>
      </c>
      <c r="AQ41" s="794">
        <v>27.556</v>
      </c>
      <c r="AR41" s="830">
        <v>0.834813797358107</v>
      </c>
      <c r="AS41" s="794">
        <v>-4.55187100000002</v>
      </c>
      <c r="AT41" s="801">
        <v>27.172822</v>
      </c>
      <c r="AU41" s="791">
        <v>20.296236</v>
      </c>
      <c r="AV41" s="794">
        <v>28.71892</v>
      </c>
      <c r="AW41" s="830">
        <v>0.706720029861847</v>
      </c>
      <c r="AX41" s="794">
        <v>-8.42268400000002</v>
      </c>
      <c r="AY41" s="801">
        <v>8.943805</v>
      </c>
    </row>
    <row r="42" s="695" customFormat="1" hidden="1" outlineLevel="2" spans="1:51">
      <c r="A42" s="796" t="s">
        <v>63</v>
      </c>
      <c r="B42" s="787">
        <v>0.002079</v>
      </c>
      <c r="C42" s="719">
        <v>0</v>
      </c>
      <c r="D42" s="733" t="s">
        <v>29</v>
      </c>
      <c r="E42" s="789">
        <v>0.002079</v>
      </c>
      <c r="F42" s="829">
        <v>0</v>
      </c>
      <c r="G42" s="787">
        <v>0</v>
      </c>
      <c r="H42" s="719">
        <v>0</v>
      </c>
      <c r="I42" s="733" t="s">
        <v>29</v>
      </c>
      <c r="J42" s="789">
        <v>0</v>
      </c>
      <c r="K42" s="829">
        <v>0</v>
      </c>
      <c r="L42" s="787">
        <v>0</v>
      </c>
      <c r="M42" s="719">
        <v>0</v>
      </c>
      <c r="N42" s="733" t="s">
        <v>29</v>
      </c>
      <c r="O42" s="789">
        <v>0</v>
      </c>
      <c r="P42" s="829">
        <v>0</v>
      </c>
      <c r="Q42" s="787">
        <v>0</v>
      </c>
      <c r="R42" s="719">
        <v>0</v>
      </c>
      <c r="S42" s="733" t="s">
        <v>29</v>
      </c>
      <c r="T42" s="789">
        <v>0</v>
      </c>
      <c r="U42" s="829">
        <v>0</v>
      </c>
      <c r="V42" s="787">
        <v>0.002079</v>
      </c>
      <c r="W42" s="719">
        <v>0</v>
      </c>
      <c r="X42" s="733" t="s">
        <v>29</v>
      </c>
      <c r="Y42" s="789">
        <v>0.002079</v>
      </c>
      <c r="Z42" s="829">
        <v>0</v>
      </c>
      <c r="AA42" s="787">
        <v>0</v>
      </c>
      <c r="AB42" s="719">
        <v>0</v>
      </c>
      <c r="AC42" s="733" t="s">
        <v>29</v>
      </c>
      <c r="AD42" s="789">
        <v>0</v>
      </c>
      <c r="AE42" s="829">
        <v>0</v>
      </c>
      <c r="AF42" s="787">
        <v>0</v>
      </c>
      <c r="AG42" s="719">
        <v>0</v>
      </c>
      <c r="AH42" s="733" t="s">
        <v>29</v>
      </c>
      <c r="AI42" s="789">
        <v>0</v>
      </c>
      <c r="AJ42" s="829">
        <v>0</v>
      </c>
      <c r="AK42" s="787">
        <v>2.277476</v>
      </c>
      <c r="AL42" s="719">
        <v>7.78</v>
      </c>
      <c r="AM42" s="733">
        <v>0.292734704370179</v>
      </c>
      <c r="AN42" s="789">
        <v>-5.502524</v>
      </c>
      <c r="AO42" s="829">
        <v>0</v>
      </c>
      <c r="AP42" s="787">
        <v>0</v>
      </c>
      <c r="AQ42" s="719">
        <v>0</v>
      </c>
      <c r="AR42" s="733" t="s">
        <v>29</v>
      </c>
      <c r="AS42" s="789">
        <v>0</v>
      </c>
      <c r="AT42" s="829">
        <v>0</v>
      </c>
      <c r="AU42" s="787">
        <v>0</v>
      </c>
      <c r="AV42" s="719">
        <v>0</v>
      </c>
      <c r="AW42" s="733" t="s">
        <v>29</v>
      </c>
      <c r="AX42" s="789">
        <v>0</v>
      </c>
      <c r="AY42" s="829">
        <v>0</v>
      </c>
    </row>
    <row r="43" s="695" customFormat="1" hidden="1" outlineLevel="2" spans="1:51">
      <c r="A43" s="796" t="s">
        <v>64</v>
      </c>
      <c r="B43" s="787">
        <v>114.743244</v>
      </c>
      <c r="C43" s="719">
        <v>0</v>
      </c>
      <c r="D43" s="733" t="s">
        <v>29</v>
      </c>
      <c r="E43" s="789">
        <v>114.743244</v>
      </c>
      <c r="F43" s="829">
        <v>0</v>
      </c>
      <c r="G43" s="787">
        <v>18.365036</v>
      </c>
      <c r="H43" s="719">
        <v>0</v>
      </c>
      <c r="I43" s="733" t="s">
        <v>29</v>
      </c>
      <c r="J43" s="789">
        <v>18.365036</v>
      </c>
      <c r="K43" s="829">
        <v>0</v>
      </c>
      <c r="L43" s="787">
        <v>2.212774</v>
      </c>
      <c r="M43" s="719">
        <v>0</v>
      </c>
      <c r="N43" s="733" t="s">
        <v>29</v>
      </c>
      <c r="O43" s="789">
        <v>2.212774</v>
      </c>
      <c r="P43" s="829">
        <v>0</v>
      </c>
      <c r="Q43" s="787">
        <v>0</v>
      </c>
      <c r="R43" s="719">
        <v>0</v>
      </c>
      <c r="S43" s="733" t="s">
        <v>29</v>
      </c>
      <c r="T43" s="789">
        <v>0</v>
      </c>
      <c r="U43" s="829">
        <v>0</v>
      </c>
      <c r="V43" s="787">
        <v>91.2794039999998</v>
      </c>
      <c r="W43" s="719">
        <v>0</v>
      </c>
      <c r="X43" s="733" t="s">
        <v>29</v>
      </c>
      <c r="Y43" s="789">
        <v>91.2794039999998</v>
      </c>
      <c r="Z43" s="829">
        <v>0</v>
      </c>
      <c r="AA43" s="787">
        <v>2.88603</v>
      </c>
      <c r="AB43" s="719">
        <v>0</v>
      </c>
      <c r="AC43" s="733" t="s">
        <v>29</v>
      </c>
      <c r="AD43" s="789">
        <v>2.88603</v>
      </c>
      <c r="AE43" s="829">
        <v>0</v>
      </c>
      <c r="AF43" s="787">
        <v>0</v>
      </c>
      <c r="AG43" s="719">
        <v>0</v>
      </c>
      <c r="AH43" s="733" t="s">
        <v>29</v>
      </c>
      <c r="AI43" s="789">
        <v>0</v>
      </c>
      <c r="AJ43" s="829">
        <v>0</v>
      </c>
      <c r="AK43" s="787">
        <v>0</v>
      </c>
      <c r="AL43" s="719">
        <v>0</v>
      </c>
      <c r="AM43" s="733" t="s">
        <v>29</v>
      </c>
      <c r="AN43" s="789">
        <v>0</v>
      </c>
      <c r="AO43" s="829">
        <v>0</v>
      </c>
      <c r="AP43" s="787">
        <v>1.30044</v>
      </c>
      <c r="AQ43" s="719">
        <v>0</v>
      </c>
      <c r="AR43" s="733" t="s">
        <v>29</v>
      </c>
      <c r="AS43" s="789">
        <v>1.30044</v>
      </c>
      <c r="AT43" s="829">
        <v>0</v>
      </c>
      <c r="AU43" s="787">
        <v>0.149999999999999</v>
      </c>
      <c r="AV43" s="719">
        <v>0</v>
      </c>
      <c r="AW43" s="733" t="s">
        <v>29</v>
      </c>
      <c r="AX43" s="789">
        <v>0.149999999999999</v>
      </c>
      <c r="AY43" s="829">
        <v>0</v>
      </c>
    </row>
    <row r="44" s="695" customFormat="1" hidden="1" outlineLevel="2" spans="1:51">
      <c r="A44" s="796" t="s">
        <v>65</v>
      </c>
      <c r="B44" s="787">
        <v>626.5762</v>
      </c>
      <c r="C44" s="719">
        <v>0</v>
      </c>
      <c r="D44" s="733" t="s">
        <v>29</v>
      </c>
      <c r="E44" s="789">
        <v>626.5762</v>
      </c>
      <c r="F44" s="829">
        <v>0</v>
      </c>
      <c r="G44" s="787">
        <v>67.7133529999999</v>
      </c>
      <c r="H44" s="719">
        <v>0</v>
      </c>
      <c r="I44" s="733" t="s">
        <v>29</v>
      </c>
      <c r="J44" s="789">
        <v>67.7133529999999</v>
      </c>
      <c r="K44" s="829">
        <v>0</v>
      </c>
      <c r="L44" s="787">
        <v>17.494678</v>
      </c>
      <c r="M44" s="719">
        <v>0</v>
      </c>
      <c r="N44" s="733" t="s">
        <v>29</v>
      </c>
      <c r="O44" s="789">
        <v>17.494678</v>
      </c>
      <c r="P44" s="829">
        <v>0</v>
      </c>
      <c r="Q44" s="787">
        <v>0.5089</v>
      </c>
      <c r="R44" s="719">
        <v>0</v>
      </c>
      <c r="S44" s="733" t="s">
        <v>29</v>
      </c>
      <c r="T44" s="789">
        <v>0.5089</v>
      </c>
      <c r="U44" s="829">
        <v>0</v>
      </c>
      <c r="V44" s="787">
        <v>530.530878</v>
      </c>
      <c r="W44" s="719">
        <v>0</v>
      </c>
      <c r="X44" s="733" t="s">
        <v>29</v>
      </c>
      <c r="Y44" s="789">
        <v>530.530878</v>
      </c>
      <c r="Z44" s="829">
        <v>0</v>
      </c>
      <c r="AA44" s="787">
        <v>10.328391</v>
      </c>
      <c r="AB44" s="719">
        <v>0</v>
      </c>
      <c r="AC44" s="733" t="s">
        <v>29</v>
      </c>
      <c r="AD44" s="789">
        <v>10.328391</v>
      </c>
      <c r="AE44" s="829">
        <v>0</v>
      </c>
      <c r="AF44" s="787">
        <v>0</v>
      </c>
      <c r="AG44" s="719">
        <v>0</v>
      </c>
      <c r="AH44" s="733" t="s">
        <v>29</v>
      </c>
      <c r="AI44" s="789">
        <v>0</v>
      </c>
      <c r="AJ44" s="829">
        <v>0</v>
      </c>
      <c r="AK44" s="787">
        <v>0.915085999999999</v>
      </c>
      <c r="AL44" s="719">
        <v>0</v>
      </c>
      <c r="AM44" s="733" t="s">
        <v>29</v>
      </c>
      <c r="AN44" s="789">
        <v>0.915085999999999</v>
      </c>
      <c r="AO44" s="829">
        <v>0</v>
      </c>
      <c r="AP44" s="787">
        <v>4.49223699999999</v>
      </c>
      <c r="AQ44" s="719">
        <v>0</v>
      </c>
      <c r="AR44" s="733" t="s">
        <v>29</v>
      </c>
      <c r="AS44" s="789">
        <v>4.49223699999999</v>
      </c>
      <c r="AT44" s="829">
        <v>0</v>
      </c>
      <c r="AU44" s="787">
        <v>1.439645</v>
      </c>
      <c r="AV44" s="719">
        <v>0</v>
      </c>
      <c r="AW44" s="733" t="s">
        <v>29</v>
      </c>
      <c r="AX44" s="789">
        <v>1.439645</v>
      </c>
      <c r="AY44" s="829">
        <v>0</v>
      </c>
    </row>
    <row r="45" s="695" customFormat="1" hidden="1" outlineLevel="2" spans="1:51">
      <c r="A45" s="796" t="s">
        <v>66</v>
      </c>
      <c r="B45" s="787">
        <v>9.68803699999999</v>
      </c>
      <c r="C45" s="719">
        <v>0</v>
      </c>
      <c r="D45" s="733" t="s">
        <v>29</v>
      </c>
      <c r="E45" s="789">
        <v>9.68803699999999</v>
      </c>
      <c r="F45" s="829">
        <v>0</v>
      </c>
      <c r="G45" s="787">
        <v>7.312861</v>
      </c>
      <c r="H45" s="719">
        <v>0</v>
      </c>
      <c r="I45" s="733" t="s">
        <v>29</v>
      </c>
      <c r="J45" s="789">
        <v>7.312861</v>
      </c>
      <c r="K45" s="829">
        <v>0</v>
      </c>
      <c r="L45" s="787">
        <v>1.904476</v>
      </c>
      <c r="M45" s="719">
        <v>0</v>
      </c>
      <c r="N45" s="733" t="s">
        <v>29</v>
      </c>
      <c r="O45" s="789">
        <v>1.904476</v>
      </c>
      <c r="P45" s="829">
        <v>0</v>
      </c>
      <c r="Q45" s="787">
        <v>0.2927</v>
      </c>
      <c r="R45" s="719">
        <v>0</v>
      </c>
      <c r="S45" s="733" t="s">
        <v>29</v>
      </c>
      <c r="T45" s="789">
        <v>0.2927</v>
      </c>
      <c r="U45" s="829">
        <v>0</v>
      </c>
      <c r="V45" s="787">
        <v>0</v>
      </c>
      <c r="W45" s="719">
        <v>0</v>
      </c>
      <c r="X45" s="733" t="s">
        <v>29</v>
      </c>
      <c r="Y45" s="789">
        <v>0</v>
      </c>
      <c r="Z45" s="829">
        <v>0</v>
      </c>
      <c r="AA45" s="787">
        <v>0.177999999999998</v>
      </c>
      <c r="AB45" s="719">
        <v>0</v>
      </c>
      <c r="AC45" s="733" t="s">
        <v>29</v>
      </c>
      <c r="AD45" s="789">
        <v>0.177999999999998</v>
      </c>
      <c r="AE45" s="829">
        <v>0</v>
      </c>
      <c r="AF45" s="787">
        <v>0</v>
      </c>
      <c r="AG45" s="719">
        <v>0</v>
      </c>
      <c r="AH45" s="733" t="s">
        <v>29</v>
      </c>
      <c r="AI45" s="789">
        <v>0</v>
      </c>
      <c r="AJ45" s="829">
        <v>0</v>
      </c>
      <c r="AK45" s="787">
        <v>0</v>
      </c>
      <c r="AL45" s="719">
        <v>0</v>
      </c>
      <c r="AM45" s="733" t="s">
        <v>29</v>
      </c>
      <c r="AN45" s="789">
        <v>0</v>
      </c>
      <c r="AO45" s="829">
        <v>0</v>
      </c>
      <c r="AP45" s="787">
        <v>0.350724000000001</v>
      </c>
      <c r="AQ45" s="719">
        <v>0</v>
      </c>
      <c r="AR45" s="733" t="s">
        <v>29</v>
      </c>
      <c r="AS45" s="789">
        <v>0.350724000000001</v>
      </c>
      <c r="AT45" s="829">
        <v>0</v>
      </c>
      <c r="AU45" s="787">
        <v>0.0383999999999999</v>
      </c>
      <c r="AV45" s="719">
        <v>0</v>
      </c>
      <c r="AW45" s="733" t="s">
        <v>29</v>
      </c>
      <c r="AX45" s="789">
        <v>0.0383999999999999</v>
      </c>
      <c r="AY45" s="829">
        <v>0</v>
      </c>
    </row>
    <row r="46" s="695" customFormat="1" hidden="1" outlineLevel="2" spans="1:51">
      <c r="A46" s="796" t="s">
        <v>67</v>
      </c>
      <c r="B46" s="787">
        <v>14.910687</v>
      </c>
      <c r="C46" s="719">
        <v>0</v>
      </c>
      <c r="D46" s="733" t="s">
        <v>29</v>
      </c>
      <c r="E46" s="789">
        <v>14.910687</v>
      </c>
      <c r="F46" s="829">
        <v>0</v>
      </c>
      <c r="G46" s="787">
        <v>0.137254999999999</v>
      </c>
      <c r="H46" s="719">
        <v>0</v>
      </c>
      <c r="I46" s="733" t="s">
        <v>29</v>
      </c>
      <c r="J46" s="789">
        <v>0.137254999999999</v>
      </c>
      <c r="K46" s="829">
        <v>0</v>
      </c>
      <c r="L46" s="787">
        <v>0</v>
      </c>
      <c r="M46" s="719">
        <v>0</v>
      </c>
      <c r="N46" s="733" t="s">
        <v>29</v>
      </c>
      <c r="O46" s="789">
        <v>0</v>
      </c>
      <c r="P46" s="829">
        <v>0</v>
      </c>
      <c r="Q46" s="787">
        <v>0</v>
      </c>
      <c r="R46" s="719">
        <v>0</v>
      </c>
      <c r="S46" s="733" t="s">
        <v>29</v>
      </c>
      <c r="T46" s="789">
        <v>0</v>
      </c>
      <c r="U46" s="829">
        <v>0</v>
      </c>
      <c r="V46" s="787">
        <v>14.773432</v>
      </c>
      <c r="W46" s="719">
        <v>0</v>
      </c>
      <c r="X46" s="733" t="s">
        <v>29</v>
      </c>
      <c r="Y46" s="789">
        <v>14.773432</v>
      </c>
      <c r="Z46" s="829">
        <v>0</v>
      </c>
      <c r="AA46" s="787">
        <v>0</v>
      </c>
      <c r="AB46" s="719">
        <v>0</v>
      </c>
      <c r="AC46" s="733" t="s">
        <v>29</v>
      </c>
      <c r="AD46" s="789">
        <v>0</v>
      </c>
      <c r="AE46" s="829">
        <v>0</v>
      </c>
      <c r="AF46" s="787">
        <v>0</v>
      </c>
      <c r="AG46" s="719">
        <v>0</v>
      </c>
      <c r="AH46" s="733" t="s">
        <v>29</v>
      </c>
      <c r="AI46" s="789">
        <v>0</v>
      </c>
      <c r="AJ46" s="829">
        <v>0</v>
      </c>
      <c r="AK46" s="787">
        <v>1.6</v>
      </c>
      <c r="AL46" s="719">
        <v>0</v>
      </c>
      <c r="AM46" s="733" t="s">
        <v>29</v>
      </c>
      <c r="AN46" s="789">
        <v>1.6</v>
      </c>
      <c r="AO46" s="829">
        <v>0</v>
      </c>
      <c r="AP46" s="787">
        <v>0.027435</v>
      </c>
      <c r="AQ46" s="719">
        <v>0</v>
      </c>
      <c r="AR46" s="733" t="s">
        <v>29</v>
      </c>
      <c r="AS46" s="789">
        <v>0.027435</v>
      </c>
      <c r="AT46" s="829">
        <v>0</v>
      </c>
      <c r="AU46" s="787">
        <v>0</v>
      </c>
      <c r="AV46" s="719">
        <v>0</v>
      </c>
      <c r="AW46" s="733" t="s">
        <v>29</v>
      </c>
      <c r="AX46" s="789">
        <v>0</v>
      </c>
      <c r="AY46" s="829">
        <v>0</v>
      </c>
    </row>
    <row r="47" s="695" customFormat="1" hidden="1" outlineLevel="2" spans="1:51">
      <c r="A47" s="796" t="s">
        <v>69</v>
      </c>
      <c r="B47" s="787">
        <v>2.896385</v>
      </c>
      <c r="C47" s="719">
        <v>0</v>
      </c>
      <c r="D47" s="733" t="s">
        <v>29</v>
      </c>
      <c r="E47" s="789">
        <v>2.896385</v>
      </c>
      <c r="F47" s="829">
        <v>0</v>
      </c>
      <c r="G47" s="787">
        <v>2.064962</v>
      </c>
      <c r="H47" s="719">
        <v>0</v>
      </c>
      <c r="I47" s="733" t="s">
        <v>29</v>
      </c>
      <c r="J47" s="789">
        <v>2.064962</v>
      </c>
      <c r="K47" s="829">
        <v>0</v>
      </c>
      <c r="L47" s="787">
        <v>0.831422999999997</v>
      </c>
      <c r="M47" s="719">
        <v>0</v>
      </c>
      <c r="N47" s="733" t="s">
        <v>29</v>
      </c>
      <c r="O47" s="789">
        <v>0.831422999999997</v>
      </c>
      <c r="P47" s="829">
        <v>0</v>
      </c>
      <c r="Q47" s="787">
        <v>0</v>
      </c>
      <c r="R47" s="719">
        <v>0</v>
      </c>
      <c r="S47" s="733" t="s">
        <v>29</v>
      </c>
      <c r="T47" s="789">
        <v>0</v>
      </c>
      <c r="U47" s="829">
        <v>0</v>
      </c>
      <c r="V47" s="787">
        <v>0</v>
      </c>
      <c r="W47" s="719">
        <v>0</v>
      </c>
      <c r="X47" s="733" t="s">
        <v>29</v>
      </c>
      <c r="Y47" s="789">
        <v>0</v>
      </c>
      <c r="Z47" s="829">
        <v>0</v>
      </c>
      <c r="AA47" s="787">
        <v>0</v>
      </c>
      <c r="AB47" s="719">
        <v>0</v>
      </c>
      <c r="AC47" s="733" t="s">
        <v>29</v>
      </c>
      <c r="AD47" s="789">
        <v>0</v>
      </c>
      <c r="AE47" s="829">
        <v>0</v>
      </c>
      <c r="AF47" s="787">
        <v>0</v>
      </c>
      <c r="AG47" s="719">
        <v>0</v>
      </c>
      <c r="AH47" s="733" t="s">
        <v>29</v>
      </c>
      <c r="AI47" s="789">
        <v>0</v>
      </c>
      <c r="AJ47" s="829">
        <v>0</v>
      </c>
      <c r="AK47" s="787">
        <v>0</v>
      </c>
      <c r="AL47" s="719">
        <v>0</v>
      </c>
      <c r="AM47" s="733" t="s">
        <v>29</v>
      </c>
      <c r="AN47" s="789">
        <v>0</v>
      </c>
      <c r="AO47" s="829">
        <v>0</v>
      </c>
      <c r="AP47" s="787">
        <v>1.05073</v>
      </c>
      <c r="AQ47" s="719">
        <v>0</v>
      </c>
      <c r="AR47" s="733" t="s">
        <v>29</v>
      </c>
      <c r="AS47" s="789">
        <v>1.05073</v>
      </c>
      <c r="AT47" s="829">
        <v>0</v>
      </c>
      <c r="AU47" s="787">
        <v>0</v>
      </c>
      <c r="AV47" s="719">
        <v>0</v>
      </c>
      <c r="AW47" s="733" t="s">
        <v>29</v>
      </c>
      <c r="AX47" s="789">
        <v>0</v>
      </c>
      <c r="AY47" s="829">
        <v>0</v>
      </c>
    </row>
    <row r="48" s="695" customFormat="1" hidden="1" outlineLevel="2" spans="1:51">
      <c r="A48" s="796" t="s">
        <v>176</v>
      </c>
      <c r="B48" s="787">
        <v>0</v>
      </c>
      <c r="C48" s="719">
        <v>0</v>
      </c>
      <c r="D48" s="733" t="s">
        <v>29</v>
      </c>
      <c r="E48" s="789">
        <v>0</v>
      </c>
      <c r="F48" s="829">
        <v>0</v>
      </c>
      <c r="G48" s="787">
        <v>0</v>
      </c>
      <c r="H48" s="719">
        <v>0</v>
      </c>
      <c r="I48" s="733" t="s">
        <v>29</v>
      </c>
      <c r="J48" s="789">
        <v>0</v>
      </c>
      <c r="K48" s="829">
        <v>0</v>
      </c>
      <c r="L48" s="787">
        <v>0</v>
      </c>
      <c r="M48" s="719">
        <v>0</v>
      </c>
      <c r="N48" s="733" t="s">
        <v>29</v>
      </c>
      <c r="O48" s="789">
        <v>0</v>
      </c>
      <c r="P48" s="829">
        <v>0</v>
      </c>
      <c r="Q48" s="787">
        <v>0</v>
      </c>
      <c r="R48" s="719">
        <v>0</v>
      </c>
      <c r="S48" s="733" t="s">
        <v>29</v>
      </c>
      <c r="T48" s="789">
        <v>0</v>
      </c>
      <c r="U48" s="829">
        <v>0</v>
      </c>
      <c r="V48" s="787">
        <v>0</v>
      </c>
      <c r="W48" s="719">
        <v>0</v>
      </c>
      <c r="X48" s="733" t="s">
        <v>29</v>
      </c>
      <c r="Y48" s="789">
        <v>0</v>
      </c>
      <c r="Z48" s="829">
        <v>0</v>
      </c>
      <c r="AA48" s="787">
        <v>0</v>
      </c>
      <c r="AB48" s="719">
        <v>0</v>
      </c>
      <c r="AC48" s="733" t="s">
        <v>29</v>
      </c>
      <c r="AD48" s="789">
        <v>0</v>
      </c>
      <c r="AE48" s="829">
        <v>0</v>
      </c>
      <c r="AF48" s="787">
        <v>0</v>
      </c>
      <c r="AG48" s="719">
        <v>0</v>
      </c>
      <c r="AH48" s="733" t="s">
        <v>29</v>
      </c>
      <c r="AI48" s="789">
        <v>0</v>
      </c>
      <c r="AJ48" s="829">
        <v>0</v>
      </c>
      <c r="AK48" s="787">
        <v>0</v>
      </c>
      <c r="AL48" s="719">
        <v>0</v>
      </c>
      <c r="AM48" s="733" t="s">
        <v>29</v>
      </c>
      <c r="AN48" s="789">
        <v>0</v>
      </c>
      <c r="AO48" s="829">
        <v>0</v>
      </c>
      <c r="AP48" s="787">
        <v>0</v>
      </c>
      <c r="AQ48" s="719">
        <v>0</v>
      </c>
      <c r="AR48" s="733" t="s">
        <v>29</v>
      </c>
      <c r="AS48" s="789">
        <v>0</v>
      </c>
      <c r="AT48" s="829">
        <v>0</v>
      </c>
      <c r="AU48" s="787">
        <v>0</v>
      </c>
      <c r="AV48" s="719">
        <v>0</v>
      </c>
      <c r="AW48" s="733" t="s">
        <v>29</v>
      </c>
      <c r="AX48" s="789">
        <v>0</v>
      </c>
      <c r="AY48" s="829">
        <v>0</v>
      </c>
    </row>
    <row r="49" s="695" customFormat="1" hidden="1" outlineLevel="2" spans="1:51">
      <c r="A49" s="796" t="s">
        <v>70</v>
      </c>
      <c r="B49" s="787">
        <v>0</v>
      </c>
      <c r="C49" s="719">
        <v>0</v>
      </c>
      <c r="D49" s="733" t="s">
        <v>29</v>
      </c>
      <c r="E49" s="789">
        <v>0</v>
      </c>
      <c r="F49" s="829">
        <v>0</v>
      </c>
      <c r="G49" s="787">
        <v>0</v>
      </c>
      <c r="H49" s="719">
        <v>0</v>
      </c>
      <c r="I49" s="733" t="s">
        <v>29</v>
      </c>
      <c r="J49" s="789">
        <v>0</v>
      </c>
      <c r="K49" s="829">
        <v>0</v>
      </c>
      <c r="L49" s="787">
        <v>0</v>
      </c>
      <c r="M49" s="719">
        <v>0</v>
      </c>
      <c r="N49" s="733" t="s">
        <v>29</v>
      </c>
      <c r="O49" s="789">
        <v>0</v>
      </c>
      <c r="P49" s="829">
        <v>0</v>
      </c>
      <c r="Q49" s="787">
        <v>0</v>
      </c>
      <c r="R49" s="719">
        <v>0</v>
      </c>
      <c r="S49" s="733" t="s">
        <v>29</v>
      </c>
      <c r="T49" s="789">
        <v>0</v>
      </c>
      <c r="U49" s="829">
        <v>0</v>
      </c>
      <c r="V49" s="787">
        <v>0</v>
      </c>
      <c r="W49" s="719">
        <v>0</v>
      </c>
      <c r="X49" s="733" t="s">
        <v>29</v>
      </c>
      <c r="Y49" s="789">
        <v>0</v>
      </c>
      <c r="Z49" s="829">
        <v>0</v>
      </c>
      <c r="AA49" s="787">
        <v>0</v>
      </c>
      <c r="AB49" s="719">
        <v>0</v>
      </c>
      <c r="AC49" s="733" t="s">
        <v>29</v>
      </c>
      <c r="AD49" s="789">
        <v>0</v>
      </c>
      <c r="AE49" s="829">
        <v>0</v>
      </c>
      <c r="AF49" s="787">
        <v>0</v>
      </c>
      <c r="AG49" s="719">
        <v>0</v>
      </c>
      <c r="AH49" s="733" t="s">
        <v>29</v>
      </c>
      <c r="AI49" s="789">
        <v>0</v>
      </c>
      <c r="AJ49" s="829">
        <v>0</v>
      </c>
      <c r="AK49" s="787">
        <v>0</v>
      </c>
      <c r="AL49" s="719">
        <v>0</v>
      </c>
      <c r="AM49" s="733" t="s">
        <v>29</v>
      </c>
      <c r="AN49" s="789">
        <v>0</v>
      </c>
      <c r="AO49" s="829">
        <v>0</v>
      </c>
      <c r="AP49" s="787">
        <v>0</v>
      </c>
      <c r="AQ49" s="719">
        <v>0</v>
      </c>
      <c r="AR49" s="733" t="s">
        <v>29</v>
      </c>
      <c r="AS49" s="789">
        <v>0</v>
      </c>
      <c r="AT49" s="829">
        <v>0</v>
      </c>
      <c r="AU49" s="787">
        <v>0</v>
      </c>
      <c r="AV49" s="719">
        <v>0</v>
      </c>
      <c r="AW49" s="733" t="s">
        <v>29</v>
      </c>
      <c r="AX49" s="789">
        <v>0</v>
      </c>
      <c r="AY49" s="829">
        <v>0</v>
      </c>
    </row>
    <row r="50" s="695" customFormat="1" hidden="1" outlineLevel="2" spans="1:51">
      <c r="A50" s="796" t="s">
        <v>71</v>
      </c>
      <c r="B50" s="787">
        <v>0</v>
      </c>
      <c r="C50" s="719">
        <v>174.757154</v>
      </c>
      <c r="D50" s="733">
        <v>0</v>
      </c>
      <c r="E50" s="789">
        <v>-174.757154</v>
      </c>
      <c r="F50" s="829">
        <v>0</v>
      </c>
      <c r="G50" s="787">
        <v>0</v>
      </c>
      <c r="H50" s="719">
        <v>106.019</v>
      </c>
      <c r="I50" s="733">
        <v>0</v>
      </c>
      <c r="J50" s="789">
        <v>-106.019</v>
      </c>
      <c r="K50" s="829">
        <v>0</v>
      </c>
      <c r="L50" s="787">
        <v>0</v>
      </c>
      <c r="M50" s="719">
        <v>20.455554</v>
      </c>
      <c r="N50" s="733">
        <v>0</v>
      </c>
      <c r="O50" s="789">
        <v>-20.455554</v>
      </c>
      <c r="P50" s="829">
        <v>0</v>
      </c>
      <c r="Q50" s="787">
        <v>0</v>
      </c>
      <c r="R50" s="719">
        <v>0.56</v>
      </c>
      <c r="S50" s="733">
        <v>0</v>
      </c>
      <c r="T50" s="789">
        <v>-0.56</v>
      </c>
      <c r="U50" s="829">
        <v>0</v>
      </c>
      <c r="V50" s="787">
        <v>0</v>
      </c>
      <c r="W50" s="719">
        <v>45.9426</v>
      </c>
      <c r="X50" s="733">
        <v>0</v>
      </c>
      <c r="Y50" s="789">
        <v>-45.9426</v>
      </c>
      <c r="Z50" s="829">
        <v>0</v>
      </c>
      <c r="AA50" s="787">
        <v>0</v>
      </c>
      <c r="AB50" s="719">
        <v>1.78</v>
      </c>
      <c r="AC50" s="733">
        <v>0</v>
      </c>
      <c r="AD50" s="789">
        <v>-1.78</v>
      </c>
      <c r="AE50" s="829">
        <v>0</v>
      </c>
      <c r="AF50" s="787">
        <v>0</v>
      </c>
      <c r="AG50" s="719">
        <v>59.52</v>
      </c>
      <c r="AH50" s="733">
        <v>0</v>
      </c>
      <c r="AI50" s="789">
        <v>-59.52</v>
      </c>
      <c r="AJ50" s="829">
        <v>0</v>
      </c>
      <c r="AK50" s="787">
        <v>0</v>
      </c>
      <c r="AL50" s="719">
        <v>0</v>
      </c>
      <c r="AM50" s="733" t="s">
        <v>29</v>
      </c>
      <c r="AN50" s="789">
        <v>0</v>
      </c>
      <c r="AO50" s="829">
        <v>0</v>
      </c>
      <c r="AP50" s="787">
        <v>0</v>
      </c>
      <c r="AQ50" s="719">
        <v>0</v>
      </c>
      <c r="AR50" s="733" t="s">
        <v>29</v>
      </c>
      <c r="AS50" s="789">
        <v>0</v>
      </c>
      <c r="AT50" s="829">
        <v>0</v>
      </c>
      <c r="AU50" s="787">
        <v>0</v>
      </c>
      <c r="AV50" s="719">
        <v>0</v>
      </c>
      <c r="AW50" s="733" t="s">
        <v>29</v>
      </c>
      <c r="AX50" s="789">
        <v>0</v>
      </c>
      <c r="AY50" s="829">
        <v>0</v>
      </c>
    </row>
    <row r="51" s="695" customFormat="1" hidden="1" outlineLevel="2" spans="1:51">
      <c r="A51" s="796" t="s">
        <v>72</v>
      </c>
      <c r="B51" s="787">
        <v>0</v>
      </c>
      <c r="C51" s="719">
        <v>129.800054</v>
      </c>
      <c r="D51" s="733">
        <v>0</v>
      </c>
      <c r="E51" s="789">
        <v>-129.800054</v>
      </c>
      <c r="F51" s="829">
        <v>0</v>
      </c>
      <c r="G51" s="787">
        <v>0</v>
      </c>
      <c r="H51" s="719">
        <v>75.108</v>
      </c>
      <c r="I51" s="733">
        <v>0</v>
      </c>
      <c r="J51" s="789">
        <v>-75.108</v>
      </c>
      <c r="K51" s="829">
        <v>0</v>
      </c>
      <c r="L51" s="787">
        <v>0</v>
      </c>
      <c r="M51" s="719">
        <v>14.575554</v>
      </c>
      <c r="N51" s="733">
        <v>0</v>
      </c>
      <c r="O51" s="789">
        <v>-14.575554</v>
      </c>
      <c r="P51" s="829">
        <v>0</v>
      </c>
      <c r="Q51" s="787">
        <v>0</v>
      </c>
      <c r="R51" s="719">
        <v>0.56</v>
      </c>
      <c r="S51" s="733">
        <v>0</v>
      </c>
      <c r="T51" s="789">
        <v>-0.56</v>
      </c>
      <c r="U51" s="829">
        <v>0</v>
      </c>
      <c r="V51" s="787">
        <v>0</v>
      </c>
      <c r="W51" s="719">
        <v>38.221</v>
      </c>
      <c r="X51" s="733">
        <v>0</v>
      </c>
      <c r="Y51" s="789">
        <v>-38.221</v>
      </c>
      <c r="Z51" s="829">
        <v>0</v>
      </c>
      <c r="AA51" s="787">
        <v>0</v>
      </c>
      <c r="AB51" s="719">
        <v>1.3355</v>
      </c>
      <c r="AC51" s="733">
        <v>0</v>
      </c>
      <c r="AD51" s="789">
        <v>-1.3355</v>
      </c>
      <c r="AE51" s="829">
        <v>0</v>
      </c>
      <c r="AF51" s="787">
        <v>0</v>
      </c>
      <c r="AG51" s="719">
        <v>44.64</v>
      </c>
      <c r="AH51" s="733">
        <v>0</v>
      </c>
      <c r="AI51" s="789">
        <v>-44.64</v>
      </c>
      <c r="AJ51" s="829">
        <v>0</v>
      </c>
      <c r="AK51" s="787">
        <v>0</v>
      </c>
      <c r="AL51" s="719">
        <v>0</v>
      </c>
      <c r="AM51" s="733" t="s">
        <v>29</v>
      </c>
      <c r="AN51" s="789">
        <v>0</v>
      </c>
      <c r="AO51" s="829">
        <v>0</v>
      </c>
      <c r="AP51" s="787">
        <v>0</v>
      </c>
      <c r="AQ51" s="719">
        <v>0</v>
      </c>
      <c r="AR51" s="733" t="s">
        <v>29</v>
      </c>
      <c r="AS51" s="789">
        <v>0</v>
      </c>
      <c r="AT51" s="829">
        <v>0</v>
      </c>
      <c r="AU51" s="787">
        <v>0</v>
      </c>
      <c r="AV51" s="719">
        <v>0</v>
      </c>
      <c r="AW51" s="733" t="s">
        <v>29</v>
      </c>
      <c r="AX51" s="789">
        <v>0</v>
      </c>
      <c r="AY51" s="829">
        <v>0</v>
      </c>
    </row>
    <row r="52" s="695" customFormat="1" hidden="1" outlineLevel="2" spans="1:51">
      <c r="A52" s="796" t="s">
        <v>177</v>
      </c>
      <c r="B52" s="787">
        <v>0</v>
      </c>
      <c r="C52" s="719">
        <v>0</v>
      </c>
      <c r="D52" s="733" t="s">
        <v>29</v>
      </c>
      <c r="E52" s="789">
        <v>0</v>
      </c>
      <c r="F52" s="829">
        <v>0</v>
      </c>
      <c r="G52" s="787">
        <v>0</v>
      </c>
      <c r="H52" s="719">
        <v>0</v>
      </c>
      <c r="I52" s="733" t="s">
        <v>29</v>
      </c>
      <c r="J52" s="789">
        <v>0</v>
      </c>
      <c r="K52" s="829">
        <v>0</v>
      </c>
      <c r="L52" s="787">
        <v>0</v>
      </c>
      <c r="M52" s="719">
        <v>0</v>
      </c>
      <c r="N52" s="733" t="s">
        <v>29</v>
      </c>
      <c r="O52" s="789">
        <v>0</v>
      </c>
      <c r="P52" s="829">
        <v>0</v>
      </c>
      <c r="Q52" s="787">
        <v>0</v>
      </c>
      <c r="R52" s="719">
        <v>0</v>
      </c>
      <c r="S52" s="733" t="s">
        <v>29</v>
      </c>
      <c r="T52" s="789">
        <v>0</v>
      </c>
      <c r="U52" s="829">
        <v>0</v>
      </c>
      <c r="V52" s="787">
        <v>0</v>
      </c>
      <c r="W52" s="719">
        <v>0</v>
      </c>
      <c r="X52" s="733" t="s">
        <v>29</v>
      </c>
      <c r="Y52" s="789">
        <v>0</v>
      </c>
      <c r="Z52" s="829">
        <v>0</v>
      </c>
      <c r="AA52" s="787">
        <v>0</v>
      </c>
      <c r="AB52" s="719">
        <v>0</v>
      </c>
      <c r="AC52" s="733" t="s">
        <v>29</v>
      </c>
      <c r="AD52" s="789">
        <v>0</v>
      </c>
      <c r="AE52" s="829">
        <v>0</v>
      </c>
      <c r="AF52" s="787">
        <v>0</v>
      </c>
      <c r="AG52" s="719">
        <v>0</v>
      </c>
      <c r="AH52" s="733" t="s">
        <v>29</v>
      </c>
      <c r="AI52" s="789">
        <v>0</v>
      </c>
      <c r="AJ52" s="829">
        <v>0</v>
      </c>
      <c r="AK52" s="787">
        <v>0</v>
      </c>
      <c r="AL52" s="719">
        <v>0</v>
      </c>
      <c r="AM52" s="733" t="s">
        <v>29</v>
      </c>
      <c r="AN52" s="789">
        <v>0</v>
      </c>
      <c r="AO52" s="829">
        <v>0</v>
      </c>
      <c r="AP52" s="787">
        <v>0</v>
      </c>
      <c r="AQ52" s="719">
        <v>0</v>
      </c>
      <c r="AR52" s="733" t="s">
        <v>29</v>
      </c>
      <c r="AS52" s="789">
        <v>0</v>
      </c>
      <c r="AT52" s="829">
        <v>0</v>
      </c>
      <c r="AU52" s="787">
        <v>0</v>
      </c>
      <c r="AV52" s="719">
        <v>0</v>
      </c>
      <c r="AW52" s="733" t="s">
        <v>29</v>
      </c>
      <c r="AX52" s="789">
        <v>0</v>
      </c>
      <c r="AY52" s="829">
        <v>0</v>
      </c>
    </row>
    <row r="53" s="772" customFormat="1" collapsed="1" spans="1:51">
      <c r="A53" s="790" t="s">
        <v>73</v>
      </c>
      <c r="B53" s="791">
        <v>768.816632</v>
      </c>
      <c r="C53" s="794">
        <v>304.557208</v>
      </c>
      <c r="D53" s="830">
        <v>2.52437509868425</v>
      </c>
      <c r="E53" s="794">
        <v>464.259424</v>
      </c>
      <c r="F53" s="801">
        <v>0</v>
      </c>
      <c r="G53" s="791">
        <v>95.5934669999999</v>
      </c>
      <c r="H53" s="794">
        <v>181.127</v>
      </c>
      <c r="I53" s="830">
        <v>0.527770387628569</v>
      </c>
      <c r="J53" s="794">
        <v>-85.5335330000001</v>
      </c>
      <c r="K53" s="801">
        <v>0</v>
      </c>
      <c r="L53" s="791">
        <v>22.443351</v>
      </c>
      <c r="M53" s="794">
        <v>35.031108</v>
      </c>
      <c r="N53" s="830">
        <v>0.640669173238825</v>
      </c>
      <c r="O53" s="794">
        <v>-12.587757</v>
      </c>
      <c r="P53" s="801">
        <v>0</v>
      </c>
      <c r="Q53" s="791">
        <v>0.8016</v>
      </c>
      <c r="R53" s="794">
        <v>1.12</v>
      </c>
      <c r="S53" s="830">
        <v>0.715714285714285</v>
      </c>
      <c r="T53" s="794">
        <v>-0.3184</v>
      </c>
      <c r="U53" s="801">
        <v>0</v>
      </c>
      <c r="V53" s="791">
        <v>636.585793</v>
      </c>
      <c r="W53" s="794">
        <v>84.1636</v>
      </c>
      <c r="X53" s="830">
        <v>7.56367114762201</v>
      </c>
      <c r="Y53" s="794">
        <v>552.422193</v>
      </c>
      <c r="Z53" s="801">
        <v>0</v>
      </c>
      <c r="AA53" s="791">
        <v>13.392421</v>
      </c>
      <c r="AB53" s="794">
        <v>3.1155</v>
      </c>
      <c r="AC53" s="830">
        <v>4.29864259348418</v>
      </c>
      <c r="AD53" s="794">
        <v>10.276921</v>
      </c>
      <c r="AE53" s="801">
        <v>0</v>
      </c>
      <c r="AF53" s="791">
        <v>0</v>
      </c>
      <c r="AG53" s="794">
        <v>104.16</v>
      </c>
      <c r="AH53" s="830">
        <v>0</v>
      </c>
      <c r="AI53" s="794">
        <v>-104.16</v>
      </c>
      <c r="AJ53" s="801">
        <v>0</v>
      </c>
      <c r="AK53" s="791">
        <v>4.79256199999999</v>
      </c>
      <c r="AL53" s="794">
        <v>7.78</v>
      </c>
      <c r="AM53" s="830">
        <v>0.616010539845758</v>
      </c>
      <c r="AN53" s="794">
        <v>-2.98743800000001</v>
      </c>
      <c r="AO53" s="801">
        <v>0</v>
      </c>
      <c r="AP53" s="791">
        <v>7.22156599999999</v>
      </c>
      <c r="AQ53" s="794">
        <v>0</v>
      </c>
      <c r="AR53" s="830" t="s">
        <v>29</v>
      </c>
      <c r="AS53" s="794">
        <v>7.22156599999999</v>
      </c>
      <c r="AT53" s="801">
        <v>0</v>
      </c>
      <c r="AU53" s="791">
        <v>1.628045</v>
      </c>
      <c r="AV53" s="794">
        <v>0</v>
      </c>
      <c r="AW53" s="830" t="s">
        <v>29</v>
      </c>
      <c r="AX53" s="794">
        <v>1.628045</v>
      </c>
      <c r="AY53" s="801">
        <v>0</v>
      </c>
    </row>
    <row r="54" s="772" customFormat="1" spans="1:51">
      <c r="A54" s="790" t="s">
        <v>74</v>
      </c>
      <c r="B54" s="791">
        <v>140.154309</v>
      </c>
      <c r="C54" s="792">
        <v>170.17378395</v>
      </c>
      <c r="D54" s="830">
        <v>0.823595184562504</v>
      </c>
      <c r="E54" s="792">
        <v>-30.0194749500001</v>
      </c>
      <c r="F54" s="801">
        <v>91.0298929999999</v>
      </c>
      <c r="G54" s="791">
        <v>105.558157</v>
      </c>
      <c r="H54" s="792">
        <v>152.0309</v>
      </c>
      <c r="I54" s="830">
        <v>0.694320411179569</v>
      </c>
      <c r="J54" s="792">
        <v>-46.472743</v>
      </c>
      <c r="K54" s="801">
        <v>68.854945</v>
      </c>
      <c r="L54" s="791">
        <v>21.192757</v>
      </c>
      <c r="M54" s="792">
        <v>28.956654</v>
      </c>
      <c r="N54" s="830">
        <v>0.731878655593287</v>
      </c>
      <c r="O54" s="792">
        <v>-7.76389700000001</v>
      </c>
      <c r="P54" s="801">
        <v>13.289975</v>
      </c>
      <c r="Q54" s="791">
        <v>5.8765</v>
      </c>
      <c r="R54" s="792">
        <v>8.1795</v>
      </c>
      <c r="S54" s="830">
        <v>0.71844244758237</v>
      </c>
      <c r="T54" s="792">
        <v>-2.303</v>
      </c>
      <c r="U54" s="801">
        <v>3.33279999999999</v>
      </c>
      <c r="V54" s="791">
        <v>0</v>
      </c>
      <c r="W54" s="792">
        <v>-30</v>
      </c>
      <c r="X54" s="830">
        <v>0</v>
      </c>
      <c r="Y54" s="792">
        <v>30</v>
      </c>
      <c r="Z54" s="801">
        <v>0</v>
      </c>
      <c r="AA54" s="791">
        <v>7.5268950000001</v>
      </c>
      <c r="AB54" s="792">
        <v>11.00672995</v>
      </c>
      <c r="AC54" s="830">
        <v>0.683844796246691</v>
      </c>
      <c r="AD54" s="792">
        <v>-3.4798349499999</v>
      </c>
      <c r="AE54" s="801">
        <v>5.55217299999999</v>
      </c>
      <c r="AF54" s="791">
        <v>0.0707549999999999</v>
      </c>
      <c r="AG54" s="792">
        <v>0</v>
      </c>
      <c r="AH54" s="830" t="s">
        <v>29</v>
      </c>
      <c r="AI54" s="792">
        <v>0.0707549999999999</v>
      </c>
      <c r="AJ54" s="801">
        <v>0</v>
      </c>
      <c r="AK54" s="791">
        <v>0.17497</v>
      </c>
      <c r="AL54" s="792">
        <v>0.18</v>
      </c>
      <c r="AM54" s="830">
        <v>0.972055555555555</v>
      </c>
      <c r="AN54" s="792">
        <v>-0.00503000000000017</v>
      </c>
      <c r="AO54" s="801">
        <v>0.111888</v>
      </c>
      <c r="AP54" s="791">
        <v>64.145652</v>
      </c>
      <c r="AQ54" s="792">
        <v>65.25</v>
      </c>
      <c r="AR54" s="830">
        <v>0.983075126436781</v>
      </c>
      <c r="AS54" s="792">
        <v>-1.10434800000004</v>
      </c>
      <c r="AT54" s="801">
        <v>34.73207</v>
      </c>
      <c r="AU54" s="791">
        <v>12.474097</v>
      </c>
      <c r="AV54" s="792">
        <v>15.075</v>
      </c>
      <c r="AW54" s="830">
        <v>0.827469121061359</v>
      </c>
      <c r="AX54" s="792">
        <v>-2.60090300000001</v>
      </c>
      <c r="AY54" s="801">
        <v>13.023032</v>
      </c>
    </row>
    <row r="55" s="695" customFormat="1" ht="16.2" spans="1:51">
      <c r="A55" s="213" t="s">
        <v>75</v>
      </c>
      <c r="B55" s="214">
        <v>1684.327503</v>
      </c>
      <c r="C55" s="799">
        <v>1344.07210752</v>
      </c>
      <c r="D55" s="216">
        <v>1.25315263487449</v>
      </c>
      <c r="E55" s="799">
        <v>340.25539548</v>
      </c>
      <c r="F55" s="217">
        <v>735.713685999999</v>
      </c>
      <c r="G55" s="214">
        <v>555.187319999999</v>
      </c>
      <c r="H55" s="799">
        <v>820.5692</v>
      </c>
      <c r="I55" s="216">
        <v>0.676588056193188</v>
      </c>
      <c r="J55" s="799">
        <v>-265.381880000001</v>
      </c>
      <c r="K55" s="217">
        <v>348.082523999999</v>
      </c>
      <c r="L55" s="214">
        <v>139.074054</v>
      </c>
      <c r="M55" s="799">
        <v>188.556024</v>
      </c>
      <c r="N55" s="216">
        <v>0.737574175832217</v>
      </c>
      <c r="O55" s="799">
        <v>-49.4819700000002</v>
      </c>
      <c r="P55" s="217">
        <v>95.8578379999999</v>
      </c>
      <c r="Q55" s="214">
        <v>13.1641</v>
      </c>
      <c r="R55" s="799">
        <v>17.9593</v>
      </c>
      <c r="S55" s="216">
        <v>0.732996274910492</v>
      </c>
      <c r="T55" s="799">
        <v>-4.79520000000001</v>
      </c>
      <c r="U55" s="217">
        <v>7.92339999999998</v>
      </c>
      <c r="V55" s="214">
        <v>933.156228999999</v>
      </c>
      <c r="W55" s="799">
        <v>287.2928</v>
      </c>
      <c r="X55" s="216">
        <v>3.24810168928702</v>
      </c>
      <c r="Y55" s="799">
        <v>645.863428999999</v>
      </c>
      <c r="Z55" s="217">
        <v>256.460486</v>
      </c>
      <c r="AA55" s="214">
        <v>43.7458</v>
      </c>
      <c r="AB55" s="799">
        <v>29.69478352</v>
      </c>
      <c r="AC55" s="216">
        <v>1.47318130709848</v>
      </c>
      <c r="AD55" s="799">
        <v>14.05101648</v>
      </c>
      <c r="AE55" s="217">
        <v>27.389438</v>
      </c>
      <c r="AF55" s="214">
        <v>404.263703</v>
      </c>
      <c r="AG55" s="799">
        <v>418.12</v>
      </c>
      <c r="AH55" s="216">
        <v>0.966860477853247</v>
      </c>
      <c r="AI55" s="799">
        <v>-13.8562970000002</v>
      </c>
      <c r="AJ55" s="217">
        <v>151.317625</v>
      </c>
      <c r="AK55" s="214">
        <v>105.275666</v>
      </c>
      <c r="AL55" s="799">
        <v>85.85</v>
      </c>
      <c r="AM55" s="216">
        <v>1.22627450203844</v>
      </c>
      <c r="AN55" s="799">
        <v>19.4256659999999</v>
      </c>
      <c r="AO55" s="217">
        <v>42.294421</v>
      </c>
      <c r="AP55" s="214">
        <v>94.3713469999999</v>
      </c>
      <c r="AQ55" s="799">
        <v>92.806</v>
      </c>
      <c r="AR55" s="216">
        <v>1.0168668728315</v>
      </c>
      <c r="AS55" s="799">
        <v>1.56534699999993</v>
      </c>
      <c r="AT55" s="217">
        <v>61.9048919999999</v>
      </c>
      <c r="AU55" s="214">
        <v>34.398378</v>
      </c>
      <c r="AV55" s="799">
        <v>43.79392</v>
      </c>
      <c r="AW55" s="216">
        <v>0.785460127798561</v>
      </c>
      <c r="AX55" s="799">
        <v>-9.39554200000003</v>
      </c>
      <c r="AY55" s="217">
        <v>21.966837</v>
      </c>
    </row>
    <row r="56" hidden="1" outlineLevel="2" spans="1:51">
      <c r="A56" s="796" t="s">
        <v>76</v>
      </c>
      <c r="B56" s="787">
        <v>23.725098</v>
      </c>
      <c r="C56" s="719">
        <v>21.79845906</v>
      </c>
      <c r="D56" s="733">
        <v>1.0883841804917</v>
      </c>
      <c r="E56" s="789">
        <v>1.92663893999999</v>
      </c>
      <c r="F56" s="829">
        <v>13.717307</v>
      </c>
      <c r="G56" s="787">
        <v>18.897429</v>
      </c>
      <c r="H56" s="719">
        <v>16.0819</v>
      </c>
      <c r="I56" s="733">
        <v>1.17507440041289</v>
      </c>
      <c r="J56" s="789">
        <v>2.81552899999999</v>
      </c>
      <c r="K56" s="829">
        <v>10.323333</v>
      </c>
      <c r="L56" s="787">
        <v>3.265869</v>
      </c>
      <c r="M56" s="719">
        <v>3.025062</v>
      </c>
      <c r="N56" s="733">
        <v>1.07960398828189</v>
      </c>
      <c r="O56" s="789">
        <v>0.240807</v>
      </c>
      <c r="P56" s="829">
        <v>1.661074</v>
      </c>
      <c r="Q56" s="787">
        <v>0.7788</v>
      </c>
      <c r="R56" s="719">
        <v>0.7038</v>
      </c>
      <c r="S56" s="733">
        <v>1.10656436487639</v>
      </c>
      <c r="T56" s="789">
        <v>0.075</v>
      </c>
      <c r="U56" s="829">
        <v>0.4125</v>
      </c>
      <c r="V56" s="787">
        <v>0</v>
      </c>
      <c r="W56" s="719">
        <v>0</v>
      </c>
      <c r="X56" s="733" t="s">
        <v>29</v>
      </c>
      <c r="Y56" s="789">
        <v>0</v>
      </c>
      <c r="Z56" s="829">
        <v>0</v>
      </c>
      <c r="AA56" s="787">
        <v>0.782999999999999</v>
      </c>
      <c r="AB56" s="719">
        <v>1.98769706</v>
      </c>
      <c r="AC56" s="733">
        <v>0.393923206788865</v>
      </c>
      <c r="AD56" s="789">
        <v>-1.20469706</v>
      </c>
      <c r="AE56" s="829">
        <v>1.3204</v>
      </c>
      <c r="AF56" s="787">
        <v>0</v>
      </c>
      <c r="AG56" s="719">
        <v>0</v>
      </c>
      <c r="AH56" s="733" t="s">
        <v>29</v>
      </c>
      <c r="AI56" s="789">
        <v>0</v>
      </c>
      <c r="AJ56" s="829">
        <v>0</v>
      </c>
      <c r="AK56" s="787">
        <v>0</v>
      </c>
      <c r="AL56" s="719">
        <v>0</v>
      </c>
      <c r="AM56" s="733" t="s">
        <v>29</v>
      </c>
      <c r="AN56" s="789">
        <v>0</v>
      </c>
      <c r="AO56" s="829">
        <v>0</v>
      </c>
      <c r="AP56" s="787">
        <v>0</v>
      </c>
      <c r="AQ56" s="719">
        <v>0</v>
      </c>
      <c r="AR56" s="733" t="s">
        <v>29</v>
      </c>
      <c r="AS56" s="789">
        <v>0</v>
      </c>
      <c r="AT56" s="829">
        <v>0</v>
      </c>
      <c r="AU56" s="787">
        <v>0.501399999999999</v>
      </c>
      <c r="AV56" s="719">
        <v>0</v>
      </c>
      <c r="AW56" s="733" t="s">
        <v>29</v>
      </c>
      <c r="AX56" s="789">
        <v>0.501399999999999</v>
      </c>
      <c r="AY56" s="829">
        <v>1</v>
      </c>
    </row>
    <row r="57" s="695" customFormat="1" hidden="1" outlineLevel="2" spans="1:51">
      <c r="A57" s="796" t="s">
        <v>77</v>
      </c>
      <c r="B57" s="787">
        <v>207.354701</v>
      </c>
      <c r="C57" s="719">
        <v>232.902322</v>
      </c>
      <c r="D57" s="733">
        <v>0.890307572802988</v>
      </c>
      <c r="E57" s="789">
        <v>-25.5476210000001</v>
      </c>
      <c r="F57" s="829">
        <v>235.061491</v>
      </c>
      <c r="G57" s="787">
        <v>2.58920399999999</v>
      </c>
      <c r="H57" s="719">
        <v>3.3386</v>
      </c>
      <c r="I57" s="733">
        <v>0.775535853351702</v>
      </c>
      <c r="J57" s="789">
        <v>-0.749396000000008</v>
      </c>
      <c r="K57" s="829">
        <v>16.067563</v>
      </c>
      <c r="L57" s="787">
        <v>0.799216999999999</v>
      </c>
      <c r="M57" s="719">
        <v>1.310022</v>
      </c>
      <c r="N57" s="733">
        <v>0.610079067374441</v>
      </c>
      <c r="O57" s="789">
        <v>-0.510805000000001</v>
      </c>
      <c r="P57" s="829">
        <v>2.653537</v>
      </c>
      <c r="Q57" s="787">
        <v>-0.05</v>
      </c>
      <c r="R57" s="719">
        <v>0</v>
      </c>
      <c r="S57" s="733" t="s">
        <v>29</v>
      </c>
      <c r="T57" s="789">
        <v>-0.05</v>
      </c>
      <c r="U57" s="829">
        <v>0.585</v>
      </c>
      <c r="V57" s="787">
        <v>198.725911</v>
      </c>
      <c r="W57" s="719">
        <v>228.2087</v>
      </c>
      <c r="X57" s="733">
        <v>0.870807778143427</v>
      </c>
      <c r="Y57" s="789">
        <v>-29.4827890000001</v>
      </c>
      <c r="Z57" s="829">
        <v>213.097443</v>
      </c>
      <c r="AA57" s="787">
        <v>5.290369</v>
      </c>
      <c r="AB57" s="719">
        <v>0.045</v>
      </c>
      <c r="AC57" s="733">
        <v>117.563755555556</v>
      </c>
      <c r="AD57" s="789">
        <v>5.245369</v>
      </c>
      <c r="AE57" s="829">
        <v>2.657948</v>
      </c>
      <c r="AF57" s="787">
        <v>0</v>
      </c>
      <c r="AG57" s="719">
        <v>0</v>
      </c>
      <c r="AH57" s="733" t="s">
        <v>29</v>
      </c>
      <c r="AI57" s="789">
        <v>0</v>
      </c>
      <c r="AJ57" s="829">
        <v>0</v>
      </c>
      <c r="AK57" s="787">
        <v>21.9118999999999</v>
      </c>
      <c r="AL57" s="719">
        <v>34.65</v>
      </c>
      <c r="AM57" s="733">
        <v>0.632378066378064</v>
      </c>
      <c r="AN57" s="789">
        <v>-12.7381000000001</v>
      </c>
      <c r="AO57" s="829">
        <v>44.612071</v>
      </c>
      <c r="AP57" s="787">
        <v>2.252575</v>
      </c>
      <c r="AQ57" s="719">
        <v>0</v>
      </c>
      <c r="AR57" s="733" t="s">
        <v>29</v>
      </c>
      <c r="AS57" s="789">
        <v>2.252575</v>
      </c>
      <c r="AT57" s="829">
        <v>0.419398</v>
      </c>
      <c r="AU57" s="787">
        <v>0.820799999999999</v>
      </c>
      <c r="AV57" s="719">
        <v>2</v>
      </c>
      <c r="AW57" s="733">
        <v>0.410399999999999</v>
      </c>
      <c r="AX57" s="789">
        <v>-1.1792</v>
      </c>
      <c r="AY57" s="829">
        <v>1.3917</v>
      </c>
    </row>
    <row r="58" hidden="1" outlineLevel="2" spans="1:51">
      <c r="A58" s="796" t="s">
        <v>78</v>
      </c>
      <c r="B58" s="787">
        <v>168.642014</v>
      </c>
      <c r="C58" s="719">
        <v>187.1491</v>
      </c>
      <c r="D58" s="733">
        <v>0.901110472879644</v>
      </c>
      <c r="E58" s="789">
        <v>-18.5070860000002</v>
      </c>
      <c r="F58" s="829">
        <v>164.044534</v>
      </c>
      <c r="G58" s="787">
        <v>7.280037</v>
      </c>
      <c r="H58" s="719">
        <v>0</v>
      </c>
      <c r="I58" s="733" t="s">
        <v>29</v>
      </c>
      <c r="J58" s="789">
        <v>7.280037</v>
      </c>
      <c r="K58" s="829">
        <v>1.32462500000001</v>
      </c>
      <c r="L58" s="787">
        <v>1.061217</v>
      </c>
      <c r="M58" s="719">
        <v>0</v>
      </c>
      <c r="N58" s="733" t="s">
        <v>29</v>
      </c>
      <c r="O58" s="789">
        <v>1.061217</v>
      </c>
      <c r="P58" s="829">
        <v>0.525792999999999</v>
      </c>
      <c r="Q58" s="787">
        <v>0</v>
      </c>
      <c r="R58" s="719">
        <v>0</v>
      </c>
      <c r="S58" s="733" t="s">
        <v>29</v>
      </c>
      <c r="T58" s="789">
        <v>0</v>
      </c>
      <c r="U58" s="829">
        <v>0</v>
      </c>
      <c r="V58" s="787">
        <v>158.456901</v>
      </c>
      <c r="W58" s="719">
        <v>187.1491</v>
      </c>
      <c r="X58" s="733">
        <v>0.846688020407257</v>
      </c>
      <c r="Y58" s="789">
        <v>-28.6921990000003</v>
      </c>
      <c r="Z58" s="829">
        <v>160.167575</v>
      </c>
      <c r="AA58" s="787">
        <v>1.843859</v>
      </c>
      <c r="AB58" s="719">
        <v>0</v>
      </c>
      <c r="AC58" s="733" t="s">
        <v>29</v>
      </c>
      <c r="AD58" s="789">
        <v>1.843859</v>
      </c>
      <c r="AE58" s="829">
        <v>2.026541</v>
      </c>
      <c r="AF58" s="787">
        <v>0</v>
      </c>
      <c r="AG58" s="719">
        <v>0</v>
      </c>
      <c r="AH58" s="733" t="s">
        <v>29</v>
      </c>
      <c r="AI58" s="789">
        <v>0</v>
      </c>
      <c r="AJ58" s="829">
        <v>0</v>
      </c>
      <c r="AK58" s="787">
        <v>0</v>
      </c>
      <c r="AL58" s="719">
        <v>0</v>
      </c>
      <c r="AM58" s="733" t="s">
        <v>29</v>
      </c>
      <c r="AN58" s="789">
        <v>0</v>
      </c>
      <c r="AO58" s="829">
        <v>0</v>
      </c>
      <c r="AP58" s="787">
        <v>2.097061</v>
      </c>
      <c r="AQ58" s="719">
        <v>0</v>
      </c>
      <c r="AR58" s="733" t="s">
        <v>29</v>
      </c>
      <c r="AS58" s="789">
        <v>2.097061</v>
      </c>
      <c r="AT58" s="829">
        <v>0.0775819999999999</v>
      </c>
      <c r="AU58" s="787">
        <v>0.035</v>
      </c>
      <c r="AV58" s="719">
        <v>0.2</v>
      </c>
      <c r="AW58" s="733">
        <v>0.175</v>
      </c>
      <c r="AX58" s="789">
        <v>-0.165</v>
      </c>
      <c r="AY58" s="829">
        <v>1</v>
      </c>
    </row>
    <row r="59" hidden="1" outlineLevel="2" spans="1:51">
      <c r="A59" s="796" t="s">
        <v>79</v>
      </c>
      <c r="B59" s="787">
        <v>25.9683469999999</v>
      </c>
      <c r="C59" s="719">
        <v>28.678662</v>
      </c>
      <c r="D59" s="733">
        <v>0.905493673310141</v>
      </c>
      <c r="E59" s="789">
        <v>-2.71031500000006</v>
      </c>
      <c r="F59" s="829">
        <v>27.4006959999999</v>
      </c>
      <c r="G59" s="787">
        <v>3.58133299999999</v>
      </c>
      <c r="H59" s="719">
        <v>3.213</v>
      </c>
      <c r="I59" s="733">
        <v>1.11463834422658</v>
      </c>
      <c r="J59" s="789">
        <v>0.368332999999988</v>
      </c>
      <c r="K59" s="829">
        <v>3.13569099999999</v>
      </c>
      <c r="L59" s="787">
        <v>1.061217</v>
      </c>
      <c r="M59" s="719">
        <v>1.270962</v>
      </c>
      <c r="N59" s="733">
        <v>0.83497146256143</v>
      </c>
      <c r="O59" s="789">
        <v>-0.209745</v>
      </c>
      <c r="P59" s="829">
        <v>0.952998999999999</v>
      </c>
      <c r="Q59" s="787">
        <v>0</v>
      </c>
      <c r="R59" s="719">
        <v>0</v>
      </c>
      <c r="S59" s="733" t="s">
        <v>29</v>
      </c>
      <c r="T59" s="789">
        <v>0</v>
      </c>
      <c r="U59" s="829">
        <v>0</v>
      </c>
      <c r="V59" s="787">
        <v>20.833432</v>
      </c>
      <c r="W59" s="719">
        <v>24.1497</v>
      </c>
      <c r="X59" s="733">
        <v>0.862678708224118</v>
      </c>
      <c r="Y59" s="789">
        <v>-3.31626800000003</v>
      </c>
      <c r="Z59" s="829">
        <v>22.9009059999999</v>
      </c>
      <c r="AA59" s="787">
        <v>0.492364999999999</v>
      </c>
      <c r="AB59" s="719">
        <v>0.045</v>
      </c>
      <c r="AC59" s="733">
        <v>10.9414444444444</v>
      </c>
      <c r="AD59" s="789">
        <v>0.447364999999999</v>
      </c>
      <c r="AE59" s="829">
        <v>0.4111</v>
      </c>
      <c r="AF59" s="787">
        <v>0</v>
      </c>
      <c r="AG59" s="719">
        <v>0</v>
      </c>
      <c r="AH59" s="733" t="s">
        <v>29</v>
      </c>
      <c r="AI59" s="789">
        <v>0</v>
      </c>
      <c r="AJ59" s="829">
        <v>0</v>
      </c>
      <c r="AK59" s="787">
        <v>0</v>
      </c>
      <c r="AL59" s="719">
        <v>0</v>
      </c>
      <c r="AM59" s="733" t="s">
        <v>29</v>
      </c>
      <c r="AN59" s="789">
        <v>0</v>
      </c>
      <c r="AO59" s="829">
        <v>0</v>
      </c>
      <c r="AP59" s="787">
        <v>0.365263</v>
      </c>
      <c r="AQ59" s="719">
        <v>0.3</v>
      </c>
      <c r="AR59" s="733">
        <v>1.21754333333333</v>
      </c>
      <c r="AS59" s="789">
        <v>0.0652629999999998</v>
      </c>
      <c r="AT59" s="829">
        <v>0.278395999999999</v>
      </c>
      <c r="AU59" s="787">
        <v>0.0097</v>
      </c>
      <c r="AV59" s="719">
        <v>0</v>
      </c>
      <c r="AW59" s="733" t="s">
        <v>29</v>
      </c>
      <c r="AX59" s="789">
        <v>0.0097</v>
      </c>
      <c r="AY59" s="829">
        <v>0</v>
      </c>
    </row>
    <row r="60" s="164" customFormat="1" hidden="1" outlineLevel="2" spans="1:51">
      <c r="A60" s="796" t="s">
        <v>80</v>
      </c>
      <c r="B60" s="787">
        <v>37.4322759999999</v>
      </c>
      <c r="C60" s="719">
        <v>136.80959573</v>
      </c>
      <c r="D60" s="733">
        <v>0.273608556477824</v>
      </c>
      <c r="E60" s="789">
        <v>-99.3773197300001</v>
      </c>
      <c r="F60" s="829">
        <v>37.5728369999999</v>
      </c>
      <c r="G60" s="787">
        <v>26.899001</v>
      </c>
      <c r="H60" s="719">
        <v>78.1944000000001</v>
      </c>
      <c r="I60" s="733">
        <v>0.344001629272684</v>
      </c>
      <c r="J60" s="789">
        <v>-51.2953990000001</v>
      </c>
      <c r="K60" s="829">
        <v>20.877635</v>
      </c>
      <c r="L60" s="787">
        <v>6.450262</v>
      </c>
      <c r="M60" s="719">
        <v>18.550296</v>
      </c>
      <c r="N60" s="733">
        <v>0.3477174703843</v>
      </c>
      <c r="O60" s="789">
        <v>-12.100034</v>
      </c>
      <c r="P60" s="829">
        <v>4.03198599999999</v>
      </c>
      <c r="Q60" s="787">
        <v>1.772</v>
      </c>
      <c r="R60" s="719">
        <v>5.1975</v>
      </c>
      <c r="S60" s="733">
        <v>0.340933140933141</v>
      </c>
      <c r="T60" s="789">
        <v>-3.4255</v>
      </c>
      <c r="U60" s="829">
        <v>1.3522</v>
      </c>
      <c r="V60" s="787">
        <v>-0.56861700000001</v>
      </c>
      <c r="W60" s="719">
        <v>31.896</v>
      </c>
      <c r="X60" s="733">
        <v>-0.017827219714071</v>
      </c>
      <c r="Y60" s="789">
        <v>-32.464617</v>
      </c>
      <c r="Z60" s="829">
        <v>8.13767299999999</v>
      </c>
      <c r="AA60" s="787">
        <v>2.87962999999999</v>
      </c>
      <c r="AB60" s="719">
        <v>2.97139973</v>
      </c>
      <c r="AC60" s="733">
        <v>0.969115656478839</v>
      </c>
      <c r="AD60" s="789">
        <v>-0.0917697300000064</v>
      </c>
      <c r="AE60" s="829">
        <v>3.17334299999999</v>
      </c>
      <c r="AF60" s="787">
        <v>7.23944999999999</v>
      </c>
      <c r="AG60" s="719">
        <v>3.24</v>
      </c>
      <c r="AH60" s="733">
        <v>2.23439814814814</v>
      </c>
      <c r="AI60" s="789">
        <v>3.99944999999999</v>
      </c>
      <c r="AJ60" s="829">
        <v>0</v>
      </c>
      <c r="AK60" s="787">
        <v>0.550169</v>
      </c>
      <c r="AL60" s="719">
        <v>1.35</v>
      </c>
      <c r="AM60" s="733">
        <v>0.407532592592593</v>
      </c>
      <c r="AN60" s="789">
        <v>-0.799831</v>
      </c>
      <c r="AO60" s="829">
        <v>0</v>
      </c>
      <c r="AP60" s="787">
        <v>6.22750199999999</v>
      </c>
      <c r="AQ60" s="719">
        <v>1</v>
      </c>
      <c r="AR60" s="733">
        <v>6.22750199999999</v>
      </c>
      <c r="AS60" s="789">
        <v>5.22750199999999</v>
      </c>
      <c r="AT60" s="829">
        <v>2.389932</v>
      </c>
      <c r="AU60" s="787">
        <v>8.814384</v>
      </c>
      <c r="AV60" s="719">
        <v>10.52</v>
      </c>
      <c r="AW60" s="733">
        <v>0.837869201520912</v>
      </c>
      <c r="AX60" s="789">
        <v>-1.705616</v>
      </c>
      <c r="AY60" s="829">
        <v>6.54988599999999</v>
      </c>
    </row>
    <row r="61" s="164" customFormat="1" hidden="1" outlineLevel="2" spans="1:51">
      <c r="A61" s="796" t="s">
        <v>81</v>
      </c>
      <c r="B61" s="787">
        <v>0</v>
      </c>
      <c r="C61" s="719">
        <v>0</v>
      </c>
      <c r="D61" s="733" t="s">
        <v>29</v>
      </c>
      <c r="E61" s="789">
        <v>0</v>
      </c>
      <c r="F61" s="829">
        <v>0</v>
      </c>
      <c r="G61" s="787">
        <v>0</v>
      </c>
      <c r="H61" s="719">
        <v>0</v>
      </c>
      <c r="I61" s="733" t="s">
        <v>29</v>
      </c>
      <c r="J61" s="789">
        <v>0</v>
      </c>
      <c r="K61" s="829">
        <v>0</v>
      </c>
      <c r="L61" s="787">
        <v>0</v>
      </c>
      <c r="M61" s="719">
        <v>0</v>
      </c>
      <c r="N61" s="733" t="s">
        <v>29</v>
      </c>
      <c r="O61" s="789">
        <v>0</v>
      </c>
      <c r="P61" s="829">
        <v>0</v>
      </c>
      <c r="Q61" s="787">
        <v>0</v>
      </c>
      <c r="R61" s="719">
        <v>0</v>
      </c>
      <c r="S61" s="733" t="s">
        <v>29</v>
      </c>
      <c r="T61" s="789">
        <v>0</v>
      </c>
      <c r="U61" s="829">
        <v>0</v>
      </c>
      <c r="V61" s="787">
        <v>0</v>
      </c>
      <c r="W61" s="719">
        <v>0</v>
      </c>
      <c r="X61" s="733" t="s">
        <v>29</v>
      </c>
      <c r="Y61" s="789">
        <v>0</v>
      </c>
      <c r="Z61" s="829">
        <v>0</v>
      </c>
      <c r="AA61" s="787">
        <v>0</v>
      </c>
      <c r="AB61" s="719">
        <v>0</v>
      </c>
      <c r="AC61" s="733" t="s">
        <v>29</v>
      </c>
      <c r="AD61" s="789">
        <v>0</v>
      </c>
      <c r="AE61" s="829">
        <v>0</v>
      </c>
      <c r="AF61" s="787">
        <v>0</v>
      </c>
      <c r="AG61" s="719">
        <v>0</v>
      </c>
      <c r="AH61" s="733" t="s">
        <v>29</v>
      </c>
      <c r="AI61" s="789">
        <v>0</v>
      </c>
      <c r="AJ61" s="829">
        <v>0</v>
      </c>
      <c r="AK61" s="787">
        <v>0</v>
      </c>
      <c r="AL61" s="719">
        <v>0</v>
      </c>
      <c r="AM61" s="733" t="s">
        <v>29</v>
      </c>
      <c r="AN61" s="789">
        <v>0</v>
      </c>
      <c r="AO61" s="829">
        <v>0</v>
      </c>
      <c r="AP61" s="787">
        <v>0</v>
      </c>
      <c r="AQ61" s="719">
        <v>0</v>
      </c>
      <c r="AR61" s="733" t="s">
        <v>29</v>
      </c>
      <c r="AS61" s="789">
        <v>0</v>
      </c>
      <c r="AT61" s="829">
        <v>0</v>
      </c>
      <c r="AU61" s="787">
        <v>0</v>
      </c>
      <c r="AV61" s="719">
        <v>0</v>
      </c>
      <c r="AW61" s="733" t="s">
        <v>29</v>
      </c>
      <c r="AX61" s="789">
        <v>0</v>
      </c>
      <c r="AY61" s="829">
        <v>0</v>
      </c>
    </row>
    <row r="62" s="164" customFormat="1" hidden="1" outlineLevel="2" spans="1:51">
      <c r="A62" s="796" t="s">
        <v>82</v>
      </c>
      <c r="B62" s="787">
        <v>1.221727</v>
      </c>
      <c r="C62" s="719">
        <v>0</v>
      </c>
      <c r="D62" s="733" t="s">
        <v>29</v>
      </c>
      <c r="E62" s="789">
        <v>1.221727</v>
      </c>
      <c r="F62" s="829">
        <v>0</v>
      </c>
      <c r="G62" s="787">
        <v>0</v>
      </c>
      <c r="H62" s="719">
        <v>0</v>
      </c>
      <c r="I62" s="733" t="s">
        <v>29</v>
      </c>
      <c r="J62" s="789">
        <v>0</v>
      </c>
      <c r="K62" s="829">
        <v>0</v>
      </c>
      <c r="L62" s="787">
        <v>0</v>
      </c>
      <c r="M62" s="719">
        <v>0</v>
      </c>
      <c r="N62" s="733" t="s">
        <v>29</v>
      </c>
      <c r="O62" s="789">
        <v>0</v>
      </c>
      <c r="P62" s="829">
        <v>0</v>
      </c>
      <c r="Q62" s="787">
        <v>0</v>
      </c>
      <c r="R62" s="719">
        <v>0</v>
      </c>
      <c r="S62" s="733" t="s">
        <v>29</v>
      </c>
      <c r="T62" s="789">
        <v>0</v>
      </c>
      <c r="U62" s="829">
        <v>0</v>
      </c>
      <c r="V62" s="787">
        <v>1.221727</v>
      </c>
      <c r="W62" s="719">
        <v>0</v>
      </c>
      <c r="X62" s="733" t="s">
        <v>29</v>
      </c>
      <c r="Y62" s="789">
        <v>1.221727</v>
      </c>
      <c r="Z62" s="829">
        <v>0</v>
      </c>
      <c r="AA62" s="787">
        <v>0</v>
      </c>
      <c r="AB62" s="719">
        <v>0</v>
      </c>
      <c r="AC62" s="733" t="s">
        <v>29</v>
      </c>
      <c r="AD62" s="789">
        <v>0</v>
      </c>
      <c r="AE62" s="829">
        <v>0</v>
      </c>
      <c r="AF62" s="787">
        <v>0</v>
      </c>
      <c r="AG62" s="719">
        <v>0</v>
      </c>
      <c r="AH62" s="733" t="s">
        <v>29</v>
      </c>
      <c r="AI62" s="789">
        <v>0</v>
      </c>
      <c r="AJ62" s="829">
        <v>0</v>
      </c>
      <c r="AK62" s="787">
        <v>0</v>
      </c>
      <c r="AL62" s="719">
        <v>0</v>
      </c>
      <c r="AM62" s="733" t="s">
        <v>29</v>
      </c>
      <c r="AN62" s="789">
        <v>0</v>
      </c>
      <c r="AO62" s="829">
        <v>0</v>
      </c>
      <c r="AP62" s="787">
        <v>0</v>
      </c>
      <c r="AQ62" s="719">
        <v>0</v>
      </c>
      <c r="AR62" s="733" t="s">
        <v>29</v>
      </c>
      <c r="AS62" s="789">
        <v>0</v>
      </c>
      <c r="AT62" s="829">
        <v>0</v>
      </c>
      <c r="AU62" s="787">
        <v>0</v>
      </c>
      <c r="AV62" s="719">
        <v>0</v>
      </c>
      <c r="AW62" s="733" t="s">
        <v>29</v>
      </c>
      <c r="AX62" s="789">
        <v>0</v>
      </c>
      <c r="AY62" s="829">
        <v>0</v>
      </c>
    </row>
    <row r="63" s="695" customFormat="1" hidden="1" outlineLevel="2" spans="1:51">
      <c r="A63" s="796" t="s">
        <v>83</v>
      </c>
      <c r="B63" s="787">
        <v>0</v>
      </c>
      <c r="C63" s="719">
        <v>0</v>
      </c>
      <c r="D63" s="733" t="s">
        <v>29</v>
      </c>
      <c r="E63" s="789">
        <v>0</v>
      </c>
      <c r="F63" s="829">
        <v>7.93870199999999</v>
      </c>
      <c r="G63" s="787">
        <v>0</v>
      </c>
      <c r="H63" s="719">
        <v>0</v>
      </c>
      <c r="I63" s="733" t="s">
        <v>29</v>
      </c>
      <c r="J63" s="789">
        <v>0</v>
      </c>
      <c r="K63" s="829">
        <v>0</v>
      </c>
      <c r="L63" s="787">
        <v>0</v>
      </c>
      <c r="M63" s="719">
        <v>0</v>
      </c>
      <c r="N63" s="733" t="s">
        <v>29</v>
      </c>
      <c r="O63" s="789">
        <v>0</v>
      </c>
      <c r="P63" s="829">
        <v>0</v>
      </c>
      <c r="Q63" s="787">
        <v>0</v>
      </c>
      <c r="R63" s="719">
        <v>0</v>
      </c>
      <c r="S63" s="733" t="s">
        <v>29</v>
      </c>
      <c r="T63" s="789">
        <v>0</v>
      </c>
      <c r="U63" s="829">
        <v>0</v>
      </c>
      <c r="V63" s="787">
        <v>0</v>
      </c>
      <c r="W63" s="719">
        <v>0</v>
      </c>
      <c r="X63" s="733" t="s">
        <v>29</v>
      </c>
      <c r="Y63" s="789">
        <v>0</v>
      </c>
      <c r="Z63" s="829">
        <v>7.91870199999999</v>
      </c>
      <c r="AA63" s="787">
        <v>0</v>
      </c>
      <c r="AB63" s="719">
        <v>0</v>
      </c>
      <c r="AC63" s="733" t="s">
        <v>29</v>
      </c>
      <c r="AD63" s="789">
        <v>0</v>
      </c>
      <c r="AE63" s="829">
        <v>0.02</v>
      </c>
      <c r="AF63" s="787">
        <v>0</v>
      </c>
      <c r="AG63" s="719">
        <v>0</v>
      </c>
      <c r="AH63" s="733" t="s">
        <v>29</v>
      </c>
      <c r="AI63" s="789">
        <v>0</v>
      </c>
      <c r="AJ63" s="829">
        <v>0</v>
      </c>
      <c r="AK63" s="787">
        <v>0</v>
      </c>
      <c r="AL63" s="719">
        <v>0</v>
      </c>
      <c r="AM63" s="733" t="s">
        <v>29</v>
      </c>
      <c r="AN63" s="789">
        <v>0</v>
      </c>
      <c r="AO63" s="829">
        <v>0.597528999999998</v>
      </c>
      <c r="AP63" s="787">
        <v>0</v>
      </c>
      <c r="AQ63" s="719">
        <v>0</v>
      </c>
      <c r="AR63" s="733" t="s">
        <v>29</v>
      </c>
      <c r="AS63" s="789">
        <v>0</v>
      </c>
      <c r="AT63" s="829">
        <v>0.289999999999999</v>
      </c>
      <c r="AU63" s="787">
        <v>0</v>
      </c>
      <c r="AV63" s="719">
        <v>0</v>
      </c>
      <c r="AW63" s="733" t="s">
        <v>29</v>
      </c>
      <c r="AX63" s="789">
        <v>0</v>
      </c>
      <c r="AY63" s="829">
        <v>0</v>
      </c>
    </row>
    <row r="64" s="772" customFormat="1" collapsed="1" spans="1:51">
      <c r="A64" s="790" t="s">
        <v>84</v>
      </c>
      <c r="B64" s="791">
        <v>464.344163</v>
      </c>
      <c r="C64" s="794">
        <v>607.33813879</v>
      </c>
      <c r="D64" s="830">
        <v>0.764556238679679</v>
      </c>
      <c r="E64" s="794">
        <v>-142.99397579</v>
      </c>
      <c r="F64" s="801">
        <v>485.735566999999</v>
      </c>
      <c r="G64" s="791">
        <v>59.247004</v>
      </c>
      <c r="H64" s="794">
        <v>100.8279</v>
      </c>
      <c r="I64" s="830">
        <v>0.587605256084873</v>
      </c>
      <c r="J64" s="794">
        <v>-41.580896</v>
      </c>
      <c r="K64" s="801">
        <v>51.7288469999999</v>
      </c>
      <c r="L64" s="791">
        <v>12.637782</v>
      </c>
      <c r="M64" s="794">
        <v>24.156342</v>
      </c>
      <c r="N64" s="830">
        <v>0.523166214487276</v>
      </c>
      <c r="O64" s="794">
        <v>-11.51856</v>
      </c>
      <c r="P64" s="801">
        <v>9.82538899999999</v>
      </c>
      <c r="Q64" s="791">
        <v>2.5008</v>
      </c>
      <c r="R64" s="794">
        <v>5.9013</v>
      </c>
      <c r="S64" s="830">
        <v>0.423771033501093</v>
      </c>
      <c r="T64" s="794">
        <v>-3.4005</v>
      </c>
      <c r="U64" s="801">
        <v>2.3497</v>
      </c>
      <c r="V64" s="791">
        <v>378.669353999999</v>
      </c>
      <c r="W64" s="794">
        <v>471.4035</v>
      </c>
      <c r="X64" s="830">
        <v>0.803280743566816</v>
      </c>
      <c r="Y64" s="794">
        <v>-92.7341460000005</v>
      </c>
      <c r="Z64" s="801">
        <v>412.222299</v>
      </c>
      <c r="AA64" s="791">
        <v>11.289223</v>
      </c>
      <c r="AB64" s="794">
        <v>5.04909679</v>
      </c>
      <c r="AC64" s="830">
        <v>2.23588959957331</v>
      </c>
      <c r="AD64" s="794">
        <v>6.24012620999999</v>
      </c>
      <c r="AE64" s="801">
        <v>9.60933199999998</v>
      </c>
      <c r="AF64" s="791">
        <v>7.23944999999999</v>
      </c>
      <c r="AG64" s="794">
        <v>3.24</v>
      </c>
      <c r="AH64" s="830">
        <v>2.23439814814814</v>
      </c>
      <c r="AI64" s="794">
        <v>3.99944999999999</v>
      </c>
      <c r="AJ64" s="801">
        <v>0</v>
      </c>
      <c r="AK64" s="791">
        <v>22.4620689999999</v>
      </c>
      <c r="AL64" s="794">
        <v>36</v>
      </c>
      <c r="AM64" s="830">
        <v>0.623946361111108</v>
      </c>
      <c r="AN64" s="794">
        <v>-13.5379310000001</v>
      </c>
      <c r="AO64" s="801">
        <v>45.2096</v>
      </c>
      <c r="AP64" s="791">
        <v>10.942401</v>
      </c>
      <c r="AQ64" s="794">
        <v>1.3</v>
      </c>
      <c r="AR64" s="830">
        <v>8.41723153846153</v>
      </c>
      <c r="AS64" s="794">
        <v>9.64240099999999</v>
      </c>
      <c r="AT64" s="801">
        <v>3.455308</v>
      </c>
      <c r="AU64" s="791">
        <v>10.181284</v>
      </c>
      <c r="AV64" s="794">
        <v>12.72</v>
      </c>
      <c r="AW64" s="830">
        <v>0.800415408805031</v>
      </c>
      <c r="AX64" s="794">
        <v>-2.53871600000001</v>
      </c>
      <c r="AY64" s="801">
        <v>9.94158599999999</v>
      </c>
    </row>
    <row r="65" s="164" customFormat="1" hidden="1" outlineLevel="2" spans="1:51">
      <c r="A65" s="796" t="s">
        <v>85</v>
      </c>
      <c r="B65" s="787">
        <v>132.378767</v>
      </c>
      <c r="C65" s="719">
        <v>105.23818184</v>
      </c>
      <c r="D65" s="733">
        <v>1.25789675083197</v>
      </c>
      <c r="E65" s="789">
        <v>27.1405851599996</v>
      </c>
      <c r="F65" s="829">
        <v>0</v>
      </c>
      <c r="G65" s="787">
        <v>15.951762</v>
      </c>
      <c r="H65" s="719">
        <v>12.64</v>
      </c>
      <c r="I65" s="733">
        <v>1.26200648734177</v>
      </c>
      <c r="J65" s="789">
        <v>3.31176199999998</v>
      </c>
      <c r="K65" s="829">
        <v>0</v>
      </c>
      <c r="L65" s="787">
        <v>2.545523</v>
      </c>
      <c r="M65" s="719">
        <v>2.4</v>
      </c>
      <c r="N65" s="733">
        <v>1.06063458333333</v>
      </c>
      <c r="O65" s="789">
        <v>0.145523000000003</v>
      </c>
      <c r="P65" s="829">
        <v>0</v>
      </c>
      <c r="Q65" s="787">
        <v>0</v>
      </c>
      <c r="R65" s="719">
        <v>0.44</v>
      </c>
      <c r="S65" s="733">
        <v>0</v>
      </c>
      <c r="T65" s="789">
        <v>-0.44</v>
      </c>
      <c r="U65" s="829">
        <v>0</v>
      </c>
      <c r="V65" s="787">
        <v>112.080682</v>
      </c>
      <c r="W65" s="719">
        <v>89.456</v>
      </c>
      <c r="X65" s="733">
        <v>1.25291408066535</v>
      </c>
      <c r="Y65" s="789">
        <v>22.6246819999997</v>
      </c>
      <c r="Z65" s="829">
        <v>0</v>
      </c>
      <c r="AA65" s="787">
        <v>1.8008</v>
      </c>
      <c r="AB65" s="719">
        <v>0.30218184</v>
      </c>
      <c r="AC65" s="733">
        <v>5.9593256828405</v>
      </c>
      <c r="AD65" s="789">
        <v>1.49861816</v>
      </c>
      <c r="AE65" s="829">
        <v>0</v>
      </c>
      <c r="AF65" s="787">
        <v>0</v>
      </c>
      <c r="AG65" s="719">
        <v>0</v>
      </c>
      <c r="AH65" s="733" t="s">
        <v>29</v>
      </c>
      <c r="AI65" s="789">
        <v>0</v>
      </c>
      <c r="AJ65" s="829">
        <v>0</v>
      </c>
      <c r="AK65" s="787">
        <v>1.900539</v>
      </c>
      <c r="AL65" s="719">
        <v>0</v>
      </c>
      <c r="AM65" s="733" t="s">
        <v>29</v>
      </c>
      <c r="AN65" s="789">
        <v>1.900539</v>
      </c>
      <c r="AO65" s="829">
        <v>0</v>
      </c>
      <c r="AP65" s="787">
        <v>3.984639</v>
      </c>
      <c r="AQ65" s="719">
        <v>0</v>
      </c>
      <c r="AR65" s="733" t="s">
        <v>29</v>
      </c>
      <c r="AS65" s="789">
        <v>3.984639</v>
      </c>
      <c r="AT65" s="829">
        <v>0</v>
      </c>
      <c r="AU65" s="787">
        <v>3.095477</v>
      </c>
      <c r="AV65" s="719">
        <v>0</v>
      </c>
      <c r="AW65" s="733" t="s">
        <v>29</v>
      </c>
      <c r="AX65" s="789">
        <v>3.095477</v>
      </c>
      <c r="AY65" s="829">
        <v>0</v>
      </c>
    </row>
    <row r="66" s="164" customFormat="1" hidden="1" outlineLevel="2" spans="1:51">
      <c r="A66" s="796" t="s">
        <v>86</v>
      </c>
      <c r="B66" s="787">
        <v>12.755781</v>
      </c>
      <c r="C66" s="719">
        <v>13.612</v>
      </c>
      <c r="D66" s="733">
        <v>0.937098222156919</v>
      </c>
      <c r="E66" s="789">
        <v>-0.856219000000019</v>
      </c>
      <c r="F66" s="829">
        <v>0</v>
      </c>
      <c r="G66" s="787">
        <v>3.387328</v>
      </c>
      <c r="H66" s="719">
        <v>0</v>
      </c>
      <c r="I66" s="733" t="s">
        <v>29</v>
      </c>
      <c r="J66" s="789">
        <v>3.387328</v>
      </c>
      <c r="K66" s="829">
        <v>0</v>
      </c>
      <c r="L66" s="787">
        <v>0.962102</v>
      </c>
      <c r="M66" s="719">
        <v>0</v>
      </c>
      <c r="N66" s="733" t="s">
        <v>29</v>
      </c>
      <c r="O66" s="789">
        <v>0.962102</v>
      </c>
      <c r="P66" s="829">
        <v>0</v>
      </c>
      <c r="Q66" s="787">
        <v>0</v>
      </c>
      <c r="R66" s="719">
        <v>0</v>
      </c>
      <c r="S66" s="733" t="s">
        <v>29</v>
      </c>
      <c r="T66" s="789">
        <v>0</v>
      </c>
      <c r="U66" s="829">
        <v>0</v>
      </c>
      <c r="V66" s="787">
        <v>8.40635099999998</v>
      </c>
      <c r="W66" s="719">
        <v>13.612</v>
      </c>
      <c r="X66" s="733">
        <v>0.617569130179252</v>
      </c>
      <c r="Y66" s="789">
        <v>-5.20564900000002</v>
      </c>
      <c r="Z66" s="829">
        <v>0</v>
      </c>
      <c r="AA66" s="787">
        <v>0</v>
      </c>
      <c r="AB66" s="719">
        <v>0</v>
      </c>
      <c r="AC66" s="733" t="s">
        <v>29</v>
      </c>
      <c r="AD66" s="789">
        <v>0</v>
      </c>
      <c r="AE66" s="829">
        <v>0</v>
      </c>
      <c r="AF66" s="787">
        <v>0</v>
      </c>
      <c r="AG66" s="719">
        <v>0</v>
      </c>
      <c r="AH66" s="733" t="s">
        <v>29</v>
      </c>
      <c r="AI66" s="789">
        <v>0</v>
      </c>
      <c r="AJ66" s="829">
        <v>0</v>
      </c>
      <c r="AK66" s="787">
        <v>0</v>
      </c>
      <c r="AL66" s="719">
        <v>0</v>
      </c>
      <c r="AM66" s="733" t="s">
        <v>29</v>
      </c>
      <c r="AN66" s="789">
        <v>0</v>
      </c>
      <c r="AO66" s="829">
        <v>0</v>
      </c>
      <c r="AP66" s="787">
        <v>0</v>
      </c>
      <c r="AQ66" s="719">
        <v>0</v>
      </c>
      <c r="AR66" s="733" t="s">
        <v>29</v>
      </c>
      <c r="AS66" s="789">
        <v>0</v>
      </c>
      <c r="AT66" s="829">
        <v>0</v>
      </c>
      <c r="AU66" s="787">
        <v>0</v>
      </c>
      <c r="AV66" s="719">
        <v>0</v>
      </c>
      <c r="AW66" s="733" t="s">
        <v>29</v>
      </c>
      <c r="AX66" s="789">
        <v>0</v>
      </c>
      <c r="AY66" s="829">
        <v>0</v>
      </c>
    </row>
    <row r="67" s="164" customFormat="1" hidden="1" outlineLevel="2" spans="1:51">
      <c r="A67" s="796" t="s">
        <v>87</v>
      </c>
      <c r="B67" s="787">
        <v>66.653569</v>
      </c>
      <c r="C67" s="719">
        <v>0</v>
      </c>
      <c r="D67" s="733" t="s">
        <v>29</v>
      </c>
      <c r="E67" s="789">
        <v>66.653569</v>
      </c>
      <c r="F67" s="829">
        <v>0</v>
      </c>
      <c r="G67" s="787">
        <v>38.961909</v>
      </c>
      <c r="H67" s="719">
        <v>0</v>
      </c>
      <c r="I67" s="733" t="s">
        <v>29</v>
      </c>
      <c r="J67" s="789">
        <v>38.961909</v>
      </c>
      <c r="K67" s="829">
        <v>0</v>
      </c>
      <c r="L67" s="787">
        <v>8.35756099999999</v>
      </c>
      <c r="M67" s="719">
        <v>0</v>
      </c>
      <c r="N67" s="733" t="s">
        <v>29</v>
      </c>
      <c r="O67" s="789">
        <v>8.35756099999999</v>
      </c>
      <c r="P67" s="829">
        <v>0</v>
      </c>
      <c r="Q67" s="787">
        <v>0.2925</v>
      </c>
      <c r="R67" s="719">
        <v>0</v>
      </c>
      <c r="S67" s="733" t="s">
        <v>29</v>
      </c>
      <c r="T67" s="789">
        <v>0.2925</v>
      </c>
      <c r="U67" s="829">
        <v>0</v>
      </c>
      <c r="V67" s="787">
        <v>18.168232</v>
      </c>
      <c r="W67" s="719">
        <v>0</v>
      </c>
      <c r="X67" s="733" t="s">
        <v>29</v>
      </c>
      <c r="Y67" s="789">
        <v>18.168232</v>
      </c>
      <c r="Z67" s="829">
        <v>0</v>
      </c>
      <c r="AA67" s="787">
        <v>0.873366999999999</v>
      </c>
      <c r="AB67" s="719">
        <v>0</v>
      </c>
      <c r="AC67" s="733" t="s">
        <v>29</v>
      </c>
      <c r="AD67" s="789">
        <v>0.873366999999999</v>
      </c>
      <c r="AE67" s="829">
        <v>0</v>
      </c>
      <c r="AF67" s="787">
        <v>47.4774849999999</v>
      </c>
      <c r="AG67" s="719">
        <v>0</v>
      </c>
      <c r="AH67" s="733" t="s">
        <v>29</v>
      </c>
      <c r="AI67" s="789">
        <v>47.4774849999999</v>
      </c>
      <c r="AJ67" s="829">
        <v>0</v>
      </c>
      <c r="AK67" s="787">
        <v>8.58151399999999</v>
      </c>
      <c r="AL67" s="719">
        <v>0</v>
      </c>
      <c r="AM67" s="733" t="s">
        <v>29</v>
      </c>
      <c r="AN67" s="789">
        <v>8.58151399999999</v>
      </c>
      <c r="AO67" s="829">
        <v>0</v>
      </c>
      <c r="AP67" s="787">
        <v>2.05452</v>
      </c>
      <c r="AQ67" s="719">
        <v>0</v>
      </c>
      <c r="AR67" s="733" t="s">
        <v>29</v>
      </c>
      <c r="AS67" s="789">
        <v>2.05452</v>
      </c>
      <c r="AT67" s="829">
        <v>0</v>
      </c>
      <c r="AU67" s="787">
        <v>6.52479999999999</v>
      </c>
      <c r="AV67" s="719">
        <v>0</v>
      </c>
      <c r="AW67" s="733" t="s">
        <v>29</v>
      </c>
      <c r="AX67" s="789">
        <v>6.52479999999999</v>
      </c>
      <c r="AY67" s="829">
        <v>0</v>
      </c>
    </row>
    <row r="68" s="164" customFormat="1" hidden="1" outlineLevel="2" spans="1:51">
      <c r="A68" s="796" t="s">
        <v>88</v>
      </c>
      <c r="B68" s="787">
        <v>64.9964179999999</v>
      </c>
      <c r="C68" s="719">
        <v>191.1379</v>
      </c>
      <c r="D68" s="733">
        <v>0.340049869753722</v>
      </c>
      <c r="E68" s="789">
        <v>-126.141482</v>
      </c>
      <c r="F68" s="829">
        <v>0</v>
      </c>
      <c r="G68" s="787">
        <v>43.337125</v>
      </c>
      <c r="H68" s="719">
        <v>105.626</v>
      </c>
      <c r="I68" s="733">
        <v>0.410288423304868</v>
      </c>
      <c r="J68" s="789">
        <v>-62.288875</v>
      </c>
      <c r="K68" s="829">
        <v>0</v>
      </c>
      <c r="L68" s="787">
        <v>10.44078</v>
      </c>
      <c r="M68" s="719">
        <v>25.3939</v>
      </c>
      <c r="N68" s="733">
        <v>0.411153072194503</v>
      </c>
      <c r="O68" s="789">
        <v>-14.95312</v>
      </c>
      <c r="P68" s="829">
        <v>0</v>
      </c>
      <c r="Q68" s="787">
        <v>0.609</v>
      </c>
      <c r="R68" s="719">
        <v>0.56</v>
      </c>
      <c r="S68" s="733">
        <v>1.0875</v>
      </c>
      <c r="T68" s="789">
        <v>0.0489999999999995</v>
      </c>
      <c r="U68" s="829">
        <v>0</v>
      </c>
      <c r="V68" s="787">
        <v>8.56097499999999</v>
      </c>
      <c r="W68" s="719">
        <v>57.853</v>
      </c>
      <c r="X68" s="733">
        <v>0.147978065096019</v>
      </c>
      <c r="Y68" s="789">
        <v>-49.292025</v>
      </c>
      <c r="Z68" s="829">
        <v>0</v>
      </c>
      <c r="AA68" s="787">
        <v>2.048538</v>
      </c>
      <c r="AB68" s="719">
        <v>1.705</v>
      </c>
      <c r="AC68" s="733">
        <v>1.20148856304985</v>
      </c>
      <c r="AD68" s="789">
        <v>0.343537999999997</v>
      </c>
      <c r="AE68" s="829">
        <v>0</v>
      </c>
      <c r="AF68" s="787">
        <v>9.05102799999998</v>
      </c>
      <c r="AG68" s="719">
        <v>59.52</v>
      </c>
      <c r="AH68" s="733">
        <v>0.152067002688172</v>
      </c>
      <c r="AI68" s="789">
        <v>-50.468972</v>
      </c>
      <c r="AJ68" s="829">
        <v>0</v>
      </c>
      <c r="AK68" s="787">
        <v>0.4028</v>
      </c>
      <c r="AL68" s="719">
        <v>0</v>
      </c>
      <c r="AM68" s="733" t="s">
        <v>29</v>
      </c>
      <c r="AN68" s="789">
        <v>0.4028</v>
      </c>
      <c r="AO68" s="829">
        <v>0</v>
      </c>
      <c r="AP68" s="787">
        <v>3.52712299999999</v>
      </c>
      <c r="AQ68" s="719">
        <v>0</v>
      </c>
      <c r="AR68" s="733" t="s">
        <v>29</v>
      </c>
      <c r="AS68" s="789">
        <v>3.52712299999999</v>
      </c>
      <c r="AT68" s="829">
        <v>0</v>
      </c>
      <c r="AU68" s="787">
        <v>3.11293999999999</v>
      </c>
      <c r="AV68" s="719">
        <v>0</v>
      </c>
      <c r="AW68" s="733" t="s">
        <v>29</v>
      </c>
      <c r="AX68" s="789">
        <v>3.11293999999999</v>
      </c>
      <c r="AY68" s="829">
        <v>0</v>
      </c>
    </row>
    <row r="69" s="164" customFormat="1" hidden="1" outlineLevel="2" spans="1:51">
      <c r="A69" s="796" t="s">
        <v>89</v>
      </c>
      <c r="B69" s="787">
        <v>0.2</v>
      </c>
      <c r="C69" s="719">
        <v>0</v>
      </c>
      <c r="D69" s="733" t="s">
        <v>29</v>
      </c>
      <c r="E69" s="789">
        <v>0.2</v>
      </c>
      <c r="F69" s="829">
        <v>0</v>
      </c>
      <c r="G69" s="787">
        <v>0</v>
      </c>
      <c r="H69" s="719">
        <v>0</v>
      </c>
      <c r="I69" s="733" t="s">
        <v>29</v>
      </c>
      <c r="J69" s="789">
        <v>0</v>
      </c>
      <c r="K69" s="829">
        <v>0</v>
      </c>
      <c r="L69" s="787">
        <v>0</v>
      </c>
      <c r="M69" s="719">
        <v>0</v>
      </c>
      <c r="N69" s="733" t="s">
        <v>29</v>
      </c>
      <c r="O69" s="789">
        <v>0</v>
      </c>
      <c r="P69" s="829">
        <v>0</v>
      </c>
      <c r="Q69" s="787">
        <v>0</v>
      </c>
      <c r="R69" s="719">
        <v>0</v>
      </c>
      <c r="S69" s="733" t="s">
        <v>29</v>
      </c>
      <c r="T69" s="789">
        <v>0</v>
      </c>
      <c r="U69" s="829">
        <v>0</v>
      </c>
      <c r="V69" s="787">
        <v>0.2</v>
      </c>
      <c r="W69" s="719">
        <v>0</v>
      </c>
      <c r="X69" s="733" t="s">
        <v>29</v>
      </c>
      <c r="Y69" s="789">
        <v>0.2</v>
      </c>
      <c r="Z69" s="829">
        <v>0</v>
      </c>
      <c r="AA69" s="787">
        <v>0</v>
      </c>
      <c r="AB69" s="719">
        <v>0</v>
      </c>
      <c r="AC69" s="733" t="s">
        <v>29</v>
      </c>
      <c r="AD69" s="789">
        <v>0</v>
      </c>
      <c r="AE69" s="829">
        <v>0</v>
      </c>
      <c r="AF69" s="787">
        <v>0.07</v>
      </c>
      <c r="AG69" s="719">
        <v>0</v>
      </c>
      <c r="AH69" s="733" t="s">
        <v>29</v>
      </c>
      <c r="AI69" s="789">
        <v>0.07</v>
      </c>
      <c r="AJ69" s="829">
        <v>0</v>
      </c>
      <c r="AK69" s="787">
        <v>0</v>
      </c>
      <c r="AL69" s="719">
        <v>0</v>
      </c>
      <c r="AM69" s="733" t="s">
        <v>29</v>
      </c>
      <c r="AN69" s="789">
        <v>0</v>
      </c>
      <c r="AO69" s="829">
        <v>0</v>
      </c>
      <c r="AP69" s="787">
        <v>0</v>
      </c>
      <c r="AQ69" s="719">
        <v>0</v>
      </c>
      <c r="AR69" s="733" t="s">
        <v>29</v>
      </c>
      <c r="AS69" s="789">
        <v>0</v>
      </c>
      <c r="AT69" s="829">
        <v>0</v>
      </c>
      <c r="AU69" s="787">
        <v>0</v>
      </c>
      <c r="AV69" s="719">
        <v>0</v>
      </c>
      <c r="AW69" s="733" t="s">
        <v>29</v>
      </c>
      <c r="AX69" s="789">
        <v>0</v>
      </c>
      <c r="AY69" s="829">
        <v>0</v>
      </c>
    </row>
    <row r="70" s="164" customFormat="1" hidden="1" outlineLevel="2" spans="1:51">
      <c r="A70" s="796" t="s">
        <v>90</v>
      </c>
      <c r="B70" s="787">
        <v>55.752877</v>
      </c>
      <c r="C70" s="719">
        <v>74.40224994</v>
      </c>
      <c r="D70" s="733">
        <v>0.749343965336541</v>
      </c>
      <c r="E70" s="789">
        <v>-18.64937294</v>
      </c>
      <c r="F70" s="829">
        <v>0</v>
      </c>
      <c r="G70" s="787">
        <v>12.526</v>
      </c>
      <c r="H70" s="719">
        <v>12.102</v>
      </c>
      <c r="I70" s="733">
        <v>1.03503553131714</v>
      </c>
      <c r="J70" s="789">
        <v>0.423999999999992</v>
      </c>
      <c r="K70" s="829">
        <v>0</v>
      </c>
      <c r="L70" s="787">
        <v>1.984709</v>
      </c>
      <c r="M70" s="719">
        <v>2.574</v>
      </c>
      <c r="N70" s="733">
        <v>0.771060217560217</v>
      </c>
      <c r="O70" s="789">
        <v>-0.589291000000001</v>
      </c>
      <c r="P70" s="829">
        <v>0</v>
      </c>
      <c r="Q70" s="787">
        <v>0.9135</v>
      </c>
      <c r="R70" s="719">
        <v>0.711</v>
      </c>
      <c r="S70" s="733">
        <v>1.28481012658228</v>
      </c>
      <c r="T70" s="789">
        <v>0.2025</v>
      </c>
      <c r="U70" s="829">
        <v>0</v>
      </c>
      <c r="V70" s="787">
        <v>39.145788</v>
      </c>
      <c r="W70" s="719">
        <v>58.689</v>
      </c>
      <c r="X70" s="733">
        <v>0.667003833767826</v>
      </c>
      <c r="Y70" s="789">
        <v>-19.543212</v>
      </c>
      <c r="Z70" s="829">
        <v>0</v>
      </c>
      <c r="AA70" s="787">
        <v>1.18288</v>
      </c>
      <c r="AB70" s="719">
        <v>0.32624994</v>
      </c>
      <c r="AC70" s="733">
        <v>3.6256864905477</v>
      </c>
      <c r="AD70" s="789">
        <v>0.856630059999999</v>
      </c>
      <c r="AE70" s="829">
        <v>0</v>
      </c>
      <c r="AF70" s="787">
        <v>0</v>
      </c>
      <c r="AG70" s="719">
        <v>0</v>
      </c>
      <c r="AH70" s="733" t="s">
        <v>29</v>
      </c>
      <c r="AI70" s="789">
        <v>0</v>
      </c>
      <c r="AJ70" s="829">
        <v>0</v>
      </c>
      <c r="AK70" s="787">
        <v>2.04</v>
      </c>
      <c r="AL70" s="719">
        <v>6.96</v>
      </c>
      <c r="AM70" s="733">
        <v>0.293103448275862</v>
      </c>
      <c r="AN70" s="789">
        <v>-4.92</v>
      </c>
      <c r="AO70" s="829">
        <v>0</v>
      </c>
      <c r="AP70" s="787">
        <v>0.279596</v>
      </c>
      <c r="AQ70" s="719">
        <v>0</v>
      </c>
      <c r="AR70" s="733" t="s">
        <v>29</v>
      </c>
      <c r="AS70" s="789">
        <v>0.279596</v>
      </c>
      <c r="AT70" s="829">
        <v>0</v>
      </c>
      <c r="AU70" s="787">
        <v>0.213399999999999</v>
      </c>
      <c r="AV70" s="719">
        <v>2.7</v>
      </c>
      <c r="AW70" s="733">
        <v>0.0790370370370367</v>
      </c>
      <c r="AX70" s="789">
        <v>-2.4866</v>
      </c>
      <c r="AY70" s="829">
        <v>0</v>
      </c>
    </row>
    <row r="71" s="164" customFormat="1" hidden="1" outlineLevel="2" spans="1:51">
      <c r="A71" s="796" t="s">
        <v>91</v>
      </c>
      <c r="B71" s="787">
        <v>195.581554</v>
      </c>
      <c r="C71" s="719">
        <v>0</v>
      </c>
      <c r="D71" s="733" t="s">
        <v>29</v>
      </c>
      <c r="E71" s="789">
        <v>195.581554</v>
      </c>
      <c r="F71" s="829">
        <v>0</v>
      </c>
      <c r="G71" s="787">
        <v>15.327</v>
      </c>
      <c r="H71" s="719">
        <v>0</v>
      </c>
      <c r="I71" s="733" t="s">
        <v>29</v>
      </c>
      <c r="J71" s="789">
        <v>15.327</v>
      </c>
      <c r="K71" s="829">
        <v>0</v>
      </c>
      <c r="L71" s="787">
        <v>2.767452</v>
      </c>
      <c r="M71" s="719">
        <v>0</v>
      </c>
      <c r="N71" s="733" t="s">
        <v>29</v>
      </c>
      <c r="O71" s="789">
        <v>2.767452</v>
      </c>
      <c r="P71" s="829">
        <v>0</v>
      </c>
      <c r="Q71" s="787">
        <v>0.755999999999999</v>
      </c>
      <c r="R71" s="719">
        <v>0</v>
      </c>
      <c r="S71" s="733" t="s">
        <v>29</v>
      </c>
      <c r="T71" s="789">
        <v>0.755999999999999</v>
      </c>
      <c r="U71" s="829">
        <v>0</v>
      </c>
      <c r="V71" s="787">
        <v>176.18891</v>
      </c>
      <c r="W71" s="719">
        <v>0</v>
      </c>
      <c r="X71" s="733" t="s">
        <v>29</v>
      </c>
      <c r="Y71" s="789">
        <v>176.18891</v>
      </c>
      <c r="Z71" s="829">
        <v>0</v>
      </c>
      <c r="AA71" s="787">
        <v>0.542191999999998</v>
      </c>
      <c r="AB71" s="719">
        <v>0</v>
      </c>
      <c r="AC71" s="733" t="s">
        <v>29</v>
      </c>
      <c r="AD71" s="789">
        <v>0.542191999999998</v>
      </c>
      <c r="AE71" s="829">
        <v>0</v>
      </c>
      <c r="AF71" s="787">
        <v>0</v>
      </c>
      <c r="AG71" s="719">
        <v>0</v>
      </c>
      <c r="AH71" s="733" t="s">
        <v>29</v>
      </c>
      <c r="AI71" s="789">
        <v>0</v>
      </c>
      <c r="AJ71" s="829">
        <v>0</v>
      </c>
      <c r="AK71" s="787">
        <v>0</v>
      </c>
      <c r="AL71" s="719">
        <v>0</v>
      </c>
      <c r="AM71" s="733" t="s">
        <v>29</v>
      </c>
      <c r="AN71" s="789">
        <v>0</v>
      </c>
      <c r="AO71" s="829">
        <v>0</v>
      </c>
      <c r="AP71" s="787">
        <v>0.278914</v>
      </c>
      <c r="AQ71" s="719">
        <v>0</v>
      </c>
      <c r="AR71" s="733" t="s">
        <v>29</v>
      </c>
      <c r="AS71" s="789">
        <v>0.278914</v>
      </c>
      <c r="AT71" s="829">
        <v>0</v>
      </c>
      <c r="AU71" s="787">
        <v>0.0771</v>
      </c>
      <c r="AV71" s="719">
        <v>0</v>
      </c>
      <c r="AW71" s="733" t="s">
        <v>29</v>
      </c>
      <c r="AX71" s="789">
        <v>0.0771</v>
      </c>
      <c r="AY71" s="829">
        <v>0</v>
      </c>
    </row>
    <row r="72" s="164" customFormat="1" hidden="1" outlineLevel="2" spans="1:51">
      <c r="A72" s="796" t="s">
        <v>92</v>
      </c>
      <c r="B72" s="787">
        <v>40.427905</v>
      </c>
      <c r="C72" s="719">
        <v>0</v>
      </c>
      <c r="D72" s="733" t="s">
        <v>29</v>
      </c>
      <c r="E72" s="789">
        <v>40.427905</v>
      </c>
      <c r="F72" s="829">
        <v>0</v>
      </c>
      <c r="G72" s="787">
        <v>26.864482</v>
      </c>
      <c r="H72" s="719">
        <v>0</v>
      </c>
      <c r="I72" s="733" t="s">
        <v>29</v>
      </c>
      <c r="J72" s="789">
        <v>26.864482</v>
      </c>
      <c r="K72" s="829">
        <v>0</v>
      </c>
      <c r="L72" s="787">
        <v>4.171348</v>
      </c>
      <c r="M72" s="719">
        <v>0</v>
      </c>
      <c r="N72" s="733" t="s">
        <v>29</v>
      </c>
      <c r="O72" s="789">
        <v>4.171348</v>
      </c>
      <c r="P72" s="829">
        <v>0</v>
      </c>
      <c r="Q72" s="787">
        <v>0.576</v>
      </c>
      <c r="R72" s="719">
        <v>0</v>
      </c>
      <c r="S72" s="733" t="s">
        <v>29</v>
      </c>
      <c r="T72" s="789">
        <v>0.576</v>
      </c>
      <c r="U72" s="829">
        <v>0</v>
      </c>
      <c r="V72" s="787">
        <v>6.623429</v>
      </c>
      <c r="W72" s="719">
        <v>0</v>
      </c>
      <c r="X72" s="733" t="s">
        <v>29</v>
      </c>
      <c r="Y72" s="789">
        <v>6.623429</v>
      </c>
      <c r="Z72" s="829">
        <v>0</v>
      </c>
      <c r="AA72" s="787">
        <v>2.192646</v>
      </c>
      <c r="AB72" s="719">
        <v>0</v>
      </c>
      <c r="AC72" s="733" t="s">
        <v>29</v>
      </c>
      <c r="AD72" s="789">
        <v>2.192646</v>
      </c>
      <c r="AE72" s="829">
        <v>0</v>
      </c>
      <c r="AF72" s="787">
        <v>0</v>
      </c>
      <c r="AG72" s="719">
        <v>0</v>
      </c>
      <c r="AH72" s="733" t="s">
        <v>29</v>
      </c>
      <c r="AI72" s="789">
        <v>0</v>
      </c>
      <c r="AJ72" s="829">
        <v>0</v>
      </c>
      <c r="AK72" s="787">
        <v>0</v>
      </c>
      <c r="AL72" s="719">
        <v>0</v>
      </c>
      <c r="AM72" s="733" t="s">
        <v>29</v>
      </c>
      <c r="AN72" s="789">
        <v>0</v>
      </c>
      <c r="AO72" s="829">
        <v>0</v>
      </c>
      <c r="AP72" s="787">
        <v>3.556186</v>
      </c>
      <c r="AQ72" s="719">
        <v>0</v>
      </c>
      <c r="AR72" s="733" t="s">
        <v>29</v>
      </c>
      <c r="AS72" s="789">
        <v>3.556186</v>
      </c>
      <c r="AT72" s="829">
        <v>0</v>
      </c>
      <c r="AU72" s="787">
        <v>0.431399999999999</v>
      </c>
      <c r="AV72" s="719">
        <v>0</v>
      </c>
      <c r="AW72" s="733" t="s">
        <v>29</v>
      </c>
      <c r="AX72" s="789">
        <v>0.431399999999999</v>
      </c>
      <c r="AY72" s="829">
        <v>0</v>
      </c>
    </row>
    <row r="73" s="164" customFormat="1" hidden="1" outlineLevel="2" spans="1:51">
      <c r="A73" s="796" t="s">
        <v>93</v>
      </c>
      <c r="B73" s="787">
        <v>0</v>
      </c>
      <c r="C73" s="719">
        <v>39.352825</v>
      </c>
      <c r="D73" s="733">
        <v>0</v>
      </c>
      <c r="E73" s="789">
        <v>-39.352825</v>
      </c>
      <c r="F73" s="829">
        <v>0</v>
      </c>
      <c r="G73" s="787">
        <v>0</v>
      </c>
      <c r="H73" s="719">
        <v>11.991</v>
      </c>
      <c r="I73" s="733">
        <v>0</v>
      </c>
      <c r="J73" s="789">
        <v>-11.991</v>
      </c>
      <c r="K73" s="829">
        <v>0</v>
      </c>
      <c r="L73" s="787">
        <v>0</v>
      </c>
      <c r="M73" s="719">
        <v>2.5398</v>
      </c>
      <c r="N73" s="733">
        <v>0</v>
      </c>
      <c r="O73" s="789">
        <v>-2.5398</v>
      </c>
      <c r="P73" s="829">
        <v>0</v>
      </c>
      <c r="Q73" s="787">
        <v>0</v>
      </c>
      <c r="R73" s="719">
        <v>0.6192</v>
      </c>
      <c r="S73" s="733">
        <v>0</v>
      </c>
      <c r="T73" s="789">
        <v>-0.6192</v>
      </c>
      <c r="U73" s="829">
        <v>0</v>
      </c>
      <c r="V73" s="787">
        <v>0</v>
      </c>
      <c r="W73" s="719">
        <v>23.492</v>
      </c>
      <c r="X73" s="733">
        <v>0</v>
      </c>
      <c r="Y73" s="789">
        <v>-23.492</v>
      </c>
      <c r="Z73" s="829">
        <v>0</v>
      </c>
      <c r="AA73" s="787">
        <v>0</v>
      </c>
      <c r="AB73" s="719">
        <v>0.710825</v>
      </c>
      <c r="AC73" s="733">
        <v>0</v>
      </c>
      <c r="AD73" s="789">
        <v>-0.710825</v>
      </c>
      <c r="AE73" s="829">
        <v>0</v>
      </c>
      <c r="AF73" s="787">
        <v>0</v>
      </c>
      <c r="AG73" s="719">
        <v>0</v>
      </c>
      <c r="AH73" s="733" t="s">
        <v>29</v>
      </c>
      <c r="AI73" s="789">
        <v>0</v>
      </c>
      <c r="AJ73" s="829">
        <v>0</v>
      </c>
      <c r="AK73" s="787">
        <v>0</v>
      </c>
      <c r="AL73" s="719">
        <v>0</v>
      </c>
      <c r="AM73" s="733" t="s">
        <v>29</v>
      </c>
      <c r="AN73" s="789">
        <v>0</v>
      </c>
      <c r="AO73" s="829">
        <v>0</v>
      </c>
      <c r="AP73" s="787">
        <v>0</v>
      </c>
      <c r="AQ73" s="719">
        <v>0</v>
      </c>
      <c r="AR73" s="733" t="s">
        <v>29</v>
      </c>
      <c r="AS73" s="789">
        <v>0</v>
      </c>
      <c r="AT73" s="829">
        <v>0</v>
      </c>
      <c r="AU73" s="787">
        <v>0</v>
      </c>
      <c r="AV73" s="719">
        <v>0</v>
      </c>
      <c r="AW73" s="733" t="s">
        <v>29</v>
      </c>
      <c r="AX73" s="789">
        <v>0</v>
      </c>
      <c r="AY73" s="829">
        <v>0</v>
      </c>
    </row>
    <row r="74" s="164" customFormat="1" hidden="1" outlineLevel="2" spans="1:51">
      <c r="A74" s="796" t="s">
        <v>178</v>
      </c>
      <c r="B74" s="787">
        <v>0</v>
      </c>
      <c r="C74" s="719">
        <v>0</v>
      </c>
      <c r="D74" s="733" t="s">
        <v>29</v>
      </c>
      <c r="E74" s="789">
        <v>0</v>
      </c>
      <c r="F74" s="829">
        <v>0</v>
      </c>
      <c r="G74" s="787">
        <v>0</v>
      </c>
      <c r="H74" s="719">
        <v>0</v>
      </c>
      <c r="I74" s="733" t="s">
        <v>29</v>
      </c>
      <c r="J74" s="789">
        <v>0</v>
      </c>
      <c r="K74" s="829">
        <v>0</v>
      </c>
      <c r="L74" s="787">
        <v>0</v>
      </c>
      <c r="M74" s="719">
        <v>0</v>
      </c>
      <c r="N74" s="733" t="s">
        <v>29</v>
      </c>
      <c r="O74" s="789">
        <v>0</v>
      </c>
      <c r="P74" s="829">
        <v>0</v>
      </c>
      <c r="Q74" s="787">
        <v>0</v>
      </c>
      <c r="R74" s="719">
        <v>0</v>
      </c>
      <c r="S74" s="733" t="s">
        <v>29</v>
      </c>
      <c r="T74" s="789">
        <v>0</v>
      </c>
      <c r="U74" s="829">
        <v>0</v>
      </c>
      <c r="V74" s="787">
        <v>0</v>
      </c>
      <c r="W74" s="719">
        <v>0</v>
      </c>
      <c r="X74" s="733" t="s">
        <v>29</v>
      </c>
      <c r="Y74" s="789">
        <v>0</v>
      </c>
      <c r="Z74" s="829">
        <v>0</v>
      </c>
      <c r="AA74" s="787">
        <v>0</v>
      </c>
      <c r="AB74" s="719">
        <v>0</v>
      </c>
      <c r="AC74" s="733" t="s">
        <v>29</v>
      </c>
      <c r="AD74" s="789">
        <v>0</v>
      </c>
      <c r="AE74" s="829">
        <v>0</v>
      </c>
      <c r="AF74" s="787">
        <v>0</v>
      </c>
      <c r="AG74" s="719">
        <v>0</v>
      </c>
      <c r="AH74" s="733" t="s">
        <v>29</v>
      </c>
      <c r="AI74" s="789">
        <v>0</v>
      </c>
      <c r="AJ74" s="829">
        <v>0</v>
      </c>
      <c r="AK74" s="787">
        <v>0</v>
      </c>
      <c r="AL74" s="719">
        <v>0</v>
      </c>
      <c r="AM74" s="733" t="s">
        <v>29</v>
      </c>
      <c r="AN74" s="789">
        <v>0</v>
      </c>
      <c r="AO74" s="829">
        <v>0</v>
      </c>
      <c r="AP74" s="787">
        <v>0</v>
      </c>
      <c r="AQ74" s="719">
        <v>0</v>
      </c>
      <c r="AR74" s="733" t="s">
        <v>29</v>
      </c>
      <c r="AS74" s="789">
        <v>0</v>
      </c>
      <c r="AT74" s="829">
        <v>0</v>
      </c>
      <c r="AU74" s="787">
        <v>0</v>
      </c>
      <c r="AV74" s="719">
        <v>0</v>
      </c>
      <c r="AW74" s="733" t="s">
        <v>29</v>
      </c>
      <c r="AX74" s="789">
        <v>0</v>
      </c>
      <c r="AY74" s="829">
        <v>0</v>
      </c>
    </row>
    <row r="75" s="164" customFormat="1" hidden="1" outlineLevel="2" spans="1:51">
      <c r="A75" s="796" t="s">
        <v>179</v>
      </c>
      <c r="B75" s="787">
        <v>0</v>
      </c>
      <c r="C75" s="719">
        <v>0</v>
      </c>
      <c r="D75" s="733" t="s">
        <v>29</v>
      </c>
      <c r="E75" s="789">
        <v>0</v>
      </c>
      <c r="F75" s="829">
        <v>0</v>
      </c>
      <c r="G75" s="787">
        <v>0</v>
      </c>
      <c r="H75" s="719">
        <v>0</v>
      </c>
      <c r="I75" s="733" t="s">
        <v>29</v>
      </c>
      <c r="J75" s="789">
        <v>0</v>
      </c>
      <c r="K75" s="829">
        <v>0</v>
      </c>
      <c r="L75" s="787">
        <v>0</v>
      </c>
      <c r="M75" s="719">
        <v>0</v>
      </c>
      <c r="N75" s="733" t="s">
        <v>29</v>
      </c>
      <c r="O75" s="789">
        <v>0</v>
      </c>
      <c r="P75" s="829">
        <v>0</v>
      </c>
      <c r="Q75" s="787">
        <v>0</v>
      </c>
      <c r="R75" s="719">
        <v>0</v>
      </c>
      <c r="S75" s="733" t="s">
        <v>29</v>
      </c>
      <c r="T75" s="789">
        <v>0</v>
      </c>
      <c r="U75" s="829">
        <v>0</v>
      </c>
      <c r="V75" s="787">
        <v>0</v>
      </c>
      <c r="W75" s="719">
        <v>0</v>
      </c>
      <c r="X75" s="733" t="s">
        <v>29</v>
      </c>
      <c r="Y75" s="789">
        <v>0</v>
      </c>
      <c r="Z75" s="829">
        <v>0</v>
      </c>
      <c r="AA75" s="787">
        <v>0</v>
      </c>
      <c r="AB75" s="719">
        <v>0</v>
      </c>
      <c r="AC75" s="733" t="s">
        <v>29</v>
      </c>
      <c r="AD75" s="789">
        <v>0</v>
      </c>
      <c r="AE75" s="829">
        <v>0</v>
      </c>
      <c r="AF75" s="787">
        <v>0</v>
      </c>
      <c r="AG75" s="719">
        <v>0</v>
      </c>
      <c r="AH75" s="733" t="s">
        <v>29</v>
      </c>
      <c r="AI75" s="789">
        <v>0</v>
      </c>
      <c r="AJ75" s="829">
        <v>0</v>
      </c>
      <c r="AK75" s="787">
        <v>0</v>
      </c>
      <c r="AL75" s="719">
        <v>0</v>
      </c>
      <c r="AM75" s="733" t="s">
        <v>29</v>
      </c>
      <c r="AN75" s="789">
        <v>0</v>
      </c>
      <c r="AO75" s="829">
        <v>0</v>
      </c>
      <c r="AP75" s="787">
        <v>0</v>
      </c>
      <c r="AQ75" s="719">
        <v>0</v>
      </c>
      <c r="AR75" s="733" t="s">
        <v>29</v>
      </c>
      <c r="AS75" s="789">
        <v>0</v>
      </c>
      <c r="AT75" s="829">
        <v>0</v>
      </c>
      <c r="AU75" s="787">
        <v>0</v>
      </c>
      <c r="AV75" s="719">
        <v>0</v>
      </c>
      <c r="AW75" s="733" t="s">
        <v>29</v>
      </c>
      <c r="AX75" s="789">
        <v>0</v>
      </c>
      <c r="AY75" s="829">
        <v>0</v>
      </c>
    </row>
    <row r="76" s="164" customFormat="1" hidden="1" outlineLevel="2" spans="1:51">
      <c r="A76" s="796" t="s">
        <v>180</v>
      </c>
      <c r="B76" s="787">
        <v>0</v>
      </c>
      <c r="C76" s="719">
        <v>0</v>
      </c>
      <c r="D76" s="733" t="s">
        <v>29</v>
      </c>
      <c r="E76" s="789">
        <v>0</v>
      </c>
      <c r="F76" s="829">
        <v>0</v>
      </c>
      <c r="G76" s="787">
        <v>0</v>
      </c>
      <c r="H76" s="719">
        <v>0</v>
      </c>
      <c r="I76" s="733" t="s">
        <v>29</v>
      </c>
      <c r="J76" s="789">
        <v>0</v>
      </c>
      <c r="K76" s="829">
        <v>0</v>
      </c>
      <c r="L76" s="787">
        <v>0</v>
      </c>
      <c r="M76" s="719">
        <v>0</v>
      </c>
      <c r="N76" s="733" t="s">
        <v>29</v>
      </c>
      <c r="O76" s="789">
        <v>0</v>
      </c>
      <c r="P76" s="829">
        <v>0</v>
      </c>
      <c r="Q76" s="787">
        <v>0</v>
      </c>
      <c r="R76" s="719">
        <v>0</v>
      </c>
      <c r="S76" s="733" t="s">
        <v>29</v>
      </c>
      <c r="T76" s="789">
        <v>0</v>
      </c>
      <c r="U76" s="829">
        <v>0</v>
      </c>
      <c r="V76" s="787">
        <v>0</v>
      </c>
      <c r="W76" s="719">
        <v>0</v>
      </c>
      <c r="X76" s="733" t="s">
        <v>29</v>
      </c>
      <c r="Y76" s="789">
        <v>0</v>
      </c>
      <c r="Z76" s="829">
        <v>0</v>
      </c>
      <c r="AA76" s="787">
        <v>0</v>
      </c>
      <c r="AB76" s="719">
        <v>0</v>
      </c>
      <c r="AC76" s="733" t="s">
        <v>29</v>
      </c>
      <c r="AD76" s="789">
        <v>0</v>
      </c>
      <c r="AE76" s="829">
        <v>0</v>
      </c>
      <c r="AF76" s="787">
        <v>0</v>
      </c>
      <c r="AG76" s="719">
        <v>0</v>
      </c>
      <c r="AH76" s="733" t="s">
        <v>29</v>
      </c>
      <c r="AI76" s="789">
        <v>0</v>
      </c>
      <c r="AJ76" s="829">
        <v>0</v>
      </c>
      <c r="AK76" s="787">
        <v>0</v>
      </c>
      <c r="AL76" s="719">
        <v>0</v>
      </c>
      <c r="AM76" s="733" t="s">
        <v>29</v>
      </c>
      <c r="AN76" s="789">
        <v>0</v>
      </c>
      <c r="AO76" s="829">
        <v>0</v>
      </c>
      <c r="AP76" s="787">
        <v>0</v>
      </c>
      <c r="AQ76" s="719">
        <v>0</v>
      </c>
      <c r="AR76" s="733" t="s">
        <v>29</v>
      </c>
      <c r="AS76" s="789">
        <v>0</v>
      </c>
      <c r="AT76" s="829">
        <v>0</v>
      </c>
      <c r="AU76" s="787">
        <v>0</v>
      </c>
      <c r="AV76" s="719">
        <v>0</v>
      </c>
      <c r="AW76" s="733" t="s">
        <v>29</v>
      </c>
      <c r="AX76" s="789">
        <v>0</v>
      </c>
      <c r="AY76" s="829">
        <v>0</v>
      </c>
    </row>
    <row r="77" s="164" customFormat="1" hidden="1" outlineLevel="2" spans="1:51">
      <c r="A77" s="796" t="s">
        <v>94</v>
      </c>
      <c r="B77" s="787">
        <v>0</v>
      </c>
      <c r="C77" s="719">
        <v>0</v>
      </c>
      <c r="D77" s="733" t="s">
        <v>29</v>
      </c>
      <c r="E77" s="789">
        <v>0</v>
      </c>
      <c r="F77" s="829">
        <v>0</v>
      </c>
      <c r="G77" s="787">
        <v>0</v>
      </c>
      <c r="H77" s="719">
        <v>0</v>
      </c>
      <c r="I77" s="733" t="s">
        <v>29</v>
      </c>
      <c r="J77" s="789">
        <v>0</v>
      </c>
      <c r="K77" s="829">
        <v>0</v>
      </c>
      <c r="L77" s="787">
        <v>0</v>
      </c>
      <c r="M77" s="719">
        <v>0</v>
      </c>
      <c r="N77" s="733" t="s">
        <v>29</v>
      </c>
      <c r="O77" s="789">
        <v>0</v>
      </c>
      <c r="P77" s="829">
        <v>0</v>
      </c>
      <c r="Q77" s="787">
        <v>0</v>
      </c>
      <c r="R77" s="719">
        <v>0</v>
      </c>
      <c r="S77" s="733" t="s">
        <v>29</v>
      </c>
      <c r="T77" s="789">
        <v>0</v>
      </c>
      <c r="U77" s="829">
        <v>0</v>
      </c>
      <c r="V77" s="787">
        <v>0</v>
      </c>
      <c r="W77" s="719">
        <v>0</v>
      </c>
      <c r="X77" s="733" t="s">
        <v>29</v>
      </c>
      <c r="Y77" s="789">
        <v>0</v>
      </c>
      <c r="Z77" s="829">
        <v>0</v>
      </c>
      <c r="AA77" s="787">
        <v>0</v>
      </c>
      <c r="AB77" s="719">
        <v>0</v>
      </c>
      <c r="AC77" s="733" t="s">
        <v>29</v>
      </c>
      <c r="AD77" s="789">
        <v>0</v>
      </c>
      <c r="AE77" s="829">
        <v>0</v>
      </c>
      <c r="AF77" s="787">
        <v>0</v>
      </c>
      <c r="AG77" s="719">
        <v>0</v>
      </c>
      <c r="AH77" s="733" t="s">
        <v>29</v>
      </c>
      <c r="AI77" s="789">
        <v>0</v>
      </c>
      <c r="AJ77" s="829">
        <v>0</v>
      </c>
      <c r="AK77" s="787">
        <v>0</v>
      </c>
      <c r="AL77" s="719">
        <v>0</v>
      </c>
      <c r="AM77" s="733" t="s">
        <v>29</v>
      </c>
      <c r="AN77" s="789">
        <v>0</v>
      </c>
      <c r="AO77" s="829">
        <v>0</v>
      </c>
      <c r="AP77" s="787">
        <v>0</v>
      </c>
      <c r="AQ77" s="719">
        <v>0</v>
      </c>
      <c r="AR77" s="733" t="s">
        <v>29</v>
      </c>
      <c r="AS77" s="789">
        <v>0</v>
      </c>
      <c r="AT77" s="829">
        <v>0</v>
      </c>
      <c r="AU77" s="787">
        <v>0</v>
      </c>
      <c r="AV77" s="719">
        <v>0</v>
      </c>
      <c r="AW77" s="733" t="s">
        <v>29</v>
      </c>
      <c r="AX77" s="789">
        <v>0</v>
      </c>
      <c r="AY77" s="829">
        <v>0</v>
      </c>
    </row>
    <row r="78" s="164" customFormat="1" hidden="1" outlineLevel="2" spans="1:51">
      <c r="A78" s="796" t="s">
        <v>181</v>
      </c>
      <c r="B78" s="787">
        <v>0</v>
      </c>
      <c r="C78" s="719">
        <v>0</v>
      </c>
      <c r="D78" s="733" t="s">
        <v>29</v>
      </c>
      <c r="E78" s="789">
        <v>0</v>
      </c>
      <c r="F78" s="829">
        <v>0</v>
      </c>
      <c r="G78" s="787">
        <v>0</v>
      </c>
      <c r="H78" s="719">
        <v>0</v>
      </c>
      <c r="I78" s="733" t="s">
        <v>29</v>
      </c>
      <c r="J78" s="789">
        <v>0</v>
      </c>
      <c r="K78" s="829">
        <v>0</v>
      </c>
      <c r="L78" s="787">
        <v>0</v>
      </c>
      <c r="M78" s="719">
        <v>0</v>
      </c>
      <c r="N78" s="733" t="s">
        <v>29</v>
      </c>
      <c r="O78" s="789">
        <v>0</v>
      </c>
      <c r="P78" s="829">
        <v>0</v>
      </c>
      <c r="Q78" s="787">
        <v>0</v>
      </c>
      <c r="R78" s="719">
        <v>0</v>
      </c>
      <c r="S78" s="733" t="s">
        <v>29</v>
      </c>
      <c r="T78" s="789">
        <v>0</v>
      </c>
      <c r="U78" s="829">
        <v>0</v>
      </c>
      <c r="V78" s="787">
        <v>0</v>
      </c>
      <c r="W78" s="719">
        <v>0</v>
      </c>
      <c r="X78" s="733" t="s">
        <v>29</v>
      </c>
      <c r="Y78" s="789">
        <v>0</v>
      </c>
      <c r="Z78" s="829">
        <v>0</v>
      </c>
      <c r="AA78" s="787">
        <v>0</v>
      </c>
      <c r="AB78" s="719">
        <v>0</v>
      </c>
      <c r="AC78" s="733" t="s">
        <v>29</v>
      </c>
      <c r="AD78" s="789">
        <v>0</v>
      </c>
      <c r="AE78" s="829">
        <v>0</v>
      </c>
      <c r="AF78" s="787">
        <v>0</v>
      </c>
      <c r="AG78" s="719">
        <v>0</v>
      </c>
      <c r="AH78" s="733" t="s">
        <v>29</v>
      </c>
      <c r="AI78" s="789">
        <v>0</v>
      </c>
      <c r="AJ78" s="829">
        <v>0</v>
      </c>
      <c r="AK78" s="787">
        <v>0</v>
      </c>
      <c r="AL78" s="719">
        <v>0</v>
      </c>
      <c r="AM78" s="733" t="s">
        <v>29</v>
      </c>
      <c r="AN78" s="789">
        <v>0</v>
      </c>
      <c r="AO78" s="829">
        <v>0</v>
      </c>
      <c r="AP78" s="787">
        <v>0</v>
      </c>
      <c r="AQ78" s="719">
        <v>0</v>
      </c>
      <c r="AR78" s="733" t="s">
        <v>29</v>
      </c>
      <c r="AS78" s="789">
        <v>0</v>
      </c>
      <c r="AT78" s="829">
        <v>0</v>
      </c>
      <c r="AU78" s="787">
        <v>0</v>
      </c>
      <c r="AV78" s="719">
        <v>0</v>
      </c>
      <c r="AW78" s="733" t="s">
        <v>29</v>
      </c>
      <c r="AX78" s="789">
        <v>0</v>
      </c>
      <c r="AY78" s="829">
        <v>0</v>
      </c>
    </row>
    <row r="79" s="164" customFormat="1" hidden="1" outlineLevel="2" spans="1:51">
      <c r="A79" s="796" t="s">
        <v>182</v>
      </c>
      <c r="B79" s="787">
        <v>0</v>
      </c>
      <c r="C79" s="719">
        <v>0</v>
      </c>
      <c r="D79" s="733" t="s">
        <v>29</v>
      </c>
      <c r="E79" s="789">
        <v>0</v>
      </c>
      <c r="F79" s="829">
        <v>0</v>
      </c>
      <c r="G79" s="787">
        <v>0</v>
      </c>
      <c r="H79" s="719">
        <v>0</v>
      </c>
      <c r="I79" s="733" t="s">
        <v>29</v>
      </c>
      <c r="J79" s="789">
        <v>0</v>
      </c>
      <c r="K79" s="829">
        <v>0</v>
      </c>
      <c r="L79" s="787">
        <v>0</v>
      </c>
      <c r="M79" s="719">
        <v>0</v>
      </c>
      <c r="N79" s="733" t="s">
        <v>29</v>
      </c>
      <c r="O79" s="789">
        <v>0</v>
      </c>
      <c r="P79" s="829">
        <v>0</v>
      </c>
      <c r="Q79" s="787">
        <v>0</v>
      </c>
      <c r="R79" s="719">
        <v>0</v>
      </c>
      <c r="S79" s="733" t="s">
        <v>29</v>
      </c>
      <c r="T79" s="789">
        <v>0</v>
      </c>
      <c r="U79" s="829">
        <v>0</v>
      </c>
      <c r="V79" s="787">
        <v>0</v>
      </c>
      <c r="W79" s="719">
        <v>0</v>
      </c>
      <c r="X79" s="733" t="s">
        <v>29</v>
      </c>
      <c r="Y79" s="789">
        <v>0</v>
      </c>
      <c r="Z79" s="829">
        <v>0</v>
      </c>
      <c r="AA79" s="787">
        <v>0</v>
      </c>
      <c r="AB79" s="719">
        <v>0</v>
      </c>
      <c r="AC79" s="733" t="s">
        <v>29</v>
      </c>
      <c r="AD79" s="789">
        <v>0</v>
      </c>
      <c r="AE79" s="829">
        <v>0</v>
      </c>
      <c r="AF79" s="787">
        <v>0</v>
      </c>
      <c r="AG79" s="719">
        <v>0</v>
      </c>
      <c r="AH79" s="733" t="s">
        <v>29</v>
      </c>
      <c r="AI79" s="789">
        <v>0</v>
      </c>
      <c r="AJ79" s="829">
        <v>0</v>
      </c>
      <c r="AK79" s="787">
        <v>0</v>
      </c>
      <c r="AL79" s="719">
        <v>0</v>
      </c>
      <c r="AM79" s="733" t="s">
        <v>29</v>
      </c>
      <c r="AN79" s="789">
        <v>0</v>
      </c>
      <c r="AO79" s="829">
        <v>0</v>
      </c>
      <c r="AP79" s="787">
        <v>0</v>
      </c>
      <c r="AQ79" s="719">
        <v>0</v>
      </c>
      <c r="AR79" s="733" t="s">
        <v>29</v>
      </c>
      <c r="AS79" s="789">
        <v>0</v>
      </c>
      <c r="AT79" s="829">
        <v>0</v>
      </c>
      <c r="AU79" s="787">
        <v>0</v>
      </c>
      <c r="AV79" s="719">
        <v>0</v>
      </c>
      <c r="AW79" s="733" t="s">
        <v>29</v>
      </c>
      <c r="AX79" s="789">
        <v>0</v>
      </c>
      <c r="AY79" s="829">
        <v>0</v>
      </c>
    </row>
    <row r="80" s="772" customFormat="1" collapsed="1" spans="1:51">
      <c r="A80" s="790" t="s">
        <v>95</v>
      </c>
      <c r="B80" s="791">
        <v>568.746870999999</v>
      </c>
      <c r="C80" s="794">
        <v>423.74315678</v>
      </c>
      <c r="D80" s="830">
        <v>1.34219718218431</v>
      </c>
      <c r="E80" s="794">
        <v>145.003714219999</v>
      </c>
      <c r="F80" s="801">
        <v>0</v>
      </c>
      <c r="G80" s="791">
        <v>156.355606</v>
      </c>
      <c r="H80" s="794">
        <v>142.359</v>
      </c>
      <c r="I80" s="830">
        <v>1.09831908063417</v>
      </c>
      <c r="J80" s="794">
        <v>13.9966059999999</v>
      </c>
      <c r="K80" s="801">
        <v>0</v>
      </c>
      <c r="L80" s="791">
        <v>31.229475</v>
      </c>
      <c r="M80" s="794">
        <v>32.9077</v>
      </c>
      <c r="N80" s="830">
        <v>0.949002057269271</v>
      </c>
      <c r="O80" s="794">
        <v>-1.67822500000001</v>
      </c>
      <c r="P80" s="801">
        <v>0</v>
      </c>
      <c r="Q80" s="791">
        <v>3.147</v>
      </c>
      <c r="R80" s="794">
        <v>2.3302</v>
      </c>
      <c r="S80" s="830">
        <v>1.35052785168655</v>
      </c>
      <c r="T80" s="794">
        <v>0.816799999999999</v>
      </c>
      <c r="U80" s="801">
        <v>0</v>
      </c>
      <c r="V80" s="791">
        <v>369.374366999999</v>
      </c>
      <c r="W80" s="794">
        <v>243.102</v>
      </c>
      <c r="X80" s="830">
        <v>1.51942134165905</v>
      </c>
      <c r="Y80" s="794">
        <v>126.272366999999</v>
      </c>
      <c r="Z80" s="801">
        <v>0</v>
      </c>
      <c r="AA80" s="791">
        <v>8.64042299999999</v>
      </c>
      <c r="AB80" s="794">
        <v>3.04425678</v>
      </c>
      <c r="AC80" s="830">
        <v>2.83827010151226</v>
      </c>
      <c r="AD80" s="794">
        <v>5.59616621999999</v>
      </c>
      <c r="AE80" s="801">
        <v>0</v>
      </c>
      <c r="AF80" s="791">
        <v>56.5985129999999</v>
      </c>
      <c r="AG80" s="794">
        <v>59.52</v>
      </c>
      <c r="AH80" s="830">
        <v>0.950915877016127</v>
      </c>
      <c r="AI80" s="794">
        <v>-2.92148700000013</v>
      </c>
      <c r="AJ80" s="801">
        <v>0</v>
      </c>
      <c r="AK80" s="791">
        <v>12.924853</v>
      </c>
      <c r="AL80" s="794">
        <v>6.96</v>
      </c>
      <c r="AM80" s="830">
        <v>1.8570191091954</v>
      </c>
      <c r="AN80" s="794">
        <v>5.96485299999998</v>
      </c>
      <c r="AO80" s="801">
        <v>0</v>
      </c>
      <c r="AP80" s="791">
        <v>13.680978</v>
      </c>
      <c r="AQ80" s="794">
        <v>0</v>
      </c>
      <c r="AR80" s="830" t="s">
        <v>29</v>
      </c>
      <c r="AS80" s="794">
        <v>13.680978</v>
      </c>
      <c r="AT80" s="801">
        <v>0</v>
      </c>
      <c r="AU80" s="791">
        <v>13.455117</v>
      </c>
      <c r="AV80" s="794">
        <v>2.7</v>
      </c>
      <c r="AW80" s="830">
        <v>4.98337666666666</v>
      </c>
      <c r="AX80" s="794">
        <v>10.755117</v>
      </c>
      <c r="AY80" s="801">
        <v>0</v>
      </c>
    </row>
    <row r="81" s="772" customFormat="1" spans="1:51">
      <c r="A81" s="790" t="s">
        <v>96</v>
      </c>
      <c r="B81" s="791">
        <v>154.394236</v>
      </c>
      <c r="C81" s="792">
        <v>129.02668218</v>
      </c>
      <c r="D81" s="830">
        <v>1.19660703810558</v>
      </c>
      <c r="E81" s="792">
        <v>25.3675538199998</v>
      </c>
      <c r="F81" s="801">
        <v>84.2149769999999</v>
      </c>
      <c r="G81" s="791">
        <v>122.341079</v>
      </c>
      <c r="H81" s="792">
        <v>116.77615</v>
      </c>
      <c r="I81" s="830">
        <v>1.04765467092381</v>
      </c>
      <c r="J81" s="792">
        <v>5.56492899999988</v>
      </c>
      <c r="K81" s="801">
        <v>66.8575789999999</v>
      </c>
      <c r="L81" s="791">
        <v>20.27026</v>
      </c>
      <c r="M81" s="792">
        <v>18.49937</v>
      </c>
      <c r="N81" s="830">
        <v>1.0957270436777</v>
      </c>
      <c r="O81" s="792">
        <v>1.77088999999999</v>
      </c>
      <c r="P81" s="801">
        <v>9.589939</v>
      </c>
      <c r="Q81" s="791">
        <v>6.0351</v>
      </c>
      <c r="R81" s="792">
        <v>6.7155</v>
      </c>
      <c r="S81" s="830">
        <v>0.898682153227607</v>
      </c>
      <c r="T81" s="792">
        <v>-0.680400000000003</v>
      </c>
      <c r="U81" s="801">
        <v>2.98876699999999</v>
      </c>
      <c r="V81" s="791">
        <v>0</v>
      </c>
      <c r="W81" s="792">
        <v>-18</v>
      </c>
      <c r="X81" s="830">
        <v>0</v>
      </c>
      <c r="Y81" s="792">
        <v>18</v>
      </c>
      <c r="Z81" s="801">
        <v>0</v>
      </c>
      <c r="AA81" s="791">
        <v>5.74779699999998</v>
      </c>
      <c r="AB81" s="792">
        <v>5.03566218</v>
      </c>
      <c r="AC81" s="830">
        <v>1.14141830697626</v>
      </c>
      <c r="AD81" s="792">
        <v>0.712134819999976</v>
      </c>
      <c r="AE81" s="801">
        <v>4.77869199999999</v>
      </c>
      <c r="AF81" s="791">
        <v>0.128301</v>
      </c>
      <c r="AG81" s="792">
        <v>0</v>
      </c>
      <c r="AH81" s="830" t="s">
        <v>29</v>
      </c>
      <c r="AI81" s="792">
        <v>0.128301</v>
      </c>
      <c r="AJ81" s="801">
        <v>0.0194</v>
      </c>
      <c r="AK81" s="791">
        <v>0.17497</v>
      </c>
      <c r="AL81" s="792">
        <v>0.18</v>
      </c>
      <c r="AM81" s="830">
        <v>0.972055555555555</v>
      </c>
      <c r="AN81" s="792">
        <v>-0.00503000000000017</v>
      </c>
      <c r="AO81" s="801">
        <v>0.111888</v>
      </c>
      <c r="AP81" s="791">
        <v>46.6155379999999</v>
      </c>
      <c r="AQ81" s="792">
        <v>12.25</v>
      </c>
      <c r="AR81" s="830">
        <v>3.80535004081632</v>
      </c>
      <c r="AS81" s="792">
        <v>34.3655379999999</v>
      </c>
      <c r="AT81" s="801">
        <v>13.885687</v>
      </c>
      <c r="AU81" s="791">
        <v>8.12737599999999</v>
      </c>
      <c r="AV81" s="792">
        <v>9.104</v>
      </c>
      <c r="AW81" s="830">
        <v>0.89272583479789</v>
      </c>
      <c r="AX81" s="792">
        <v>-0.97662400000001</v>
      </c>
      <c r="AY81" s="801">
        <v>7.11860399999999</v>
      </c>
    </row>
    <row r="82" s="695" customFormat="1" ht="16.2" spans="1:51">
      <c r="A82" s="213" t="s">
        <v>183</v>
      </c>
      <c r="B82" s="214">
        <v>1187.48527</v>
      </c>
      <c r="C82" s="799">
        <v>1160.10797775</v>
      </c>
      <c r="D82" s="216">
        <v>1.02359891732069</v>
      </c>
      <c r="E82" s="799">
        <v>27.3772922499986</v>
      </c>
      <c r="F82" s="217">
        <v>569.950543999999</v>
      </c>
      <c r="G82" s="214">
        <v>337.943689</v>
      </c>
      <c r="H82" s="799">
        <v>359.96305</v>
      </c>
      <c r="I82" s="216">
        <v>0.93882882979239</v>
      </c>
      <c r="J82" s="799">
        <v>-22.0193610000003</v>
      </c>
      <c r="K82" s="217">
        <v>118.586426</v>
      </c>
      <c r="L82" s="214">
        <v>64.137517</v>
      </c>
      <c r="M82" s="799">
        <v>75.563412</v>
      </c>
      <c r="N82" s="216">
        <v>0.848790642222455</v>
      </c>
      <c r="O82" s="799">
        <v>-11.425895</v>
      </c>
      <c r="P82" s="217">
        <v>19.415328</v>
      </c>
      <c r="Q82" s="214">
        <v>11.6829</v>
      </c>
      <c r="R82" s="799">
        <v>14.947</v>
      </c>
      <c r="S82" s="216">
        <v>0.781621730113066</v>
      </c>
      <c r="T82" s="799">
        <v>-3.2641</v>
      </c>
      <c r="U82" s="217">
        <v>5.33846699999999</v>
      </c>
      <c r="V82" s="214">
        <v>748.043720999999</v>
      </c>
      <c r="W82" s="799">
        <v>696.5055</v>
      </c>
      <c r="X82" s="216">
        <v>1.07399542573605</v>
      </c>
      <c r="Y82" s="799">
        <v>51.5382209999987</v>
      </c>
      <c r="Z82" s="217">
        <v>412.222299</v>
      </c>
      <c r="AA82" s="214">
        <v>25.677443</v>
      </c>
      <c r="AB82" s="799">
        <v>13.12901575</v>
      </c>
      <c r="AC82" s="216">
        <v>1.95577821589558</v>
      </c>
      <c r="AD82" s="799">
        <v>12.54842725</v>
      </c>
      <c r="AE82" s="217">
        <v>14.388024</v>
      </c>
      <c r="AF82" s="214">
        <v>63.9662639999999</v>
      </c>
      <c r="AG82" s="799">
        <v>62.76</v>
      </c>
      <c r="AH82" s="216">
        <v>1.01922026768642</v>
      </c>
      <c r="AI82" s="799">
        <v>1.20626399999986</v>
      </c>
      <c r="AJ82" s="217">
        <v>0.0194</v>
      </c>
      <c r="AK82" s="214">
        <v>35.5618919999999</v>
      </c>
      <c r="AL82" s="799">
        <v>43.14</v>
      </c>
      <c r="AM82" s="216">
        <v>0.824336856745477</v>
      </c>
      <c r="AN82" s="799">
        <v>-7.57810800000011</v>
      </c>
      <c r="AO82" s="217">
        <v>45.321488</v>
      </c>
      <c r="AP82" s="214">
        <v>71.2389169999999</v>
      </c>
      <c r="AQ82" s="799">
        <v>13.55</v>
      </c>
      <c r="AR82" s="216">
        <v>5.25748464944648</v>
      </c>
      <c r="AS82" s="799">
        <v>57.6889169999999</v>
      </c>
      <c r="AT82" s="217">
        <v>17.340995</v>
      </c>
      <c r="AU82" s="214">
        <v>31.763777</v>
      </c>
      <c r="AV82" s="799">
        <v>24.524</v>
      </c>
      <c r="AW82" s="216">
        <v>1.29521191485891</v>
      </c>
      <c r="AX82" s="799">
        <v>7.23977699999997</v>
      </c>
      <c r="AY82" s="217">
        <v>17.06019</v>
      </c>
    </row>
    <row r="83" s="695" customFormat="1" hidden="1" outlineLevel="2" spans="1:51">
      <c r="A83" s="796" t="s">
        <v>98</v>
      </c>
      <c r="B83" s="787">
        <v>1.487807</v>
      </c>
      <c r="C83" s="719">
        <v>0</v>
      </c>
      <c r="D83" s="733" t="s">
        <v>29</v>
      </c>
      <c r="E83" s="789">
        <v>1.487807</v>
      </c>
      <c r="F83" s="829">
        <v>120.858519</v>
      </c>
      <c r="G83" s="787">
        <v>1.482564</v>
      </c>
      <c r="H83" s="719">
        <v>0</v>
      </c>
      <c r="I83" s="733" t="s">
        <v>29</v>
      </c>
      <c r="J83" s="789">
        <v>1.482564</v>
      </c>
      <c r="K83" s="829">
        <v>88.7312249999998</v>
      </c>
      <c r="L83" s="787">
        <v>-0.135216000000001</v>
      </c>
      <c r="M83" s="719">
        <v>0</v>
      </c>
      <c r="N83" s="733" t="s">
        <v>29</v>
      </c>
      <c r="O83" s="789">
        <v>-0.135216000000001</v>
      </c>
      <c r="P83" s="829">
        <v>13.267676</v>
      </c>
      <c r="Q83" s="787">
        <v>0.00929999999999989</v>
      </c>
      <c r="R83" s="719">
        <v>0</v>
      </c>
      <c r="S83" s="733" t="s">
        <v>29</v>
      </c>
      <c r="T83" s="789">
        <v>0.00929999999999989</v>
      </c>
      <c r="U83" s="829">
        <v>3.8824</v>
      </c>
      <c r="V83" s="787">
        <v>-0.019609999999999</v>
      </c>
      <c r="W83" s="719">
        <v>0</v>
      </c>
      <c r="X83" s="733" t="s">
        <v>29</v>
      </c>
      <c r="Y83" s="789">
        <v>-0.019609999999999</v>
      </c>
      <c r="Z83" s="829">
        <v>10.308438</v>
      </c>
      <c r="AA83" s="787">
        <v>0.150769</v>
      </c>
      <c r="AB83" s="719">
        <v>0</v>
      </c>
      <c r="AC83" s="733" t="s">
        <v>29</v>
      </c>
      <c r="AD83" s="789">
        <v>0.150769</v>
      </c>
      <c r="AE83" s="829">
        <v>4.66878</v>
      </c>
      <c r="AF83" s="787">
        <v>0</v>
      </c>
      <c r="AG83" s="719">
        <v>0</v>
      </c>
      <c r="AH83" s="733" t="s">
        <v>29</v>
      </c>
      <c r="AI83" s="789">
        <v>0</v>
      </c>
      <c r="AJ83" s="829">
        <v>0</v>
      </c>
      <c r="AK83" s="787">
        <v>0</v>
      </c>
      <c r="AL83" s="719">
        <v>0</v>
      </c>
      <c r="AM83" s="733" t="s">
        <v>29</v>
      </c>
      <c r="AN83" s="789">
        <v>0</v>
      </c>
      <c r="AO83" s="829">
        <v>0</v>
      </c>
      <c r="AP83" s="787">
        <v>0</v>
      </c>
      <c r="AQ83" s="719">
        <v>0</v>
      </c>
      <c r="AR83" s="733" t="s">
        <v>29</v>
      </c>
      <c r="AS83" s="789">
        <v>0</v>
      </c>
      <c r="AT83" s="829">
        <v>0</v>
      </c>
      <c r="AU83" s="787">
        <v>0</v>
      </c>
      <c r="AV83" s="719">
        <v>0</v>
      </c>
      <c r="AW83" s="733" t="s">
        <v>29</v>
      </c>
      <c r="AX83" s="789">
        <v>0</v>
      </c>
      <c r="AY83" s="829">
        <v>0</v>
      </c>
    </row>
    <row r="84" s="695" customFormat="1" hidden="1" outlineLevel="2" spans="1:51">
      <c r="A84" s="796" t="s">
        <v>99</v>
      </c>
      <c r="B84" s="787">
        <v>30.077968</v>
      </c>
      <c r="C84" s="719">
        <v>40.56391503</v>
      </c>
      <c r="D84" s="733">
        <v>0.74149568595031</v>
      </c>
      <c r="E84" s="789">
        <v>-10.48594703</v>
      </c>
      <c r="F84" s="829">
        <v>40.263027</v>
      </c>
      <c r="G84" s="787">
        <v>5.727439</v>
      </c>
      <c r="H84" s="719">
        <v>7.618</v>
      </c>
      <c r="I84" s="733">
        <v>0.751829745339984</v>
      </c>
      <c r="J84" s="789">
        <v>-1.890561</v>
      </c>
      <c r="K84" s="829">
        <v>11.641333</v>
      </c>
      <c r="L84" s="787">
        <v>1.378247</v>
      </c>
      <c r="M84" s="719">
        <v>1.224315</v>
      </c>
      <c r="N84" s="733">
        <v>1.12572908115967</v>
      </c>
      <c r="O84" s="789">
        <v>0.153932</v>
      </c>
      <c r="P84" s="829">
        <v>2.204098</v>
      </c>
      <c r="Q84" s="787">
        <v>0.0825</v>
      </c>
      <c r="R84" s="719">
        <v>0.423</v>
      </c>
      <c r="S84" s="733">
        <v>0.195035460992908</v>
      </c>
      <c r="T84" s="789">
        <v>-0.3405</v>
      </c>
      <c r="U84" s="829">
        <v>0.3903</v>
      </c>
      <c r="V84" s="787">
        <v>22.1720819999999</v>
      </c>
      <c r="W84" s="719">
        <v>31.0409</v>
      </c>
      <c r="X84" s="733">
        <v>0.714286054850212</v>
      </c>
      <c r="Y84" s="789">
        <v>-8.86881800000005</v>
      </c>
      <c r="Z84" s="829">
        <v>24.952246</v>
      </c>
      <c r="AA84" s="787">
        <v>0.717699999999999</v>
      </c>
      <c r="AB84" s="719">
        <v>0.25770003</v>
      </c>
      <c r="AC84" s="733">
        <v>2.78502101842984</v>
      </c>
      <c r="AD84" s="789">
        <v>0.459999969999999</v>
      </c>
      <c r="AE84" s="829">
        <v>1.07505</v>
      </c>
      <c r="AF84" s="787">
        <v>0</v>
      </c>
      <c r="AG84" s="719">
        <v>0</v>
      </c>
      <c r="AH84" s="733" t="s">
        <v>29</v>
      </c>
      <c r="AI84" s="789">
        <v>0</v>
      </c>
      <c r="AJ84" s="829">
        <v>0</v>
      </c>
      <c r="AK84" s="787">
        <v>5.189725</v>
      </c>
      <c r="AL84" s="719">
        <v>6.44</v>
      </c>
      <c r="AM84" s="733">
        <v>0.805857919254658</v>
      </c>
      <c r="AN84" s="789">
        <v>-1.250275</v>
      </c>
      <c r="AO84" s="829">
        <v>0</v>
      </c>
      <c r="AP84" s="787">
        <v>0.694526999999998</v>
      </c>
      <c r="AQ84" s="719">
        <v>0.624</v>
      </c>
      <c r="AR84" s="733">
        <v>1.11302403846153</v>
      </c>
      <c r="AS84" s="789">
        <v>0.0705269999999978</v>
      </c>
      <c r="AT84" s="829">
        <v>0.04285</v>
      </c>
      <c r="AU84" s="787">
        <v>0</v>
      </c>
      <c r="AV84" s="719">
        <v>0.4</v>
      </c>
      <c r="AW84" s="733">
        <v>0</v>
      </c>
      <c r="AX84" s="789">
        <v>-0.4</v>
      </c>
      <c r="AY84" s="829">
        <v>0.0897999999999999</v>
      </c>
    </row>
    <row r="85" s="695" customFormat="1" hidden="1" outlineLevel="2" spans="1:51">
      <c r="A85" s="796" t="s">
        <v>100</v>
      </c>
      <c r="B85" s="787">
        <v>2.545447</v>
      </c>
      <c r="C85" s="719">
        <v>3.4322</v>
      </c>
      <c r="D85" s="733">
        <v>0.741637142357671</v>
      </c>
      <c r="E85" s="789">
        <v>-0.886753000000002</v>
      </c>
      <c r="F85" s="829">
        <v>5.210281</v>
      </c>
      <c r="G85" s="787">
        <v>0</v>
      </c>
      <c r="H85" s="719">
        <v>0</v>
      </c>
      <c r="I85" s="733" t="s">
        <v>29</v>
      </c>
      <c r="J85" s="789">
        <v>0</v>
      </c>
      <c r="K85" s="829">
        <v>0</v>
      </c>
      <c r="L85" s="787">
        <v>0</v>
      </c>
      <c r="M85" s="719">
        <v>0</v>
      </c>
      <c r="N85" s="733" t="s">
        <v>29</v>
      </c>
      <c r="O85" s="789">
        <v>0</v>
      </c>
      <c r="P85" s="829">
        <v>0</v>
      </c>
      <c r="Q85" s="787">
        <v>0</v>
      </c>
      <c r="R85" s="719">
        <v>0</v>
      </c>
      <c r="S85" s="733" t="s">
        <v>29</v>
      </c>
      <c r="T85" s="789">
        <v>0</v>
      </c>
      <c r="U85" s="829">
        <v>0</v>
      </c>
      <c r="V85" s="787">
        <v>2.535447</v>
      </c>
      <c r="W85" s="719">
        <v>3.4322</v>
      </c>
      <c r="X85" s="733">
        <v>0.738723559233144</v>
      </c>
      <c r="Y85" s="789">
        <v>-0.896753000000003</v>
      </c>
      <c r="Z85" s="829">
        <v>5.140681</v>
      </c>
      <c r="AA85" s="787">
        <v>0.01</v>
      </c>
      <c r="AB85" s="719">
        <v>0</v>
      </c>
      <c r="AC85" s="733" t="s">
        <v>29</v>
      </c>
      <c r="AD85" s="789">
        <v>0.01</v>
      </c>
      <c r="AE85" s="829">
        <v>0.0696</v>
      </c>
      <c r="AF85" s="787">
        <v>0</v>
      </c>
      <c r="AG85" s="719">
        <v>0</v>
      </c>
      <c r="AH85" s="733" t="s">
        <v>29</v>
      </c>
      <c r="AI85" s="789">
        <v>0</v>
      </c>
      <c r="AJ85" s="829">
        <v>0</v>
      </c>
      <c r="AK85" s="787">
        <v>0</v>
      </c>
      <c r="AL85" s="719">
        <v>0</v>
      </c>
      <c r="AM85" s="733" t="s">
        <v>29</v>
      </c>
      <c r="AN85" s="789">
        <v>0</v>
      </c>
      <c r="AO85" s="829">
        <v>0</v>
      </c>
      <c r="AP85" s="787">
        <v>0</v>
      </c>
      <c r="AQ85" s="719">
        <v>0</v>
      </c>
      <c r="AR85" s="733" t="s">
        <v>29</v>
      </c>
      <c r="AS85" s="789">
        <v>0</v>
      </c>
      <c r="AT85" s="829">
        <v>0</v>
      </c>
      <c r="AU85" s="787">
        <v>0</v>
      </c>
      <c r="AV85" s="719">
        <v>0</v>
      </c>
      <c r="AW85" s="733" t="s">
        <v>29</v>
      </c>
      <c r="AX85" s="789">
        <v>0</v>
      </c>
      <c r="AY85" s="829">
        <v>0</v>
      </c>
    </row>
    <row r="86" s="695" customFormat="1" hidden="1" outlineLevel="2" spans="1:51">
      <c r="A86" s="796" t="s">
        <v>101</v>
      </c>
      <c r="B86" s="787">
        <v>12.635266</v>
      </c>
      <c r="C86" s="719">
        <v>67.31030712</v>
      </c>
      <c r="D86" s="733">
        <v>0.187716659463074</v>
      </c>
      <c r="E86" s="789">
        <v>-54.67504112</v>
      </c>
      <c r="F86" s="829">
        <v>59.4890389999999</v>
      </c>
      <c r="G86" s="787">
        <v>1.71346199999999</v>
      </c>
      <c r="H86" s="719">
        <v>12.486</v>
      </c>
      <c r="I86" s="733">
        <v>0.137230658337337</v>
      </c>
      <c r="J86" s="789">
        <v>-10.772538</v>
      </c>
      <c r="K86" s="829">
        <v>8.01872299999998</v>
      </c>
      <c r="L86" s="787">
        <v>0.379287</v>
      </c>
      <c r="M86" s="719">
        <v>2.898657</v>
      </c>
      <c r="N86" s="733">
        <v>0.130849217413444</v>
      </c>
      <c r="O86" s="789">
        <v>-2.51937</v>
      </c>
      <c r="P86" s="829">
        <v>1.561281</v>
      </c>
      <c r="Q86" s="787">
        <v>0.0879999999999998</v>
      </c>
      <c r="R86" s="719">
        <v>0.396</v>
      </c>
      <c r="S86" s="733">
        <v>0.222222222222222</v>
      </c>
      <c r="T86" s="789">
        <v>-0.308</v>
      </c>
      <c r="U86" s="829">
        <v>0.395999999999999</v>
      </c>
      <c r="V86" s="787">
        <v>10.254517</v>
      </c>
      <c r="W86" s="719">
        <v>50.9572</v>
      </c>
      <c r="X86" s="733">
        <v>0.201237842738612</v>
      </c>
      <c r="Y86" s="789">
        <v>-40.702683</v>
      </c>
      <c r="Z86" s="829">
        <v>48.837635</v>
      </c>
      <c r="AA86" s="787">
        <v>0.2</v>
      </c>
      <c r="AB86" s="719">
        <v>0.57245012</v>
      </c>
      <c r="AC86" s="733">
        <v>0.34937541807136</v>
      </c>
      <c r="AD86" s="789">
        <v>-0.37245012</v>
      </c>
      <c r="AE86" s="829">
        <v>0.6754</v>
      </c>
      <c r="AF86" s="787">
        <v>0</v>
      </c>
      <c r="AG86" s="719">
        <v>0</v>
      </c>
      <c r="AH86" s="733" t="s">
        <v>29</v>
      </c>
      <c r="AI86" s="789">
        <v>0</v>
      </c>
      <c r="AJ86" s="829">
        <v>0</v>
      </c>
      <c r="AK86" s="787">
        <v>0</v>
      </c>
      <c r="AL86" s="719">
        <v>0</v>
      </c>
      <c r="AM86" s="733" t="s">
        <v>29</v>
      </c>
      <c r="AN86" s="789">
        <v>0</v>
      </c>
      <c r="AO86" s="829">
        <v>0</v>
      </c>
      <c r="AP86" s="787">
        <v>0</v>
      </c>
      <c r="AQ86" s="719">
        <v>0</v>
      </c>
      <c r="AR86" s="733" t="s">
        <v>29</v>
      </c>
      <c r="AS86" s="789">
        <v>0</v>
      </c>
      <c r="AT86" s="829">
        <v>0.039639</v>
      </c>
      <c r="AU86" s="787">
        <v>0</v>
      </c>
      <c r="AV86" s="719">
        <v>0</v>
      </c>
      <c r="AW86" s="733" t="s">
        <v>29</v>
      </c>
      <c r="AX86" s="789">
        <v>0</v>
      </c>
      <c r="AY86" s="829">
        <v>0</v>
      </c>
    </row>
    <row r="87" s="695" customFormat="1" hidden="1" outlineLevel="2" spans="1:51">
      <c r="A87" s="796" t="s">
        <v>102</v>
      </c>
      <c r="B87" s="787">
        <v>82.413703</v>
      </c>
      <c r="C87" s="719">
        <v>98.5932282100001</v>
      </c>
      <c r="D87" s="733">
        <v>0.835896181677525</v>
      </c>
      <c r="E87" s="789">
        <v>-16.1795252100002</v>
      </c>
      <c r="F87" s="829">
        <v>62.313798</v>
      </c>
      <c r="G87" s="787">
        <v>31.540477</v>
      </c>
      <c r="H87" s="719">
        <v>36.7704</v>
      </c>
      <c r="I87" s="733">
        <v>0.857768123273067</v>
      </c>
      <c r="J87" s="789">
        <v>-5.22992300000001</v>
      </c>
      <c r="K87" s="829">
        <v>17.183265</v>
      </c>
      <c r="L87" s="787">
        <v>7.824757</v>
      </c>
      <c r="M87" s="719">
        <v>8.154828</v>
      </c>
      <c r="N87" s="733">
        <v>0.959524468204602</v>
      </c>
      <c r="O87" s="789">
        <v>-0.330071000000004</v>
      </c>
      <c r="P87" s="829">
        <v>3.90926599999999</v>
      </c>
      <c r="Q87" s="787">
        <v>0.440099999999999</v>
      </c>
      <c r="R87" s="719">
        <v>0.8361</v>
      </c>
      <c r="S87" s="733">
        <v>0.52637244348762</v>
      </c>
      <c r="T87" s="789">
        <v>-0.396000000000001</v>
      </c>
      <c r="U87" s="829">
        <v>0.149999999999999</v>
      </c>
      <c r="V87" s="787">
        <v>40.711877</v>
      </c>
      <c r="W87" s="719">
        <v>51.8067</v>
      </c>
      <c r="X87" s="733">
        <v>0.785841927781541</v>
      </c>
      <c r="Y87" s="789">
        <v>-11.094823</v>
      </c>
      <c r="Z87" s="829">
        <v>39.609998</v>
      </c>
      <c r="AA87" s="787">
        <v>1.896492</v>
      </c>
      <c r="AB87" s="719">
        <v>1.02520021</v>
      </c>
      <c r="AC87" s="733">
        <v>1.84987476738811</v>
      </c>
      <c r="AD87" s="789">
        <v>0.871291789999995</v>
      </c>
      <c r="AE87" s="829">
        <v>1.461269</v>
      </c>
      <c r="AF87" s="787">
        <v>5.72623899999999</v>
      </c>
      <c r="AG87" s="719">
        <v>5.84</v>
      </c>
      <c r="AH87" s="733">
        <v>0.980520376712327</v>
      </c>
      <c r="AI87" s="789">
        <v>-0.113761000000009</v>
      </c>
      <c r="AJ87" s="829">
        <v>2.704</v>
      </c>
      <c r="AK87" s="787">
        <v>0</v>
      </c>
      <c r="AL87" s="719">
        <v>0</v>
      </c>
      <c r="AM87" s="733" t="s">
        <v>29</v>
      </c>
      <c r="AN87" s="789">
        <v>0</v>
      </c>
      <c r="AO87" s="829">
        <v>0</v>
      </c>
      <c r="AP87" s="787">
        <v>0.899458</v>
      </c>
      <c r="AQ87" s="719">
        <v>0.68</v>
      </c>
      <c r="AR87" s="733">
        <v>1.32273235294118</v>
      </c>
      <c r="AS87" s="789">
        <v>0.219458</v>
      </c>
      <c r="AT87" s="829">
        <v>0.702580999999999</v>
      </c>
      <c r="AU87" s="787">
        <v>7.696323</v>
      </c>
      <c r="AV87" s="719">
        <v>11.84</v>
      </c>
      <c r="AW87" s="733">
        <v>0.650027280405405</v>
      </c>
      <c r="AX87" s="789">
        <v>-4.143677</v>
      </c>
      <c r="AY87" s="829">
        <v>6.285881</v>
      </c>
    </row>
    <row r="88" s="695" customFormat="1" hidden="1" outlineLevel="2" spans="1:51">
      <c r="A88" s="796" t="s">
        <v>103</v>
      </c>
      <c r="B88" s="787">
        <v>269.402206</v>
      </c>
      <c r="C88" s="719">
        <v>218.7388999</v>
      </c>
      <c r="D88" s="733">
        <v>1.23161543796353</v>
      </c>
      <c r="E88" s="789">
        <v>50.6633061000003</v>
      </c>
      <c r="F88" s="829">
        <v>25.69285</v>
      </c>
      <c r="G88" s="787">
        <v>106.713819</v>
      </c>
      <c r="H88" s="719">
        <v>152.8495</v>
      </c>
      <c r="I88" s="733">
        <v>0.698162695985266</v>
      </c>
      <c r="J88" s="789">
        <v>-46.1356810000001</v>
      </c>
      <c r="K88" s="829">
        <v>16.668301</v>
      </c>
      <c r="L88" s="787">
        <v>23.2441609999999</v>
      </c>
      <c r="M88" s="719">
        <v>32.404149</v>
      </c>
      <c r="N88" s="733">
        <v>0.717320519665551</v>
      </c>
      <c r="O88" s="789">
        <v>-9.15998800000007</v>
      </c>
      <c r="P88" s="829">
        <v>2.197983</v>
      </c>
      <c r="Q88" s="787">
        <v>0.654299999999999</v>
      </c>
      <c r="R88" s="719">
        <v>1.0611</v>
      </c>
      <c r="S88" s="733">
        <v>0.616624257845631</v>
      </c>
      <c r="T88" s="789">
        <v>-0.406800000000001</v>
      </c>
      <c r="U88" s="829">
        <v>0.338</v>
      </c>
      <c r="V88" s="787">
        <v>122.263928</v>
      </c>
      <c r="W88" s="719">
        <v>28.8927</v>
      </c>
      <c r="X88" s="733">
        <v>4.23165463940718</v>
      </c>
      <c r="Y88" s="789">
        <v>93.3712279999998</v>
      </c>
      <c r="Z88" s="829">
        <v>5.89856599999999</v>
      </c>
      <c r="AA88" s="787">
        <v>16.525998</v>
      </c>
      <c r="AB88" s="719">
        <v>3.5314509</v>
      </c>
      <c r="AC88" s="733">
        <v>4.67966240164913</v>
      </c>
      <c r="AD88" s="789">
        <v>12.9945471</v>
      </c>
      <c r="AE88" s="829">
        <v>0.589999999999999</v>
      </c>
      <c r="AF88" s="787">
        <v>243.421729</v>
      </c>
      <c r="AG88" s="719">
        <v>64</v>
      </c>
      <c r="AH88" s="733">
        <v>3.80346451562499</v>
      </c>
      <c r="AI88" s="789">
        <v>179.421729</v>
      </c>
      <c r="AJ88" s="829">
        <v>0.832353</v>
      </c>
      <c r="AK88" s="787">
        <v>0.893516999999999</v>
      </c>
      <c r="AL88" s="719">
        <v>18</v>
      </c>
      <c r="AM88" s="733">
        <v>0.0496398333333333</v>
      </c>
      <c r="AN88" s="789">
        <v>-17.106483</v>
      </c>
      <c r="AO88" s="829">
        <v>0</v>
      </c>
      <c r="AP88" s="787">
        <v>4.88168199999999</v>
      </c>
      <c r="AQ88" s="719">
        <v>1.44</v>
      </c>
      <c r="AR88" s="733">
        <v>3.39005694444444</v>
      </c>
      <c r="AS88" s="789">
        <v>3.44168199999999</v>
      </c>
      <c r="AT88" s="829">
        <v>0.0689</v>
      </c>
      <c r="AU88" s="787">
        <v>9.37573799999999</v>
      </c>
      <c r="AV88" s="719">
        <v>9.6</v>
      </c>
      <c r="AW88" s="733">
        <v>0.976639375</v>
      </c>
      <c r="AX88" s="789">
        <v>-0.224262000000005</v>
      </c>
      <c r="AY88" s="829">
        <v>0.6057</v>
      </c>
    </row>
    <row r="89" s="772" customFormat="1" collapsed="1" spans="1:51">
      <c r="A89" s="790" t="s">
        <v>104</v>
      </c>
      <c r="B89" s="791">
        <v>398.562397</v>
      </c>
      <c r="C89" s="794">
        <v>428.63855026</v>
      </c>
      <c r="D89" s="793">
        <v>0.929833298377487</v>
      </c>
      <c r="E89" s="794">
        <v>-30.0761532599998</v>
      </c>
      <c r="F89" s="801">
        <v>313.827514</v>
      </c>
      <c r="G89" s="791">
        <v>147.177761</v>
      </c>
      <c r="H89" s="794">
        <v>209.7239</v>
      </c>
      <c r="I89" s="793">
        <v>0.701769140283963</v>
      </c>
      <c r="J89" s="794">
        <v>-62.5461390000001</v>
      </c>
      <c r="K89" s="801">
        <v>142.242847</v>
      </c>
      <c r="L89" s="791">
        <v>32.6912359999999</v>
      </c>
      <c r="M89" s="794">
        <v>44.681949</v>
      </c>
      <c r="N89" s="793">
        <v>0.731643017631123</v>
      </c>
      <c r="O89" s="794">
        <v>-11.9907130000001</v>
      </c>
      <c r="P89" s="801">
        <v>23.140304</v>
      </c>
      <c r="Q89" s="791">
        <v>1.2742</v>
      </c>
      <c r="R89" s="794">
        <v>2.7162</v>
      </c>
      <c r="S89" s="793">
        <v>0.469111258375671</v>
      </c>
      <c r="T89" s="794">
        <v>-1.442</v>
      </c>
      <c r="U89" s="801">
        <v>5.1567</v>
      </c>
      <c r="V89" s="791">
        <v>197.918241</v>
      </c>
      <c r="W89" s="794">
        <v>166.1297</v>
      </c>
      <c r="X89" s="793">
        <v>1.19134773011689</v>
      </c>
      <c r="Y89" s="794">
        <v>31.7885409999997</v>
      </c>
      <c r="Z89" s="801">
        <v>134.747564</v>
      </c>
      <c r="AA89" s="791">
        <v>19.500959</v>
      </c>
      <c r="AB89" s="794">
        <v>5.38680126</v>
      </c>
      <c r="AC89" s="793">
        <v>3.62013708298568</v>
      </c>
      <c r="AD89" s="794">
        <v>14.11415774</v>
      </c>
      <c r="AE89" s="801">
        <v>8.54009899999999</v>
      </c>
      <c r="AF89" s="791">
        <v>249.147968</v>
      </c>
      <c r="AG89" s="794">
        <v>69.84</v>
      </c>
      <c r="AH89" s="793">
        <v>3.56741076746849</v>
      </c>
      <c r="AI89" s="794">
        <v>179.307968</v>
      </c>
      <c r="AJ89" s="801">
        <v>3.536353</v>
      </c>
      <c r="AK89" s="791">
        <v>6.08324199999999</v>
      </c>
      <c r="AL89" s="794">
        <v>24.44</v>
      </c>
      <c r="AM89" s="793">
        <v>0.248905155482815</v>
      </c>
      <c r="AN89" s="794">
        <v>-18.356758</v>
      </c>
      <c r="AO89" s="801">
        <v>0</v>
      </c>
      <c r="AP89" s="791">
        <v>6.47566699999999</v>
      </c>
      <c r="AQ89" s="794">
        <v>2.744</v>
      </c>
      <c r="AR89" s="793">
        <v>2.35993695335277</v>
      </c>
      <c r="AS89" s="794">
        <v>3.73166699999999</v>
      </c>
      <c r="AT89" s="801">
        <v>0.853969999999999</v>
      </c>
      <c r="AU89" s="791">
        <v>17.072061</v>
      </c>
      <c r="AV89" s="794">
        <v>21.84</v>
      </c>
      <c r="AW89" s="793">
        <v>0.781687774725274</v>
      </c>
      <c r="AX89" s="794">
        <v>-4.76793900000001</v>
      </c>
      <c r="AY89" s="801">
        <v>6.981381</v>
      </c>
    </row>
    <row r="90" s="695" customFormat="1" hidden="1" outlineLevel="2" spans="1:51">
      <c r="A90" s="796" t="s">
        <v>105</v>
      </c>
      <c r="B90" s="787">
        <v>675.665223999999</v>
      </c>
      <c r="C90" s="719">
        <v>308.92303996</v>
      </c>
      <c r="D90" s="733">
        <v>2.18716358639837</v>
      </c>
      <c r="E90" s="789">
        <v>366.742184039999</v>
      </c>
      <c r="F90" s="829">
        <v>0</v>
      </c>
      <c r="G90" s="787">
        <v>67.47735</v>
      </c>
      <c r="H90" s="719">
        <v>34.698</v>
      </c>
      <c r="I90" s="733">
        <v>1.94470430572367</v>
      </c>
      <c r="J90" s="789">
        <v>32.77935</v>
      </c>
      <c r="K90" s="829">
        <v>0</v>
      </c>
      <c r="L90" s="787">
        <v>10.986574</v>
      </c>
      <c r="M90" s="719">
        <v>7.357958</v>
      </c>
      <c r="N90" s="733">
        <v>1.49315530205527</v>
      </c>
      <c r="O90" s="789">
        <v>3.62861599999998</v>
      </c>
      <c r="P90" s="829">
        <v>0</v>
      </c>
      <c r="Q90" s="787">
        <v>0.3611</v>
      </c>
      <c r="R90" s="719">
        <v>1.1792</v>
      </c>
      <c r="S90" s="733">
        <v>0.306224559023067</v>
      </c>
      <c r="T90" s="789">
        <v>-0.8181</v>
      </c>
      <c r="U90" s="829">
        <v>0</v>
      </c>
      <c r="V90" s="787">
        <v>588.56295</v>
      </c>
      <c r="W90" s="719">
        <v>264.334</v>
      </c>
      <c r="X90" s="733">
        <v>2.22658814227455</v>
      </c>
      <c r="Y90" s="789">
        <v>324.22895</v>
      </c>
      <c r="Z90" s="829">
        <v>0</v>
      </c>
      <c r="AA90" s="787">
        <v>8.27724999999997</v>
      </c>
      <c r="AB90" s="719">
        <v>1.35388196</v>
      </c>
      <c r="AC90" s="733">
        <v>6.11371614701179</v>
      </c>
      <c r="AD90" s="789">
        <v>6.92336803999997</v>
      </c>
      <c r="AE90" s="829">
        <v>0</v>
      </c>
      <c r="AF90" s="787">
        <v>0</v>
      </c>
      <c r="AG90" s="719">
        <v>0</v>
      </c>
      <c r="AH90" s="733" t="s">
        <v>29</v>
      </c>
      <c r="AI90" s="789">
        <v>0</v>
      </c>
      <c r="AJ90" s="829">
        <v>0</v>
      </c>
      <c r="AK90" s="787">
        <v>16.290658</v>
      </c>
      <c r="AL90" s="719">
        <v>29.99999997</v>
      </c>
      <c r="AM90" s="733">
        <v>0.543021933876355</v>
      </c>
      <c r="AN90" s="789">
        <v>-13.70934197</v>
      </c>
      <c r="AO90" s="829">
        <v>0</v>
      </c>
      <c r="AP90" s="787">
        <v>0.759475999999998</v>
      </c>
      <c r="AQ90" s="719">
        <v>0</v>
      </c>
      <c r="AR90" s="733" t="s">
        <v>29</v>
      </c>
      <c r="AS90" s="789">
        <v>0.759475999999998</v>
      </c>
      <c r="AT90" s="829">
        <v>0</v>
      </c>
      <c r="AU90" s="787">
        <v>0.388399999999998</v>
      </c>
      <c r="AV90" s="719">
        <v>0</v>
      </c>
      <c r="AW90" s="733" t="s">
        <v>29</v>
      </c>
      <c r="AX90" s="789">
        <v>0.388399999999998</v>
      </c>
      <c r="AY90" s="829">
        <v>0</v>
      </c>
    </row>
    <row r="91" s="164" customFormat="1" hidden="1" outlineLevel="2" spans="1:51">
      <c r="A91" s="796" t="s">
        <v>107</v>
      </c>
      <c r="B91" s="787">
        <v>90.6343089999998</v>
      </c>
      <c r="C91" s="719">
        <v>0</v>
      </c>
      <c r="D91" s="733" t="s">
        <v>29</v>
      </c>
      <c r="E91" s="789">
        <v>90.6343089999998</v>
      </c>
      <c r="F91" s="829">
        <v>0</v>
      </c>
      <c r="G91" s="787">
        <v>52.8415989999999</v>
      </c>
      <c r="H91" s="719">
        <v>0</v>
      </c>
      <c r="I91" s="733" t="s">
        <v>29</v>
      </c>
      <c r="J91" s="789">
        <v>52.8415989999999</v>
      </c>
      <c r="K91" s="829">
        <v>0</v>
      </c>
      <c r="L91" s="787">
        <v>10.119354</v>
      </c>
      <c r="M91" s="719">
        <v>0</v>
      </c>
      <c r="N91" s="733" t="s">
        <v>29</v>
      </c>
      <c r="O91" s="789">
        <v>10.119354</v>
      </c>
      <c r="P91" s="829">
        <v>0</v>
      </c>
      <c r="Q91" s="787">
        <v>0.729999999999999</v>
      </c>
      <c r="R91" s="719">
        <v>0</v>
      </c>
      <c r="S91" s="733" t="s">
        <v>29</v>
      </c>
      <c r="T91" s="789">
        <v>0.729999999999999</v>
      </c>
      <c r="U91" s="829">
        <v>0</v>
      </c>
      <c r="V91" s="787">
        <v>25.42881</v>
      </c>
      <c r="W91" s="719">
        <v>0</v>
      </c>
      <c r="X91" s="733" t="s">
        <v>29</v>
      </c>
      <c r="Y91" s="789">
        <v>25.42881</v>
      </c>
      <c r="Z91" s="829">
        <v>0</v>
      </c>
      <c r="AA91" s="787">
        <v>1.514546</v>
      </c>
      <c r="AB91" s="719">
        <v>0</v>
      </c>
      <c r="AC91" s="733" t="s">
        <v>29</v>
      </c>
      <c r="AD91" s="789">
        <v>1.514546</v>
      </c>
      <c r="AE91" s="829">
        <v>0</v>
      </c>
      <c r="AF91" s="787">
        <v>70.0176399999998</v>
      </c>
      <c r="AG91" s="719">
        <v>0</v>
      </c>
      <c r="AH91" s="733" t="s">
        <v>29</v>
      </c>
      <c r="AI91" s="789">
        <v>70.0176399999998</v>
      </c>
      <c r="AJ91" s="829">
        <v>0</v>
      </c>
      <c r="AK91" s="787">
        <v>0</v>
      </c>
      <c r="AL91" s="719">
        <v>0</v>
      </c>
      <c r="AM91" s="733" t="s">
        <v>29</v>
      </c>
      <c r="AN91" s="789">
        <v>0</v>
      </c>
      <c r="AO91" s="829">
        <v>0</v>
      </c>
      <c r="AP91" s="787">
        <v>2.042229</v>
      </c>
      <c r="AQ91" s="719">
        <v>0</v>
      </c>
      <c r="AR91" s="733" t="s">
        <v>29</v>
      </c>
      <c r="AS91" s="789">
        <v>2.042229</v>
      </c>
      <c r="AT91" s="829">
        <v>0</v>
      </c>
      <c r="AU91" s="787">
        <v>1.821676</v>
      </c>
      <c r="AV91" s="719">
        <v>0</v>
      </c>
      <c r="AW91" s="733" t="s">
        <v>29</v>
      </c>
      <c r="AX91" s="789">
        <v>1.821676</v>
      </c>
      <c r="AY91" s="829">
        <v>0</v>
      </c>
    </row>
    <row r="92" s="695" customFormat="1" hidden="1" outlineLevel="2" spans="1:51">
      <c r="A92" s="796" t="s">
        <v>108</v>
      </c>
      <c r="B92" s="787">
        <v>24.1614399999999</v>
      </c>
      <c r="C92" s="719">
        <v>0</v>
      </c>
      <c r="D92" s="733" t="s">
        <v>29</v>
      </c>
      <c r="E92" s="789">
        <v>24.1614399999999</v>
      </c>
      <c r="F92" s="829">
        <v>0</v>
      </c>
      <c r="G92" s="787">
        <v>19.243609</v>
      </c>
      <c r="H92" s="719">
        <v>0</v>
      </c>
      <c r="I92" s="733" t="s">
        <v>29</v>
      </c>
      <c r="J92" s="789">
        <v>19.243609</v>
      </c>
      <c r="K92" s="829">
        <v>0</v>
      </c>
      <c r="L92" s="787">
        <v>2.844653</v>
      </c>
      <c r="M92" s="719">
        <v>0</v>
      </c>
      <c r="N92" s="733" t="s">
        <v>29</v>
      </c>
      <c r="O92" s="789">
        <v>2.844653</v>
      </c>
      <c r="P92" s="829">
        <v>0</v>
      </c>
      <c r="Q92" s="787">
        <v>0.3925</v>
      </c>
      <c r="R92" s="719">
        <v>0</v>
      </c>
      <c r="S92" s="733" t="s">
        <v>29</v>
      </c>
      <c r="T92" s="789">
        <v>0.3925</v>
      </c>
      <c r="U92" s="829">
        <v>0</v>
      </c>
      <c r="V92" s="787">
        <v>1.573678</v>
      </c>
      <c r="W92" s="719">
        <v>0</v>
      </c>
      <c r="X92" s="733" t="s">
        <v>29</v>
      </c>
      <c r="Y92" s="789">
        <v>1.573678</v>
      </c>
      <c r="Z92" s="829">
        <v>0</v>
      </c>
      <c r="AA92" s="787">
        <v>0.107</v>
      </c>
      <c r="AB92" s="719">
        <v>0</v>
      </c>
      <c r="AC92" s="733" t="s">
        <v>29</v>
      </c>
      <c r="AD92" s="789">
        <v>0.107</v>
      </c>
      <c r="AE92" s="829">
        <v>0</v>
      </c>
      <c r="AF92" s="787">
        <v>4.82110099999999</v>
      </c>
      <c r="AG92" s="719">
        <v>0</v>
      </c>
      <c r="AH92" s="733" t="s">
        <v>29</v>
      </c>
      <c r="AI92" s="789">
        <v>4.82110099999999</v>
      </c>
      <c r="AJ92" s="829">
        <v>0</v>
      </c>
      <c r="AK92" s="787">
        <v>0.233903</v>
      </c>
      <c r="AL92" s="719">
        <v>0</v>
      </c>
      <c r="AM92" s="733" t="s">
        <v>29</v>
      </c>
      <c r="AN92" s="789">
        <v>0.233903</v>
      </c>
      <c r="AO92" s="829">
        <v>0</v>
      </c>
      <c r="AP92" s="787">
        <v>1.330889</v>
      </c>
      <c r="AQ92" s="719">
        <v>0</v>
      </c>
      <c r="AR92" s="733" t="s">
        <v>29</v>
      </c>
      <c r="AS92" s="789">
        <v>1.330889</v>
      </c>
      <c r="AT92" s="829">
        <v>0</v>
      </c>
      <c r="AU92" s="787">
        <v>0.198153</v>
      </c>
      <c r="AV92" s="719">
        <v>0</v>
      </c>
      <c r="AW92" s="733" t="s">
        <v>29</v>
      </c>
      <c r="AX92" s="789">
        <v>0.198153</v>
      </c>
      <c r="AY92" s="829">
        <v>0</v>
      </c>
    </row>
    <row r="93" s="695" customFormat="1" hidden="1" outlineLevel="2" spans="1:51">
      <c r="A93" s="796" t="s">
        <v>109</v>
      </c>
      <c r="B93" s="787">
        <v>0</v>
      </c>
      <c r="C93" s="719">
        <v>0</v>
      </c>
      <c r="D93" s="733" t="s">
        <v>29</v>
      </c>
      <c r="E93" s="789">
        <v>0</v>
      </c>
      <c r="F93" s="829">
        <v>0</v>
      </c>
      <c r="G93" s="787">
        <v>0</v>
      </c>
      <c r="H93" s="719">
        <v>0</v>
      </c>
      <c r="I93" s="733" t="s">
        <v>29</v>
      </c>
      <c r="J93" s="789">
        <v>0</v>
      </c>
      <c r="K93" s="829">
        <v>0</v>
      </c>
      <c r="L93" s="787">
        <v>0</v>
      </c>
      <c r="M93" s="719">
        <v>0</v>
      </c>
      <c r="N93" s="733" t="s">
        <v>29</v>
      </c>
      <c r="O93" s="789">
        <v>0</v>
      </c>
      <c r="P93" s="829">
        <v>0</v>
      </c>
      <c r="Q93" s="787">
        <v>0</v>
      </c>
      <c r="R93" s="719">
        <v>0</v>
      </c>
      <c r="S93" s="733" t="s">
        <v>29</v>
      </c>
      <c r="T93" s="789">
        <v>0</v>
      </c>
      <c r="U93" s="829">
        <v>0</v>
      </c>
      <c r="V93" s="787">
        <v>0</v>
      </c>
      <c r="W93" s="719">
        <v>0</v>
      </c>
      <c r="X93" s="733" t="s">
        <v>29</v>
      </c>
      <c r="Y93" s="789">
        <v>0</v>
      </c>
      <c r="Z93" s="829">
        <v>0</v>
      </c>
      <c r="AA93" s="787">
        <v>0</v>
      </c>
      <c r="AB93" s="719">
        <v>0</v>
      </c>
      <c r="AC93" s="733" t="s">
        <v>29</v>
      </c>
      <c r="AD93" s="789">
        <v>0</v>
      </c>
      <c r="AE93" s="829">
        <v>0</v>
      </c>
      <c r="AF93" s="787">
        <v>0</v>
      </c>
      <c r="AG93" s="719">
        <v>0</v>
      </c>
      <c r="AH93" s="733" t="s">
        <v>29</v>
      </c>
      <c r="AI93" s="789">
        <v>0</v>
      </c>
      <c r="AJ93" s="829">
        <v>0</v>
      </c>
      <c r="AK93" s="787">
        <v>0</v>
      </c>
      <c r="AL93" s="719">
        <v>0</v>
      </c>
      <c r="AM93" s="733" t="s">
        <v>29</v>
      </c>
      <c r="AN93" s="789">
        <v>0</v>
      </c>
      <c r="AO93" s="829">
        <v>0</v>
      </c>
      <c r="AP93" s="787">
        <v>0</v>
      </c>
      <c r="AQ93" s="719">
        <v>0</v>
      </c>
      <c r="AR93" s="733" t="s">
        <v>29</v>
      </c>
      <c r="AS93" s="789">
        <v>0</v>
      </c>
      <c r="AT93" s="829">
        <v>0</v>
      </c>
      <c r="AU93" s="787">
        <v>0</v>
      </c>
      <c r="AV93" s="719">
        <v>0</v>
      </c>
      <c r="AW93" s="733" t="s">
        <v>29</v>
      </c>
      <c r="AX93" s="789">
        <v>0</v>
      </c>
      <c r="AY93" s="829">
        <v>0</v>
      </c>
    </row>
    <row r="94" s="695" customFormat="1" hidden="1" outlineLevel="2" spans="1:51">
      <c r="A94" s="796" t="s">
        <v>110</v>
      </c>
      <c r="B94" s="787">
        <v>0</v>
      </c>
      <c r="C94" s="719">
        <v>196.03908736</v>
      </c>
      <c r="D94" s="733">
        <v>0</v>
      </c>
      <c r="E94" s="789">
        <v>-196.03908736</v>
      </c>
      <c r="F94" s="829">
        <v>0</v>
      </c>
      <c r="G94" s="787">
        <v>0</v>
      </c>
      <c r="H94" s="719">
        <v>107.406</v>
      </c>
      <c r="I94" s="733">
        <v>0</v>
      </c>
      <c r="J94" s="789">
        <v>-107.406</v>
      </c>
      <c r="K94" s="829">
        <v>0</v>
      </c>
      <c r="L94" s="787">
        <v>0</v>
      </c>
      <c r="M94" s="719">
        <v>24.075554</v>
      </c>
      <c r="N94" s="733">
        <v>0</v>
      </c>
      <c r="O94" s="789">
        <v>-24.075554</v>
      </c>
      <c r="P94" s="829">
        <v>0</v>
      </c>
      <c r="Q94" s="787">
        <v>0</v>
      </c>
      <c r="R94" s="719">
        <v>0.88</v>
      </c>
      <c r="S94" s="733">
        <v>0</v>
      </c>
      <c r="T94" s="789">
        <v>-0.88</v>
      </c>
      <c r="U94" s="829">
        <v>0</v>
      </c>
      <c r="V94" s="787">
        <v>0</v>
      </c>
      <c r="W94" s="719">
        <v>61.8927</v>
      </c>
      <c r="X94" s="733">
        <v>0</v>
      </c>
      <c r="Y94" s="789">
        <v>-61.8927</v>
      </c>
      <c r="Z94" s="829">
        <v>0</v>
      </c>
      <c r="AA94" s="787">
        <v>0</v>
      </c>
      <c r="AB94" s="719">
        <v>1.78483336</v>
      </c>
      <c r="AC94" s="733">
        <v>0</v>
      </c>
      <c r="AD94" s="789">
        <v>-1.78483336</v>
      </c>
      <c r="AE94" s="829">
        <v>0</v>
      </c>
      <c r="AF94" s="787">
        <v>0</v>
      </c>
      <c r="AG94" s="719">
        <v>78.75</v>
      </c>
      <c r="AH94" s="733">
        <v>0</v>
      </c>
      <c r="AI94" s="789">
        <v>-78.75</v>
      </c>
      <c r="AJ94" s="829">
        <v>0</v>
      </c>
      <c r="AK94" s="787">
        <v>0</v>
      </c>
      <c r="AL94" s="719">
        <v>0</v>
      </c>
      <c r="AM94" s="733" t="s">
        <v>29</v>
      </c>
      <c r="AN94" s="789">
        <v>0</v>
      </c>
      <c r="AO94" s="829">
        <v>0</v>
      </c>
      <c r="AP94" s="787">
        <v>0</v>
      </c>
      <c r="AQ94" s="719">
        <v>0</v>
      </c>
      <c r="AR94" s="733" t="s">
        <v>29</v>
      </c>
      <c r="AS94" s="789">
        <v>0</v>
      </c>
      <c r="AT94" s="829">
        <v>0</v>
      </c>
      <c r="AU94" s="787">
        <v>0</v>
      </c>
      <c r="AV94" s="719">
        <v>0</v>
      </c>
      <c r="AW94" s="733" t="s">
        <v>29</v>
      </c>
      <c r="AX94" s="789">
        <v>0</v>
      </c>
      <c r="AY94" s="829">
        <v>0</v>
      </c>
    </row>
    <row r="95" s="695" customFormat="1" hidden="1" outlineLevel="2" spans="1:51">
      <c r="A95" s="796" t="s">
        <v>111</v>
      </c>
      <c r="B95" s="787">
        <v>0</v>
      </c>
      <c r="C95" s="719">
        <v>162</v>
      </c>
      <c r="D95" s="733">
        <v>0</v>
      </c>
      <c r="E95" s="789">
        <v>-162</v>
      </c>
      <c r="F95" s="829">
        <v>0</v>
      </c>
      <c r="G95" s="787">
        <v>0</v>
      </c>
      <c r="H95" s="719">
        <v>0</v>
      </c>
      <c r="I95" s="733" t="s">
        <v>29</v>
      </c>
      <c r="J95" s="789">
        <v>0</v>
      </c>
      <c r="K95" s="829">
        <v>0</v>
      </c>
      <c r="L95" s="787">
        <v>0</v>
      </c>
      <c r="M95" s="719">
        <v>0</v>
      </c>
      <c r="N95" s="733" t="s">
        <v>29</v>
      </c>
      <c r="O95" s="789">
        <v>0</v>
      </c>
      <c r="P95" s="829">
        <v>0</v>
      </c>
      <c r="Q95" s="787">
        <v>0</v>
      </c>
      <c r="R95" s="719">
        <v>0</v>
      </c>
      <c r="S95" s="733" t="s">
        <v>29</v>
      </c>
      <c r="T95" s="789">
        <v>0</v>
      </c>
      <c r="U95" s="829">
        <v>0</v>
      </c>
      <c r="V95" s="787">
        <v>0</v>
      </c>
      <c r="W95" s="719">
        <v>162</v>
      </c>
      <c r="X95" s="733">
        <v>0</v>
      </c>
      <c r="Y95" s="789">
        <v>-162</v>
      </c>
      <c r="Z95" s="829">
        <v>0</v>
      </c>
      <c r="AA95" s="787">
        <v>0</v>
      </c>
      <c r="AB95" s="719">
        <v>0</v>
      </c>
      <c r="AC95" s="733" t="s">
        <v>29</v>
      </c>
      <c r="AD95" s="789">
        <v>0</v>
      </c>
      <c r="AE95" s="829">
        <v>0</v>
      </c>
      <c r="AF95" s="787">
        <v>0</v>
      </c>
      <c r="AG95" s="719">
        <v>81</v>
      </c>
      <c r="AH95" s="733">
        <v>0</v>
      </c>
      <c r="AI95" s="789">
        <v>-81</v>
      </c>
      <c r="AJ95" s="829">
        <v>0</v>
      </c>
      <c r="AK95" s="787">
        <v>0</v>
      </c>
      <c r="AL95" s="719">
        <v>0</v>
      </c>
      <c r="AM95" s="733" t="s">
        <v>29</v>
      </c>
      <c r="AN95" s="789">
        <v>0</v>
      </c>
      <c r="AO95" s="829">
        <v>0</v>
      </c>
      <c r="AP95" s="787">
        <v>0</v>
      </c>
      <c r="AQ95" s="719">
        <v>0</v>
      </c>
      <c r="AR95" s="733" t="s">
        <v>29</v>
      </c>
      <c r="AS95" s="789">
        <v>0</v>
      </c>
      <c r="AT95" s="829">
        <v>0</v>
      </c>
      <c r="AU95" s="787">
        <v>0</v>
      </c>
      <c r="AV95" s="719">
        <v>0</v>
      </c>
      <c r="AW95" s="733" t="s">
        <v>29</v>
      </c>
      <c r="AX95" s="789">
        <v>0</v>
      </c>
      <c r="AY95" s="829">
        <v>0</v>
      </c>
    </row>
    <row r="96" s="695" customFormat="1" hidden="1" outlineLevel="2" spans="1:51">
      <c r="A96" s="796" t="s">
        <v>184</v>
      </c>
      <c r="B96" s="787">
        <v>0</v>
      </c>
      <c r="C96" s="719">
        <v>0</v>
      </c>
      <c r="D96" s="733" t="s">
        <v>29</v>
      </c>
      <c r="E96" s="789">
        <v>0</v>
      </c>
      <c r="F96" s="829">
        <v>0</v>
      </c>
      <c r="G96" s="787">
        <v>0</v>
      </c>
      <c r="H96" s="719">
        <v>0</v>
      </c>
      <c r="I96" s="733" t="s">
        <v>29</v>
      </c>
      <c r="J96" s="789">
        <v>0</v>
      </c>
      <c r="K96" s="829">
        <v>0</v>
      </c>
      <c r="L96" s="787">
        <v>0</v>
      </c>
      <c r="M96" s="719">
        <v>0</v>
      </c>
      <c r="N96" s="733" t="s">
        <v>29</v>
      </c>
      <c r="O96" s="789">
        <v>0</v>
      </c>
      <c r="P96" s="829">
        <v>0</v>
      </c>
      <c r="Q96" s="787">
        <v>0</v>
      </c>
      <c r="R96" s="719">
        <v>0</v>
      </c>
      <c r="S96" s="733" t="s">
        <v>29</v>
      </c>
      <c r="T96" s="789">
        <v>0</v>
      </c>
      <c r="U96" s="829">
        <v>0</v>
      </c>
      <c r="V96" s="787">
        <v>0</v>
      </c>
      <c r="W96" s="719">
        <v>0</v>
      </c>
      <c r="X96" s="733" t="s">
        <v>29</v>
      </c>
      <c r="Y96" s="789">
        <v>0</v>
      </c>
      <c r="Z96" s="829">
        <v>0</v>
      </c>
      <c r="AA96" s="787">
        <v>0</v>
      </c>
      <c r="AB96" s="719">
        <v>0</v>
      </c>
      <c r="AC96" s="733" t="s">
        <v>29</v>
      </c>
      <c r="AD96" s="789">
        <v>0</v>
      </c>
      <c r="AE96" s="829">
        <v>0</v>
      </c>
      <c r="AF96" s="787">
        <v>0</v>
      </c>
      <c r="AG96" s="719">
        <v>0</v>
      </c>
      <c r="AH96" s="733" t="s">
        <v>29</v>
      </c>
      <c r="AI96" s="789">
        <v>0</v>
      </c>
      <c r="AJ96" s="829">
        <v>0</v>
      </c>
      <c r="AK96" s="787">
        <v>0</v>
      </c>
      <c r="AL96" s="719">
        <v>0</v>
      </c>
      <c r="AM96" s="733" t="s">
        <v>29</v>
      </c>
      <c r="AN96" s="789">
        <v>0</v>
      </c>
      <c r="AO96" s="829">
        <v>0</v>
      </c>
      <c r="AP96" s="787">
        <v>0</v>
      </c>
      <c r="AQ96" s="719">
        <v>0</v>
      </c>
      <c r="AR96" s="733" t="s">
        <v>29</v>
      </c>
      <c r="AS96" s="789">
        <v>0</v>
      </c>
      <c r="AT96" s="829">
        <v>0</v>
      </c>
      <c r="AU96" s="787">
        <v>0</v>
      </c>
      <c r="AV96" s="719">
        <v>0</v>
      </c>
      <c r="AW96" s="733" t="s">
        <v>29</v>
      </c>
      <c r="AX96" s="789">
        <v>0</v>
      </c>
      <c r="AY96" s="829">
        <v>0</v>
      </c>
    </row>
    <row r="97" s="772" customFormat="1" collapsed="1" spans="1:51">
      <c r="A97" s="790" t="s">
        <v>112</v>
      </c>
      <c r="B97" s="791">
        <v>790.460972999999</v>
      </c>
      <c r="C97" s="794">
        <v>666.96212732</v>
      </c>
      <c r="D97" s="830">
        <v>1.18516620452835</v>
      </c>
      <c r="E97" s="794">
        <v>123.498845679999</v>
      </c>
      <c r="F97" s="801">
        <v>0</v>
      </c>
      <c r="G97" s="791">
        <v>139.562558</v>
      </c>
      <c r="H97" s="794">
        <v>142.104</v>
      </c>
      <c r="I97" s="830">
        <v>0.982115619546246</v>
      </c>
      <c r="J97" s="794">
        <v>-2.54144200000022</v>
      </c>
      <c r="K97" s="801">
        <v>0</v>
      </c>
      <c r="L97" s="791">
        <v>23.950581</v>
      </c>
      <c r="M97" s="794">
        <v>31.433512</v>
      </c>
      <c r="N97" s="830">
        <v>0.761944163286621</v>
      </c>
      <c r="O97" s="794">
        <v>-7.48293100000003</v>
      </c>
      <c r="P97" s="801">
        <v>0</v>
      </c>
      <c r="Q97" s="791">
        <v>1.4836</v>
      </c>
      <c r="R97" s="794">
        <v>2.0592</v>
      </c>
      <c r="S97" s="830">
        <v>0.72047397047397</v>
      </c>
      <c r="T97" s="794">
        <v>-0.575600000000001</v>
      </c>
      <c r="U97" s="801">
        <v>0</v>
      </c>
      <c r="V97" s="791">
        <v>615.565438</v>
      </c>
      <c r="W97" s="794">
        <v>488.2267</v>
      </c>
      <c r="X97" s="830">
        <v>1.26081887369126</v>
      </c>
      <c r="Y97" s="794">
        <v>127.338738</v>
      </c>
      <c r="Z97" s="801">
        <v>0</v>
      </c>
      <c r="AA97" s="791">
        <v>9.89879599999997</v>
      </c>
      <c r="AB97" s="794">
        <v>3.13871532</v>
      </c>
      <c r="AC97" s="830">
        <v>3.15377311759512</v>
      </c>
      <c r="AD97" s="794">
        <v>6.76008067999997</v>
      </c>
      <c r="AE97" s="801">
        <v>0</v>
      </c>
      <c r="AF97" s="791">
        <v>74.8387409999998</v>
      </c>
      <c r="AG97" s="794">
        <v>159.75</v>
      </c>
      <c r="AH97" s="830">
        <v>0.468474122065726</v>
      </c>
      <c r="AI97" s="794">
        <v>-84.9112590000002</v>
      </c>
      <c r="AJ97" s="801">
        <v>0</v>
      </c>
      <c r="AK97" s="791">
        <v>16.524561</v>
      </c>
      <c r="AL97" s="794">
        <v>29.99999997</v>
      </c>
      <c r="AM97" s="830">
        <v>0.550818700550818</v>
      </c>
      <c r="AN97" s="794">
        <v>-13.47543897</v>
      </c>
      <c r="AO97" s="801">
        <v>0</v>
      </c>
      <c r="AP97" s="791">
        <v>4.132594</v>
      </c>
      <c r="AQ97" s="794">
        <v>0</v>
      </c>
      <c r="AR97" s="830" t="s">
        <v>29</v>
      </c>
      <c r="AS97" s="794">
        <v>4.132594</v>
      </c>
      <c r="AT97" s="801">
        <v>0</v>
      </c>
      <c r="AU97" s="791">
        <v>2.408229</v>
      </c>
      <c r="AV97" s="794">
        <v>0</v>
      </c>
      <c r="AW97" s="830" t="s">
        <v>29</v>
      </c>
      <c r="AX97" s="794">
        <v>2.408229</v>
      </c>
      <c r="AY97" s="801">
        <v>0</v>
      </c>
    </row>
    <row r="98" s="772" customFormat="1" spans="1:51">
      <c r="A98" s="790" t="s">
        <v>113</v>
      </c>
      <c r="B98" s="791">
        <v>150.696298</v>
      </c>
      <c r="C98" s="792">
        <v>145.18820003</v>
      </c>
      <c r="D98" s="830">
        <v>1.03793764210082</v>
      </c>
      <c r="E98" s="792">
        <v>5.50809796999994</v>
      </c>
      <c r="F98" s="801">
        <v>86.2726059999999</v>
      </c>
      <c r="G98" s="791">
        <v>119.92542</v>
      </c>
      <c r="H98" s="792">
        <v>130.41155</v>
      </c>
      <c r="I98" s="830">
        <v>0.919592014664345</v>
      </c>
      <c r="J98" s="792">
        <v>-10.48613</v>
      </c>
      <c r="K98" s="801">
        <v>70.9093169999999</v>
      </c>
      <c r="L98" s="791">
        <v>19.915564</v>
      </c>
      <c r="M98" s="792">
        <v>21.368326</v>
      </c>
      <c r="N98" s="830">
        <v>0.932013298561617</v>
      </c>
      <c r="O98" s="792">
        <v>-1.45276200000003</v>
      </c>
      <c r="P98" s="801">
        <v>9.02028899999999</v>
      </c>
      <c r="Q98" s="791">
        <v>6.2058</v>
      </c>
      <c r="R98" s="792">
        <v>6.4124</v>
      </c>
      <c r="S98" s="830">
        <v>0.967781173975422</v>
      </c>
      <c r="T98" s="792">
        <v>-0.206600000000003</v>
      </c>
      <c r="U98" s="801">
        <v>3.105</v>
      </c>
      <c r="V98" s="791">
        <v>0</v>
      </c>
      <c r="W98" s="792">
        <v>-18</v>
      </c>
      <c r="X98" s="830">
        <v>0</v>
      </c>
      <c r="Y98" s="792">
        <v>18</v>
      </c>
      <c r="Z98" s="801">
        <v>0</v>
      </c>
      <c r="AA98" s="791">
        <v>4.64951399999998</v>
      </c>
      <c r="AB98" s="792">
        <v>4.99592403</v>
      </c>
      <c r="AC98" s="830">
        <v>0.930661469646082</v>
      </c>
      <c r="AD98" s="792">
        <v>-0.346410030000022</v>
      </c>
      <c r="AE98" s="801">
        <v>3.238</v>
      </c>
      <c r="AF98" s="791">
        <v>0</v>
      </c>
      <c r="AG98" s="792">
        <v>0</v>
      </c>
      <c r="AH98" s="830" t="s">
        <v>29</v>
      </c>
      <c r="AI98" s="792">
        <v>0</v>
      </c>
      <c r="AJ98" s="801">
        <v>0</v>
      </c>
      <c r="AK98" s="791">
        <v>0.17497</v>
      </c>
      <c r="AL98" s="792">
        <v>0.18</v>
      </c>
      <c r="AM98" s="830">
        <v>0.972055555555555</v>
      </c>
      <c r="AN98" s="792">
        <v>-0.00503000000000017</v>
      </c>
      <c r="AO98" s="801">
        <v>0.111888</v>
      </c>
      <c r="AP98" s="791">
        <v>36.602183</v>
      </c>
      <c r="AQ98" s="792">
        <v>25.63</v>
      </c>
      <c r="AR98" s="830">
        <v>1.42809921966446</v>
      </c>
      <c r="AS98" s="792">
        <v>10.972183</v>
      </c>
      <c r="AT98" s="801">
        <v>17.668337</v>
      </c>
      <c r="AU98" s="791">
        <v>4.681194</v>
      </c>
      <c r="AV98" s="792">
        <v>7.05</v>
      </c>
      <c r="AW98" s="830">
        <v>0.66399914893617</v>
      </c>
      <c r="AX98" s="792">
        <v>-2.368806</v>
      </c>
      <c r="AY98" s="801">
        <v>4.13004</v>
      </c>
    </row>
    <row r="99" s="695" customFormat="1" ht="16.2" spans="1:51">
      <c r="A99" s="213" t="s">
        <v>185</v>
      </c>
      <c r="B99" s="214">
        <v>1339.719668</v>
      </c>
      <c r="C99" s="799">
        <v>1240.78887761</v>
      </c>
      <c r="D99" s="216">
        <v>1.07973217053699</v>
      </c>
      <c r="E99" s="799">
        <v>98.9307903899987</v>
      </c>
      <c r="F99" s="217">
        <v>400.10012</v>
      </c>
      <c r="G99" s="214">
        <v>406.665739</v>
      </c>
      <c r="H99" s="799">
        <v>482.23945</v>
      </c>
      <c r="I99" s="216">
        <v>0.843285921547894</v>
      </c>
      <c r="J99" s="799">
        <v>-75.5737110000003</v>
      </c>
      <c r="K99" s="217">
        <v>213.152164</v>
      </c>
      <c r="L99" s="214">
        <v>76.5573809999999</v>
      </c>
      <c r="M99" s="799">
        <v>97.483787</v>
      </c>
      <c r="N99" s="216">
        <v>0.785334498751058</v>
      </c>
      <c r="O99" s="799">
        <v>-20.9264060000001</v>
      </c>
      <c r="P99" s="217">
        <v>32.160593</v>
      </c>
      <c r="Q99" s="214">
        <v>8.96359999999999</v>
      </c>
      <c r="R99" s="799">
        <v>11.1878</v>
      </c>
      <c r="S99" s="216">
        <v>0.801194157922022</v>
      </c>
      <c r="T99" s="799">
        <v>-2.22420000000001</v>
      </c>
      <c r="U99" s="217">
        <v>8.2617</v>
      </c>
      <c r="V99" s="214">
        <v>813.483678999999</v>
      </c>
      <c r="W99" s="799">
        <v>636.3564</v>
      </c>
      <c r="X99" s="216">
        <v>1.27834603219202</v>
      </c>
      <c r="Y99" s="799">
        <v>177.127278999999</v>
      </c>
      <c r="Z99" s="217">
        <v>134.747564</v>
      </c>
      <c r="AA99" s="214">
        <v>34.0492689999999</v>
      </c>
      <c r="AB99" s="799">
        <v>13.52144061</v>
      </c>
      <c r="AC99" s="216">
        <v>2.51816873527649</v>
      </c>
      <c r="AD99" s="799">
        <v>20.5278283899999</v>
      </c>
      <c r="AE99" s="217">
        <v>11.778099</v>
      </c>
      <c r="AF99" s="214">
        <v>323.986708999999</v>
      </c>
      <c r="AG99" s="799">
        <v>229.59</v>
      </c>
      <c r="AH99" s="216">
        <v>1.4111533995383</v>
      </c>
      <c r="AI99" s="799">
        <v>94.3967089999994</v>
      </c>
      <c r="AJ99" s="217">
        <v>3.536353</v>
      </c>
      <c r="AK99" s="214">
        <v>22.782773</v>
      </c>
      <c r="AL99" s="799">
        <v>54.61999997</v>
      </c>
      <c r="AM99" s="216">
        <v>0.417114115937631</v>
      </c>
      <c r="AN99" s="799">
        <v>-31.83722697</v>
      </c>
      <c r="AO99" s="217">
        <v>0.111888</v>
      </c>
      <c r="AP99" s="214">
        <v>47.210444</v>
      </c>
      <c r="AQ99" s="799">
        <v>28.374</v>
      </c>
      <c r="AR99" s="216">
        <v>1.6638628321703</v>
      </c>
      <c r="AS99" s="799">
        <v>18.836444</v>
      </c>
      <c r="AT99" s="217">
        <v>18.522307</v>
      </c>
      <c r="AU99" s="214">
        <v>24.161484</v>
      </c>
      <c r="AV99" s="799">
        <v>28.89</v>
      </c>
      <c r="AW99" s="216">
        <v>0.836326895119418</v>
      </c>
      <c r="AX99" s="799">
        <v>-4.72851600000002</v>
      </c>
      <c r="AY99" s="217">
        <v>11.111421</v>
      </c>
    </row>
    <row r="100" s="695" customFormat="1" ht="16.2" spans="1:51">
      <c r="A100" s="802" t="s">
        <v>115</v>
      </c>
      <c r="B100" s="803">
        <v>4211.532441</v>
      </c>
      <c r="C100" s="804">
        <v>3744.96896288</v>
      </c>
      <c r="D100" s="805">
        <v>1.12458407072116</v>
      </c>
      <c r="E100" s="804">
        <v>466.563478119997</v>
      </c>
      <c r="F100" s="806">
        <v>1705.76435</v>
      </c>
      <c r="G100" s="803">
        <v>1299.796748</v>
      </c>
      <c r="H100" s="804">
        <v>1662.7717</v>
      </c>
      <c r="I100" s="805">
        <v>0.781704877464536</v>
      </c>
      <c r="J100" s="804">
        <v>-362.974952000001</v>
      </c>
      <c r="K100" s="806">
        <v>679.821113999999</v>
      </c>
      <c r="L100" s="803">
        <v>279.768952</v>
      </c>
      <c r="M100" s="804">
        <v>361.603223</v>
      </c>
      <c r="N100" s="805">
        <v>0.773690426979407</v>
      </c>
      <c r="O100" s="804">
        <v>-81.8342710000004</v>
      </c>
      <c r="P100" s="806">
        <v>147.433759</v>
      </c>
      <c r="Q100" s="803">
        <v>33.8106</v>
      </c>
      <c r="R100" s="804">
        <v>44.0941</v>
      </c>
      <c r="S100" s="805">
        <v>0.766782857570514</v>
      </c>
      <c r="T100" s="804">
        <v>-10.2835</v>
      </c>
      <c r="U100" s="806">
        <v>21.523567</v>
      </c>
      <c r="V100" s="803">
        <v>2494.683629</v>
      </c>
      <c r="W100" s="804">
        <v>1620.1547</v>
      </c>
      <c r="X100" s="805">
        <v>1.53978112645663</v>
      </c>
      <c r="Y100" s="804">
        <v>874.528928999997</v>
      </c>
      <c r="Z100" s="806">
        <v>803.430348999999</v>
      </c>
      <c r="AA100" s="803">
        <v>103.472512</v>
      </c>
      <c r="AB100" s="804">
        <v>56.34523988</v>
      </c>
      <c r="AC100" s="805">
        <v>1.83640201408971</v>
      </c>
      <c r="AD100" s="804">
        <v>47.1272721199999</v>
      </c>
      <c r="AE100" s="806">
        <v>53.5555609999999</v>
      </c>
      <c r="AF100" s="803">
        <v>792.216675999999</v>
      </c>
      <c r="AG100" s="804">
        <v>710.47</v>
      </c>
      <c r="AH100" s="805">
        <v>1.11505999690346</v>
      </c>
      <c r="AI100" s="804">
        <v>81.7466759999991</v>
      </c>
      <c r="AJ100" s="806">
        <v>154.873378</v>
      </c>
      <c r="AK100" s="803">
        <v>163.620331</v>
      </c>
      <c r="AL100" s="804">
        <v>183.60999997</v>
      </c>
      <c r="AM100" s="805">
        <v>0.891129737088033</v>
      </c>
      <c r="AN100" s="804">
        <v>-19.9896689700002</v>
      </c>
      <c r="AO100" s="806">
        <v>87.727797</v>
      </c>
      <c r="AP100" s="803">
        <v>212.820708</v>
      </c>
      <c r="AQ100" s="804">
        <v>134.73</v>
      </c>
      <c r="AR100" s="805">
        <v>1.57960890670229</v>
      </c>
      <c r="AS100" s="804">
        <v>78.0907079999998</v>
      </c>
      <c r="AT100" s="806">
        <v>97.7681939999999</v>
      </c>
      <c r="AU100" s="803">
        <v>90.3236389999999</v>
      </c>
      <c r="AV100" s="804">
        <v>97.20792</v>
      </c>
      <c r="AW100" s="805">
        <v>0.929179834318026</v>
      </c>
      <c r="AX100" s="804">
        <v>-6.88428100000009</v>
      </c>
      <c r="AY100" s="806">
        <v>50.138448</v>
      </c>
    </row>
    <row r="101" hidden="1" outlineLevel="1" spans="1:51">
      <c r="A101" s="796" t="s">
        <v>116</v>
      </c>
      <c r="B101" s="787">
        <v>134.767736</v>
      </c>
      <c r="C101" s="719">
        <v>111.80361206</v>
      </c>
      <c r="D101" s="733">
        <v>1.20539697704647</v>
      </c>
      <c r="E101" s="789">
        <v>22.9641239399999</v>
      </c>
      <c r="F101" s="829">
        <v>74.9160470000001</v>
      </c>
      <c r="G101" s="787">
        <v>84.0480189999999</v>
      </c>
      <c r="H101" s="719">
        <v>55.9368</v>
      </c>
      <c r="I101" s="733">
        <v>1.50255322077773</v>
      </c>
      <c r="J101" s="789">
        <v>28.1112189999999</v>
      </c>
      <c r="K101" s="829">
        <v>45.331079</v>
      </c>
      <c r="L101" s="787">
        <v>18.060488</v>
      </c>
      <c r="M101" s="719">
        <v>15.121945</v>
      </c>
      <c r="N101" s="733">
        <v>1.19432308476191</v>
      </c>
      <c r="O101" s="789">
        <v>2.938543</v>
      </c>
      <c r="P101" s="829">
        <v>12.35299</v>
      </c>
      <c r="Q101" s="787">
        <v>4.5741</v>
      </c>
      <c r="R101" s="719">
        <v>3.0993</v>
      </c>
      <c r="S101" s="733">
        <v>1.47584938534508</v>
      </c>
      <c r="T101" s="789">
        <v>1.4748</v>
      </c>
      <c r="U101" s="829">
        <v>2.274621</v>
      </c>
      <c r="V101" s="787">
        <v>0</v>
      </c>
      <c r="W101" s="719">
        <v>0</v>
      </c>
      <c r="X101" s="733" t="s">
        <v>29</v>
      </c>
      <c r="Y101" s="789">
        <v>0</v>
      </c>
      <c r="Z101" s="829">
        <v>0</v>
      </c>
      <c r="AA101" s="787">
        <v>28.085129</v>
      </c>
      <c r="AB101" s="719">
        <v>37.64556706</v>
      </c>
      <c r="AC101" s="733">
        <v>0.746040800905921</v>
      </c>
      <c r="AD101" s="789">
        <v>-9.56043806000003</v>
      </c>
      <c r="AE101" s="829">
        <v>14.957357</v>
      </c>
      <c r="AF101" s="787">
        <v>0</v>
      </c>
      <c r="AG101" s="719">
        <v>0</v>
      </c>
      <c r="AH101" s="733" t="s">
        <v>29</v>
      </c>
      <c r="AI101" s="789">
        <v>0</v>
      </c>
      <c r="AJ101" s="829">
        <v>0</v>
      </c>
      <c r="AK101" s="787">
        <v>0.513616</v>
      </c>
      <c r="AL101" s="719">
        <v>0.53</v>
      </c>
      <c r="AM101" s="733">
        <v>0.969086792452829</v>
      </c>
      <c r="AN101" s="789">
        <v>-0.0163840000000005</v>
      </c>
      <c r="AO101" s="829">
        <v>0.675482</v>
      </c>
      <c r="AP101" s="787">
        <v>3.67309299999999</v>
      </c>
      <c r="AQ101" s="719">
        <v>3.33</v>
      </c>
      <c r="AR101" s="733">
        <v>1.10303093093093</v>
      </c>
      <c r="AS101" s="789">
        <v>0.343092999999995</v>
      </c>
      <c r="AT101" s="829">
        <v>0.575035</v>
      </c>
      <c r="AU101" s="787">
        <v>0.146737</v>
      </c>
      <c r="AV101" s="719">
        <v>0</v>
      </c>
      <c r="AW101" s="733" t="s">
        <v>29</v>
      </c>
      <c r="AX101" s="789">
        <v>0.146737</v>
      </c>
      <c r="AY101" s="829">
        <v>0.682456999999998</v>
      </c>
    </row>
    <row r="102" hidden="1" outlineLevel="1" spans="1:51">
      <c r="A102" s="796" t="s">
        <v>117</v>
      </c>
      <c r="B102" s="787">
        <v>116.196385</v>
      </c>
      <c r="C102" s="719">
        <v>118.26667479</v>
      </c>
      <c r="D102" s="733">
        <v>0.982494732403052</v>
      </c>
      <c r="E102" s="789">
        <v>-2.07028979000013</v>
      </c>
      <c r="F102" s="829">
        <v>85.6182329999999</v>
      </c>
      <c r="G102" s="787">
        <v>87.8821859999998</v>
      </c>
      <c r="H102" s="719">
        <v>89.92405</v>
      </c>
      <c r="I102" s="733">
        <v>0.977293460425768</v>
      </c>
      <c r="J102" s="789">
        <v>-2.0418640000002</v>
      </c>
      <c r="K102" s="829">
        <v>62.31302</v>
      </c>
      <c r="L102" s="787">
        <v>15.729406</v>
      </c>
      <c r="M102" s="719">
        <v>16.459716</v>
      </c>
      <c r="N102" s="733">
        <v>0.955630461667747</v>
      </c>
      <c r="O102" s="789">
        <v>-0.730309999999994</v>
      </c>
      <c r="P102" s="829">
        <v>12.826075</v>
      </c>
      <c r="Q102" s="787">
        <v>5.87749999999999</v>
      </c>
      <c r="R102" s="719">
        <v>5.0586</v>
      </c>
      <c r="S102" s="733">
        <v>1.16188273435338</v>
      </c>
      <c r="T102" s="789">
        <v>0.818899999999992</v>
      </c>
      <c r="U102" s="829">
        <v>3.3963</v>
      </c>
      <c r="V102" s="787">
        <v>0</v>
      </c>
      <c r="W102" s="719">
        <v>0</v>
      </c>
      <c r="X102" s="733" t="s">
        <v>29</v>
      </c>
      <c r="Y102" s="789">
        <v>0</v>
      </c>
      <c r="Z102" s="829">
        <v>0</v>
      </c>
      <c r="AA102" s="787">
        <v>6.707293</v>
      </c>
      <c r="AB102" s="719">
        <v>6.82430879</v>
      </c>
      <c r="AC102" s="733">
        <v>0.982853092730582</v>
      </c>
      <c r="AD102" s="789">
        <v>-0.117015790000003</v>
      </c>
      <c r="AE102" s="829">
        <v>7.08283799999998</v>
      </c>
      <c r="AF102" s="787">
        <v>0</v>
      </c>
      <c r="AG102" s="719">
        <v>0</v>
      </c>
      <c r="AH102" s="733" t="s">
        <v>29</v>
      </c>
      <c r="AI102" s="789">
        <v>0</v>
      </c>
      <c r="AJ102" s="829">
        <v>0</v>
      </c>
      <c r="AK102" s="787">
        <v>0.334808</v>
      </c>
      <c r="AL102" s="719">
        <v>0.35</v>
      </c>
      <c r="AM102" s="733">
        <v>0.956594285714285</v>
      </c>
      <c r="AN102" s="789">
        <v>-0.0151920000000001</v>
      </c>
      <c r="AO102" s="829">
        <v>0.465285999999999</v>
      </c>
      <c r="AP102" s="787">
        <v>3.723425</v>
      </c>
      <c r="AQ102" s="719">
        <v>6.78</v>
      </c>
      <c r="AR102" s="733">
        <v>0.549177728613569</v>
      </c>
      <c r="AS102" s="789">
        <v>-3.056575</v>
      </c>
      <c r="AT102" s="829">
        <v>4.146426</v>
      </c>
      <c r="AU102" s="787">
        <v>0</v>
      </c>
      <c r="AV102" s="719">
        <v>0.375</v>
      </c>
      <c r="AW102" s="733">
        <v>0</v>
      </c>
      <c r="AX102" s="789">
        <v>-0.375</v>
      </c>
      <c r="AY102" s="829">
        <v>0.2665</v>
      </c>
    </row>
    <row r="103" hidden="1" outlineLevel="1" spans="1:51">
      <c r="A103" s="796" t="s">
        <v>118</v>
      </c>
      <c r="B103" s="787">
        <v>157.214112</v>
      </c>
      <c r="C103" s="719">
        <v>154.46637504</v>
      </c>
      <c r="D103" s="733">
        <v>1.01778857670019</v>
      </c>
      <c r="E103" s="789">
        <v>2.74773695999986</v>
      </c>
      <c r="F103" s="829">
        <v>121.831666</v>
      </c>
      <c r="G103" s="787">
        <v>118.459781</v>
      </c>
      <c r="H103" s="719">
        <v>112.7001</v>
      </c>
      <c r="I103" s="733">
        <v>1.05110626343721</v>
      </c>
      <c r="J103" s="789">
        <v>5.75968099999993</v>
      </c>
      <c r="K103" s="829">
        <v>88.2886189999998</v>
      </c>
      <c r="L103" s="787">
        <v>24.191291</v>
      </c>
      <c r="M103" s="719">
        <v>25.798041</v>
      </c>
      <c r="N103" s="733">
        <v>0.937718139140875</v>
      </c>
      <c r="O103" s="789">
        <v>-1.60675</v>
      </c>
      <c r="P103" s="829">
        <v>19.070981</v>
      </c>
      <c r="Q103" s="787">
        <v>6.1902</v>
      </c>
      <c r="R103" s="719">
        <v>6.4117</v>
      </c>
      <c r="S103" s="733">
        <v>0.965453779808787</v>
      </c>
      <c r="T103" s="789">
        <v>-0.2215</v>
      </c>
      <c r="U103" s="829">
        <v>3.739579</v>
      </c>
      <c r="V103" s="787">
        <v>0</v>
      </c>
      <c r="W103" s="719">
        <v>0</v>
      </c>
      <c r="X103" s="733" t="s">
        <v>29</v>
      </c>
      <c r="Y103" s="789">
        <v>0</v>
      </c>
      <c r="Z103" s="829">
        <v>0</v>
      </c>
      <c r="AA103" s="787">
        <v>8.37284</v>
      </c>
      <c r="AB103" s="719">
        <v>9.55653404</v>
      </c>
      <c r="AC103" s="733">
        <v>0.876137725764852</v>
      </c>
      <c r="AD103" s="789">
        <v>-1.18369404</v>
      </c>
      <c r="AE103" s="829">
        <v>10.732487</v>
      </c>
      <c r="AF103" s="787">
        <v>0</v>
      </c>
      <c r="AG103" s="719">
        <v>0</v>
      </c>
      <c r="AH103" s="733" t="s">
        <v>29</v>
      </c>
      <c r="AI103" s="789">
        <v>0</v>
      </c>
      <c r="AJ103" s="829">
        <v>0</v>
      </c>
      <c r="AK103" s="787">
        <v>0.531202999999999</v>
      </c>
      <c r="AL103" s="719">
        <v>0.54</v>
      </c>
      <c r="AM103" s="733">
        <v>0.983709259259258</v>
      </c>
      <c r="AN103" s="789">
        <v>-0.00879700000000061</v>
      </c>
      <c r="AO103" s="829">
        <v>0.72372</v>
      </c>
      <c r="AP103" s="787">
        <v>8.66878799999999</v>
      </c>
      <c r="AQ103" s="719">
        <v>4.07</v>
      </c>
      <c r="AR103" s="733">
        <v>2.12992334152334</v>
      </c>
      <c r="AS103" s="789">
        <v>4.59878799999999</v>
      </c>
      <c r="AT103" s="829">
        <v>3.553639</v>
      </c>
      <c r="AU103" s="787">
        <v>0.191595</v>
      </c>
      <c r="AV103" s="719">
        <v>0.587</v>
      </c>
      <c r="AW103" s="733">
        <v>0.326396933560477</v>
      </c>
      <c r="AX103" s="789">
        <v>-0.395405</v>
      </c>
      <c r="AY103" s="829">
        <v>0.234591</v>
      </c>
    </row>
    <row r="104" hidden="1" outlineLevel="1" spans="1:51">
      <c r="A104" s="796" t="s">
        <v>119</v>
      </c>
      <c r="B104" s="787">
        <v>78.2393149999998</v>
      </c>
      <c r="C104" s="719">
        <v>78.7967821200001</v>
      </c>
      <c r="D104" s="733">
        <v>0.99292525525787</v>
      </c>
      <c r="E104" s="789">
        <v>-0.557467120000254</v>
      </c>
      <c r="F104" s="829">
        <v>80.5208529999998</v>
      </c>
      <c r="G104" s="787">
        <v>49.9178999999999</v>
      </c>
      <c r="H104" s="719">
        <v>59.8019</v>
      </c>
      <c r="I104" s="733">
        <v>0.834720970403949</v>
      </c>
      <c r="J104" s="789">
        <v>-9.88400000000006</v>
      </c>
      <c r="K104" s="829">
        <v>53.7408649999998</v>
      </c>
      <c r="L104" s="787">
        <v>8.45870199999999</v>
      </c>
      <c r="M104" s="719">
        <v>10.020582</v>
      </c>
      <c r="N104" s="733">
        <v>0.84413280585898</v>
      </c>
      <c r="O104" s="789">
        <v>-1.56188000000001</v>
      </c>
      <c r="P104" s="829">
        <v>9.537113</v>
      </c>
      <c r="Q104" s="787">
        <v>2.35849999999999</v>
      </c>
      <c r="R104" s="719">
        <v>2.8755</v>
      </c>
      <c r="S104" s="733">
        <v>0.820205181707527</v>
      </c>
      <c r="T104" s="789">
        <v>-0.517000000000006</v>
      </c>
      <c r="U104" s="829">
        <v>3.17269999999999</v>
      </c>
      <c r="V104" s="787">
        <v>0</v>
      </c>
      <c r="W104" s="719">
        <v>0</v>
      </c>
      <c r="X104" s="733" t="s">
        <v>29</v>
      </c>
      <c r="Y104" s="789">
        <v>0</v>
      </c>
      <c r="Z104" s="829">
        <v>0</v>
      </c>
      <c r="AA104" s="787">
        <v>17.504213</v>
      </c>
      <c r="AB104" s="719">
        <v>6.09880012</v>
      </c>
      <c r="AC104" s="733">
        <v>2.87010766963781</v>
      </c>
      <c r="AD104" s="789">
        <v>11.40541288</v>
      </c>
      <c r="AE104" s="829">
        <v>14.070175</v>
      </c>
      <c r="AF104" s="787">
        <v>0</v>
      </c>
      <c r="AG104" s="719">
        <v>0</v>
      </c>
      <c r="AH104" s="733" t="s">
        <v>29</v>
      </c>
      <c r="AI104" s="789">
        <v>0</v>
      </c>
      <c r="AJ104" s="829">
        <v>0</v>
      </c>
      <c r="AK104" s="787">
        <v>0.234315</v>
      </c>
      <c r="AL104" s="719">
        <v>0.25</v>
      </c>
      <c r="AM104" s="733">
        <v>0.937259999999999</v>
      </c>
      <c r="AN104" s="789">
        <v>-0.0156850000000001</v>
      </c>
      <c r="AO104" s="829">
        <v>0.126785</v>
      </c>
      <c r="AP104" s="787">
        <v>1.502585</v>
      </c>
      <c r="AQ104" s="719">
        <v>3.28</v>
      </c>
      <c r="AR104" s="733">
        <v>0.458105182926829</v>
      </c>
      <c r="AS104" s="789">
        <v>-1.777415</v>
      </c>
      <c r="AT104" s="829">
        <v>0.180556</v>
      </c>
      <c r="AU104" s="787">
        <v>0</v>
      </c>
      <c r="AV104" s="719">
        <v>0.288</v>
      </c>
      <c r="AW104" s="733">
        <v>0</v>
      </c>
      <c r="AX104" s="789">
        <v>-0.288</v>
      </c>
      <c r="AY104" s="829">
        <v>4.844791</v>
      </c>
    </row>
    <row r="105" hidden="1" outlineLevel="1" spans="1:51">
      <c r="A105" s="796" t="s">
        <v>120</v>
      </c>
      <c r="B105" s="787">
        <v>295.955038999999</v>
      </c>
      <c r="C105" s="719">
        <v>285.09621866</v>
      </c>
      <c r="D105" s="733">
        <v>1.03808826504623</v>
      </c>
      <c r="E105" s="789">
        <v>10.8588203399995</v>
      </c>
      <c r="F105" s="829">
        <v>257.589488</v>
      </c>
      <c r="G105" s="787">
        <v>218.621174</v>
      </c>
      <c r="H105" s="719">
        <v>213.67005</v>
      </c>
      <c r="I105" s="733">
        <v>1.02317182029021</v>
      </c>
      <c r="J105" s="789">
        <v>4.95112399999982</v>
      </c>
      <c r="K105" s="829">
        <v>181.789952</v>
      </c>
      <c r="L105" s="787">
        <v>29.343122</v>
      </c>
      <c r="M105" s="719">
        <v>28.593468</v>
      </c>
      <c r="N105" s="733">
        <v>1.02621766621663</v>
      </c>
      <c r="O105" s="789">
        <v>0.749653999999996</v>
      </c>
      <c r="P105" s="829">
        <v>23.065394</v>
      </c>
      <c r="Q105" s="787">
        <v>10.6303</v>
      </c>
      <c r="R105" s="719">
        <v>11.9016</v>
      </c>
      <c r="S105" s="733">
        <v>0.893182429253208</v>
      </c>
      <c r="T105" s="789">
        <v>-1.27130000000002</v>
      </c>
      <c r="U105" s="829">
        <v>4.53763299999995</v>
      </c>
      <c r="V105" s="787">
        <v>21.398585</v>
      </c>
      <c r="W105" s="719">
        <v>20.52</v>
      </c>
      <c r="X105" s="733">
        <v>1.0428160331384</v>
      </c>
      <c r="Y105" s="789">
        <v>0.878585000000001</v>
      </c>
      <c r="Z105" s="829">
        <v>39.65283</v>
      </c>
      <c r="AA105" s="787">
        <v>15.961858</v>
      </c>
      <c r="AB105" s="719">
        <v>10.41110066</v>
      </c>
      <c r="AC105" s="733">
        <v>1.53315759027538</v>
      </c>
      <c r="AD105" s="789">
        <v>5.55075733999999</v>
      </c>
      <c r="AE105" s="829">
        <v>8.54367899999999</v>
      </c>
      <c r="AF105" s="787">
        <v>0</v>
      </c>
      <c r="AG105" s="719">
        <v>0</v>
      </c>
      <c r="AH105" s="733" t="s">
        <v>29</v>
      </c>
      <c r="AI105" s="789">
        <v>0</v>
      </c>
      <c r="AJ105" s="829">
        <v>0</v>
      </c>
      <c r="AK105" s="787">
        <v>0.400117</v>
      </c>
      <c r="AL105" s="719">
        <v>0.36</v>
      </c>
      <c r="AM105" s="733">
        <v>1.11143611111111</v>
      </c>
      <c r="AN105" s="789">
        <v>0.0401169999999997</v>
      </c>
      <c r="AO105" s="829">
        <v>0.811410999999999</v>
      </c>
      <c r="AP105" s="787">
        <v>10.192771</v>
      </c>
      <c r="AQ105" s="719">
        <v>8.4</v>
      </c>
      <c r="AR105" s="733">
        <v>1.21342511904762</v>
      </c>
      <c r="AS105" s="789">
        <v>1.792771</v>
      </c>
      <c r="AT105" s="829">
        <v>6.53135699999999</v>
      </c>
      <c r="AU105" s="787">
        <v>0.956199999999999</v>
      </c>
      <c r="AV105" s="719">
        <v>1.8</v>
      </c>
      <c r="AW105" s="733">
        <v>0.531222222222222</v>
      </c>
      <c r="AX105" s="789">
        <v>-0.843800000000001</v>
      </c>
      <c r="AY105" s="829">
        <v>1.965526</v>
      </c>
    </row>
    <row r="106" hidden="1" outlineLevel="1" spans="1:51">
      <c r="A106" s="796" t="s">
        <v>121</v>
      </c>
      <c r="B106" s="787">
        <v>133.59262</v>
      </c>
      <c r="C106" s="719">
        <v>192.57181313</v>
      </c>
      <c r="D106" s="733">
        <v>0.693728837199112</v>
      </c>
      <c r="E106" s="789">
        <v>-58.9791931300003</v>
      </c>
      <c r="F106" s="829">
        <v>193.910657</v>
      </c>
      <c r="G106" s="787">
        <v>104.980851</v>
      </c>
      <c r="H106" s="719">
        <v>147.5866</v>
      </c>
      <c r="I106" s="733">
        <v>0.711316955604369</v>
      </c>
      <c r="J106" s="789">
        <v>-42.6057490000003</v>
      </c>
      <c r="K106" s="829">
        <v>149.730816</v>
      </c>
      <c r="L106" s="787">
        <v>18.228938</v>
      </c>
      <c r="M106" s="719">
        <v>28.466967</v>
      </c>
      <c r="N106" s="733">
        <v>0.64035406371181</v>
      </c>
      <c r="O106" s="789">
        <v>-10.238029</v>
      </c>
      <c r="P106" s="829">
        <v>25.825889</v>
      </c>
      <c r="Q106" s="787">
        <v>5.20979999999999</v>
      </c>
      <c r="R106" s="719">
        <v>8.6065</v>
      </c>
      <c r="S106" s="733">
        <v>0.605333178411665</v>
      </c>
      <c r="T106" s="789">
        <v>-3.39670000000001</v>
      </c>
      <c r="U106" s="829">
        <v>7.39669999999998</v>
      </c>
      <c r="V106" s="787">
        <v>0</v>
      </c>
      <c r="W106" s="719">
        <v>0</v>
      </c>
      <c r="X106" s="733" t="s">
        <v>29</v>
      </c>
      <c r="Y106" s="789">
        <v>0</v>
      </c>
      <c r="Z106" s="829">
        <v>0</v>
      </c>
      <c r="AA106" s="787">
        <v>5.17303099999999</v>
      </c>
      <c r="AB106" s="719">
        <v>7.91174613</v>
      </c>
      <c r="AC106" s="733">
        <v>0.653841884585343</v>
      </c>
      <c r="AD106" s="789">
        <v>-2.73871513000001</v>
      </c>
      <c r="AE106" s="829">
        <v>10.957252</v>
      </c>
      <c r="AF106" s="787">
        <v>0</v>
      </c>
      <c r="AG106" s="719">
        <v>0</v>
      </c>
      <c r="AH106" s="733" t="s">
        <v>29</v>
      </c>
      <c r="AI106" s="789">
        <v>0</v>
      </c>
      <c r="AJ106" s="829">
        <v>0</v>
      </c>
      <c r="AK106" s="787">
        <v>0.654369</v>
      </c>
      <c r="AL106" s="719">
        <v>0.18</v>
      </c>
      <c r="AM106" s="733">
        <v>3.63538333333333</v>
      </c>
      <c r="AN106" s="789">
        <v>0.474369</v>
      </c>
      <c r="AO106" s="829">
        <v>0.284692</v>
      </c>
      <c r="AP106" s="787">
        <v>45.051624</v>
      </c>
      <c r="AQ106" s="719">
        <v>26.04</v>
      </c>
      <c r="AR106" s="733">
        <v>1.7300930875576</v>
      </c>
      <c r="AS106" s="789">
        <v>19.011624</v>
      </c>
      <c r="AT106" s="829">
        <v>16.488138</v>
      </c>
      <c r="AU106" s="787">
        <v>0.873079999999998</v>
      </c>
      <c r="AV106" s="719">
        <v>0.9</v>
      </c>
      <c r="AW106" s="733">
        <v>0.970088888888886</v>
      </c>
      <c r="AX106" s="789">
        <v>-0.0269200000000022</v>
      </c>
      <c r="AY106" s="829">
        <v>0.850599999999998</v>
      </c>
    </row>
    <row r="107" hidden="1" outlineLevel="1" spans="1:51">
      <c r="A107" s="796" t="s">
        <v>122</v>
      </c>
      <c r="B107" s="787">
        <v>102.025684</v>
      </c>
      <c r="C107" s="719">
        <v>80.01512175</v>
      </c>
      <c r="D107" s="733">
        <v>1.27508003198158</v>
      </c>
      <c r="E107" s="789">
        <v>22.0105622499998</v>
      </c>
      <c r="F107" s="829">
        <v>44.5725709999999</v>
      </c>
      <c r="G107" s="787">
        <v>84.2078669999999</v>
      </c>
      <c r="H107" s="719">
        <v>62.4175</v>
      </c>
      <c r="I107" s="733">
        <v>1.34910669283454</v>
      </c>
      <c r="J107" s="789">
        <v>21.7903669999999</v>
      </c>
      <c r="K107" s="829">
        <v>33.6408529999999</v>
      </c>
      <c r="L107" s="787">
        <v>10.899184</v>
      </c>
      <c r="M107" s="719">
        <v>11.624931</v>
      </c>
      <c r="N107" s="733">
        <v>0.93756977998407</v>
      </c>
      <c r="O107" s="789">
        <v>-0.725747000000009</v>
      </c>
      <c r="P107" s="829">
        <v>5.900127</v>
      </c>
      <c r="Q107" s="787">
        <v>4.1342</v>
      </c>
      <c r="R107" s="719">
        <v>3.1942</v>
      </c>
      <c r="S107" s="733">
        <v>1.29428338864191</v>
      </c>
      <c r="T107" s="789">
        <v>0.939999999999998</v>
      </c>
      <c r="U107" s="829">
        <v>1.375</v>
      </c>
      <c r="V107" s="787">
        <v>0</v>
      </c>
      <c r="W107" s="719">
        <v>0</v>
      </c>
      <c r="X107" s="733" t="s">
        <v>29</v>
      </c>
      <c r="Y107" s="789">
        <v>0</v>
      </c>
      <c r="Z107" s="829">
        <v>0</v>
      </c>
      <c r="AA107" s="787">
        <v>2.784433</v>
      </c>
      <c r="AB107" s="719">
        <v>2.77849075</v>
      </c>
      <c r="AC107" s="733">
        <v>1.00213866106986</v>
      </c>
      <c r="AD107" s="789">
        <v>0.00594224999999593</v>
      </c>
      <c r="AE107" s="829">
        <v>3.65659099999999</v>
      </c>
      <c r="AF107" s="787">
        <v>0</v>
      </c>
      <c r="AG107" s="719">
        <v>0</v>
      </c>
      <c r="AH107" s="733" t="s">
        <v>29</v>
      </c>
      <c r="AI107" s="789">
        <v>0</v>
      </c>
      <c r="AJ107" s="829">
        <v>0</v>
      </c>
      <c r="AK107" s="787">
        <v>0.17497</v>
      </c>
      <c r="AL107" s="719">
        <v>0.18</v>
      </c>
      <c r="AM107" s="733">
        <v>0.972055555555555</v>
      </c>
      <c r="AN107" s="789">
        <v>-0.00503000000000017</v>
      </c>
      <c r="AO107" s="829">
        <v>0.434616</v>
      </c>
      <c r="AP107" s="787">
        <v>8.17598399999999</v>
      </c>
      <c r="AQ107" s="719">
        <v>12.41</v>
      </c>
      <c r="AR107" s="733">
        <v>0.658822240128928</v>
      </c>
      <c r="AS107" s="789">
        <v>-4.23401600000001</v>
      </c>
      <c r="AT107" s="829">
        <v>6.67997299999999</v>
      </c>
      <c r="AU107" s="787">
        <v>0.613484</v>
      </c>
      <c r="AV107" s="719">
        <v>4.624</v>
      </c>
      <c r="AW107" s="733">
        <v>0.132673875432526</v>
      </c>
      <c r="AX107" s="789">
        <v>-4.010516</v>
      </c>
      <c r="AY107" s="829">
        <v>3.330046</v>
      </c>
    </row>
    <row r="108" hidden="1" outlineLevel="1" spans="1:51">
      <c r="A108" s="796" t="s">
        <v>123</v>
      </c>
      <c r="B108" s="787">
        <v>161.481699</v>
      </c>
      <c r="C108" s="719">
        <v>436.72589821</v>
      </c>
      <c r="D108" s="733">
        <v>0.369755262195033</v>
      </c>
      <c r="E108" s="789">
        <v>-275.24419921</v>
      </c>
      <c r="F108" s="829">
        <v>187.731245</v>
      </c>
      <c r="G108" s="787">
        <v>83.825</v>
      </c>
      <c r="H108" s="719">
        <v>160.54</v>
      </c>
      <c r="I108" s="733">
        <v>0.522144013952909</v>
      </c>
      <c r="J108" s="789">
        <v>-76.715</v>
      </c>
      <c r="K108" s="829">
        <v>158.558609</v>
      </c>
      <c r="L108" s="787">
        <v>5.24754</v>
      </c>
      <c r="M108" s="719">
        <v>6.880698</v>
      </c>
      <c r="N108" s="733">
        <v>0.762646464065128</v>
      </c>
      <c r="O108" s="789">
        <v>-1.633158</v>
      </c>
      <c r="P108" s="829">
        <v>7.901465</v>
      </c>
      <c r="Q108" s="787">
        <v>4.18519999999999</v>
      </c>
      <c r="R108" s="719">
        <v>8.3754</v>
      </c>
      <c r="S108" s="733">
        <v>0.499701506793704</v>
      </c>
      <c r="T108" s="789">
        <v>-4.19020000000001</v>
      </c>
      <c r="U108" s="829">
        <v>5.72559999999999</v>
      </c>
      <c r="V108" s="787">
        <v>0</v>
      </c>
      <c r="W108" s="719">
        <v>0</v>
      </c>
      <c r="X108" s="733" t="s">
        <v>29</v>
      </c>
      <c r="Y108" s="789">
        <v>0</v>
      </c>
      <c r="Z108" s="829">
        <v>0</v>
      </c>
      <c r="AA108" s="787">
        <v>68.2239589999999</v>
      </c>
      <c r="AB108" s="719">
        <v>260.92980021</v>
      </c>
      <c r="AC108" s="733">
        <v>0.261464803733005</v>
      </c>
      <c r="AD108" s="789">
        <v>-192.70584121</v>
      </c>
      <c r="AE108" s="829">
        <v>15.545571</v>
      </c>
      <c r="AF108" s="787">
        <v>0.113208</v>
      </c>
      <c r="AG108" s="719">
        <v>0</v>
      </c>
      <c r="AH108" s="733" t="s">
        <v>29</v>
      </c>
      <c r="AI108" s="789">
        <v>0.113208</v>
      </c>
      <c r="AJ108" s="829">
        <v>0.00235799999999999</v>
      </c>
      <c r="AK108" s="787">
        <v>1.191211</v>
      </c>
      <c r="AL108" s="719">
        <v>0.36</v>
      </c>
      <c r="AM108" s="733">
        <v>3.30891944444444</v>
      </c>
      <c r="AN108" s="789">
        <v>0.831210999999999</v>
      </c>
      <c r="AO108" s="829">
        <v>0.533661000000084</v>
      </c>
      <c r="AP108" s="787">
        <v>10.080885</v>
      </c>
      <c r="AQ108" s="719">
        <v>15.75</v>
      </c>
      <c r="AR108" s="733">
        <v>0.64005619047619</v>
      </c>
      <c r="AS108" s="789">
        <v>-5.66911500000001</v>
      </c>
      <c r="AT108" s="829">
        <v>7.85432399999999</v>
      </c>
      <c r="AU108" s="787">
        <v>2.76952899999999</v>
      </c>
      <c r="AV108" s="719">
        <v>10.8</v>
      </c>
      <c r="AW108" s="733">
        <v>0.256437870370369</v>
      </c>
      <c r="AX108" s="789">
        <v>-8.03047100000001</v>
      </c>
      <c r="AY108" s="829">
        <v>5.85135899999999</v>
      </c>
    </row>
    <row r="109" hidden="1" outlineLevel="1" spans="1:51">
      <c r="A109" s="796" t="s">
        <v>124</v>
      </c>
      <c r="B109" s="787">
        <v>-1.32324706747511e-14</v>
      </c>
      <c r="C109" s="719">
        <v>0</v>
      </c>
      <c r="D109" s="733" t="s">
        <v>29</v>
      </c>
      <c r="E109" s="789">
        <v>-1.32324706747511e-14</v>
      </c>
      <c r="F109" s="829">
        <v>0</v>
      </c>
      <c r="G109" s="787">
        <v>-2.82343592949985e-14</v>
      </c>
      <c r="H109" s="719">
        <v>0</v>
      </c>
      <c r="I109" s="733" t="s">
        <v>29</v>
      </c>
      <c r="J109" s="789">
        <v>-2.82343592949985e-14</v>
      </c>
      <c r="K109" s="829">
        <v>0</v>
      </c>
      <c r="L109" s="787">
        <v>1.65206390234651e-14</v>
      </c>
      <c r="M109" s="719">
        <v>0</v>
      </c>
      <c r="N109" s="733" t="s">
        <v>29</v>
      </c>
      <c r="O109" s="789">
        <v>1.65206390234651e-14</v>
      </c>
      <c r="P109" s="829">
        <v>0</v>
      </c>
      <c r="Q109" s="787">
        <v>-1.31838984174237e-15</v>
      </c>
      <c r="R109" s="719">
        <v>0</v>
      </c>
      <c r="S109" s="733" t="s">
        <v>29</v>
      </c>
      <c r="T109" s="789">
        <v>-1.31838984174237e-15</v>
      </c>
      <c r="U109" s="829">
        <v>0</v>
      </c>
      <c r="V109" s="787">
        <v>0</v>
      </c>
      <c r="W109" s="719">
        <v>0</v>
      </c>
      <c r="X109" s="733" t="s">
        <v>29</v>
      </c>
      <c r="Y109" s="789">
        <v>0</v>
      </c>
      <c r="Z109" s="829">
        <v>0</v>
      </c>
      <c r="AA109" s="787">
        <v>-1.51267887105178e-15</v>
      </c>
      <c r="AB109" s="719">
        <v>0</v>
      </c>
      <c r="AC109" s="733" t="s">
        <v>29</v>
      </c>
      <c r="AD109" s="789">
        <v>-1.51267887105178e-15</v>
      </c>
      <c r="AE109" s="829">
        <v>0</v>
      </c>
      <c r="AF109" s="787">
        <v>0</v>
      </c>
      <c r="AG109" s="719">
        <v>0</v>
      </c>
      <c r="AH109" s="733" t="s">
        <v>29</v>
      </c>
      <c r="AI109" s="789">
        <v>0</v>
      </c>
      <c r="AJ109" s="829">
        <v>0</v>
      </c>
      <c r="AK109" s="787">
        <v>0</v>
      </c>
      <c r="AL109" s="719">
        <v>0</v>
      </c>
      <c r="AM109" s="733" t="s">
        <v>29</v>
      </c>
      <c r="AN109" s="789">
        <v>0</v>
      </c>
      <c r="AO109" s="829">
        <v>0</v>
      </c>
      <c r="AP109" s="787">
        <v>1.05688027773887e-15</v>
      </c>
      <c r="AQ109" s="719">
        <v>0</v>
      </c>
      <c r="AR109" s="733" t="s">
        <v>29</v>
      </c>
      <c r="AS109" s="789">
        <v>1.05688027773887e-15</v>
      </c>
      <c r="AT109" s="829">
        <v>0</v>
      </c>
      <c r="AU109" s="787">
        <v>0</v>
      </c>
      <c r="AV109" s="719">
        <v>0</v>
      </c>
      <c r="AW109" s="733" t="s">
        <v>29</v>
      </c>
      <c r="AX109" s="789">
        <v>0</v>
      </c>
      <c r="AY109" s="829">
        <v>0</v>
      </c>
    </row>
    <row r="110" hidden="1" outlineLevel="1" spans="1:51">
      <c r="A110" s="796" t="s">
        <v>125</v>
      </c>
      <c r="B110" s="787">
        <v>0</v>
      </c>
      <c r="C110" s="719">
        <v>0</v>
      </c>
      <c r="D110" s="733" t="s">
        <v>29</v>
      </c>
      <c r="E110" s="789">
        <v>0</v>
      </c>
      <c r="F110" s="829">
        <v>0</v>
      </c>
      <c r="G110" s="787">
        <v>0</v>
      </c>
      <c r="H110" s="719">
        <v>0</v>
      </c>
      <c r="I110" s="733" t="s">
        <v>29</v>
      </c>
      <c r="J110" s="789">
        <v>0</v>
      </c>
      <c r="K110" s="829">
        <v>0</v>
      </c>
      <c r="L110" s="787">
        <v>0</v>
      </c>
      <c r="M110" s="719">
        <v>0</v>
      </c>
      <c r="N110" s="733" t="s">
        <v>29</v>
      </c>
      <c r="O110" s="789">
        <v>0</v>
      </c>
      <c r="P110" s="829">
        <v>0</v>
      </c>
      <c r="Q110" s="787">
        <v>0</v>
      </c>
      <c r="R110" s="719">
        <v>0</v>
      </c>
      <c r="S110" s="733" t="s">
        <v>29</v>
      </c>
      <c r="T110" s="789">
        <v>0</v>
      </c>
      <c r="U110" s="829">
        <v>0</v>
      </c>
      <c r="V110" s="787">
        <v>0</v>
      </c>
      <c r="W110" s="719">
        <v>0</v>
      </c>
      <c r="X110" s="733" t="s">
        <v>29</v>
      </c>
      <c r="Y110" s="789">
        <v>0</v>
      </c>
      <c r="Z110" s="829">
        <v>0</v>
      </c>
      <c r="AA110" s="787">
        <v>0</v>
      </c>
      <c r="AB110" s="719">
        <v>0</v>
      </c>
      <c r="AC110" s="733" t="s">
        <v>29</v>
      </c>
      <c r="AD110" s="789">
        <v>0</v>
      </c>
      <c r="AE110" s="829">
        <v>0</v>
      </c>
      <c r="AF110" s="787">
        <v>0</v>
      </c>
      <c r="AG110" s="719">
        <v>0</v>
      </c>
      <c r="AH110" s="733" t="s">
        <v>29</v>
      </c>
      <c r="AI110" s="789">
        <v>0</v>
      </c>
      <c r="AJ110" s="829">
        <v>0</v>
      </c>
      <c r="AK110" s="787">
        <v>0</v>
      </c>
      <c r="AL110" s="719">
        <v>0</v>
      </c>
      <c r="AM110" s="733" t="s">
        <v>29</v>
      </c>
      <c r="AN110" s="789">
        <v>0</v>
      </c>
      <c r="AO110" s="829">
        <v>0</v>
      </c>
      <c r="AP110" s="787">
        <v>0</v>
      </c>
      <c r="AQ110" s="719">
        <v>0</v>
      </c>
      <c r="AR110" s="733" t="s">
        <v>29</v>
      </c>
      <c r="AS110" s="789">
        <v>0</v>
      </c>
      <c r="AT110" s="829">
        <v>0</v>
      </c>
      <c r="AU110" s="787">
        <v>0</v>
      </c>
      <c r="AV110" s="719">
        <v>0</v>
      </c>
      <c r="AW110" s="733" t="s">
        <v>29</v>
      </c>
      <c r="AX110" s="789">
        <v>0</v>
      </c>
      <c r="AY110" s="829">
        <v>0</v>
      </c>
    </row>
    <row r="111" s="695" customFormat="1" ht="16.2" collapsed="1" spans="1:51">
      <c r="A111" s="213" t="s">
        <v>126</v>
      </c>
      <c r="B111" s="214">
        <v>1179.47259</v>
      </c>
      <c r="C111" s="799">
        <v>1457.74249576</v>
      </c>
      <c r="D111" s="216">
        <v>0.809109011660578</v>
      </c>
      <c r="E111" s="799">
        <v>-278.269905760002</v>
      </c>
      <c r="F111" s="217">
        <v>1046.69076</v>
      </c>
      <c r="G111" s="214">
        <v>831.942777999999</v>
      </c>
      <c r="H111" s="799">
        <v>902.577</v>
      </c>
      <c r="I111" s="216">
        <v>0.921741610965047</v>
      </c>
      <c r="J111" s="799">
        <v>-70.6342220000012</v>
      </c>
      <c r="K111" s="217">
        <v>773.393812999999</v>
      </c>
      <c r="L111" s="214">
        <v>130.158671</v>
      </c>
      <c r="M111" s="799">
        <v>142.966348</v>
      </c>
      <c r="N111" s="216">
        <v>0.910414743195371</v>
      </c>
      <c r="O111" s="799">
        <v>-12.807677</v>
      </c>
      <c r="P111" s="217">
        <v>116.480034</v>
      </c>
      <c r="Q111" s="214">
        <v>43.1597999999999</v>
      </c>
      <c r="R111" s="799">
        <v>49.5228</v>
      </c>
      <c r="S111" s="216">
        <v>0.871513727010588</v>
      </c>
      <c r="T111" s="799">
        <v>-6.36300000000005</v>
      </c>
      <c r="U111" s="217">
        <v>31.6181329999999</v>
      </c>
      <c r="V111" s="214">
        <v>21.398585</v>
      </c>
      <c r="W111" s="799">
        <v>20.52</v>
      </c>
      <c r="X111" s="216">
        <v>1.0428160331384</v>
      </c>
      <c r="Y111" s="799">
        <v>0.878585000000001</v>
      </c>
      <c r="Z111" s="217">
        <v>39.65283</v>
      </c>
      <c r="AA111" s="214">
        <v>152.812756</v>
      </c>
      <c r="AB111" s="799">
        <v>342.15634776</v>
      </c>
      <c r="AC111" s="216">
        <v>0.446616749916877</v>
      </c>
      <c r="AD111" s="799">
        <v>-189.34359176</v>
      </c>
      <c r="AE111" s="217">
        <v>85.5459499999999</v>
      </c>
      <c r="AF111" s="214">
        <v>0.113208</v>
      </c>
      <c r="AG111" s="799">
        <v>0</v>
      </c>
      <c r="AH111" s="216" t="s">
        <v>29</v>
      </c>
      <c r="AI111" s="799">
        <v>0.113208</v>
      </c>
      <c r="AJ111" s="217">
        <v>0.00235799999999999</v>
      </c>
      <c r="AK111" s="214">
        <v>4.034609</v>
      </c>
      <c r="AL111" s="799">
        <v>2.75</v>
      </c>
      <c r="AM111" s="216">
        <v>1.46713054545454</v>
      </c>
      <c r="AN111" s="799">
        <v>1.284609</v>
      </c>
      <c r="AO111" s="217">
        <v>4.05565300000008</v>
      </c>
      <c r="AP111" s="214">
        <v>91.069155</v>
      </c>
      <c r="AQ111" s="799">
        <v>80.06</v>
      </c>
      <c r="AR111" s="216">
        <v>1.13751130402198</v>
      </c>
      <c r="AS111" s="799">
        <v>11.009155</v>
      </c>
      <c r="AT111" s="217">
        <v>46.0094479999999</v>
      </c>
      <c r="AU111" s="214">
        <v>5.55062499999999</v>
      </c>
      <c r="AV111" s="799">
        <v>19.374</v>
      </c>
      <c r="AW111" s="216">
        <v>0.286498657995251</v>
      </c>
      <c r="AX111" s="799">
        <v>-13.823375</v>
      </c>
      <c r="AY111" s="217">
        <v>18.02587</v>
      </c>
    </row>
    <row r="112" ht="16.2" spans="1:51">
      <c r="A112" s="808" t="s">
        <v>127</v>
      </c>
      <c r="B112" s="809">
        <v>5391.005031</v>
      </c>
      <c r="C112" s="810">
        <v>5202.71145864</v>
      </c>
      <c r="D112" s="834">
        <v>1.03619143092152</v>
      </c>
      <c r="E112" s="812">
        <v>188.293572359995</v>
      </c>
      <c r="F112" s="835">
        <v>2752.45511</v>
      </c>
      <c r="G112" s="809">
        <v>2131.739526</v>
      </c>
      <c r="H112" s="810">
        <v>2565.3487</v>
      </c>
      <c r="I112" s="834">
        <v>0.830974567317105</v>
      </c>
      <c r="J112" s="812">
        <v>-433.609174000002</v>
      </c>
      <c r="K112" s="835">
        <v>1453.214927</v>
      </c>
      <c r="L112" s="809">
        <v>409.927623</v>
      </c>
      <c r="M112" s="810">
        <v>504.569571</v>
      </c>
      <c r="N112" s="834">
        <v>0.81243032985039</v>
      </c>
      <c r="O112" s="812">
        <v>-94.6419480000004</v>
      </c>
      <c r="P112" s="835">
        <v>263.913793</v>
      </c>
      <c r="Q112" s="809">
        <v>76.9703999999999</v>
      </c>
      <c r="R112" s="810">
        <v>93.6169</v>
      </c>
      <c r="S112" s="834">
        <v>0.822184883284962</v>
      </c>
      <c r="T112" s="812">
        <v>-16.6465000000001</v>
      </c>
      <c r="U112" s="835">
        <v>53.1416999999999</v>
      </c>
      <c r="V112" s="809">
        <v>2516.082214</v>
      </c>
      <c r="W112" s="810">
        <v>1640.6747</v>
      </c>
      <c r="X112" s="834">
        <v>1.5335655593397</v>
      </c>
      <c r="Y112" s="812">
        <v>875.407513999997</v>
      </c>
      <c r="Z112" s="835">
        <v>843.083178999999</v>
      </c>
      <c r="AA112" s="809">
        <v>256.285268</v>
      </c>
      <c r="AB112" s="810">
        <v>398.50158764</v>
      </c>
      <c r="AC112" s="834">
        <v>0.643122326106072</v>
      </c>
      <c r="AD112" s="812">
        <v>-142.21631964</v>
      </c>
      <c r="AE112" s="835">
        <v>139.101511</v>
      </c>
      <c r="AF112" s="809">
        <v>792.329883999999</v>
      </c>
      <c r="AG112" s="810">
        <v>710.47</v>
      </c>
      <c r="AH112" s="834">
        <v>1.1152193393106</v>
      </c>
      <c r="AI112" s="812">
        <v>81.8598839999991</v>
      </c>
      <c r="AJ112" s="835">
        <v>154.875736</v>
      </c>
      <c r="AK112" s="809">
        <v>167.65494</v>
      </c>
      <c r="AL112" s="810">
        <v>186.35999997</v>
      </c>
      <c r="AM112" s="834">
        <v>0.899629427060467</v>
      </c>
      <c r="AN112" s="812">
        <v>-18.7050599700002</v>
      </c>
      <c r="AO112" s="835">
        <v>91.78345</v>
      </c>
      <c r="AP112" s="809">
        <v>303.889863</v>
      </c>
      <c r="AQ112" s="810">
        <v>214.79</v>
      </c>
      <c r="AR112" s="834">
        <v>1.41482314353555</v>
      </c>
      <c r="AS112" s="812">
        <v>89.0998629999998</v>
      </c>
      <c r="AT112" s="835">
        <v>143.777642</v>
      </c>
      <c r="AU112" s="809">
        <v>95.8742639999999</v>
      </c>
      <c r="AV112" s="810">
        <v>116.58192</v>
      </c>
      <c r="AW112" s="834">
        <v>0.822376780207427</v>
      </c>
      <c r="AX112" s="812">
        <v>-20.7076560000001</v>
      </c>
      <c r="AY112" s="835">
        <v>68.164318</v>
      </c>
    </row>
    <row r="113" s="695" customFormat="1" hidden="1" outlineLevel="3" spans="1:51">
      <c r="A113" s="796" t="s">
        <v>128</v>
      </c>
      <c r="B113" s="787">
        <v>43.970522</v>
      </c>
      <c r="C113" s="719">
        <v>42.11364424</v>
      </c>
      <c r="D113" s="733">
        <v>1.04409207024255</v>
      </c>
      <c r="E113" s="789">
        <v>1.85687776</v>
      </c>
      <c r="F113" s="829">
        <v>36.446726</v>
      </c>
      <c r="G113" s="787">
        <v>28.925144</v>
      </c>
      <c r="H113" s="719">
        <v>27.34</v>
      </c>
      <c r="I113" s="733">
        <v>1.05797893196781</v>
      </c>
      <c r="J113" s="789">
        <v>1.585144</v>
      </c>
      <c r="K113" s="829">
        <v>22.217529</v>
      </c>
      <c r="L113" s="787">
        <v>10.13392</v>
      </c>
      <c r="M113" s="719">
        <v>9.718344</v>
      </c>
      <c r="N113" s="733">
        <v>1.04276201789111</v>
      </c>
      <c r="O113" s="789">
        <v>0.415575999999991</v>
      </c>
      <c r="P113" s="829">
        <v>8.40799699999999</v>
      </c>
      <c r="Q113" s="787">
        <v>0.928</v>
      </c>
      <c r="R113" s="719">
        <v>1.0827</v>
      </c>
      <c r="S113" s="733">
        <v>0.857116468089037</v>
      </c>
      <c r="T113" s="789">
        <v>-0.1547</v>
      </c>
      <c r="U113" s="829">
        <v>0.9045</v>
      </c>
      <c r="V113" s="787">
        <v>0</v>
      </c>
      <c r="W113" s="719">
        <v>0</v>
      </c>
      <c r="X113" s="733" t="s">
        <v>29</v>
      </c>
      <c r="Y113" s="789">
        <v>0</v>
      </c>
      <c r="Z113" s="829">
        <v>0</v>
      </c>
      <c r="AA113" s="787">
        <v>3.98345799999999</v>
      </c>
      <c r="AB113" s="719">
        <v>3.97260024</v>
      </c>
      <c r="AC113" s="733">
        <v>1.00273316199568</v>
      </c>
      <c r="AD113" s="789">
        <v>0.0108577599999937</v>
      </c>
      <c r="AE113" s="829">
        <v>4.9167</v>
      </c>
      <c r="AF113" s="787">
        <v>0</v>
      </c>
      <c r="AG113" s="719">
        <v>0</v>
      </c>
      <c r="AH113" s="733" t="s">
        <v>29</v>
      </c>
      <c r="AI113" s="789">
        <v>0</v>
      </c>
      <c r="AJ113" s="829">
        <v>0</v>
      </c>
      <c r="AK113" s="787">
        <v>2.6685</v>
      </c>
      <c r="AL113" s="719">
        <v>2.25672288</v>
      </c>
      <c r="AM113" s="733">
        <v>1.18246685211079</v>
      </c>
      <c r="AN113" s="789">
        <v>0.411777119999997</v>
      </c>
      <c r="AO113" s="829">
        <v>2.2782</v>
      </c>
      <c r="AP113" s="787">
        <v>0</v>
      </c>
      <c r="AQ113" s="719">
        <v>0</v>
      </c>
      <c r="AR113" s="733" t="s">
        <v>29</v>
      </c>
      <c r="AS113" s="789">
        <v>0</v>
      </c>
      <c r="AT113" s="829">
        <v>0</v>
      </c>
      <c r="AU113" s="787">
        <v>0</v>
      </c>
      <c r="AV113" s="719">
        <v>0</v>
      </c>
      <c r="AW113" s="733" t="s">
        <v>29</v>
      </c>
      <c r="AX113" s="789">
        <v>0</v>
      </c>
      <c r="AY113" s="829">
        <v>0</v>
      </c>
    </row>
    <row r="114" s="695" customFormat="1" hidden="1" outlineLevel="3" spans="1:51">
      <c r="A114" s="796" t="s">
        <v>129</v>
      </c>
      <c r="B114" s="787">
        <v>33.555999</v>
      </c>
      <c r="C114" s="719">
        <v>35.52072021</v>
      </c>
      <c r="D114" s="733">
        <v>0.944688024387329</v>
      </c>
      <c r="E114" s="789">
        <v>-1.96472121000003</v>
      </c>
      <c r="F114" s="829">
        <v>34.58077</v>
      </c>
      <c r="G114" s="787">
        <v>22.554807</v>
      </c>
      <c r="H114" s="719">
        <v>24</v>
      </c>
      <c r="I114" s="733">
        <v>0.939783624999999</v>
      </c>
      <c r="J114" s="789">
        <v>-1.44519300000003</v>
      </c>
      <c r="K114" s="829">
        <v>21.987601</v>
      </c>
      <c r="L114" s="787">
        <v>7.02098199999999</v>
      </c>
      <c r="M114" s="719">
        <v>7.30782</v>
      </c>
      <c r="N114" s="733">
        <v>0.960749170067133</v>
      </c>
      <c r="O114" s="789">
        <v>-0.286838000000006</v>
      </c>
      <c r="P114" s="829">
        <v>6.80836899999998</v>
      </c>
      <c r="Q114" s="787">
        <v>1.0282</v>
      </c>
      <c r="R114" s="719">
        <v>1.08</v>
      </c>
      <c r="S114" s="733">
        <v>0.952037037037036</v>
      </c>
      <c r="T114" s="789">
        <v>-0.0518000000000014</v>
      </c>
      <c r="U114" s="829">
        <v>0.982699999999999</v>
      </c>
      <c r="V114" s="787">
        <v>0</v>
      </c>
      <c r="W114" s="719">
        <v>0</v>
      </c>
      <c r="X114" s="733" t="s">
        <v>29</v>
      </c>
      <c r="Y114" s="789">
        <v>0</v>
      </c>
      <c r="Z114" s="829">
        <v>0</v>
      </c>
      <c r="AA114" s="787">
        <v>2.95201</v>
      </c>
      <c r="AB114" s="719">
        <v>3.13290021</v>
      </c>
      <c r="AC114" s="733">
        <v>0.942261100617692</v>
      </c>
      <c r="AD114" s="789">
        <v>-0.180890210000002</v>
      </c>
      <c r="AE114" s="829">
        <v>4.8021</v>
      </c>
      <c r="AF114" s="787">
        <v>0</v>
      </c>
      <c r="AG114" s="719">
        <v>0</v>
      </c>
      <c r="AH114" s="733" t="s">
        <v>29</v>
      </c>
      <c r="AI114" s="789">
        <v>0</v>
      </c>
      <c r="AJ114" s="829">
        <v>0</v>
      </c>
      <c r="AK114" s="787">
        <v>3.222</v>
      </c>
      <c r="AL114" s="719">
        <v>2.71658902</v>
      </c>
      <c r="AM114" s="733">
        <v>1.18604616903001</v>
      </c>
      <c r="AN114" s="789">
        <v>0.505410979999998</v>
      </c>
      <c r="AO114" s="829">
        <v>3.0779</v>
      </c>
      <c r="AP114" s="787">
        <v>0.006098</v>
      </c>
      <c r="AQ114" s="719">
        <v>0</v>
      </c>
      <c r="AR114" s="733" t="s">
        <v>29</v>
      </c>
      <c r="AS114" s="789">
        <v>0.006098</v>
      </c>
      <c r="AT114" s="829">
        <v>0</v>
      </c>
      <c r="AU114" s="787">
        <v>0</v>
      </c>
      <c r="AV114" s="719">
        <v>0</v>
      </c>
      <c r="AW114" s="733" t="s">
        <v>29</v>
      </c>
      <c r="AX114" s="789">
        <v>0</v>
      </c>
      <c r="AY114" s="829">
        <v>0</v>
      </c>
    </row>
    <row r="115" s="695" customFormat="1" hidden="1" outlineLevel="3" spans="1:51">
      <c r="A115" s="796" t="s">
        <v>130</v>
      </c>
      <c r="B115" s="787">
        <v>21.632707</v>
      </c>
      <c r="C115" s="719">
        <v>25.35546515</v>
      </c>
      <c r="D115" s="733">
        <v>0.853177288289659</v>
      </c>
      <c r="E115" s="789">
        <v>-3.72275815000004</v>
      </c>
      <c r="F115" s="829">
        <v>21.470963</v>
      </c>
      <c r="G115" s="787">
        <v>14.070441</v>
      </c>
      <c r="H115" s="719">
        <v>16.28</v>
      </c>
      <c r="I115" s="733">
        <v>0.864277702702701</v>
      </c>
      <c r="J115" s="789">
        <v>-2.20955900000003</v>
      </c>
      <c r="K115" s="829">
        <v>13.532057</v>
      </c>
      <c r="L115" s="787">
        <v>5.081268</v>
      </c>
      <c r="M115" s="719">
        <v>6.073965</v>
      </c>
      <c r="N115" s="733">
        <v>0.836565241979498</v>
      </c>
      <c r="O115" s="789">
        <v>-0.992697000000001</v>
      </c>
      <c r="P115" s="829">
        <v>4.65560599999999</v>
      </c>
      <c r="Q115" s="787">
        <v>0.483399999999999</v>
      </c>
      <c r="R115" s="719">
        <v>0.54</v>
      </c>
      <c r="S115" s="733">
        <v>0.895185185185183</v>
      </c>
      <c r="T115" s="789">
        <v>-0.0566000000000013</v>
      </c>
      <c r="U115" s="829">
        <v>0.515499999999999</v>
      </c>
      <c r="V115" s="787">
        <v>0</v>
      </c>
      <c r="W115" s="719">
        <v>0</v>
      </c>
      <c r="X115" s="733" t="s">
        <v>29</v>
      </c>
      <c r="Y115" s="789">
        <v>0</v>
      </c>
      <c r="Z115" s="829">
        <v>0</v>
      </c>
      <c r="AA115" s="787">
        <v>1.997598</v>
      </c>
      <c r="AB115" s="719">
        <v>2.46150015</v>
      </c>
      <c r="AC115" s="733">
        <v>0.811536818309761</v>
      </c>
      <c r="AD115" s="789">
        <v>-0.463902150000001</v>
      </c>
      <c r="AE115" s="829">
        <v>2.7678</v>
      </c>
      <c r="AF115" s="787">
        <v>0</v>
      </c>
      <c r="AG115" s="719">
        <v>0</v>
      </c>
      <c r="AH115" s="733" t="s">
        <v>29</v>
      </c>
      <c r="AI115" s="789">
        <v>0</v>
      </c>
      <c r="AJ115" s="829">
        <v>0</v>
      </c>
      <c r="AK115" s="787">
        <v>1.6008</v>
      </c>
      <c r="AL115" s="719">
        <v>1.68299407</v>
      </c>
      <c r="AM115" s="733">
        <v>0.951161996667045</v>
      </c>
      <c r="AN115" s="789">
        <v>-0.082194070000003</v>
      </c>
      <c r="AO115" s="829">
        <v>1.4401</v>
      </c>
      <c r="AP115" s="787">
        <v>0</v>
      </c>
      <c r="AQ115" s="719">
        <v>0</v>
      </c>
      <c r="AR115" s="733" t="s">
        <v>29</v>
      </c>
      <c r="AS115" s="789">
        <v>0</v>
      </c>
      <c r="AT115" s="829">
        <v>0</v>
      </c>
      <c r="AU115" s="787">
        <v>0</v>
      </c>
      <c r="AV115" s="719">
        <v>0</v>
      </c>
      <c r="AW115" s="733" t="s">
        <v>29</v>
      </c>
      <c r="AX115" s="789">
        <v>0</v>
      </c>
      <c r="AY115" s="829">
        <v>0</v>
      </c>
    </row>
    <row r="116" s="695" customFormat="1" hidden="1" outlineLevel="3" spans="1:51">
      <c r="A116" s="796" t="s">
        <v>131</v>
      </c>
      <c r="B116" s="787">
        <v>27.533688</v>
      </c>
      <c r="C116" s="719">
        <v>24.16800315</v>
      </c>
      <c r="D116" s="733">
        <v>1.13926201635736</v>
      </c>
      <c r="E116" s="789">
        <v>3.36568485000003</v>
      </c>
      <c r="F116" s="829">
        <v>23.802513</v>
      </c>
      <c r="G116" s="787">
        <v>20.718834</v>
      </c>
      <c r="H116" s="719">
        <v>18.15</v>
      </c>
      <c r="I116" s="733">
        <v>1.14153355371901</v>
      </c>
      <c r="J116" s="789">
        <v>2.568834</v>
      </c>
      <c r="K116" s="829">
        <v>17.525993</v>
      </c>
      <c r="L116" s="787">
        <v>4.173198</v>
      </c>
      <c r="M116" s="719">
        <v>3.682503</v>
      </c>
      <c r="N116" s="733">
        <v>1.13325040061067</v>
      </c>
      <c r="O116" s="789">
        <v>0.490694999999997</v>
      </c>
      <c r="P116" s="829">
        <v>3.44101999999999</v>
      </c>
      <c r="Q116" s="787">
        <v>0.313899999999999</v>
      </c>
      <c r="R116" s="719">
        <v>0.36</v>
      </c>
      <c r="S116" s="733">
        <v>0.871944444444442</v>
      </c>
      <c r="T116" s="789">
        <v>-0.0461000000000009</v>
      </c>
      <c r="U116" s="829">
        <v>0.3362</v>
      </c>
      <c r="V116" s="787">
        <v>0</v>
      </c>
      <c r="W116" s="719">
        <v>0</v>
      </c>
      <c r="X116" s="733" t="s">
        <v>29</v>
      </c>
      <c r="Y116" s="789">
        <v>0</v>
      </c>
      <c r="Z116" s="829">
        <v>0</v>
      </c>
      <c r="AA116" s="787">
        <v>2.327756</v>
      </c>
      <c r="AB116" s="719">
        <v>1.97550015</v>
      </c>
      <c r="AC116" s="733">
        <v>1.178312236524</v>
      </c>
      <c r="AD116" s="789">
        <v>0.352255849999999</v>
      </c>
      <c r="AE116" s="829">
        <v>2.4993</v>
      </c>
      <c r="AF116" s="787">
        <v>0</v>
      </c>
      <c r="AG116" s="719">
        <v>0</v>
      </c>
      <c r="AH116" s="733" t="s">
        <v>29</v>
      </c>
      <c r="AI116" s="789">
        <v>0</v>
      </c>
      <c r="AJ116" s="829">
        <v>0</v>
      </c>
      <c r="AK116" s="787">
        <v>1.8766</v>
      </c>
      <c r="AL116" s="719">
        <v>1.456</v>
      </c>
      <c r="AM116" s="733">
        <v>1.28887362637362</v>
      </c>
      <c r="AN116" s="789">
        <v>0.420599999999996</v>
      </c>
      <c r="AO116" s="829">
        <v>1.7476</v>
      </c>
      <c r="AP116" s="787">
        <v>0</v>
      </c>
      <c r="AQ116" s="719">
        <v>0</v>
      </c>
      <c r="AR116" s="733" t="s">
        <v>29</v>
      </c>
      <c r="AS116" s="789">
        <v>0</v>
      </c>
      <c r="AT116" s="829">
        <v>0</v>
      </c>
      <c r="AU116" s="787">
        <v>0</v>
      </c>
      <c r="AV116" s="719">
        <v>0</v>
      </c>
      <c r="AW116" s="733" t="s">
        <v>29</v>
      </c>
      <c r="AX116" s="789">
        <v>0</v>
      </c>
      <c r="AY116" s="829">
        <v>0</v>
      </c>
    </row>
    <row r="117" s="695" customFormat="1" hidden="1" outlineLevel="3" spans="1:51">
      <c r="A117" s="796" t="s">
        <v>132</v>
      </c>
      <c r="B117" s="787">
        <v>38.4213449999999</v>
      </c>
      <c r="C117" s="719">
        <v>46.2040063</v>
      </c>
      <c r="D117" s="733">
        <v>0.831558734334254</v>
      </c>
      <c r="E117" s="789">
        <v>-7.78266130000009</v>
      </c>
      <c r="F117" s="829">
        <v>43.966051</v>
      </c>
      <c r="G117" s="787">
        <v>29.6852329999999</v>
      </c>
      <c r="H117" s="719">
        <v>33.88</v>
      </c>
      <c r="I117" s="733">
        <v>0.876187514757967</v>
      </c>
      <c r="J117" s="789">
        <v>-4.19476700000007</v>
      </c>
      <c r="K117" s="829">
        <v>29.14632</v>
      </c>
      <c r="L117" s="787">
        <v>4.880369</v>
      </c>
      <c r="M117" s="719">
        <v>7.365006</v>
      </c>
      <c r="N117" s="733">
        <v>0.66264290891277</v>
      </c>
      <c r="O117" s="789">
        <v>-2.484637</v>
      </c>
      <c r="P117" s="829">
        <v>8.64602499999999</v>
      </c>
      <c r="Q117" s="787">
        <v>0.569499999999999</v>
      </c>
      <c r="R117" s="719">
        <v>0.9</v>
      </c>
      <c r="S117" s="733">
        <v>0.632777777777777</v>
      </c>
      <c r="T117" s="789">
        <v>-0.330500000000001</v>
      </c>
      <c r="U117" s="829">
        <v>0.7827</v>
      </c>
      <c r="V117" s="787">
        <v>0</v>
      </c>
      <c r="W117" s="719">
        <v>0</v>
      </c>
      <c r="X117" s="733" t="s">
        <v>29</v>
      </c>
      <c r="Y117" s="789">
        <v>0</v>
      </c>
      <c r="Z117" s="829">
        <v>0.059406</v>
      </c>
      <c r="AA117" s="787">
        <v>3.28624299999999</v>
      </c>
      <c r="AB117" s="719">
        <v>4.0590003</v>
      </c>
      <c r="AC117" s="733">
        <v>0.809618811804471</v>
      </c>
      <c r="AD117" s="789">
        <v>-0.772757300000007</v>
      </c>
      <c r="AE117" s="829">
        <v>5.33159999999998</v>
      </c>
      <c r="AF117" s="787">
        <v>0</v>
      </c>
      <c r="AG117" s="719">
        <v>0</v>
      </c>
      <c r="AH117" s="733" t="s">
        <v>29</v>
      </c>
      <c r="AI117" s="789">
        <v>0</v>
      </c>
      <c r="AJ117" s="829">
        <v>0</v>
      </c>
      <c r="AK117" s="787">
        <v>4.17729999999999</v>
      </c>
      <c r="AL117" s="719">
        <v>4.05</v>
      </c>
      <c r="AM117" s="733">
        <v>1.03143209876543</v>
      </c>
      <c r="AN117" s="789">
        <v>0.127299999999987</v>
      </c>
      <c r="AO117" s="829">
        <v>3.9727</v>
      </c>
      <c r="AP117" s="787">
        <v>0</v>
      </c>
      <c r="AQ117" s="719">
        <v>0</v>
      </c>
      <c r="AR117" s="733" t="s">
        <v>29</v>
      </c>
      <c r="AS117" s="789">
        <v>0</v>
      </c>
      <c r="AT117" s="829">
        <v>0</v>
      </c>
      <c r="AU117" s="787">
        <v>0</v>
      </c>
      <c r="AV117" s="719">
        <v>0</v>
      </c>
      <c r="AW117" s="733" t="s">
        <v>29</v>
      </c>
      <c r="AX117" s="789">
        <v>0</v>
      </c>
      <c r="AY117" s="829">
        <v>0</v>
      </c>
    </row>
    <row r="118" s="695" customFormat="1" hidden="1" outlineLevel="3" spans="1:51">
      <c r="A118" s="796" t="s">
        <v>133</v>
      </c>
      <c r="B118" s="787">
        <v>57.1423919999999</v>
      </c>
      <c r="C118" s="719">
        <v>56.12329233</v>
      </c>
      <c r="D118" s="733">
        <v>1.01815823034771</v>
      </c>
      <c r="E118" s="789">
        <v>1.01909966999987</v>
      </c>
      <c r="F118" s="829">
        <v>51.192538</v>
      </c>
      <c r="G118" s="787">
        <v>37.8358389999999</v>
      </c>
      <c r="H118" s="719">
        <v>38.1</v>
      </c>
      <c r="I118" s="733">
        <v>0.993066640419945</v>
      </c>
      <c r="J118" s="789">
        <v>-0.264161000000108</v>
      </c>
      <c r="K118" s="829">
        <v>33.756478</v>
      </c>
      <c r="L118" s="787">
        <v>11.705516</v>
      </c>
      <c r="M118" s="719">
        <v>12.166992</v>
      </c>
      <c r="N118" s="733">
        <v>0.962071479951659</v>
      </c>
      <c r="O118" s="789">
        <v>-0.461476000000005</v>
      </c>
      <c r="P118" s="829">
        <v>11.460477</v>
      </c>
      <c r="Q118" s="787">
        <v>0.901599999999999</v>
      </c>
      <c r="R118" s="719">
        <v>0.9846</v>
      </c>
      <c r="S118" s="733">
        <v>0.915701807840746</v>
      </c>
      <c r="T118" s="789">
        <v>-0.0830000000000012</v>
      </c>
      <c r="U118" s="829">
        <v>0.8838</v>
      </c>
      <c r="V118" s="787">
        <v>0</v>
      </c>
      <c r="W118" s="719">
        <v>0</v>
      </c>
      <c r="X118" s="733" t="s">
        <v>29</v>
      </c>
      <c r="Y118" s="789">
        <v>0</v>
      </c>
      <c r="Z118" s="829">
        <v>0</v>
      </c>
      <c r="AA118" s="787">
        <v>6.699437</v>
      </c>
      <c r="AB118" s="719">
        <v>4.87170033</v>
      </c>
      <c r="AC118" s="733">
        <v>1.37517428129657</v>
      </c>
      <c r="AD118" s="789">
        <v>1.82773667</v>
      </c>
      <c r="AE118" s="829">
        <v>5.091783</v>
      </c>
      <c r="AF118" s="787">
        <v>0</v>
      </c>
      <c r="AG118" s="719">
        <v>0</v>
      </c>
      <c r="AH118" s="733" t="s">
        <v>29</v>
      </c>
      <c r="AI118" s="789">
        <v>0</v>
      </c>
      <c r="AJ118" s="829">
        <v>0</v>
      </c>
      <c r="AK118" s="787">
        <v>3.607023</v>
      </c>
      <c r="AL118" s="719">
        <v>2.09997</v>
      </c>
      <c r="AM118" s="733">
        <v>1.71765453792197</v>
      </c>
      <c r="AN118" s="789">
        <v>1.507053</v>
      </c>
      <c r="AO118" s="829">
        <v>2.472808</v>
      </c>
      <c r="AP118" s="787">
        <v>0</v>
      </c>
      <c r="AQ118" s="719">
        <v>0</v>
      </c>
      <c r="AR118" s="733" t="s">
        <v>29</v>
      </c>
      <c r="AS118" s="789">
        <v>0</v>
      </c>
      <c r="AT118" s="829">
        <v>0</v>
      </c>
      <c r="AU118" s="787">
        <v>0</v>
      </c>
      <c r="AV118" s="719">
        <v>0</v>
      </c>
      <c r="AW118" s="733" t="s">
        <v>29</v>
      </c>
      <c r="AX118" s="789">
        <v>0</v>
      </c>
      <c r="AY118" s="829">
        <v>0</v>
      </c>
    </row>
    <row r="119" s="695" customFormat="1" hidden="1" outlineLevel="3" spans="1:51">
      <c r="A119" s="796" t="s">
        <v>134</v>
      </c>
      <c r="B119" s="787">
        <v>33.768032</v>
      </c>
      <c r="C119" s="719">
        <v>35.51775121</v>
      </c>
      <c r="D119" s="733">
        <v>0.950736768224578</v>
      </c>
      <c r="E119" s="789">
        <v>-1.74971921000002</v>
      </c>
      <c r="F119" s="829">
        <v>33.0061319999999</v>
      </c>
      <c r="G119" s="787">
        <v>22.25123</v>
      </c>
      <c r="H119" s="719">
        <v>23.29</v>
      </c>
      <c r="I119" s="733">
        <v>0.95539845427222</v>
      </c>
      <c r="J119" s="789">
        <v>-1.03877000000001</v>
      </c>
      <c r="K119" s="829">
        <v>19.736268</v>
      </c>
      <c r="L119" s="787">
        <v>8.18240499999999</v>
      </c>
      <c r="M119" s="719">
        <v>8.503551</v>
      </c>
      <c r="N119" s="733">
        <v>0.962233894992808</v>
      </c>
      <c r="O119" s="789">
        <v>-0.321146000000013</v>
      </c>
      <c r="P119" s="829">
        <v>7.89924799999999</v>
      </c>
      <c r="Q119" s="787">
        <v>0.2887</v>
      </c>
      <c r="R119" s="719">
        <v>0.3033</v>
      </c>
      <c r="S119" s="733">
        <v>0.951862842070557</v>
      </c>
      <c r="T119" s="789">
        <v>-0.0146</v>
      </c>
      <c r="U119" s="829">
        <v>0.2376</v>
      </c>
      <c r="V119" s="787">
        <v>0</v>
      </c>
      <c r="W119" s="719">
        <v>0</v>
      </c>
      <c r="X119" s="733" t="s">
        <v>29</v>
      </c>
      <c r="Y119" s="789">
        <v>0</v>
      </c>
      <c r="Z119" s="829">
        <v>0.178217999999999</v>
      </c>
      <c r="AA119" s="787">
        <v>3.045697</v>
      </c>
      <c r="AB119" s="719">
        <v>3.42090021</v>
      </c>
      <c r="AC119" s="733">
        <v>0.890320328870394</v>
      </c>
      <c r="AD119" s="789">
        <v>-0.375203210000001</v>
      </c>
      <c r="AE119" s="829">
        <v>4.95479799999999</v>
      </c>
      <c r="AF119" s="787">
        <v>0</v>
      </c>
      <c r="AG119" s="719">
        <v>0</v>
      </c>
      <c r="AH119" s="733" t="s">
        <v>29</v>
      </c>
      <c r="AI119" s="789">
        <v>0</v>
      </c>
      <c r="AJ119" s="829">
        <v>0</v>
      </c>
      <c r="AK119" s="787">
        <v>1.782073</v>
      </c>
      <c r="AL119" s="719">
        <v>1.4247</v>
      </c>
      <c r="AM119" s="733">
        <v>1.2508408787815</v>
      </c>
      <c r="AN119" s="789">
        <v>0.357372999999999</v>
      </c>
      <c r="AO119" s="829">
        <v>1.693353</v>
      </c>
      <c r="AP119" s="787">
        <v>0</v>
      </c>
      <c r="AQ119" s="719">
        <v>0</v>
      </c>
      <c r="AR119" s="733" t="s">
        <v>29</v>
      </c>
      <c r="AS119" s="789">
        <v>0</v>
      </c>
      <c r="AT119" s="829">
        <v>0</v>
      </c>
      <c r="AU119" s="787">
        <v>0</v>
      </c>
      <c r="AV119" s="719">
        <v>0</v>
      </c>
      <c r="AW119" s="733" t="s">
        <v>29</v>
      </c>
      <c r="AX119" s="789">
        <v>0</v>
      </c>
      <c r="AY119" s="829">
        <v>0</v>
      </c>
    </row>
    <row r="120" s="695" customFormat="1" hidden="1" outlineLevel="3" spans="1:51">
      <c r="A120" s="796" t="s">
        <v>135</v>
      </c>
      <c r="B120" s="787">
        <v>5.528347</v>
      </c>
      <c r="C120" s="719">
        <v>9.08690688</v>
      </c>
      <c r="D120" s="733">
        <v>0.60838600780291</v>
      </c>
      <c r="E120" s="789">
        <v>-3.55855988</v>
      </c>
      <c r="F120" s="829">
        <v>0</v>
      </c>
      <c r="G120" s="787">
        <v>4.009254</v>
      </c>
      <c r="H120" s="719">
        <v>6.29</v>
      </c>
      <c r="I120" s="733">
        <v>0.637401271860095</v>
      </c>
      <c r="J120" s="789">
        <v>-2.280746</v>
      </c>
      <c r="K120" s="829">
        <v>0</v>
      </c>
      <c r="L120" s="787">
        <v>1.142293</v>
      </c>
      <c r="M120" s="719">
        <v>2.119816</v>
      </c>
      <c r="N120" s="733">
        <v>0.538864222177774</v>
      </c>
      <c r="O120" s="789">
        <v>-0.977523</v>
      </c>
      <c r="P120" s="829">
        <v>0</v>
      </c>
      <c r="Q120" s="787">
        <v>0.216799999999999</v>
      </c>
      <c r="R120" s="719">
        <v>0.24</v>
      </c>
      <c r="S120" s="733">
        <v>0.90333333333333</v>
      </c>
      <c r="T120" s="789">
        <v>-0.0232000000000008</v>
      </c>
      <c r="U120" s="829">
        <v>0</v>
      </c>
      <c r="V120" s="787">
        <v>0</v>
      </c>
      <c r="W120" s="719">
        <v>0</v>
      </c>
      <c r="X120" s="733" t="s">
        <v>29</v>
      </c>
      <c r="Y120" s="789">
        <v>0</v>
      </c>
      <c r="Z120" s="829">
        <v>0</v>
      </c>
      <c r="AA120" s="787">
        <v>0.16</v>
      </c>
      <c r="AB120" s="719">
        <v>0.43709088</v>
      </c>
      <c r="AC120" s="733">
        <v>0.366056596742536</v>
      </c>
      <c r="AD120" s="789">
        <v>-0.27709088</v>
      </c>
      <c r="AE120" s="829">
        <v>0</v>
      </c>
      <c r="AF120" s="787">
        <v>0</v>
      </c>
      <c r="AG120" s="719">
        <v>0</v>
      </c>
      <c r="AH120" s="733" t="s">
        <v>29</v>
      </c>
      <c r="AI120" s="789">
        <v>0</v>
      </c>
      <c r="AJ120" s="829">
        <v>0</v>
      </c>
      <c r="AK120" s="787">
        <v>0.570495</v>
      </c>
      <c r="AL120" s="719">
        <v>0.81</v>
      </c>
      <c r="AM120" s="733">
        <v>0.704314814814814</v>
      </c>
      <c r="AN120" s="789">
        <v>-0.239505</v>
      </c>
      <c r="AO120" s="829">
        <v>0</v>
      </c>
      <c r="AP120" s="787">
        <v>0</v>
      </c>
      <c r="AQ120" s="719">
        <v>0</v>
      </c>
      <c r="AR120" s="733" t="s">
        <v>29</v>
      </c>
      <c r="AS120" s="789">
        <v>0</v>
      </c>
      <c r="AT120" s="829">
        <v>0</v>
      </c>
      <c r="AU120" s="787">
        <v>0</v>
      </c>
      <c r="AV120" s="719">
        <v>0</v>
      </c>
      <c r="AW120" s="733" t="s">
        <v>29</v>
      </c>
      <c r="AX120" s="789">
        <v>0</v>
      </c>
      <c r="AY120" s="829">
        <v>0</v>
      </c>
    </row>
    <row r="121" s="772" customFormat="1" collapsed="1" spans="1:51">
      <c r="A121" s="790" t="s">
        <v>136</v>
      </c>
      <c r="B121" s="791">
        <v>261.553032</v>
      </c>
      <c r="C121" s="794">
        <v>274.08978947</v>
      </c>
      <c r="D121" s="830">
        <v>0.954260399505424</v>
      </c>
      <c r="E121" s="794">
        <v>-12.5367574700003</v>
      </c>
      <c r="F121" s="801">
        <v>244.465693</v>
      </c>
      <c r="G121" s="791">
        <v>180.050782</v>
      </c>
      <c r="H121" s="794">
        <v>187.33</v>
      </c>
      <c r="I121" s="830">
        <v>0.96114227299418</v>
      </c>
      <c r="J121" s="794">
        <v>-7.27921800000024</v>
      </c>
      <c r="K121" s="801">
        <v>157.902246</v>
      </c>
      <c r="L121" s="791">
        <v>52.319951</v>
      </c>
      <c r="M121" s="794">
        <v>56.937997</v>
      </c>
      <c r="N121" s="830">
        <v>0.918893423665746</v>
      </c>
      <c r="O121" s="794">
        <v>-4.61804600000004</v>
      </c>
      <c r="P121" s="801">
        <v>51.3187419999999</v>
      </c>
      <c r="Q121" s="791">
        <v>4.73009999999999</v>
      </c>
      <c r="R121" s="794">
        <v>5.4906</v>
      </c>
      <c r="S121" s="830">
        <v>0.861490547481149</v>
      </c>
      <c r="T121" s="794">
        <v>-0.760500000000006</v>
      </c>
      <c r="U121" s="801">
        <v>4.643</v>
      </c>
      <c r="V121" s="791">
        <v>0</v>
      </c>
      <c r="W121" s="794">
        <v>0</v>
      </c>
      <c r="X121" s="830" t="s">
        <v>29</v>
      </c>
      <c r="Y121" s="794">
        <v>0</v>
      </c>
      <c r="Z121" s="801">
        <v>0.237623999999999</v>
      </c>
      <c r="AA121" s="791">
        <v>24.452199</v>
      </c>
      <c r="AB121" s="794">
        <v>24.33119247</v>
      </c>
      <c r="AC121" s="830">
        <v>1.00497330865099</v>
      </c>
      <c r="AD121" s="794">
        <v>0.121006529999978</v>
      </c>
      <c r="AE121" s="801">
        <v>30.364081</v>
      </c>
      <c r="AF121" s="791">
        <v>0</v>
      </c>
      <c r="AG121" s="794">
        <v>0</v>
      </c>
      <c r="AH121" s="830" t="s">
        <v>29</v>
      </c>
      <c r="AI121" s="794">
        <v>0</v>
      </c>
      <c r="AJ121" s="801">
        <v>0</v>
      </c>
      <c r="AK121" s="791">
        <v>19.504791</v>
      </c>
      <c r="AL121" s="794">
        <v>16.49697597</v>
      </c>
      <c r="AM121" s="830">
        <v>1.18232523557467</v>
      </c>
      <c r="AN121" s="794">
        <v>3.00781502999997</v>
      </c>
      <c r="AO121" s="801">
        <v>16.682661</v>
      </c>
      <c r="AP121" s="791">
        <v>0.006098</v>
      </c>
      <c r="AQ121" s="794">
        <v>0</v>
      </c>
      <c r="AR121" s="830" t="s">
        <v>29</v>
      </c>
      <c r="AS121" s="794">
        <v>0.006098</v>
      </c>
      <c r="AT121" s="801">
        <v>0</v>
      </c>
      <c r="AU121" s="791">
        <v>0</v>
      </c>
      <c r="AV121" s="794">
        <v>0</v>
      </c>
      <c r="AW121" s="830" t="s">
        <v>29</v>
      </c>
      <c r="AX121" s="794">
        <v>0</v>
      </c>
      <c r="AY121" s="801">
        <v>0</v>
      </c>
    </row>
    <row r="122" s="164" customFormat="1" hidden="1" outlineLevel="1" spans="1:51">
      <c r="A122" s="796" t="s">
        <v>137</v>
      </c>
      <c r="B122" s="787">
        <v>18.894174</v>
      </c>
      <c r="C122" s="719">
        <v>19.16974912</v>
      </c>
      <c r="D122" s="733">
        <v>0.985624479575871</v>
      </c>
      <c r="E122" s="789">
        <v>-0.275575119999989</v>
      </c>
      <c r="F122" s="829">
        <v>16.572215</v>
      </c>
      <c r="G122" s="787">
        <v>13.204129</v>
      </c>
      <c r="H122" s="719">
        <v>13.51</v>
      </c>
      <c r="I122" s="733">
        <v>0.977359659511474</v>
      </c>
      <c r="J122" s="789">
        <v>-0.305870999999987</v>
      </c>
      <c r="K122" s="829">
        <v>10.128404</v>
      </c>
      <c r="L122" s="787">
        <v>3.614985</v>
      </c>
      <c r="M122" s="719">
        <v>3.844449</v>
      </c>
      <c r="N122" s="733">
        <v>0.940312903097427</v>
      </c>
      <c r="O122" s="789">
        <v>-0.229463999999999</v>
      </c>
      <c r="P122" s="829">
        <v>3.16474099999999</v>
      </c>
      <c r="Q122" s="787">
        <v>0.203399999999999</v>
      </c>
      <c r="R122" s="719">
        <v>0.3105</v>
      </c>
      <c r="S122" s="733">
        <v>0.655072463768113</v>
      </c>
      <c r="T122" s="789">
        <v>-0.107100000000001</v>
      </c>
      <c r="U122" s="829">
        <v>0.203399999999999</v>
      </c>
      <c r="V122" s="787">
        <v>0</v>
      </c>
      <c r="W122" s="719">
        <v>0</v>
      </c>
      <c r="X122" s="733" t="s">
        <v>29</v>
      </c>
      <c r="Y122" s="789">
        <v>0</v>
      </c>
      <c r="Z122" s="829">
        <v>0.0299999999999999</v>
      </c>
      <c r="AA122" s="787">
        <v>1.87166</v>
      </c>
      <c r="AB122" s="719">
        <v>1.50480012</v>
      </c>
      <c r="AC122" s="733">
        <v>1.24379309592293</v>
      </c>
      <c r="AD122" s="789">
        <v>0.366859879999999</v>
      </c>
      <c r="AE122" s="829">
        <v>3.04567</v>
      </c>
      <c r="AF122" s="787">
        <v>0</v>
      </c>
      <c r="AG122" s="719">
        <v>0</v>
      </c>
      <c r="AH122" s="733" t="s">
        <v>29</v>
      </c>
      <c r="AI122" s="789">
        <v>0</v>
      </c>
      <c r="AJ122" s="829">
        <v>0</v>
      </c>
      <c r="AK122" s="787">
        <v>0</v>
      </c>
      <c r="AL122" s="719">
        <v>0</v>
      </c>
      <c r="AM122" s="733" t="s">
        <v>29</v>
      </c>
      <c r="AN122" s="789">
        <v>0</v>
      </c>
      <c r="AO122" s="829">
        <v>0</v>
      </c>
      <c r="AP122" s="787">
        <v>0.178132</v>
      </c>
      <c r="AQ122" s="719">
        <v>0</v>
      </c>
      <c r="AR122" s="733" t="s">
        <v>29</v>
      </c>
      <c r="AS122" s="789">
        <v>0.178132</v>
      </c>
      <c r="AT122" s="829">
        <v>0.0945019999999999</v>
      </c>
      <c r="AU122" s="787">
        <v>0</v>
      </c>
      <c r="AV122" s="719">
        <v>0</v>
      </c>
      <c r="AW122" s="733" t="s">
        <v>29</v>
      </c>
      <c r="AX122" s="789">
        <v>0</v>
      </c>
      <c r="AY122" s="829">
        <v>0</v>
      </c>
    </row>
    <row r="123" s="695" customFormat="1" hidden="1" outlineLevel="1" spans="1:51">
      <c r="A123" s="796" t="s">
        <v>138</v>
      </c>
      <c r="B123" s="787">
        <v>17.521567</v>
      </c>
      <c r="C123" s="719">
        <v>17.64805812</v>
      </c>
      <c r="D123" s="733">
        <v>0.992832575734968</v>
      </c>
      <c r="E123" s="789">
        <v>-0.126491119999979</v>
      </c>
      <c r="F123" s="829">
        <v>14.349188</v>
      </c>
      <c r="G123" s="787">
        <v>12.708386</v>
      </c>
      <c r="H123" s="719">
        <v>13.62</v>
      </c>
      <c r="I123" s="733">
        <v>0.933067988252571</v>
      </c>
      <c r="J123" s="789">
        <v>-0.911613999999986</v>
      </c>
      <c r="K123" s="829">
        <v>10.763311</v>
      </c>
      <c r="L123" s="787">
        <v>3.608721</v>
      </c>
      <c r="M123" s="719">
        <v>2.577258</v>
      </c>
      <c r="N123" s="733">
        <v>1.40021720759039</v>
      </c>
      <c r="O123" s="789">
        <v>1.031463</v>
      </c>
      <c r="P123" s="829">
        <v>2.475677</v>
      </c>
      <c r="Q123" s="787">
        <v>0.273399999999999</v>
      </c>
      <c r="R123" s="719">
        <v>0.09</v>
      </c>
      <c r="S123" s="733">
        <v>3.03777777777777</v>
      </c>
      <c r="T123" s="789">
        <v>0.183399999999999</v>
      </c>
      <c r="U123" s="829">
        <v>0.09</v>
      </c>
      <c r="V123" s="787">
        <v>0</v>
      </c>
      <c r="W123" s="719">
        <v>0</v>
      </c>
      <c r="X123" s="733" t="s">
        <v>29</v>
      </c>
      <c r="Y123" s="789">
        <v>0</v>
      </c>
      <c r="Z123" s="829">
        <v>0</v>
      </c>
      <c r="AA123" s="787">
        <v>0.931059999999999</v>
      </c>
      <c r="AB123" s="719">
        <v>1.36080012</v>
      </c>
      <c r="AC123" s="733">
        <v>0.684200409976448</v>
      </c>
      <c r="AD123" s="789">
        <v>-0.429740120000001</v>
      </c>
      <c r="AE123" s="829">
        <v>1.0202</v>
      </c>
      <c r="AF123" s="787">
        <v>0</v>
      </c>
      <c r="AG123" s="719">
        <v>0</v>
      </c>
      <c r="AH123" s="733" t="s">
        <v>29</v>
      </c>
      <c r="AI123" s="789">
        <v>0</v>
      </c>
      <c r="AJ123" s="829">
        <v>0</v>
      </c>
      <c r="AK123" s="787">
        <v>0</v>
      </c>
      <c r="AL123" s="719">
        <v>0</v>
      </c>
      <c r="AM123" s="733" t="s">
        <v>29</v>
      </c>
      <c r="AN123" s="789">
        <v>0</v>
      </c>
      <c r="AO123" s="829">
        <v>0</v>
      </c>
      <c r="AP123" s="787">
        <v>0</v>
      </c>
      <c r="AQ123" s="719">
        <v>0</v>
      </c>
      <c r="AR123" s="733" t="s">
        <v>29</v>
      </c>
      <c r="AS123" s="789">
        <v>0</v>
      </c>
      <c r="AT123" s="829">
        <v>0</v>
      </c>
      <c r="AU123" s="787">
        <v>0</v>
      </c>
      <c r="AV123" s="719">
        <v>0</v>
      </c>
      <c r="AW123" s="733" t="s">
        <v>29</v>
      </c>
      <c r="AX123" s="789">
        <v>0</v>
      </c>
      <c r="AY123" s="829">
        <v>0</v>
      </c>
    </row>
    <row r="124" s="695" customFormat="1" hidden="1" outlineLevel="1" spans="1:51">
      <c r="A124" s="796" t="s">
        <v>139</v>
      </c>
      <c r="B124" s="787">
        <v>2.98858299999999</v>
      </c>
      <c r="C124" s="719">
        <v>3.68870003</v>
      </c>
      <c r="D124" s="733">
        <v>0.810199521699787</v>
      </c>
      <c r="E124" s="789">
        <v>-0.700117030000011</v>
      </c>
      <c r="F124" s="829">
        <v>3.93535499999999</v>
      </c>
      <c r="G124" s="787">
        <v>2.61788299999999</v>
      </c>
      <c r="H124" s="719">
        <v>3.2</v>
      </c>
      <c r="I124" s="733">
        <v>0.818088437499997</v>
      </c>
      <c r="J124" s="789">
        <v>-0.58211700000001</v>
      </c>
      <c r="K124" s="829">
        <v>2.68535499999999</v>
      </c>
      <c r="L124" s="787">
        <v>0</v>
      </c>
      <c r="M124" s="719">
        <v>0</v>
      </c>
      <c r="N124" s="733" t="s">
        <v>29</v>
      </c>
      <c r="O124" s="789">
        <v>0</v>
      </c>
      <c r="P124" s="829">
        <v>0</v>
      </c>
      <c r="Q124" s="787">
        <v>0</v>
      </c>
      <c r="R124" s="719">
        <v>0</v>
      </c>
      <c r="S124" s="733" t="s">
        <v>29</v>
      </c>
      <c r="T124" s="789">
        <v>0</v>
      </c>
      <c r="U124" s="829">
        <v>0</v>
      </c>
      <c r="V124" s="787">
        <v>0</v>
      </c>
      <c r="W124" s="719">
        <v>0</v>
      </c>
      <c r="X124" s="733" t="s">
        <v>29</v>
      </c>
      <c r="Y124" s="789">
        <v>0</v>
      </c>
      <c r="Z124" s="829">
        <v>0</v>
      </c>
      <c r="AA124" s="787">
        <v>0.3707</v>
      </c>
      <c r="AB124" s="719">
        <v>0.48870003</v>
      </c>
      <c r="AC124" s="733">
        <v>0.75854302689525</v>
      </c>
      <c r="AD124" s="789">
        <v>-0.11800003</v>
      </c>
      <c r="AE124" s="829">
        <v>1.25</v>
      </c>
      <c r="AF124" s="787">
        <v>0</v>
      </c>
      <c r="AG124" s="719">
        <v>0</v>
      </c>
      <c r="AH124" s="733" t="s">
        <v>29</v>
      </c>
      <c r="AI124" s="789">
        <v>0</v>
      </c>
      <c r="AJ124" s="829">
        <v>0</v>
      </c>
      <c r="AK124" s="787">
        <v>0</v>
      </c>
      <c r="AL124" s="719">
        <v>0</v>
      </c>
      <c r="AM124" s="733" t="s">
        <v>29</v>
      </c>
      <c r="AN124" s="789">
        <v>0</v>
      </c>
      <c r="AO124" s="829">
        <v>0</v>
      </c>
      <c r="AP124" s="787">
        <v>0</v>
      </c>
      <c r="AQ124" s="719">
        <v>0</v>
      </c>
      <c r="AR124" s="733" t="s">
        <v>29</v>
      </c>
      <c r="AS124" s="789">
        <v>0</v>
      </c>
      <c r="AT124" s="829">
        <v>0</v>
      </c>
      <c r="AU124" s="787">
        <v>0</v>
      </c>
      <c r="AV124" s="719">
        <v>0</v>
      </c>
      <c r="AW124" s="733" t="s">
        <v>29</v>
      </c>
      <c r="AX124" s="789">
        <v>0</v>
      </c>
      <c r="AY124" s="829">
        <v>0</v>
      </c>
    </row>
    <row r="125" s="695" customFormat="1" hidden="1" outlineLevel="1" spans="1:51">
      <c r="A125" s="796" t="s">
        <v>140</v>
      </c>
      <c r="B125" s="787">
        <v>8.58089999999999</v>
      </c>
      <c r="C125" s="719">
        <v>10.03536006</v>
      </c>
      <c r="D125" s="733">
        <v>0.855066479797038</v>
      </c>
      <c r="E125" s="789">
        <v>-1.45446006000001</v>
      </c>
      <c r="F125" s="829">
        <v>9.11745799999998</v>
      </c>
      <c r="G125" s="787">
        <v>6.08464299999999</v>
      </c>
      <c r="H125" s="719">
        <v>6.93</v>
      </c>
      <c r="I125" s="733">
        <v>0.878014862914862</v>
      </c>
      <c r="J125" s="789">
        <v>-0.84535700000001</v>
      </c>
      <c r="K125" s="829">
        <v>6.21692499999999</v>
      </c>
      <c r="L125" s="787">
        <v>1.556457</v>
      </c>
      <c r="M125" s="719">
        <v>1.98396</v>
      </c>
      <c r="N125" s="733">
        <v>0.784520353232926</v>
      </c>
      <c r="O125" s="789">
        <v>-0.427503000000003</v>
      </c>
      <c r="P125" s="829">
        <v>1.862388</v>
      </c>
      <c r="Q125" s="787">
        <v>0.125399999999999</v>
      </c>
      <c r="R125" s="719">
        <v>0.207</v>
      </c>
      <c r="S125" s="733">
        <v>0.605797101449272</v>
      </c>
      <c r="T125" s="789">
        <v>-0.0816000000000006</v>
      </c>
      <c r="U125" s="829">
        <v>0.167199999999999</v>
      </c>
      <c r="V125" s="787">
        <v>0</v>
      </c>
      <c r="W125" s="719">
        <v>0</v>
      </c>
      <c r="X125" s="733" t="s">
        <v>29</v>
      </c>
      <c r="Y125" s="789">
        <v>0</v>
      </c>
      <c r="Z125" s="829">
        <v>0</v>
      </c>
      <c r="AA125" s="787">
        <v>0.814399999999999</v>
      </c>
      <c r="AB125" s="719">
        <v>0.91440006</v>
      </c>
      <c r="AC125" s="733">
        <v>0.890638611725374</v>
      </c>
      <c r="AD125" s="789">
        <v>-0.100000060000001</v>
      </c>
      <c r="AE125" s="829">
        <v>0.870945</v>
      </c>
      <c r="AF125" s="787">
        <v>0</v>
      </c>
      <c r="AG125" s="719">
        <v>0</v>
      </c>
      <c r="AH125" s="733" t="s">
        <v>29</v>
      </c>
      <c r="AI125" s="789">
        <v>0</v>
      </c>
      <c r="AJ125" s="829">
        <v>0</v>
      </c>
      <c r="AK125" s="787">
        <v>0</v>
      </c>
      <c r="AL125" s="719">
        <v>0</v>
      </c>
      <c r="AM125" s="733" t="s">
        <v>29</v>
      </c>
      <c r="AN125" s="789">
        <v>0</v>
      </c>
      <c r="AO125" s="829">
        <v>0</v>
      </c>
      <c r="AP125" s="787">
        <v>0</v>
      </c>
      <c r="AQ125" s="719">
        <v>0</v>
      </c>
      <c r="AR125" s="733" t="s">
        <v>29</v>
      </c>
      <c r="AS125" s="789">
        <v>0</v>
      </c>
      <c r="AT125" s="829">
        <v>0</v>
      </c>
      <c r="AU125" s="787">
        <v>0</v>
      </c>
      <c r="AV125" s="719">
        <v>0</v>
      </c>
      <c r="AW125" s="733" t="s">
        <v>29</v>
      </c>
      <c r="AX125" s="789">
        <v>0</v>
      </c>
      <c r="AY125" s="829">
        <v>0</v>
      </c>
    </row>
    <row r="126" s="773" customFormat="1" hidden="1" outlineLevel="1" spans="1:51">
      <c r="A126" s="796" t="s">
        <v>141</v>
      </c>
      <c r="B126" s="787">
        <v>34.0050529999999</v>
      </c>
      <c r="C126" s="719">
        <v>39.63830376</v>
      </c>
      <c r="D126" s="733">
        <v>0.857883657330344</v>
      </c>
      <c r="E126" s="789">
        <v>-5.63325076000007</v>
      </c>
      <c r="F126" s="829">
        <v>35.154989</v>
      </c>
      <c r="G126" s="787">
        <v>25.186261</v>
      </c>
      <c r="H126" s="719">
        <v>28.2</v>
      </c>
      <c r="I126" s="733">
        <v>0.893129822695035</v>
      </c>
      <c r="J126" s="789">
        <v>-3.01373900000002</v>
      </c>
      <c r="K126" s="829">
        <v>23.530791</v>
      </c>
      <c r="L126" s="787">
        <v>7.09225199999999</v>
      </c>
      <c r="M126" s="719">
        <v>7.657704</v>
      </c>
      <c r="N126" s="733">
        <v>0.926159068044416</v>
      </c>
      <c r="O126" s="789">
        <v>-0.565452000000008</v>
      </c>
      <c r="P126" s="829">
        <v>7.25159599999999</v>
      </c>
      <c r="Q126" s="787">
        <v>0.266299999999999</v>
      </c>
      <c r="R126" s="719">
        <v>0.261</v>
      </c>
      <c r="S126" s="733">
        <v>1.02030651340996</v>
      </c>
      <c r="T126" s="789">
        <v>0.00529999999999914</v>
      </c>
      <c r="U126" s="829">
        <v>0.0782999999999994</v>
      </c>
      <c r="V126" s="787">
        <v>0</v>
      </c>
      <c r="W126" s="719">
        <v>0</v>
      </c>
      <c r="X126" s="733" t="s">
        <v>29</v>
      </c>
      <c r="Y126" s="789">
        <v>0</v>
      </c>
      <c r="Z126" s="829">
        <v>0</v>
      </c>
      <c r="AA126" s="787">
        <v>1.46024</v>
      </c>
      <c r="AB126" s="719">
        <v>3.51959976</v>
      </c>
      <c r="AC126" s="733">
        <v>0.414888083751887</v>
      </c>
      <c r="AD126" s="789">
        <v>-2.05935976</v>
      </c>
      <c r="AE126" s="829">
        <v>4.29430199999999</v>
      </c>
      <c r="AF126" s="787">
        <v>0</v>
      </c>
      <c r="AG126" s="719">
        <v>0</v>
      </c>
      <c r="AH126" s="733" t="s">
        <v>29</v>
      </c>
      <c r="AI126" s="789">
        <v>0</v>
      </c>
      <c r="AJ126" s="829">
        <v>0</v>
      </c>
      <c r="AK126" s="787">
        <v>0.801199999999998</v>
      </c>
      <c r="AL126" s="719">
        <v>0</v>
      </c>
      <c r="AM126" s="733" t="s">
        <v>29</v>
      </c>
      <c r="AN126" s="789">
        <v>0.801199999999998</v>
      </c>
      <c r="AO126" s="829">
        <v>0</v>
      </c>
      <c r="AP126" s="787">
        <v>0</v>
      </c>
      <c r="AQ126" s="719">
        <v>0</v>
      </c>
      <c r="AR126" s="733" t="s">
        <v>29</v>
      </c>
      <c r="AS126" s="789">
        <v>0</v>
      </c>
      <c r="AT126" s="829">
        <v>0</v>
      </c>
      <c r="AU126" s="787">
        <v>0</v>
      </c>
      <c r="AV126" s="719">
        <v>0</v>
      </c>
      <c r="AW126" s="733" t="s">
        <v>29</v>
      </c>
      <c r="AX126" s="789">
        <v>0</v>
      </c>
      <c r="AY126" s="829">
        <v>0</v>
      </c>
    </row>
    <row r="127" s="164" customFormat="1" hidden="1" outlineLevel="1" spans="1:51">
      <c r="A127" s="796" t="s">
        <v>142</v>
      </c>
      <c r="B127" s="787">
        <v>10.253445</v>
      </c>
      <c r="C127" s="719">
        <v>11.71792606</v>
      </c>
      <c r="D127" s="733">
        <v>0.875022162411561</v>
      </c>
      <c r="E127" s="789">
        <v>-1.46448106000001</v>
      </c>
      <c r="F127" s="829">
        <v>10.543814</v>
      </c>
      <c r="G127" s="787">
        <v>7.143966</v>
      </c>
      <c r="H127" s="719">
        <v>8.44</v>
      </c>
      <c r="I127" s="733">
        <v>0.846441469194313</v>
      </c>
      <c r="J127" s="789">
        <v>-1.296034</v>
      </c>
      <c r="K127" s="829">
        <v>7.192851</v>
      </c>
      <c r="L127" s="787">
        <v>2.36911799999999</v>
      </c>
      <c r="M127" s="719">
        <v>2.318526</v>
      </c>
      <c r="N127" s="733">
        <v>1.02182076025888</v>
      </c>
      <c r="O127" s="789">
        <v>0.0505919999999915</v>
      </c>
      <c r="P127" s="829">
        <v>2.20087599999999</v>
      </c>
      <c r="Q127" s="787">
        <v>0</v>
      </c>
      <c r="R127" s="719">
        <v>0</v>
      </c>
      <c r="S127" s="733" t="s">
        <v>29</v>
      </c>
      <c r="T127" s="789">
        <v>0</v>
      </c>
      <c r="U127" s="829">
        <v>0</v>
      </c>
      <c r="V127" s="787">
        <v>0</v>
      </c>
      <c r="W127" s="719">
        <v>0</v>
      </c>
      <c r="X127" s="733" t="s">
        <v>29</v>
      </c>
      <c r="Y127" s="789">
        <v>0</v>
      </c>
      <c r="Z127" s="829">
        <v>0</v>
      </c>
      <c r="AA127" s="787">
        <v>0.740360999999999</v>
      </c>
      <c r="AB127" s="719">
        <v>0.95940006</v>
      </c>
      <c r="AC127" s="733">
        <v>0.771691634040547</v>
      </c>
      <c r="AD127" s="789">
        <v>-0.219039060000001</v>
      </c>
      <c r="AE127" s="829">
        <v>1.150087</v>
      </c>
      <c r="AF127" s="787">
        <v>0</v>
      </c>
      <c r="AG127" s="719">
        <v>0</v>
      </c>
      <c r="AH127" s="733" t="s">
        <v>29</v>
      </c>
      <c r="AI127" s="789">
        <v>0</v>
      </c>
      <c r="AJ127" s="829">
        <v>0</v>
      </c>
      <c r="AK127" s="787">
        <v>0.556984999999999</v>
      </c>
      <c r="AL127" s="719">
        <v>0.45</v>
      </c>
      <c r="AM127" s="733">
        <v>1.23774444444444</v>
      </c>
      <c r="AN127" s="789">
        <v>0.106984999999999</v>
      </c>
      <c r="AO127" s="829">
        <v>0.875599999999998</v>
      </c>
      <c r="AP127" s="787">
        <v>0</v>
      </c>
      <c r="AQ127" s="719">
        <v>0</v>
      </c>
      <c r="AR127" s="733" t="s">
        <v>29</v>
      </c>
      <c r="AS127" s="789">
        <v>0</v>
      </c>
      <c r="AT127" s="829">
        <v>0</v>
      </c>
      <c r="AU127" s="787">
        <v>0.1</v>
      </c>
      <c r="AV127" s="719">
        <v>0</v>
      </c>
      <c r="AW127" s="733" t="s">
        <v>29</v>
      </c>
      <c r="AX127" s="789">
        <v>0.1</v>
      </c>
      <c r="AY127" s="829">
        <v>0</v>
      </c>
    </row>
    <row r="128" s="164" customFormat="1" hidden="1" outlineLevel="3" spans="1:51">
      <c r="A128" s="796" t="s">
        <v>143</v>
      </c>
      <c r="B128" s="787">
        <v>0</v>
      </c>
      <c r="C128" s="719">
        <v>0</v>
      </c>
      <c r="D128" s="733" t="s">
        <v>29</v>
      </c>
      <c r="E128" s="789">
        <v>0</v>
      </c>
      <c r="F128" s="829">
        <v>0</v>
      </c>
      <c r="G128" s="787">
        <v>0</v>
      </c>
      <c r="H128" s="719">
        <v>0</v>
      </c>
      <c r="I128" s="733" t="s">
        <v>29</v>
      </c>
      <c r="J128" s="789">
        <v>0</v>
      </c>
      <c r="K128" s="829">
        <v>0</v>
      </c>
      <c r="L128" s="787">
        <v>0</v>
      </c>
      <c r="M128" s="719">
        <v>0</v>
      </c>
      <c r="N128" s="733" t="s">
        <v>29</v>
      </c>
      <c r="O128" s="789">
        <v>0</v>
      </c>
      <c r="P128" s="829">
        <v>0</v>
      </c>
      <c r="Q128" s="787">
        <v>0</v>
      </c>
      <c r="R128" s="719">
        <v>0</v>
      </c>
      <c r="S128" s="733" t="s">
        <v>29</v>
      </c>
      <c r="T128" s="789">
        <v>0</v>
      </c>
      <c r="U128" s="829">
        <v>0</v>
      </c>
      <c r="V128" s="787">
        <v>0</v>
      </c>
      <c r="W128" s="719">
        <v>0</v>
      </c>
      <c r="X128" s="733" t="s">
        <v>29</v>
      </c>
      <c r="Y128" s="789">
        <v>0</v>
      </c>
      <c r="Z128" s="829">
        <v>0</v>
      </c>
      <c r="AA128" s="787">
        <v>0</v>
      </c>
      <c r="AB128" s="719">
        <v>0</v>
      </c>
      <c r="AC128" s="733" t="s">
        <v>29</v>
      </c>
      <c r="AD128" s="789">
        <v>0</v>
      </c>
      <c r="AE128" s="829">
        <v>0</v>
      </c>
      <c r="AF128" s="787">
        <v>0</v>
      </c>
      <c r="AG128" s="719">
        <v>0</v>
      </c>
      <c r="AH128" s="733" t="s">
        <v>29</v>
      </c>
      <c r="AI128" s="789">
        <v>0</v>
      </c>
      <c r="AJ128" s="829">
        <v>0</v>
      </c>
      <c r="AK128" s="787">
        <v>0</v>
      </c>
      <c r="AL128" s="719">
        <v>0</v>
      </c>
      <c r="AM128" s="733" t="s">
        <v>29</v>
      </c>
      <c r="AN128" s="789">
        <v>0</v>
      </c>
      <c r="AO128" s="829">
        <v>0</v>
      </c>
      <c r="AP128" s="787">
        <v>0</v>
      </c>
      <c r="AQ128" s="719">
        <v>0</v>
      </c>
      <c r="AR128" s="733" t="s">
        <v>29</v>
      </c>
      <c r="AS128" s="789">
        <v>0</v>
      </c>
      <c r="AT128" s="829">
        <v>0</v>
      </c>
      <c r="AU128" s="787">
        <v>0</v>
      </c>
      <c r="AV128" s="719">
        <v>0</v>
      </c>
      <c r="AW128" s="733" t="s">
        <v>29</v>
      </c>
      <c r="AX128" s="789">
        <v>0</v>
      </c>
      <c r="AY128" s="829">
        <v>0</v>
      </c>
    </row>
    <row r="129" s="772" customFormat="1" collapsed="1" spans="1:51">
      <c r="A129" s="790" t="s">
        <v>144</v>
      </c>
      <c r="B129" s="791">
        <v>92.2437219999999</v>
      </c>
      <c r="C129" s="794">
        <v>101.89809715</v>
      </c>
      <c r="D129" s="830">
        <v>0.905254608083719</v>
      </c>
      <c r="E129" s="794">
        <v>-9.65437515000006</v>
      </c>
      <c r="F129" s="801">
        <v>89.6730189999999</v>
      </c>
      <c r="G129" s="791">
        <v>66.945268</v>
      </c>
      <c r="H129" s="794">
        <v>73.9</v>
      </c>
      <c r="I129" s="830">
        <v>0.9058899594046</v>
      </c>
      <c r="J129" s="794">
        <v>-6.95473200000004</v>
      </c>
      <c r="K129" s="801">
        <v>60.517637</v>
      </c>
      <c r="L129" s="791">
        <v>18.241533</v>
      </c>
      <c r="M129" s="794">
        <v>18.381897</v>
      </c>
      <c r="N129" s="830">
        <v>0.992364009002987</v>
      </c>
      <c r="O129" s="794">
        <v>-0.140364000000016</v>
      </c>
      <c r="P129" s="801">
        <v>16.955278</v>
      </c>
      <c r="Q129" s="791">
        <v>0.868499999999997</v>
      </c>
      <c r="R129" s="794">
        <v>0.8685</v>
      </c>
      <c r="S129" s="830">
        <v>0.999999999999996</v>
      </c>
      <c r="T129" s="794">
        <v>-3.33066907387547e-15</v>
      </c>
      <c r="U129" s="801">
        <v>0.538899999999998</v>
      </c>
      <c r="V129" s="791">
        <v>0</v>
      </c>
      <c r="W129" s="794">
        <v>0</v>
      </c>
      <c r="X129" s="830" t="s">
        <v>29</v>
      </c>
      <c r="Y129" s="794">
        <v>0</v>
      </c>
      <c r="Z129" s="801">
        <v>0.0299999999999999</v>
      </c>
      <c r="AA129" s="791">
        <v>6.188421</v>
      </c>
      <c r="AB129" s="794">
        <v>8.74770015</v>
      </c>
      <c r="AC129" s="830">
        <v>0.707434056253059</v>
      </c>
      <c r="AD129" s="794">
        <v>-2.55927915</v>
      </c>
      <c r="AE129" s="801">
        <v>11.631204</v>
      </c>
      <c r="AF129" s="791">
        <v>0</v>
      </c>
      <c r="AG129" s="794">
        <v>0</v>
      </c>
      <c r="AH129" s="830" t="s">
        <v>29</v>
      </c>
      <c r="AI129" s="794">
        <v>0</v>
      </c>
      <c r="AJ129" s="801">
        <v>0</v>
      </c>
      <c r="AK129" s="791">
        <v>1.358185</v>
      </c>
      <c r="AL129" s="794">
        <v>0.45</v>
      </c>
      <c r="AM129" s="830">
        <v>3.01818888888888</v>
      </c>
      <c r="AN129" s="794">
        <v>0.908184999999998</v>
      </c>
      <c r="AO129" s="801">
        <v>0.875599999999998</v>
      </c>
      <c r="AP129" s="791">
        <v>0.178132</v>
      </c>
      <c r="AQ129" s="794">
        <v>0</v>
      </c>
      <c r="AR129" s="830" t="s">
        <v>29</v>
      </c>
      <c r="AS129" s="794">
        <v>0.178132</v>
      </c>
      <c r="AT129" s="801">
        <v>0.0945019999999999</v>
      </c>
      <c r="AU129" s="791">
        <v>0.1</v>
      </c>
      <c r="AV129" s="794">
        <v>0</v>
      </c>
      <c r="AW129" s="830" t="s">
        <v>29</v>
      </c>
      <c r="AX129" s="794">
        <v>0.1</v>
      </c>
      <c r="AY129" s="801">
        <v>0</v>
      </c>
    </row>
    <row r="130" s="695" customFormat="1" ht="16.2" spans="1:51">
      <c r="A130" s="213" t="s">
        <v>145</v>
      </c>
      <c r="B130" s="214">
        <v>353.796754</v>
      </c>
      <c r="C130" s="799">
        <v>375.98788662</v>
      </c>
      <c r="D130" s="216">
        <v>0.940979128823828</v>
      </c>
      <c r="E130" s="799">
        <v>-22.1911326200003</v>
      </c>
      <c r="F130" s="217">
        <v>334.138712</v>
      </c>
      <c r="G130" s="214">
        <v>246.99605</v>
      </c>
      <c r="H130" s="799">
        <v>261.23</v>
      </c>
      <c r="I130" s="216">
        <v>0.945511809516517</v>
      </c>
      <c r="J130" s="799">
        <v>-14.2339500000003</v>
      </c>
      <c r="K130" s="217">
        <v>218.419883</v>
      </c>
      <c r="L130" s="214">
        <v>70.561484</v>
      </c>
      <c r="M130" s="799">
        <v>75.319894</v>
      </c>
      <c r="N130" s="216">
        <v>0.936823994999249</v>
      </c>
      <c r="O130" s="799">
        <v>-4.75841000000005</v>
      </c>
      <c r="P130" s="217">
        <v>68.2740199999999</v>
      </c>
      <c r="Q130" s="214">
        <v>5.59859999999999</v>
      </c>
      <c r="R130" s="799">
        <v>6.3591</v>
      </c>
      <c r="S130" s="216">
        <v>0.880407604849741</v>
      </c>
      <c r="T130" s="799">
        <v>-0.760500000000009</v>
      </c>
      <c r="U130" s="217">
        <v>5.1819</v>
      </c>
      <c r="V130" s="214">
        <v>0</v>
      </c>
      <c r="W130" s="799">
        <v>0</v>
      </c>
      <c r="X130" s="216" t="s">
        <v>29</v>
      </c>
      <c r="Y130" s="799">
        <v>0</v>
      </c>
      <c r="Z130" s="217">
        <v>0.267623999999999</v>
      </c>
      <c r="AA130" s="214">
        <v>30.64062</v>
      </c>
      <c r="AB130" s="799">
        <v>33.07889262</v>
      </c>
      <c r="AC130" s="216">
        <v>0.926289170317455</v>
      </c>
      <c r="AD130" s="799">
        <v>-2.43827262000002</v>
      </c>
      <c r="AE130" s="217">
        <v>41.995285</v>
      </c>
      <c r="AF130" s="214">
        <v>0</v>
      </c>
      <c r="AG130" s="799">
        <v>0</v>
      </c>
      <c r="AH130" s="216" t="s">
        <v>29</v>
      </c>
      <c r="AI130" s="799">
        <v>0</v>
      </c>
      <c r="AJ130" s="217">
        <v>0</v>
      </c>
      <c r="AK130" s="214">
        <v>20.862976</v>
      </c>
      <c r="AL130" s="799">
        <v>16.94697597</v>
      </c>
      <c r="AM130" s="216">
        <v>1.23107367573614</v>
      </c>
      <c r="AN130" s="799">
        <v>3.91600002999997</v>
      </c>
      <c r="AO130" s="217">
        <v>17.558261</v>
      </c>
      <c r="AP130" s="214">
        <v>0.18423</v>
      </c>
      <c r="AQ130" s="799">
        <v>0</v>
      </c>
      <c r="AR130" s="216" t="s">
        <v>29</v>
      </c>
      <c r="AS130" s="799">
        <v>0.18423</v>
      </c>
      <c r="AT130" s="217">
        <v>0.0945019999999999</v>
      </c>
      <c r="AU130" s="214">
        <v>0.1</v>
      </c>
      <c r="AV130" s="799">
        <v>0</v>
      </c>
      <c r="AW130" s="216" t="s">
        <v>29</v>
      </c>
      <c r="AX130" s="799">
        <v>0.1</v>
      </c>
      <c r="AY130" s="217">
        <v>0</v>
      </c>
    </row>
    <row r="131" s="695" customFormat="1" hidden="1" outlineLevel="2" spans="1:51">
      <c r="A131" s="813" t="s">
        <v>146</v>
      </c>
      <c r="B131" s="787">
        <v>18.438193</v>
      </c>
      <c r="C131" s="719">
        <v>19.89534309</v>
      </c>
      <c r="D131" s="308">
        <v>0.926759237907668</v>
      </c>
      <c r="E131" s="789">
        <v>-1.45715009000002</v>
      </c>
      <c r="F131" s="829">
        <v>17.321686</v>
      </c>
      <c r="G131" s="787">
        <v>11.741197</v>
      </c>
      <c r="H131" s="719">
        <v>13.05</v>
      </c>
      <c r="I131" s="308">
        <v>0.899708582375478</v>
      </c>
      <c r="J131" s="789">
        <v>-1.30880300000001</v>
      </c>
      <c r="K131" s="829">
        <v>10.497429</v>
      </c>
      <c r="L131" s="787">
        <v>3.671436</v>
      </c>
      <c r="M131" s="719">
        <v>3.771243</v>
      </c>
      <c r="N131" s="308">
        <v>0.973534720515224</v>
      </c>
      <c r="O131" s="789">
        <v>-0.0998070000000042</v>
      </c>
      <c r="P131" s="829">
        <v>3.704267</v>
      </c>
      <c r="Q131" s="787">
        <v>0.750599999999999</v>
      </c>
      <c r="R131" s="719">
        <v>0.756</v>
      </c>
      <c r="S131" s="308">
        <v>0.992857142857141</v>
      </c>
      <c r="T131" s="789">
        <v>-0.00540000000000107</v>
      </c>
      <c r="U131" s="829">
        <v>0.689999999999999</v>
      </c>
      <c r="V131" s="787">
        <v>0</v>
      </c>
      <c r="W131" s="719">
        <v>0</v>
      </c>
      <c r="X131" s="308" t="s">
        <v>29</v>
      </c>
      <c r="Y131" s="789">
        <v>0</v>
      </c>
      <c r="Z131" s="829">
        <v>0</v>
      </c>
      <c r="AA131" s="787">
        <v>2.27496</v>
      </c>
      <c r="AB131" s="719">
        <v>2.31810009</v>
      </c>
      <c r="AC131" s="308">
        <v>0.981389893306978</v>
      </c>
      <c r="AD131" s="789">
        <v>-0.0431400900000032</v>
      </c>
      <c r="AE131" s="829">
        <v>2.42999</v>
      </c>
      <c r="AF131" s="787">
        <v>0</v>
      </c>
      <c r="AG131" s="719">
        <v>0</v>
      </c>
      <c r="AH131" s="308" t="s">
        <v>29</v>
      </c>
      <c r="AI131" s="789">
        <v>0</v>
      </c>
      <c r="AJ131" s="829">
        <v>0</v>
      </c>
      <c r="AK131" s="787">
        <v>0.618821</v>
      </c>
      <c r="AL131" s="719">
        <v>0</v>
      </c>
      <c r="AM131" s="308" t="s">
        <v>29</v>
      </c>
      <c r="AN131" s="789">
        <v>0.618821</v>
      </c>
      <c r="AO131" s="829">
        <v>0</v>
      </c>
      <c r="AP131" s="787">
        <v>0</v>
      </c>
      <c r="AQ131" s="719">
        <v>0</v>
      </c>
      <c r="AR131" s="308" t="s">
        <v>29</v>
      </c>
      <c r="AS131" s="789">
        <v>0</v>
      </c>
      <c r="AT131" s="829">
        <v>0</v>
      </c>
      <c r="AU131" s="787">
        <v>0</v>
      </c>
      <c r="AV131" s="719">
        <v>0</v>
      </c>
      <c r="AW131" s="308" t="s">
        <v>29</v>
      </c>
      <c r="AX131" s="789">
        <v>0</v>
      </c>
      <c r="AY131" s="829">
        <v>0</v>
      </c>
    </row>
    <row r="132" s="695" customFormat="1" hidden="1" outlineLevel="2" spans="1:51">
      <c r="A132" s="813" t="s">
        <v>147</v>
      </c>
      <c r="B132" s="787">
        <v>10.009737</v>
      </c>
      <c r="C132" s="719">
        <v>11.15370606</v>
      </c>
      <c r="D132" s="308">
        <v>0.897435968471271</v>
      </c>
      <c r="E132" s="789">
        <v>-1.14396906000001</v>
      </c>
      <c r="F132" s="829">
        <v>0</v>
      </c>
      <c r="G132" s="787">
        <v>6.59660299999999</v>
      </c>
      <c r="H132" s="719">
        <v>7.46</v>
      </c>
      <c r="I132" s="308">
        <v>0.884263136729222</v>
      </c>
      <c r="J132" s="789">
        <v>-0.863397000000005</v>
      </c>
      <c r="K132" s="829">
        <v>0</v>
      </c>
      <c r="L132" s="787">
        <v>2.302334</v>
      </c>
      <c r="M132" s="719">
        <v>2.410506</v>
      </c>
      <c r="N132" s="308">
        <v>0.95512477463238</v>
      </c>
      <c r="O132" s="789">
        <v>-0.108172</v>
      </c>
      <c r="P132" s="829">
        <v>0</v>
      </c>
      <c r="Q132" s="787">
        <v>0.487799999999999</v>
      </c>
      <c r="R132" s="719">
        <v>0.4878</v>
      </c>
      <c r="S132" s="308">
        <v>0.999999999999997</v>
      </c>
      <c r="T132" s="789">
        <v>-1.22124532708767e-15</v>
      </c>
      <c r="U132" s="829">
        <v>0</v>
      </c>
      <c r="V132" s="787">
        <v>0</v>
      </c>
      <c r="W132" s="719">
        <v>0</v>
      </c>
      <c r="X132" s="308" t="s">
        <v>29</v>
      </c>
      <c r="Y132" s="789">
        <v>0</v>
      </c>
      <c r="Z132" s="829">
        <v>0</v>
      </c>
      <c r="AA132" s="787">
        <v>0.623</v>
      </c>
      <c r="AB132" s="719">
        <v>0.79540006</v>
      </c>
      <c r="AC132" s="308">
        <v>0.783253649741993</v>
      </c>
      <c r="AD132" s="789">
        <v>-0.17240006</v>
      </c>
      <c r="AE132" s="829">
        <v>0</v>
      </c>
      <c r="AF132" s="787">
        <v>0</v>
      </c>
      <c r="AG132" s="719">
        <v>0</v>
      </c>
      <c r="AH132" s="308" t="s">
        <v>29</v>
      </c>
      <c r="AI132" s="789">
        <v>0</v>
      </c>
      <c r="AJ132" s="829">
        <v>0</v>
      </c>
      <c r="AK132" s="787">
        <v>0</v>
      </c>
      <c r="AL132" s="719">
        <v>0</v>
      </c>
      <c r="AM132" s="308" t="s">
        <v>29</v>
      </c>
      <c r="AN132" s="789">
        <v>0</v>
      </c>
      <c r="AO132" s="829">
        <v>0</v>
      </c>
      <c r="AP132" s="787">
        <v>0.011285</v>
      </c>
      <c r="AQ132" s="719">
        <v>0</v>
      </c>
      <c r="AR132" s="308" t="s">
        <v>29</v>
      </c>
      <c r="AS132" s="789">
        <v>0.011285</v>
      </c>
      <c r="AT132" s="829">
        <v>0</v>
      </c>
      <c r="AU132" s="787">
        <v>0</v>
      </c>
      <c r="AV132" s="719">
        <v>0</v>
      </c>
      <c r="AW132" s="308" t="s">
        <v>29</v>
      </c>
      <c r="AX132" s="789">
        <v>0</v>
      </c>
      <c r="AY132" s="829">
        <v>0</v>
      </c>
    </row>
    <row r="133" s="695" customFormat="1" hidden="1" outlineLevel="2" spans="1:51">
      <c r="A133" s="813" t="s">
        <v>148</v>
      </c>
      <c r="B133" s="787">
        <v>4.13063799999999</v>
      </c>
      <c r="C133" s="719">
        <v>0</v>
      </c>
      <c r="D133" s="308" t="s">
        <v>29</v>
      </c>
      <c r="E133" s="789">
        <v>4.13063799999999</v>
      </c>
      <c r="F133" s="829">
        <v>0</v>
      </c>
      <c r="G133" s="787">
        <v>3.04031599999999</v>
      </c>
      <c r="H133" s="719">
        <v>0</v>
      </c>
      <c r="I133" s="308" t="s">
        <v>29</v>
      </c>
      <c r="J133" s="789">
        <v>3.04031599999999</v>
      </c>
      <c r="K133" s="829">
        <v>0</v>
      </c>
      <c r="L133" s="787">
        <v>0.882521999999999</v>
      </c>
      <c r="M133" s="719">
        <v>0</v>
      </c>
      <c r="N133" s="308" t="s">
        <v>29</v>
      </c>
      <c r="O133" s="789">
        <v>0.882521999999999</v>
      </c>
      <c r="P133" s="829">
        <v>0</v>
      </c>
      <c r="Q133" s="787">
        <v>0.0677999999999997</v>
      </c>
      <c r="R133" s="719">
        <v>0</v>
      </c>
      <c r="S133" s="308" t="s">
        <v>29</v>
      </c>
      <c r="T133" s="789">
        <v>0.0677999999999997</v>
      </c>
      <c r="U133" s="829">
        <v>0</v>
      </c>
      <c r="V133" s="787">
        <v>0</v>
      </c>
      <c r="W133" s="719">
        <v>0</v>
      </c>
      <c r="X133" s="308" t="s">
        <v>29</v>
      </c>
      <c r="Y133" s="789">
        <v>0</v>
      </c>
      <c r="Z133" s="829">
        <v>0</v>
      </c>
      <c r="AA133" s="787">
        <v>0.14</v>
      </c>
      <c r="AB133" s="719">
        <v>0</v>
      </c>
      <c r="AC133" s="308" t="s">
        <v>29</v>
      </c>
      <c r="AD133" s="789">
        <v>0.14</v>
      </c>
      <c r="AE133" s="829">
        <v>0</v>
      </c>
      <c r="AF133" s="787">
        <v>0</v>
      </c>
      <c r="AG133" s="719">
        <v>0</v>
      </c>
      <c r="AH133" s="308" t="s">
        <v>29</v>
      </c>
      <c r="AI133" s="789">
        <v>0</v>
      </c>
      <c r="AJ133" s="829">
        <v>0</v>
      </c>
      <c r="AK133" s="787">
        <v>0</v>
      </c>
      <c r="AL133" s="719">
        <v>0</v>
      </c>
      <c r="AM133" s="308" t="s">
        <v>29</v>
      </c>
      <c r="AN133" s="789">
        <v>0</v>
      </c>
      <c r="AO133" s="829">
        <v>0</v>
      </c>
      <c r="AP133" s="787">
        <v>0</v>
      </c>
      <c r="AQ133" s="719">
        <v>0</v>
      </c>
      <c r="AR133" s="308" t="s">
        <v>29</v>
      </c>
      <c r="AS133" s="789">
        <v>0</v>
      </c>
      <c r="AT133" s="829">
        <v>0</v>
      </c>
      <c r="AU133" s="787">
        <v>0</v>
      </c>
      <c r="AV133" s="719">
        <v>0</v>
      </c>
      <c r="AW133" s="308" t="s">
        <v>29</v>
      </c>
      <c r="AX133" s="789">
        <v>0</v>
      </c>
      <c r="AY133" s="829">
        <v>0</v>
      </c>
    </row>
    <row r="134" s="695" customFormat="1" hidden="1" outlineLevel="2" spans="1:51">
      <c r="A134" s="813" t="s">
        <v>149</v>
      </c>
      <c r="B134" s="787">
        <v>18.4048</v>
      </c>
      <c r="C134" s="719">
        <v>17.84625909</v>
      </c>
      <c r="D134" s="308">
        <v>1.03129736642191</v>
      </c>
      <c r="E134" s="789">
        <v>0.558540909999998</v>
      </c>
      <c r="F134" s="829">
        <v>16.205689</v>
      </c>
      <c r="G134" s="787">
        <v>12.82767</v>
      </c>
      <c r="H134" s="719">
        <v>12.15</v>
      </c>
      <c r="I134" s="308">
        <v>1.05577530864198</v>
      </c>
      <c r="J134" s="789">
        <v>0.677669999999999</v>
      </c>
      <c r="K134" s="829">
        <v>10.459742</v>
      </c>
      <c r="L134" s="787">
        <v>3.453501</v>
      </c>
      <c r="M134" s="719">
        <v>3.615759</v>
      </c>
      <c r="N134" s="308">
        <v>0.95512477463238</v>
      </c>
      <c r="O134" s="789">
        <v>-0.162258000000002</v>
      </c>
      <c r="P134" s="829">
        <v>3.12069699999999</v>
      </c>
      <c r="Q134" s="787">
        <v>0.747799999999998</v>
      </c>
      <c r="R134" s="719">
        <v>0.7524</v>
      </c>
      <c r="S134" s="308">
        <v>0.993886230728334</v>
      </c>
      <c r="T134" s="789">
        <v>-0.0046000000000016</v>
      </c>
      <c r="U134" s="829">
        <v>0.637899999999999</v>
      </c>
      <c r="V134" s="787">
        <v>0</v>
      </c>
      <c r="W134" s="719">
        <v>0</v>
      </c>
      <c r="X134" s="308" t="s">
        <v>29</v>
      </c>
      <c r="Y134" s="789">
        <v>0</v>
      </c>
      <c r="Z134" s="829">
        <v>0</v>
      </c>
      <c r="AA134" s="787">
        <v>1.375829</v>
      </c>
      <c r="AB134" s="719">
        <v>1.32810009</v>
      </c>
      <c r="AC134" s="308">
        <v>1.03593773568677</v>
      </c>
      <c r="AD134" s="789">
        <v>0.0477289099999965</v>
      </c>
      <c r="AE134" s="829">
        <v>1.98735</v>
      </c>
      <c r="AF134" s="787">
        <v>0</v>
      </c>
      <c r="AG134" s="719">
        <v>0</v>
      </c>
      <c r="AH134" s="308" t="s">
        <v>29</v>
      </c>
      <c r="AI134" s="789">
        <v>0</v>
      </c>
      <c r="AJ134" s="829">
        <v>0</v>
      </c>
      <c r="AK134" s="787">
        <v>0</v>
      </c>
      <c r="AL134" s="719">
        <v>0</v>
      </c>
      <c r="AM134" s="308" t="s">
        <v>29</v>
      </c>
      <c r="AN134" s="789">
        <v>0</v>
      </c>
      <c r="AO134" s="829">
        <v>0</v>
      </c>
      <c r="AP134" s="787">
        <v>0</v>
      </c>
      <c r="AQ134" s="719">
        <v>0</v>
      </c>
      <c r="AR134" s="308" t="s">
        <v>29</v>
      </c>
      <c r="AS134" s="789">
        <v>0</v>
      </c>
      <c r="AT134" s="829">
        <v>0</v>
      </c>
      <c r="AU134" s="787">
        <v>0</v>
      </c>
      <c r="AV134" s="719">
        <v>0</v>
      </c>
      <c r="AW134" s="308" t="s">
        <v>29</v>
      </c>
      <c r="AX134" s="789">
        <v>0</v>
      </c>
      <c r="AY134" s="829">
        <v>0</v>
      </c>
    </row>
    <row r="135" s="695" customFormat="1" hidden="1" outlineLevel="2" spans="1:51">
      <c r="A135" s="813" t="s">
        <v>150</v>
      </c>
      <c r="B135" s="787">
        <v>23.2981519999999</v>
      </c>
      <c r="C135" s="719">
        <v>24.23434412</v>
      </c>
      <c r="D135" s="308">
        <v>0.961369199209008</v>
      </c>
      <c r="E135" s="789">
        <v>-0.936192120000062</v>
      </c>
      <c r="F135" s="829">
        <v>26.1009589999999</v>
      </c>
      <c r="G135" s="787">
        <v>15.3474589999999</v>
      </c>
      <c r="H135" s="719">
        <v>17.31</v>
      </c>
      <c r="I135" s="308">
        <v>0.886623859041013</v>
      </c>
      <c r="J135" s="789">
        <v>-1.96254100000006</v>
      </c>
      <c r="K135" s="829">
        <v>16.61846</v>
      </c>
      <c r="L135" s="787">
        <v>3.689243</v>
      </c>
      <c r="M135" s="719">
        <v>4.069944</v>
      </c>
      <c r="N135" s="308">
        <v>0.906460383730095</v>
      </c>
      <c r="O135" s="789">
        <v>-0.380701000000003</v>
      </c>
      <c r="P135" s="829">
        <v>3.81236399999999</v>
      </c>
      <c r="Q135" s="787">
        <v>0.821899999999999</v>
      </c>
      <c r="R135" s="719">
        <v>0.9036</v>
      </c>
      <c r="S135" s="308">
        <v>0.909583886675519</v>
      </c>
      <c r="T135" s="789">
        <v>-0.0817000000000008</v>
      </c>
      <c r="U135" s="829">
        <v>0.8568</v>
      </c>
      <c r="V135" s="787">
        <v>0</v>
      </c>
      <c r="W135" s="719">
        <v>0</v>
      </c>
      <c r="X135" s="308" t="s">
        <v>29</v>
      </c>
      <c r="Y135" s="789">
        <v>0</v>
      </c>
      <c r="Z135" s="829">
        <v>0</v>
      </c>
      <c r="AA135" s="787">
        <v>3.43955</v>
      </c>
      <c r="AB135" s="719">
        <v>1.95080012</v>
      </c>
      <c r="AC135" s="308">
        <v>1.76314834346022</v>
      </c>
      <c r="AD135" s="789">
        <v>1.48874988</v>
      </c>
      <c r="AE135" s="829">
        <v>4.81333499999999</v>
      </c>
      <c r="AF135" s="787">
        <v>0</v>
      </c>
      <c r="AG135" s="719">
        <v>0</v>
      </c>
      <c r="AH135" s="308" t="s">
        <v>29</v>
      </c>
      <c r="AI135" s="789">
        <v>0</v>
      </c>
      <c r="AJ135" s="829">
        <v>0</v>
      </c>
      <c r="AK135" s="787">
        <v>0</v>
      </c>
      <c r="AL135" s="719">
        <v>0</v>
      </c>
      <c r="AM135" s="308" t="s">
        <v>29</v>
      </c>
      <c r="AN135" s="789">
        <v>0</v>
      </c>
      <c r="AO135" s="829">
        <v>0</v>
      </c>
      <c r="AP135" s="787">
        <v>0</v>
      </c>
      <c r="AQ135" s="719">
        <v>0</v>
      </c>
      <c r="AR135" s="308" t="s">
        <v>29</v>
      </c>
      <c r="AS135" s="789">
        <v>0</v>
      </c>
      <c r="AT135" s="829">
        <v>0</v>
      </c>
      <c r="AU135" s="787">
        <v>0</v>
      </c>
      <c r="AV135" s="719">
        <v>0</v>
      </c>
      <c r="AW135" s="308" t="s">
        <v>29</v>
      </c>
      <c r="AX135" s="789">
        <v>0</v>
      </c>
      <c r="AY135" s="829">
        <v>0</v>
      </c>
    </row>
    <row r="136" s="695" customFormat="1" hidden="1" outlineLevel="2" spans="1:51">
      <c r="A136" s="813" t="s">
        <v>151</v>
      </c>
      <c r="B136" s="787">
        <v>6.34009099999998</v>
      </c>
      <c r="C136" s="719">
        <v>7.40722202999999</v>
      </c>
      <c r="D136" s="308">
        <v>0.855933705554117</v>
      </c>
      <c r="E136" s="789">
        <v>-1.06713103000001</v>
      </c>
      <c r="F136" s="829">
        <v>15.525966</v>
      </c>
      <c r="G136" s="787">
        <v>4.75496799999998</v>
      </c>
      <c r="H136" s="719">
        <v>5.74</v>
      </c>
      <c r="I136" s="308">
        <v>0.828391637630659</v>
      </c>
      <c r="J136" s="789">
        <v>-0.985032000000015</v>
      </c>
      <c r="K136" s="829">
        <v>9.60975999999998</v>
      </c>
      <c r="L136" s="787">
        <v>0.01609</v>
      </c>
      <c r="M136" s="719">
        <v>0.009522</v>
      </c>
      <c r="N136" s="308">
        <v>1.68977105650073</v>
      </c>
      <c r="O136" s="789">
        <v>0.006568</v>
      </c>
      <c r="P136" s="829">
        <v>1.977406</v>
      </c>
      <c r="Q136" s="787">
        <v>0.07</v>
      </c>
      <c r="R136" s="719">
        <v>0.09</v>
      </c>
      <c r="S136" s="308">
        <v>0.777777777777778</v>
      </c>
      <c r="T136" s="789">
        <v>-0.02</v>
      </c>
      <c r="U136" s="829">
        <v>0.503799999999999</v>
      </c>
      <c r="V136" s="787">
        <v>0</v>
      </c>
      <c r="W136" s="719">
        <v>0</v>
      </c>
      <c r="X136" s="308" t="s">
        <v>29</v>
      </c>
      <c r="Y136" s="789">
        <v>0</v>
      </c>
      <c r="Z136" s="829">
        <v>0</v>
      </c>
      <c r="AA136" s="787">
        <v>1.499033</v>
      </c>
      <c r="AB136" s="719">
        <v>1.56770003</v>
      </c>
      <c r="AC136" s="308">
        <v>0.956198871795646</v>
      </c>
      <c r="AD136" s="789">
        <v>-0.0686670299999996</v>
      </c>
      <c r="AE136" s="829">
        <v>3.435</v>
      </c>
      <c r="AF136" s="787">
        <v>0</v>
      </c>
      <c r="AG136" s="719">
        <v>0</v>
      </c>
      <c r="AH136" s="308" t="s">
        <v>29</v>
      </c>
      <c r="AI136" s="789">
        <v>0</v>
      </c>
      <c r="AJ136" s="829">
        <v>0</v>
      </c>
      <c r="AK136" s="787">
        <v>0</v>
      </c>
      <c r="AL136" s="719">
        <v>0</v>
      </c>
      <c r="AM136" s="308" t="s">
        <v>29</v>
      </c>
      <c r="AN136" s="789">
        <v>0</v>
      </c>
      <c r="AO136" s="829">
        <v>0</v>
      </c>
      <c r="AP136" s="787">
        <v>0</v>
      </c>
      <c r="AQ136" s="719">
        <v>0</v>
      </c>
      <c r="AR136" s="308" t="s">
        <v>29</v>
      </c>
      <c r="AS136" s="789">
        <v>0</v>
      </c>
      <c r="AT136" s="829">
        <v>0</v>
      </c>
      <c r="AU136" s="787">
        <v>0</v>
      </c>
      <c r="AV136" s="719">
        <v>0</v>
      </c>
      <c r="AW136" s="308" t="s">
        <v>29</v>
      </c>
      <c r="AX136" s="789">
        <v>0</v>
      </c>
      <c r="AY136" s="829">
        <v>0</v>
      </c>
    </row>
    <row r="137" s="695" customFormat="1" ht="16.2" collapsed="1" spans="1:51">
      <c r="A137" s="213" t="s">
        <v>152</v>
      </c>
      <c r="B137" s="214">
        <v>80.6216109999999</v>
      </c>
      <c r="C137" s="799">
        <v>80.53687439</v>
      </c>
      <c r="D137" s="216">
        <v>1.00105214674199</v>
      </c>
      <c r="E137" s="799">
        <v>0.0847366099998652</v>
      </c>
      <c r="F137" s="217">
        <v>75.1542999999999</v>
      </c>
      <c r="G137" s="214">
        <v>54.3082129999999</v>
      </c>
      <c r="H137" s="799">
        <v>55.71</v>
      </c>
      <c r="I137" s="216">
        <v>0.974837784957815</v>
      </c>
      <c r="J137" s="799">
        <v>-1.4017870000001</v>
      </c>
      <c r="K137" s="217">
        <v>47.185391</v>
      </c>
      <c r="L137" s="214">
        <v>14.015126</v>
      </c>
      <c r="M137" s="799">
        <v>13.876974</v>
      </c>
      <c r="N137" s="216">
        <v>1.00995548453143</v>
      </c>
      <c r="O137" s="799">
        <v>0.138151999999993</v>
      </c>
      <c r="P137" s="217">
        <v>12.614734</v>
      </c>
      <c r="Q137" s="214">
        <v>2.94589999999999</v>
      </c>
      <c r="R137" s="799">
        <v>2.9898</v>
      </c>
      <c r="S137" s="216">
        <v>0.985316743594888</v>
      </c>
      <c r="T137" s="799">
        <v>-0.0439000000000047</v>
      </c>
      <c r="U137" s="217">
        <v>2.6885</v>
      </c>
      <c r="V137" s="214">
        <v>0</v>
      </c>
      <c r="W137" s="799">
        <v>0</v>
      </c>
      <c r="X137" s="216" t="s">
        <v>29</v>
      </c>
      <c r="Y137" s="799">
        <v>0</v>
      </c>
      <c r="Z137" s="217">
        <v>0</v>
      </c>
      <c r="AA137" s="214">
        <v>9.35237199999999</v>
      </c>
      <c r="AB137" s="799">
        <v>7.96010039</v>
      </c>
      <c r="AC137" s="216">
        <v>1.17490628783389</v>
      </c>
      <c r="AD137" s="799">
        <v>1.39227160999999</v>
      </c>
      <c r="AE137" s="217">
        <v>12.665675</v>
      </c>
      <c r="AF137" s="214">
        <v>0</v>
      </c>
      <c r="AG137" s="799">
        <v>0</v>
      </c>
      <c r="AH137" s="216" t="s">
        <v>29</v>
      </c>
      <c r="AI137" s="799">
        <v>0</v>
      </c>
      <c r="AJ137" s="217">
        <v>0</v>
      </c>
      <c r="AK137" s="214">
        <v>0.618821</v>
      </c>
      <c r="AL137" s="799">
        <v>0</v>
      </c>
      <c r="AM137" s="216" t="s">
        <v>29</v>
      </c>
      <c r="AN137" s="799">
        <v>0.618821</v>
      </c>
      <c r="AO137" s="217">
        <v>0</v>
      </c>
      <c r="AP137" s="214">
        <v>0.011285</v>
      </c>
      <c r="AQ137" s="799">
        <v>0</v>
      </c>
      <c r="AR137" s="216" t="s">
        <v>29</v>
      </c>
      <c r="AS137" s="799">
        <v>0.011285</v>
      </c>
      <c r="AT137" s="217">
        <v>0</v>
      </c>
      <c r="AU137" s="214">
        <v>0</v>
      </c>
      <c r="AV137" s="799">
        <v>0</v>
      </c>
      <c r="AW137" s="216" t="s">
        <v>29</v>
      </c>
      <c r="AX137" s="799">
        <v>0</v>
      </c>
      <c r="AY137" s="217">
        <v>0</v>
      </c>
    </row>
    <row r="138" s="695" customFormat="1" ht="16.2" spans="1:51">
      <c r="A138" s="213" t="s">
        <v>153</v>
      </c>
      <c r="B138" s="214">
        <v>75.344055</v>
      </c>
      <c r="C138" s="328">
        <v>144.94760999</v>
      </c>
      <c r="D138" s="216">
        <v>0.519801982283102</v>
      </c>
      <c r="E138" s="328">
        <v>-69.60355499</v>
      </c>
      <c r="F138" s="217">
        <v>39.9283319999999</v>
      </c>
      <c r="G138" s="214">
        <v>56.630645</v>
      </c>
      <c r="H138" s="328">
        <v>107.665</v>
      </c>
      <c r="I138" s="216">
        <v>0.525989365160451</v>
      </c>
      <c r="J138" s="328">
        <v>-51.034355</v>
      </c>
      <c r="K138" s="217">
        <v>33.049985</v>
      </c>
      <c r="L138" s="214">
        <v>13.087469</v>
      </c>
      <c r="M138" s="328">
        <v>25.089526</v>
      </c>
      <c r="N138" s="216">
        <v>0.521630779314045</v>
      </c>
      <c r="O138" s="328">
        <v>-12.002057</v>
      </c>
      <c r="P138" s="217">
        <v>5.203347</v>
      </c>
      <c r="Q138" s="214">
        <v>2.8359</v>
      </c>
      <c r="R138" s="328">
        <v>5.5232</v>
      </c>
      <c r="S138" s="216">
        <v>0.513452346465816</v>
      </c>
      <c r="T138" s="328">
        <v>-2.6873</v>
      </c>
      <c r="U138" s="217">
        <v>0.961999999999996</v>
      </c>
      <c r="V138" s="214">
        <v>0</v>
      </c>
      <c r="W138" s="328">
        <v>0</v>
      </c>
      <c r="X138" s="216" t="s">
        <v>29</v>
      </c>
      <c r="Y138" s="328">
        <v>0</v>
      </c>
      <c r="Z138" s="217">
        <v>0</v>
      </c>
      <c r="AA138" s="214">
        <v>2.790041</v>
      </c>
      <c r="AB138" s="328">
        <v>6.66988399</v>
      </c>
      <c r="AC138" s="216">
        <v>0.418304276983384</v>
      </c>
      <c r="AD138" s="328">
        <v>-3.87984299</v>
      </c>
      <c r="AE138" s="217">
        <v>0.713</v>
      </c>
      <c r="AF138" s="214">
        <v>0</v>
      </c>
      <c r="AG138" s="328">
        <v>0</v>
      </c>
      <c r="AH138" s="216" t="s">
        <v>29</v>
      </c>
      <c r="AI138" s="328">
        <v>0</v>
      </c>
      <c r="AJ138" s="217">
        <v>0</v>
      </c>
      <c r="AK138" s="214">
        <v>0</v>
      </c>
      <c r="AL138" s="328">
        <v>0</v>
      </c>
      <c r="AM138" s="216" t="s">
        <v>29</v>
      </c>
      <c r="AN138" s="328">
        <v>0</v>
      </c>
      <c r="AO138" s="217">
        <v>0</v>
      </c>
      <c r="AP138" s="214">
        <v>2.383369</v>
      </c>
      <c r="AQ138" s="328">
        <v>2.61</v>
      </c>
      <c r="AR138" s="216">
        <v>0.913168199233715</v>
      </c>
      <c r="AS138" s="328">
        <v>-0.226631000000003</v>
      </c>
      <c r="AT138" s="217">
        <v>0.217697</v>
      </c>
      <c r="AU138" s="214">
        <v>0.0129</v>
      </c>
      <c r="AV138" s="328">
        <v>0</v>
      </c>
      <c r="AW138" s="216" t="s">
        <v>29</v>
      </c>
      <c r="AX138" s="328">
        <v>0.0129</v>
      </c>
      <c r="AY138" s="217">
        <v>0</v>
      </c>
    </row>
    <row r="139" s="695" customFormat="1" ht="16.2" spans="1:51">
      <c r="A139" s="213" t="s">
        <v>154</v>
      </c>
      <c r="B139" s="214">
        <v>117.314501</v>
      </c>
      <c r="C139" s="328">
        <v>101.2356876</v>
      </c>
      <c r="D139" s="216">
        <v>1.15882554641729</v>
      </c>
      <c r="E139" s="328">
        <v>16.0788133999997</v>
      </c>
      <c r="F139" s="217">
        <v>94.7861859999998</v>
      </c>
      <c r="G139" s="214">
        <v>90.4408909999998</v>
      </c>
      <c r="H139" s="328">
        <v>68.627</v>
      </c>
      <c r="I139" s="216">
        <v>1.31786164337651</v>
      </c>
      <c r="J139" s="328">
        <v>21.8138909999998</v>
      </c>
      <c r="K139" s="217">
        <v>59.2208129999998</v>
      </c>
      <c r="L139" s="214">
        <v>16.089471</v>
      </c>
      <c r="M139" s="328">
        <v>16.979337</v>
      </c>
      <c r="N139" s="216">
        <v>0.947591239869966</v>
      </c>
      <c r="O139" s="328">
        <v>-0.889866000000008</v>
      </c>
      <c r="P139" s="217">
        <v>18.105456</v>
      </c>
      <c r="Q139" s="214">
        <v>4.06569999999999</v>
      </c>
      <c r="R139" s="328">
        <v>4.3182</v>
      </c>
      <c r="S139" s="216">
        <v>0.941526561993421</v>
      </c>
      <c r="T139" s="328">
        <v>-0.252500000000008</v>
      </c>
      <c r="U139" s="217">
        <v>3.9286</v>
      </c>
      <c r="V139" s="214">
        <v>0</v>
      </c>
      <c r="W139" s="328">
        <v>0</v>
      </c>
      <c r="X139" s="216" t="s">
        <v>29</v>
      </c>
      <c r="Y139" s="328">
        <v>0</v>
      </c>
      <c r="Z139" s="217">
        <v>0.051275</v>
      </c>
      <c r="AA139" s="214">
        <v>6.718439</v>
      </c>
      <c r="AB139" s="328">
        <v>11.3111506</v>
      </c>
      <c r="AC139" s="216">
        <v>0.593966010849506</v>
      </c>
      <c r="AD139" s="328">
        <v>-4.5927116</v>
      </c>
      <c r="AE139" s="217">
        <v>13.480042</v>
      </c>
      <c r="AF139" s="214">
        <v>0</v>
      </c>
      <c r="AG139" s="328">
        <v>0</v>
      </c>
      <c r="AH139" s="216" t="s">
        <v>29</v>
      </c>
      <c r="AI139" s="328">
        <v>0</v>
      </c>
      <c r="AJ139" s="217">
        <v>0</v>
      </c>
      <c r="AK139" s="214">
        <v>5.852477</v>
      </c>
      <c r="AL139" s="328">
        <v>1.05</v>
      </c>
      <c r="AM139" s="216">
        <v>5.57378761904762</v>
      </c>
      <c r="AN139" s="328">
        <v>4.802477</v>
      </c>
      <c r="AO139" s="217">
        <v>0.431016</v>
      </c>
      <c r="AP139" s="214">
        <v>11.274163</v>
      </c>
      <c r="AQ139" s="328">
        <v>2.8</v>
      </c>
      <c r="AR139" s="216">
        <v>4.02648678571428</v>
      </c>
      <c r="AS139" s="328">
        <v>8.47416299999999</v>
      </c>
      <c r="AT139" s="217">
        <v>4.340346</v>
      </c>
      <c r="AU139" s="214">
        <v>0.31326</v>
      </c>
      <c r="AV139" s="328">
        <v>0</v>
      </c>
      <c r="AW139" s="216" t="s">
        <v>29</v>
      </c>
      <c r="AX139" s="328">
        <v>0.31326</v>
      </c>
      <c r="AY139" s="217">
        <v>0.643387999999999</v>
      </c>
    </row>
    <row r="140" ht="16.2" spans="1:2490">
      <c r="A140" s="808" t="s">
        <v>155</v>
      </c>
      <c r="B140" s="809">
        <v>627.076920999999</v>
      </c>
      <c r="C140" s="810">
        <v>702.7080586</v>
      </c>
      <c r="D140" s="834">
        <v>0.892371893741079</v>
      </c>
      <c r="E140" s="812">
        <v>-75.6311376000007</v>
      </c>
      <c r="F140" s="810">
        <v>544.007529999999</v>
      </c>
      <c r="G140" s="809">
        <v>448.375798999999</v>
      </c>
      <c r="H140" s="810">
        <v>493.232</v>
      </c>
      <c r="I140" s="834">
        <v>0.909056587974826</v>
      </c>
      <c r="J140" s="812">
        <v>-44.8562010000007</v>
      </c>
      <c r="K140" s="810">
        <v>357.876072</v>
      </c>
      <c r="L140" s="809">
        <v>113.75355</v>
      </c>
      <c r="M140" s="810">
        <v>131.265731</v>
      </c>
      <c r="N140" s="834">
        <v>0.866589848953037</v>
      </c>
      <c r="O140" s="812">
        <v>-17.5121810000001</v>
      </c>
      <c r="P140" s="810">
        <v>104.197557</v>
      </c>
      <c r="Q140" s="809">
        <v>15.4461</v>
      </c>
      <c r="R140" s="810">
        <v>19.1903</v>
      </c>
      <c r="S140" s="834">
        <v>0.804891012647013</v>
      </c>
      <c r="T140" s="812">
        <v>-3.74420000000003</v>
      </c>
      <c r="U140" s="810">
        <v>12.761</v>
      </c>
      <c r="V140" s="809">
        <v>0</v>
      </c>
      <c r="W140" s="810">
        <v>0</v>
      </c>
      <c r="X140" s="834" t="s">
        <v>29</v>
      </c>
      <c r="Y140" s="812">
        <v>0</v>
      </c>
      <c r="Z140" s="810">
        <v>0.318898999999999</v>
      </c>
      <c r="AA140" s="809">
        <v>49.501472</v>
      </c>
      <c r="AB140" s="810">
        <v>59.0200276</v>
      </c>
      <c r="AC140" s="834">
        <v>0.838723294666842</v>
      </c>
      <c r="AD140" s="812">
        <v>-9.51855560000004</v>
      </c>
      <c r="AE140" s="810">
        <v>68.8540019999999</v>
      </c>
      <c r="AF140" s="809">
        <v>0</v>
      </c>
      <c r="AG140" s="810">
        <v>0</v>
      </c>
      <c r="AH140" s="834" t="s">
        <v>29</v>
      </c>
      <c r="AI140" s="812">
        <v>0</v>
      </c>
      <c r="AJ140" s="810">
        <v>0</v>
      </c>
      <c r="AK140" s="809">
        <v>27.334274</v>
      </c>
      <c r="AL140" s="810">
        <v>17.99697597</v>
      </c>
      <c r="AM140" s="834">
        <v>1.51882594306759</v>
      </c>
      <c r="AN140" s="812">
        <v>9.33729802999997</v>
      </c>
      <c r="AO140" s="810">
        <v>17.989277</v>
      </c>
      <c r="AP140" s="809">
        <v>13.853047</v>
      </c>
      <c r="AQ140" s="810">
        <v>5.41</v>
      </c>
      <c r="AR140" s="834">
        <v>2.56063715341959</v>
      </c>
      <c r="AS140" s="812">
        <v>8.44304699999998</v>
      </c>
      <c r="AT140" s="810">
        <v>4.652545</v>
      </c>
      <c r="AU140" s="809">
        <v>0.42616</v>
      </c>
      <c r="AV140" s="810">
        <v>0</v>
      </c>
      <c r="AW140" s="834" t="s">
        <v>29</v>
      </c>
      <c r="AX140" s="812">
        <v>0.42616</v>
      </c>
      <c r="AY140" s="810">
        <v>0.643387999999999</v>
      </c>
      <c r="AZ140" s="820"/>
      <c r="BA140" s="425"/>
      <c r="BB140" s="425"/>
      <c r="BC140" s="425"/>
      <c r="BD140" s="427"/>
      <c r="BE140" s="820"/>
      <c r="BF140" s="425"/>
      <c r="BG140" s="425"/>
      <c r="BH140" s="820"/>
      <c r="BI140" s="423"/>
      <c r="BJ140" s="820"/>
      <c r="BK140" s="426"/>
      <c r="BL140" s="423"/>
      <c r="BM140" s="423"/>
      <c r="BN140" s="423"/>
      <c r="BO140" s="423"/>
      <c r="BP140" s="423"/>
      <c r="BQ140" s="425"/>
      <c r="BR140" s="425"/>
      <c r="BS140" s="423"/>
      <c r="BT140" s="820"/>
      <c r="BU140" s="425"/>
      <c r="BV140" s="820"/>
      <c r="BW140" s="423"/>
      <c r="BX140" s="428"/>
      <c r="BY140" s="423"/>
      <c r="BZ140" s="423"/>
      <c r="CA140" s="423"/>
      <c r="CB140" s="423"/>
      <c r="CC140" s="423"/>
      <c r="CD140" s="429"/>
      <c r="CE140" s="821"/>
      <c r="CF140" s="423"/>
      <c r="CG140" s="423"/>
      <c r="CH140" s="428"/>
      <c r="CI140" s="429"/>
      <c r="CJ140" s="821"/>
      <c r="CK140" s="423"/>
      <c r="CL140" s="428"/>
      <c r="CM140" s="431"/>
      <c r="CN140" s="425"/>
      <c r="CO140" s="423"/>
      <c r="CP140" s="820"/>
      <c r="CQ140" s="423"/>
      <c r="CR140" s="426"/>
      <c r="CS140" s="432"/>
      <c r="CT140" s="433"/>
      <c r="CU140" s="433"/>
      <c r="CV140" s="822"/>
      <c r="CW140" s="822"/>
      <c r="CX140" s="823"/>
      <c r="CY140" s="425"/>
      <c r="CZ140" s="425"/>
      <c r="DA140" s="423"/>
      <c r="DB140" s="820"/>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820"/>
      <c r="EB140" s="425"/>
      <c r="EC140" s="425"/>
      <c r="ED140" s="425"/>
      <c r="EE140" s="423"/>
      <c r="EF140" s="820"/>
      <c r="EG140" s="425"/>
      <c r="EH140" s="425"/>
      <c r="EI140" s="425"/>
      <c r="EJ140" s="423"/>
      <c r="EK140" s="820"/>
      <c r="EL140" s="425"/>
      <c r="EM140" s="425"/>
      <c r="EN140" s="425"/>
      <c r="EO140" s="427"/>
      <c r="EP140" s="820"/>
      <c r="EQ140" s="425"/>
      <c r="ER140" s="425"/>
      <c r="ES140" s="820"/>
      <c r="ET140" s="423"/>
      <c r="EU140" s="820"/>
      <c r="EV140" s="426"/>
      <c r="EW140" s="423"/>
      <c r="EX140" s="423"/>
      <c r="EY140" s="423"/>
      <c r="EZ140" s="423"/>
      <c r="FA140" s="423"/>
      <c r="FB140" s="425"/>
      <c r="FC140" s="425"/>
      <c r="FD140" s="423"/>
      <c r="FE140" s="820"/>
      <c r="FF140" s="425"/>
      <c r="FG140" s="820"/>
      <c r="FH140" s="423"/>
      <c r="FI140" s="428"/>
      <c r="FJ140" s="423"/>
      <c r="FK140" s="423"/>
      <c r="FL140" s="423"/>
      <c r="FM140" s="423"/>
      <c r="FN140" s="423"/>
      <c r="FO140" s="429"/>
      <c r="FP140" s="821"/>
      <c r="FQ140" s="423"/>
      <c r="FR140" s="423"/>
      <c r="FS140" s="428"/>
      <c r="FT140" s="429"/>
      <c r="FU140" s="821"/>
      <c r="FV140" s="423"/>
      <c r="FW140" s="428"/>
      <c r="FX140" s="431"/>
      <c r="FY140" s="425"/>
      <c r="FZ140" s="423"/>
      <c r="GA140" s="820"/>
      <c r="GB140" s="423"/>
      <c r="GC140" s="426"/>
      <c r="GD140" s="432"/>
      <c r="GE140" s="433"/>
      <c r="GF140" s="433"/>
      <c r="GG140" s="822"/>
      <c r="GH140" s="822"/>
      <c r="GI140" s="823"/>
      <c r="GJ140" s="425"/>
      <c r="GK140" s="425"/>
      <c r="GL140" s="423"/>
      <c r="GM140" s="820"/>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820"/>
      <c r="HM140" s="425"/>
      <c r="HN140" s="425"/>
      <c r="HO140" s="425"/>
      <c r="HP140" s="423"/>
      <c r="HQ140" s="820"/>
      <c r="HR140" s="425"/>
      <c r="HS140" s="425"/>
      <c r="HT140" s="425"/>
      <c r="HU140" s="423"/>
      <c r="HV140" s="820"/>
      <c r="HW140" s="425"/>
      <c r="HX140" s="425"/>
      <c r="HY140" s="425"/>
      <c r="HZ140" s="427"/>
      <c r="IA140" s="820"/>
      <c r="IB140" s="425"/>
      <c r="IC140" s="425"/>
      <c r="ID140" s="820"/>
      <c r="IE140" s="423"/>
      <c r="IF140" s="820"/>
      <c r="IG140" s="426"/>
      <c r="IH140" s="423"/>
      <c r="II140" s="423"/>
      <c r="IJ140" s="423"/>
      <c r="IK140" s="423"/>
      <c r="IL140" s="423"/>
      <c r="IM140" s="425"/>
      <c r="IN140" s="425"/>
      <c r="IO140" s="423"/>
      <c r="IP140" s="820"/>
      <c r="IQ140" s="425"/>
      <c r="IR140" s="820"/>
      <c r="IS140" s="423"/>
      <c r="IT140" s="428"/>
      <c r="IU140" s="423"/>
      <c r="IV140" s="423"/>
      <c r="IW140" s="423"/>
      <c r="IX140" s="423"/>
      <c r="IY140" s="423"/>
      <c r="IZ140" s="429"/>
      <c r="JA140" s="821"/>
      <c r="JB140" s="423"/>
      <c r="JC140" s="423"/>
      <c r="JD140" s="428"/>
      <c r="JE140" s="429"/>
      <c r="JF140" s="821"/>
      <c r="JG140" s="423"/>
      <c r="JH140" s="428"/>
      <c r="JI140" s="431"/>
      <c r="JJ140" s="425"/>
      <c r="JK140" s="423"/>
      <c r="JL140" s="820"/>
      <c r="JM140" s="423"/>
      <c r="JN140" s="426"/>
      <c r="JO140" s="432"/>
      <c r="JP140" s="433"/>
      <c r="JQ140" s="433"/>
      <c r="JR140" s="822"/>
      <c r="JS140" s="822"/>
      <c r="JT140" s="823"/>
      <c r="JU140" s="425"/>
      <c r="JV140" s="425"/>
      <c r="JW140" s="423"/>
      <c r="JX140" s="820"/>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820"/>
      <c r="KX140" s="425"/>
      <c r="KY140" s="425"/>
      <c r="KZ140" s="425"/>
      <c r="LA140" s="423"/>
      <c r="LB140" s="820"/>
      <c r="LC140" s="425"/>
      <c r="LD140" s="425"/>
      <c r="LE140" s="425"/>
      <c r="LF140" s="423"/>
      <c r="LG140" s="820"/>
      <c r="LH140" s="425"/>
      <c r="LI140" s="425"/>
      <c r="LJ140" s="425"/>
      <c r="LK140" s="427"/>
      <c r="LL140" s="820"/>
      <c r="LM140" s="425"/>
      <c r="LN140" s="425"/>
      <c r="LO140" s="820"/>
      <c r="LP140" s="423"/>
      <c r="LQ140" s="820"/>
      <c r="LR140" s="426"/>
      <c r="LS140" s="423"/>
      <c r="LT140" s="423"/>
      <c r="LU140" s="423"/>
      <c r="LV140" s="423"/>
      <c r="LW140" s="423"/>
      <c r="LX140" s="425"/>
      <c r="LY140" s="425"/>
      <c r="LZ140" s="423"/>
      <c r="MA140" s="820"/>
      <c r="MB140" s="425"/>
      <c r="MC140" s="820"/>
      <c r="MD140" s="423"/>
      <c r="ME140" s="428"/>
      <c r="MF140" s="423"/>
      <c r="MG140" s="423"/>
      <c r="MH140" s="423"/>
      <c r="MI140" s="423"/>
      <c r="MJ140" s="423"/>
      <c r="MK140" s="429"/>
      <c r="ML140" s="821"/>
      <c r="MM140" s="423"/>
      <c r="MN140" s="423"/>
      <c r="MO140" s="428"/>
      <c r="MP140" s="429"/>
      <c r="MQ140" s="821"/>
      <c r="MR140" s="423"/>
      <c r="MS140" s="428"/>
      <c r="MT140" s="431"/>
      <c r="MU140" s="425"/>
      <c r="MV140" s="423"/>
      <c r="MW140" s="820"/>
      <c r="MX140" s="423"/>
      <c r="MY140" s="426"/>
      <c r="MZ140" s="432"/>
      <c r="NA140" s="433"/>
      <c r="NB140" s="433"/>
      <c r="NC140" s="822"/>
      <c r="ND140" s="822"/>
      <c r="NE140" s="823"/>
      <c r="NF140" s="425"/>
      <c r="NG140" s="425"/>
      <c r="NH140" s="423"/>
      <c r="NI140" s="820"/>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820"/>
      <c r="OI140" s="425"/>
      <c r="OJ140" s="425"/>
      <c r="OK140" s="425"/>
      <c r="OL140" s="423"/>
      <c r="OM140" s="820"/>
      <c r="ON140" s="425"/>
      <c r="OO140" s="425"/>
      <c r="OP140" s="425"/>
      <c r="OQ140" s="423"/>
      <c r="OR140" s="820"/>
      <c r="OS140" s="425"/>
      <c r="OT140" s="425"/>
      <c r="OU140" s="425"/>
      <c r="OV140" s="427"/>
      <c r="OW140" s="820"/>
      <c r="OX140" s="425"/>
      <c r="OY140" s="425"/>
      <c r="OZ140" s="820"/>
      <c r="PA140" s="423"/>
      <c r="PB140" s="820"/>
      <c r="PC140" s="426"/>
      <c r="PD140" s="423"/>
      <c r="PE140" s="423"/>
      <c r="PF140" s="423"/>
      <c r="PG140" s="423"/>
      <c r="PH140" s="423"/>
      <c r="PI140" s="425"/>
      <c r="PJ140" s="425"/>
      <c r="PK140" s="423"/>
      <c r="PL140" s="820"/>
      <c r="PM140" s="425"/>
      <c r="PN140" s="820"/>
      <c r="PO140" s="423"/>
      <c r="PP140" s="428"/>
      <c r="PQ140" s="423"/>
      <c r="PR140" s="423"/>
      <c r="PS140" s="423"/>
      <c r="PT140" s="423"/>
      <c r="PU140" s="423"/>
      <c r="PV140" s="429"/>
      <c r="PW140" s="821"/>
      <c r="PX140" s="423"/>
      <c r="PY140" s="423"/>
      <c r="PZ140" s="428"/>
      <c r="QA140" s="429"/>
      <c r="QB140" s="821"/>
      <c r="QC140" s="423"/>
      <c r="QD140" s="428"/>
      <c r="QE140" s="431"/>
      <c r="QF140" s="425"/>
      <c r="QG140" s="423"/>
      <c r="QH140" s="820"/>
      <c r="QI140" s="423"/>
      <c r="QJ140" s="426"/>
      <c r="QK140" s="432"/>
      <c r="QL140" s="433"/>
      <c r="QM140" s="433"/>
      <c r="QN140" s="822"/>
      <c r="QO140" s="822"/>
      <c r="QP140" s="823"/>
      <c r="QQ140" s="425"/>
      <c r="QR140" s="425"/>
      <c r="QS140" s="423"/>
      <c r="QT140" s="820"/>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820"/>
      <c r="RT140" s="425"/>
      <c r="RU140" s="425"/>
      <c r="RV140" s="425"/>
      <c r="RW140" s="423"/>
      <c r="RX140" s="820"/>
      <c r="RY140" s="425"/>
      <c r="RZ140" s="425"/>
      <c r="SA140" s="425"/>
      <c r="SB140" s="423"/>
      <c r="SC140" s="820"/>
      <c r="SD140" s="425"/>
      <c r="SE140" s="425"/>
      <c r="SF140" s="425"/>
      <c r="SG140" s="427"/>
      <c r="SH140" s="820"/>
      <c r="SI140" s="425"/>
      <c r="SJ140" s="425"/>
      <c r="SK140" s="820"/>
      <c r="SL140" s="423"/>
      <c r="SM140" s="820"/>
      <c r="SN140" s="426"/>
      <c r="SO140" s="423"/>
      <c r="SP140" s="423"/>
      <c r="SQ140" s="423"/>
      <c r="SR140" s="423"/>
      <c r="SS140" s="423"/>
      <c r="ST140" s="425"/>
      <c r="SU140" s="425"/>
      <c r="SV140" s="423"/>
      <c r="SW140" s="820"/>
      <c r="SX140" s="425"/>
      <c r="SY140" s="820"/>
      <c r="SZ140" s="423"/>
      <c r="TA140" s="428"/>
      <c r="TB140" s="423"/>
      <c r="TC140" s="423"/>
      <c r="TD140" s="423"/>
      <c r="TE140" s="423"/>
      <c r="TF140" s="423"/>
      <c r="TG140" s="429"/>
      <c r="TH140" s="821"/>
      <c r="TI140" s="423"/>
      <c r="TJ140" s="423"/>
      <c r="TK140" s="428"/>
      <c r="TL140" s="429"/>
      <c r="TM140" s="821"/>
      <c r="TN140" s="423"/>
      <c r="TO140" s="428"/>
      <c r="TP140" s="431"/>
      <c r="TQ140" s="425"/>
      <c r="TR140" s="423"/>
      <c r="TS140" s="820"/>
      <c r="TT140" s="423"/>
      <c r="TU140" s="426"/>
      <c r="TV140" s="432"/>
      <c r="TW140" s="433"/>
      <c r="TX140" s="433"/>
      <c r="TY140" s="822"/>
      <c r="TZ140" s="822"/>
      <c r="UA140" s="823"/>
      <c r="UB140" s="425"/>
      <c r="UC140" s="425"/>
      <c r="UD140" s="423"/>
      <c r="UE140" s="820"/>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820"/>
      <c r="VE140" s="425"/>
      <c r="VF140" s="425"/>
      <c r="VG140" s="425"/>
      <c r="VH140" s="423"/>
      <c r="VI140" s="820"/>
      <c r="VJ140" s="425"/>
      <c r="VK140" s="425"/>
      <c r="VL140" s="425"/>
      <c r="VM140" s="423"/>
      <c r="VN140" s="820"/>
      <c r="VO140" s="425"/>
      <c r="VP140" s="425"/>
      <c r="VQ140" s="425"/>
      <c r="VR140" s="427"/>
      <c r="VS140" s="820"/>
      <c r="VT140" s="425"/>
      <c r="VU140" s="425"/>
      <c r="VV140" s="820"/>
      <c r="VW140" s="423"/>
      <c r="VX140" s="820"/>
      <c r="VY140" s="426"/>
      <c r="VZ140" s="423"/>
      <c r="WA140" s="423"/>
      <c r="WB140" s="423"/>
      <c r="WC140" s="423"/>
      <c r="WD140" s="423"/>
      <c r="WE140" s="425"/>
      <c r="WF140" s="425"/>
      <c r="WG140" s="423"/>
      <c r="WH140" s="820"/>
      <c r="WI140" s="425"/>
      <c r="WJ140" s="820"/>
      <c r="WK140" s="423"/>
      <c r="WL140" s="428"/>
      <c r="WM140" s="423"/>
      <c r="WN140" s="423"/>
      <c r="WO140" s="423"/>
      <c r="WP140" s="423"/>
      <c r="WQ140" s="423"/>
      <c r="WR140" s="429"/>
      <c r="WS140" s="821"/>
      <c r="WT140" s="423"/>
      <c r="WU140" s="423"/>
      <c r="WV140" s="428"/>
      <c r="WW140" s="429"/>
      <c r="WX140" s="821"/>
      <c r="WY140" s="423"/>
      <c r="WZ140" s="428"/>
      <c r="XA140" s="431"/>
      <c r="XB140" s="425"/>
      <c r="XC140" s="423"/>
      <c r="XD140" s="820"/>
      <c r="XE140" s="423"/>
      <c r="XF140" s="426"/>
      <c r="XG140" s="432"/>
      <c r="XH140" s="433"/>
      <c r="XI140" s="433"/>
      <c r="XJ140" s="822"/>
      <c r="XK140" s="822"/>
      <c r="XL140" s="823"/>
      <c r="XM140" s="425"/>
      <c r="XN140" s="425"/>
      <c r="XO140" s="423"/>
      <c r="XP140" s="820"/>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820"/>
      <c r="YP140" s="425"/>
      <c r="YQ140" s="425"/>
      <c r="YR140" s="425"/>
      <c r="YS140" s="423"/>
      <c r="YT140" s="820"/>
      <c r="YU140" s="425"/>
      <c r="YV140" s="425"/>
      <c r="YW140" s="425"/>
      <c r="YX140" s="423"/>
      <c r="YY140" s="820"/>
      <c r="YZ140" s="425"/>
      <c r="ZA140" s="425"/>
      <c r="ZB140" s="425"/>
      <c r="ZC140" s="427"/>
      <c r="ZD140" s="820"/>
      <c r="ZE140" s="425"/>
      <c r="ZF140" s="425"/>
      <c r="ZG140" s="820"/>
      <c r="ZH140" s="423"/>
      <c r="ZI140" s="820"/>
      <c r="ZJ140" s="426"/>
      <c r="ZK140" s="423"/>
      <c r="ZL140" s="423"/>
      <c r="ZM140" s="423"/>
      <c r="ZN140" s="423"/>
      <c r="ZO140" s="423"/>
      <c r="ZP140" s="425"/>
      <c r="ZQ140" s="425"/>
      <c r="ZR140" s="423"/>
      <c r="ZS140" s="820"/>
      <c r="ZT140" s="425"/>
      <c r="ZU140" s="820"/>
      <c r="ZV140" s="423"/>
      <c r="ZW140" s="428"/>
      <c r="ZX140" s="423"/>
      <c r="ZY140" s="423"/>
      <c r="ZZ140" s="423"/>
      <c r="AAA140" s="423"/>
      <c r="AAB140" s="423"/>
      <c r="AAC140" s="429"/>
      <c r="AAD140" s="821"/>
      <c r="AAE140" s="423"/>
      <c r="AAF140" s="423"/>
      <c r="AAG140" s="428"/>
      <c r="AAH140" s="429"/>
      <c r="AAI140" s="821"/>
      <c r="AAJ140" s="423"/>
      <c r="AAK140" s="428"/>
      <c r="AAL140" s="431"/>
      <c r="AAM140" s="425"/>
      <c r="AAN140" s="423"/>
      <c r="AAO140" s="820"/>
      <c r="AAP140" s="423"/>
      <c r="AAQ140" s="426"/>
      <c r="AAR140" s="432"/>
      <c r="AAS140" s="433"/>
      <c r="AAT140" s="433"/>
      <c r="AAU140" s="822"/>
      <c r="AAV140" s="822"/>
      <c r="AAW140" s="823"/>
      <c r="AAX140" s="425"/>
      <c r="AAY140" s="425"/>
      <c r="AAZ140" s="423"/>
      <c r="ABA140" s="820"/>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820"/>
      <c r="ACA140" s="425"/>
      <c r="ACB140" s="425"/>
      <c r="ACC140" s="425"/>
      <c r="ACD140" s="423"/>
      <c r="ACE140" s="820"/>
      <c r="ACF140" s="425"/>
      <c r="ACG140" s="425"/>
      <c r="ACH140" s="425"/>
      <c r="ACI140" s="423"/>
      <c r="ACJ140" s="820"/>
      <c r="ACK140" s="425"/>
      <c r="ACL140" s="425"/>
      <c r="ACM140" s="425"/>
      <c r="ACN140" s="427"/>
      <c r="ACO140" s="820"/>
      <c r="ACP140" s="425"/>
      <c r="ACQ140" s="425"/>
      <c r="ACR140" s="820"/>
      <c r="ACS140" s="423"/>
      <c r="ACT140" s="820"/>
      <c r="ACU140" s="426"/>
      <c r="ACV140" s="423"/>
      <c r="ACW140" s="423"/>
      <c r="ACX140" s="423"/>
      <c r="ACY140" s="423"/>
      <c r="ACZ140" s="423"/>
      <c r="ADA140" s="425"/>
      <c r="ADB140" s="425"/>
      <c r="ADC140" s="423"/>
      <c r="ADD140" s="820"/>
      <c r="ADE140" s="425"/>
      <c r="ADF140" s="820"/>
      <c r="ADG140" s="423"/>
      <c r="ADH140" s="428"/>
      <c r="ADI140" s="423"/>
      <c r="ADJ140" s="423"/>
      <c r="ADK140" s="423"/>
      <c r="ADL140" s="423"/>
      <c r="ADM140" s="423"/>
      <c r="ADN140" s="429"/>
      <c r="ADO140" s="821"/>
      <c r="ADP140" s="423"/>
      <c r="ADQ140" s="423"/>
      <c r="ADR140" s="428"/>
      <c r="ADS140" s="429"/>
      <c r="ADT140" s="821"/>
      <c r="ADU140" s="423"/>
      <c r="ADV140" s="428"/>
      <c r="ADW140" s="431"/>
      <c r="ADX140" s="425"/>
      <c r="ADY140" s="423"/>
      <c r="ADZ140" s="820"/>
      <c r="AEA140" s="423"/>
      <c r="AEB140" s="426"/>
      <c r="AEC140" s="432"/>
      <c r="AED140" s="433"/>
      <c r="AEE140" s="433"/>
      <c r="AEF140" s="822"/>
      <c r="AEG140" s="822"/>
      <c r="AEH140" s="823"/>
      <c r="AEI140" s="425"/>
      <c r="AEJ140" s="425"/>
      <c r="AEK140" s="423"/>
      <c r="AEL140" s="820"/>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820"/>
      <c r="AFL140" s="425"/>
      <c r="AFM140" s="425"/>
      <c r="AFN140" s="425"/>
      <c r="AFO140" s="423"/>
      <c r="AFP140" s="820"/>
      <c r="AFQ140" s="425"/>
      <c r="AFR140" s="425"/>
      <c r="AFS140" s="425"/>
      <c r="AFT140" s="423"/>
      <c r="AFU140" s="820"/>
      <c r="AFV140" s="425"/>
      <c r="AFW140" s="425"/>
      <c r="AFX140" s="425"/>
      <c r="AFY140" s="427"/>
      <c r="AFZ140" s="820"/>
      <c r="AGA140" s="425"/>
      <c r="AGB140" s="425"/>
      <c r="AGC140" s="820"/>
      <c r="AGD140" s="423"/>
      <c r="AGE140" s="820"/>
      <c r="AGF140" s="426"/>
      <c r="AGG140" s="423"/>
      <c r="AGH140" s="423"/>
      <c r="AGI140" s="423"/>
      <c r="AGJ140" s="423"/>
      <c r="AGK140" s="423"/>
      <c r="AGL140" s="425"/>
      <c r="AGM140" s="425"/>
      <c r="AGN140" s="423"/>
      <c r="AGO140" s="820"/>
      <c r="AGP140" s="425"/>
      <c r="AGQ140" s="820"/>
      <c r="AGR140" s="423"/>
      <c r="AGS140" s="428"/>
      <c r="AGT140" s="423"/>
      <c r="AGU140" s="423"/>
      <c r="AGV140" s="423"/>
      <c r="AGW140" s="423"/>
      <c r="AGX140" s="423"/>
      <c r="AGY140" s="429"/>
      <c r="AGZ140" s="821"/>
      <c r="AHA140" s="423"/>
      <c r="AHB140" s="423"/>
      <c r="AHC140" s="428"/>
      <c r="AHD140" s="429"/>
      <c r="AHE140" s="821"/>
      <c r="AHF140" s="423"/>
      <c r="AHG140" s="428"/>
      <c r="AHH140" s="431"/>
      <c r="AHI140" s="425"/>
      <c r="AHJ140" s="423"/>
      <c r="AHK140" s="820"/>
      <c r="AHL140" s="423"/>
      <c r="AHM140" s="426"/>
      <c r="AHN140" s="432"/>
      <c r="AHO140" s="433"/>
      <c r="AHP140" s="433"/>
      <c r="AHQ140" s="822"/>
      <c r="AHR140" s="822"/>
      <c r="AHS140" s="823"/>
      <c r="AHT140" s="425"/>
      <c r="AHU140" s="425"/>
      <c r="AHV140" s="423"/>
      <c r="AHW140" s="820"/>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820"/>
      <c r="AIW140" s="425"/>
      <c r="AIX140" s="425"/>
      <c r="AIY140" s="425"/>
      <c r="AIZ140" s="423"/>
      <c r="AJA140" s="820"/>
      <c r="AJB140" s="425"/>
      <c r="AJC140" s="425"/>
      <c r="AJD140" s="425"/>
      <c r="AJE140" s="423"/>
      <c r="AJF140" s="820"/>
      <c r="AJG140" s="425"/>
      <c r="AJH140" s="425"/>
      <c r="AJI140" s="425"/>
      <c r="AJJ140" s="427"/>
      <c r="AJK140" s="820"/>
      <c r="AJL140" s="425"/>
      <c r="AJM140" s="425"/>
      <c r="AJN140" s="820"/>
      <c r="AJO140" s="423"/>
      <c r="AJP140" s="820"/>
      <c r="AJQ140" s="426"/>
      <c r="AJR140" s="423"/>
      <c r="AJS140" s="423"/>
      <c r="AJT140" s="423"/>
      <c r="AJU140" s="423"/>
      <c r="AJV140" s="423"/>
      <c r="AJW140" s="425"/>
      <c r="AJX140" s="425"/>
      <c r="AJY140" s="423"/>
      <c r="AJZ140" s="820"/>
      <c r="AKA140" s="425"/>
      <c r="AKB140" s="820"/>
      <c r="AKC140" s="423"/>
      <c r="AKD140" s="428"/>
      <c r="AKE140" s="423"/>
      <c r="AKF140" s="423"/>
      <c r="AKG140" s="423"/>
      <c r="AKH140" s="423"/>
      <c r="AKI140" s="423"/>
      <c r="AKJ140" s="429"/>
      <c r="AKK140" s="821"/>
      <c r="AKL140" s="423"/>
      <c r="AKM140" s="423"/>
      <c r="AKN140" s="428"/>
      <c r="AKO140" s="429"/>
      <c r="AKP140" s="821"/>
      <c r="AKQ140" s="423"/>
      <c r="AKR140" s="428"/>
      <c r="AKS140" s="431"/>
      <c r="AKT140" s="425"/>
      <c r="AKU140" s="423"/>
      <c r="AKV140" s="820"/>
      <c r="AKW140" s="423"/>
      <c r="AKX140" s="426"/>
      <c r="AKY140" s="432"/>
      <c r="AKZ140" s="433"/>
      <c r="ALA140" s="433"/>
      <c r="ALB140" s="822"/>
      <c r="ALC140" s="822"/>
      <c r="ALD140" s="823"/>
      <c r="ALE140" s="425"/>
      <c r="ALF140" s="425"/>
      <c r="ALG140" s="423"/>
      <c r="ALH140" s="820"/>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820"/>
      <c r="AMH140" s="425"/>
      <c r="AMI140" s="425"/>
      <c r="AMJ140" s="425"/>
      <c r="AMK140" s="423"/>
      <c r="AML140" s="820"/>
      <c r="AMM140" s="425"/>
      <c r="AMN140" s="425"/>
      <c r="AMO140" s="425"/>
      <c r="AMP140" s="423"/>
      <c r="AMQ140" s="820"/>
      <c r="AMR140" s="425"/>
      <c r="AMS140" s="425"/>
      <c r="AMT140" s="425"/>
      <c r="AMU140" s="427"/>
      <c r="AMV140" s="820"/>
      <c r="AMW140" s="425"/>
      <c r="AMX140" s="425"/>
      <c r="AMY140" s="820"/>
      <c r="AMZ140" s="423"/>
      <c r="ANA140" s="820"/>
      <c r="ANB140" s="426"/>
      <c r="ANC140" s="423"/>
      <c r="AND140" s="423"/>
      <c r="ANE140" s="423"/>
      <c r="ANF140" s="423"/>
      <c r="ANG140" s="423"/>
      <c r="ANH140" s="425"/>
      <c r="ANI140" s="425"/>
      <c r="ANJ140" s="423"/>
      <c r="ANK140" s="820"/>
      <c r="ANL140" s="425"/>
      <c r="ANM140" s="820"/>
      <c r="ANN140" s="423"/>
      <c r="ANO140" s="428"/>
      <c r="ANP140" s="423"/>
      <c r="ANQ140" s="423"/>
      <c r="ANR140" s="423"/>
      <c r="ANS140" s="423"/>
      <c r="ANT140" s="423"/>
      <c r="ANU140" s="429"/>
      <c r="ANV140" s="821"/>
      <c r="ANW140" s="423"/>
      <c r="ANX140" s="423"/>
      <c r="ANY140" s="428"/>
      <c r="ANZ140" s="429"/>
      <c r="AOA140" s="821"/>
      <c r="AOB140" s="423"/>
      <c r="AOC140" s="428"/>
      <c r="AOD140" s="431"/>
      <c r="AOE140" s="425"/>
      <c r="AOF140" s="423"/>
      <c r="AOG140" s="820"/>
      <c r="AOH140" s="423"/>
      <c r="AOI140" s="426"/>
      <c r="AOJ140" s="432"/>
      <c r="AOK140" s="433"/>
      <c r="AOL140" s="433"/>
      <c r="AOM140" s="822"/>
      <c r="AON140" s="822"/>
      <c r="AOO140" s="823"/>
      <c r="AOP140" s="425"/>
      <c r="AOQ140" s="425"/>
      <c r="AOR140" s="423"/>
      <c r="AOS140" s="820"/>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820"/>
      <c r="APS140" s="425"/>
      <c r="APT140" s="425"/>
      <c r="APU140" s="425"/>
      <c r="APV140" s="423"/>
      <c r="APW140" s="820"/>
      <c r="APX140" s="425"/>
      <c r="APY140" s="425"/>
      <c r="APZ140" s="425"/>
      <c r="AQA140" s="423"/>
      <c r="AQB140" s="820"/>
      <c r="AQC140" s="425"/>
      <c r="AQD140" s="425"/>
      <c r="AQE140" s="425"/>
      <c r="AQF140" s="427"/>
      <c r="AQG140" s="820"/>
      <c r="AQH140" s="425"/>
      <c r="AQI140" s="425"/>
      <c r="AQJ140" s="820"/>
      <c r="AQK140" s="423"/>
      <c r="AQL140" s="820"/>
      <c r="AQM140" s="426"/>
      <c r="AQN140" s="423"/>
      <c r="AQO140" s="423"/>
      <c r="AQP140" s="423"/>
      <c r="AQQ140" s="423"/>
      <c r="AQR140" s="423"/>
      <c r="AQS140" s="425"/>
      <c r="AQT140" s="425"/>
      <c r="AQU140" s="423"/>
      <c r="AQV140" s="820"/>
      <c r="AQW140" s="425"/>
      <c r="AQX140" s="820"/>
      <c r="AQY140" s="423"/>
      <c r="AQZ140" s="428"/>
      <c r="ARA140" s="423"/>
      <c r="ARB140" s="423"/>
      <c r="ARC140" s="423"/>
      <c r="ARD140" s="423"/>
      <c r="ARE140" s="423"/>
      <c r="ARF140" s="429"/>
      <c r="ARG140" s="821"/>
      <c r="ARH140" s="423"/>
      <c r="ARI140" s="423"/>
      <c r="ARJ140" s="428"/>
      <c r="ARK140" s="429"/>
      <c r="ARL140" s="821"/>
      <c r="ARM140" s="423"/>
      <c r="ARN140" s="428"/>
      <c r="ARO140" s="431"/>
      <c r="ARP140" s="425"/>
      <c r="ARQ140" s="423"/>
      <c r="ARR140" s="820"/>
      <c r="ARS140" s="423"/>
      <c r="ART140" s="426"/>
      <c r="ARU140" s="432"/>
      <c r="ARV140" s="433"/>
      <c r="ARW140" s="433"/>
      <c r="ARX140" s="822"/>
      <c r="ARY140" s="822"/>
      <c r="ARZ140" s="823"/>
      <c r="ASA140" s="425"/>
      <c r="ASB140" s="425"/>
      <c r="ASC140" s="423"/>
      <c r="ASD140" s="820"/>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820"/>
      <c r="ATD140" s="425"/>
      <c r="ATE140" s="425"/>
      <c r="ATF140" s="425"/>
      <c r="ATG140" s="423"/>
      <c r="ATH140" s="820"/>
      <c r="ATI140" s="425"/>
      <c r="ATJ140" s="425"/>
      <c r="ATK140" s="425"/>
      <c r="ATL140" s="423"/>
      <c r="ATM140" s="820"/>
      <c r="ATN140" s="425"/>
      <c r="ATO140" s="425"/>
      <c r="ATP140" s="425"/>
      <c r="ATQ140" s="427"/>
      <c r="ATR140" s="820"/>
      <c r="ATS140" s="425"/>
      <c r="ATT140" s="425"/>
      <c r="ATU140" s="820"/>
      <c r="ATV140" s="423"/>
      <c r="ATW140" s="820"/>
      <c r="ATX140" s="426"/>
      <c r="ATY140" s="423"/>
      <c r="ATZ140" s="423"/>
      <c r="AUA140" s="423"/>
      <c r="AUB140" s="423"/>
      <c r="AUC140" s="423"/>
      <c r="AUD140" s="425"/>
      <c r="AUE140" s="425"/>
      <c r="AUF140" s="423"/>
      <c r="AUG140" s="820"/>
      <c r="AUH140" s="425"/>
      <c r="AUI140" s="820"/>
      <c r="AUJ140" s="423"/>
      <c r="AUK140" s="428"/>
      <c r="AUL140" s="423"/>
      <c r="AUM140" s="423"/>
      <c r="AUN140" s="423"/>
      <c r="AUO140" s="423"/>
      <c r="AUP140" s="423"/>
      <c r="AUQ140" s="429"/>
      <c r="AUR140" s="821"/>
      <c r="AUS140" s="423"/>
      <c r="AUT140" s="423"/>
      <c r="AUU140" s="428"/>
      <c r="AUV140" s="429"/>
      <c r="AUW140" s="821"/>
      <c r="AUX140" s="423"/>
      <c r="AUY140" s="428"/>
      <c r="AUZ140" s="431"/>
      <c r="AVA140" s="425"/>
      <c r="AVB140" s="423"/>
      <c r="AVC140" s="820"/>
      <c r="AVD140" s="423"/>
      <c r="AVE140" s="426"/>
      <c r="AVF140" s="432"/>
      <c r="AVG140" s="433"/>
      <c r="AVH140" s="433"/>
      <c r="AVI140" s="822"/>
      <c r="AVJ140" s="822"/>
      <c r="AVK140" s="823"/>
      <c r="AVL140" s="425"/>
      <c r="AVM140" s="425"/>
      <c r="AVN140" s="423"/>
      <c r="AVO140" s="820"/>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820"/>
      <c r="AWO140" s="425"/>
      <c r="AWP140" s="425"/>
      <c r="AWQ140" s="425"/>
      <c r="AWR140" s="423"/>
      <c r="AWS140" s="820"/>
      <c r="AWT140" s="425"/>
      <c r="AWU140" s="425"/>
      <c r="AWV140" s="425"/>
      <c r="AWW140" s="423"/>
      <c r="AWX140" s="820"/>
      <c r="AWY140" s="425"/>
      <c r="AWZ140" s="425"/>
      <c r="AXA140" s="425"/>
      <c r="AXB140" s="427"/>
      <c r="AXC140" s="820"/>
      <c r="AXD140" s="425"/>
      <c r="AXE140" s="425"/>
      <c r="AXF140" s="820"/>
      <c r="AXG140" s="423"/>
      <c r="AXH140" s="820"/>
      <c r="AXI140" s="426"/>
      <c r="AXJ140" s="423"/>
      <c r="AXK140" s="423"/>
      <c r="AXL140" s="423"/>
      <c r="AXM140" s="423"/>
      <c r="AXN140" s="423"/>
      <c r="AXO140" s="425"/>
      <c r="AXP140" s="425"/>
      <c r="AXQ140" s="423"/>
      <c r="AXR140" s="820"/>
      <c r="AXS140" s="425"/>
      <c r="AXT140" s="820"/>
      <c r="AXU140" s="423"/>
      <c r="AXV140" s="428"/>
      <c r="AXW140" s="423"/>
      <c r="AXX140" s="423"/>
      <c r="AXY140" s="423"/>
      <c r="AXZ140" s="423"/>
      <c r="AYA140" s="423"/>
      <c r="AYB140" s="429"/>
      <c r="AYC140" s="821"/>
      <c r="AYD140" s="423"/>
      <c r="AYE140" s="423"/>
      <c r="AYF140" s="428"/>
      <c r="AYG140" s="429"/>
      <c r="AYH140" s="821"/>
      <c r="AYI140" s="423"/>
      <c r="AYJ140" s="428"/>
      <c r="AYK140" s="431"/>
      <c r="AYL140" s="425"/>
      <c r="AYM140" s="423"/>
      <c r="AYN140" s="820"/>
      <c r="AYO140" s="423"/>
      <c r="AYP140" s="426"/>
      <c r="AYQ140" s="432"/>
      <c r="AYR140" s="433"/>
      <c r="AYS140" s="433"/>
      <c r="AYT140" s="822"/>
      <c r="AYU140" s="822"/>
      <c r="AYV140" s="823"/>
      <c r="AYW140" s="425"/>
      <c r="AYX140" s="425"/>
      <c r="AYY140" s="423"/>
      <c r="AYZ140" s="820"/>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820"/>
      <c r="AZZ140" s="425"/>
      <c r="BAA140" s="425"/>
      <c r="BAB140" s="425"/>
      <c r="BAC140" s="423"/>
      <c r="BAD140" s="820"/>
      <c r="BAE140" s="425"/>
      <c r="BAF140" s="425"/>
      <c r="BAG140" s="425"/>
      <c r="BAH140" s="423"/>
      <c r="BAI140" s="820"/>
      <c r="BAJ140" s="425"/>
      <c r="BAK140" s="425"/>
      <c r="BAL140" s="425"/>
      <c r="BAM140" s="427"/>
      <c r="BAN140" s="820"/>
      <c r="BAO140" s="425"/>
      <c r="BAP140" s="425"/>
      <c r="BAQ140" s="820"/>
      <c r="BAR140" s="423"/>
      <c r="BAS140" s="820"/>
      <c r="BAT140" s="426"/>
      <c r="BAU140" s="423"/>
      <c r="BAV140" s="423"/>
      <c r="BAW140" s="423"/>
      <c r="BAX140" s="423"/>
      <c r="BAY140" s="423"/>
      <c r="BAZ140" s="425"/>
      <c r="BBA140" s="425"/>
      <c r="BBB140" s="423"/>
      <c r="BBC140" s="820"/>
      <c r="BBD140" s="425"/>
      <c r="BBE140" s="820"/>
      <c r="BBF140" s="423"/>
      <c r="BBG140" s="428"/>
      <c r="BBH140" s="423"/>
      <c r="BBI140" s="423"/>
      <c r="BBJ140" s="423"/>
      <c r="BBK140" s="423"/>
      <c r="BBL140" s="423"/>
      <c r="BBM140" s="429"/>
      <c r="BBN140" s="821"/>
      <c r="BBO140" s="423"/>
      <c r="BBP140" s="423"/>
      <c r="BBQ140" s="428"/>
      <c r="BBR140" s="429"/>
      <c r="BBS140" s="821"/>
      <c r="BBT140" s="423"/>
      <c r="BBU140" s="428"/>
      <c r="BBV140" s="431"/>
      <c r="BBW140" s="425"/>
      <c r="BBX140" s="423"/>
      <c r="BBY140" s="820"/>
      <c r="BBZ140" s="423"/>
      <c r="BCA140" s="426"/>
      <c r="BCB140" s="432"/>
      <c r="BCC140" s="433"/>
      <c r="BCD140" s="433"/>
      <c r="BCE140" s="822"/>
      <c r="BCF140" s="822"/>
      <c r="BCG140" s="823"/>
      <c r="BCH140" s="425"/>
      <c r="BCI140" s="425"/>
      <c r="BCJ140" s="423"/>
      <c r="BCK140" s="820"/>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820"/>
      <c r="BDK140" s="425"/>
      <c r="BDL140" s="425"/>
      <c r="BDM140" s="425"/>
      <c r="BDN140" s="423"/>
      <c r="BDO140" s="820"/>
      <c r="BDP140" s="425"/>
      <c r="BDQ140" s="425"/>
      <c r="BDR140" s="425"/>
      <c r="BDS140" s="423"/>
      <c r="BDT140" s="820"/>
      <c r="BDU140" s="425"/>
      <c r="BDV140" s="425"/>
      <c r="BDW140" s="425"/>
      <c r="BDX140" s="427"/>
      <c r="BDY140" s="820"/>
      <c r="BDZ140" s="425"/>
      <c r="BEA140" s="425"/>
      <c r="BEB140" s="820"/>
      <c r="BEC140" s="423"/>
      <c r="BED140" s="820"/>
      <c r="BEE140" s="426"/>
      <c r="BEF140" s="423"/>
      <c r="BEG140" s="423"/>
      <c r="BEH140" s="423"/>
      <c r="BEI140" s="423"/>
      <c r="BEJ140" s="423"/>
      <c r="BEK140" s="425"/>
      <c r="BEL140" s="425"/>
      <c r="BEM140" s="423"/>
      <c r="BEN140" s="820"/>
      <c r="BEO140" s="425"/>
      <c r="BEP140" s="820"/>
      <c r="BEQ140" s="423"/>
      <c r="BER140" s="428"/>
      <c r="BES140" s="423"/>
      <c r="BET140" s="423"/>
      <c r="BEU140" s="423"/>
      <c r="BEV140" s="423"/>
      <c r="BEW140" s="423"/>
      <c r="BEX140" s="429"/>
      <c r="BEY140" s="821"/>
      <c r="BEZ140" s="423"/>
      <c r="BFA140" s="423"/>
      <c r="BFB140" s="428"/>
      <c r="BFC140" s="429"/>
      <c r="BFD140" s="821"/>
      <c r="BFE140" s="423"/>
      <c r="BFF140" s="428"/>
      <c r="BFG140" s="431"/>
      <c r="BFH140" s="425"/>
      <c r="BFI140" s="423"/>
      <c r="BFJ140" s="820"/>
      <c r="BFK140" s="423"/>
      <c r="BFL140" s="426"/>
      <c r="BFM140" s="432"/>
      <c r="BFN140" s="433"/>
      <c r="BFO140" s="433"/>
      <c r="BFP140" s="822"/>
      <c r="BFQ140" s="822"/>
      <c r="BFR140" s="823"/>
      <c r="BFS140" s="425"/>
      <c r="BFT140" s="425"/>
      <c r="BFU140" s="423"/>
      <c r="BFV140" s="820"/>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820"/>
      <c r="BGV140" s="425"/>
      <c r="BGW140" s="425"/>
      <c r="BGX140" s="425"/>
      <c r="BGY140" s="423"/>
      <c r="BGZ140" s="820"/>
      <c r="BHA140" s="425"/>
      <c r="BHB140" s="425"/>
      <c r="BHC140" s="425"/>
      <c r="BHD140" s="423"/>
      <c r="BHE140" s="820"/>
      <c r="BHF140" s="425"/>
      <c r="BHG140" s="425"/>
      <c r="BHH140" s="425"/>
      <c r="BHI140" s="427"/>
      <c r="BHJ140" s="820"/>
      <c r="BHK140" s="425"/>
      <c r="BHL140" s="425"/>
      <c r="BHM140" s="820"/>
      <c r="BHN140" s="423"/>
      <c r="BHO140" s="820"/>
      <c r="BHP140" s="426"/>
      <c r="BHQ140" s="423"/>
      <c r="BHR140" s="423"/>
      <c r="BHS140" s="423"/>
      <c r="BHT140" s="423"/>
      <c r="BHU140" s="423"/>
      <c r="BHV140" s="425"/>
      <c r="BHW140" s="425"/>
      <c r="BHX140" s="423"/>
      <c r="BHY140" s="820"/>
      <c r="BHZ140" s="425"/>
      <c r="BIA140" s="820"/>
      <c r="BIB140" s="423"/>
      <c r="BIC140" s="428"/>
      <c r="BID140" s="423"/>
      <c r="BIE140" s="423"/>
      <c r="BIF140" s="423"/>
      <c r="BIG140" s="423"/>
      <c r="BIH140" s="423"/>
      <c r="BII140" s="429"/>
      <c r="BIJ140" s="821"/>
      <c r="BIK140" s="423"/>
      <c r="BIL140" s="423"/>
      <c r="BIM140" s="428"/>
      <c r="BIN140" s="429"/>
      <c r="BIO140" s="821"/>
      <c r="BIP140" s="423"/>
      <c r="BIQ140" s="428"/>
      <c r="BIR140" s="431"/>
      <c r="BIS140" s="425"/>
      <c r="BIT140" s="423"/>
      <c r="BIU140" s="820"/>
      <c r="BIV140" s="423"/>
      <c r="BIW140" s="426"/>
      <c r="BIX140" s="432"/>
      <c r="BIY140" s="433"/>
      <c r="BIZ140" s="433"/>
      <c r="BJA140" s="822"/>
      <c r="BJB140" s="822"/>
      <c r="BJC140" s="823"/>
      <c r="BJD140" s="425"/>
      <c r="BJE140" s="425"/>
      <c r="BJF140" s="423"/>
      <c r="BJG140" s="820"/>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820"/>
      <c r="BKG140" s="425"/>
      <c r="BKH140" s="425"/>
      <c r="BKI140" s="425"/>
      <c r="BKJ140" s="423"/>
      <c r="BKK140" s="820"/>
      <c r="BKL140" s="425"/>
      <c r="BKM140" s="425"/>
      <c r="BKN140" s="425"/>
      <c r="BKO140" s="423"/>
      <c r="BKP140" s="820"/>
      <c r="BKQ140" s="425"/>
      <c r="BKR140" s="425"/>
      <c r="BKS140" s="425"/>
      <c r="BKT140" s="427"/>
      <c r="BKU140" s="820"/>
      <c r="BKV140" s="425"/>
      <c r="BKW140" s="425"/>
      <c r="BKX140" s="820"/>
      <c r="BKY140" s="423"/>
      <c r="BKZ140" s="820"/>
      <c r="BLA140" s="426"/>
      <c r="BLB140" s="423"/>
      <c r="BLC140" s="423"/>
      <c r="BLD140" s="423"/>
      <c r="BLE140" s="423"/>
      <c r="BLF140" s="423"/>
      <c r="BLG140" s="425"/>
      <c r="BLH140" s="425"/>
      <c r="BLI140" s="423"/>
      <c r="BLJ140" s="820"/>
      <c r="BLK140" s="425"/>
      <c r="BLL140" s="820"/>
      <c r="BLM140" s="423"/>
      <c r="BLN140" s="428"/>
      <c r="BLO140" s="423"/>
      <c r="BLP140" s="423"/>
      <c r="BLQ140" s="423"/>
      <c r="BLR140" s="423"/>
      <c r="BLS140" s="423"/>
      <c r="BLT140" s="429"/>
      <c r="BLU140" s="821"/>
      <c r="BLV140" s="423"/>
      <c r="BLW140" s="423"/>
      <c r="BLX140" s="428"/>
      <c r="BLY140" s="429"/>
      <c r="BLZ140" s="821"/>
      <c r="BMA140" s="423"/>
      <c r="BMB140" s="428"/>
      <c r="BMC140" s="431"/>
      <c r="BMD140" s="425"/>
      <c r="BME140" s="423"/>
      <c r="BMF140" s="820"/>
      <c r="BMG140" s="423"/>
      <c r="BMH140" s="426"/>
      <c r="BMI140" s="432"/>
      <c r="BMJ140" s="433"/>
      <c r="BMK140" s="433"/>
      <c r="BML140" s="822"/>
      <c r="BMM140" s="822"/>
      <c r="BMN140" s="823"/>
      <c r="BMO140" s="425"/>
      <c r="BMP140" s="425"/>
      <c r="BMQ140" s="423"/>
      <c r="BMR140" s="820"/>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820"/>
      <c r="BNR140" s="425"/>
      <c r="BNS140" s="425"/>
      <c r="BNT140" s="425"/>
      <c r="BNU140" s="423"/>
      <c r="BNV140" s="820"/>
      <c r="BNW140" s="425"/>
      <c r="BNX140" s="425"/>
      <c r="BNY140" s="425"/>
      <c r="BNZ140" s="423"/>
      <c r="BOA140" s="820"/>
      <c r="BOB140" s="425"/>
      <c r="BOC140" s="425"/>
      <c r="BOD140" s="425"/>
      <c r="BOE140" s="427"/>
      <c r="BOF140" s="820"/>
      <c r="BOG140" s="425"/>
      <c r="BOH140" s="425"/>
      <c r="BOI140" s="820"/>
      <c r="BOJ140" s="423"/>
      <c r="BOK140" s="820"/>
      <c r="BOL140" s="426"/>
      <c r="BOM140" s="423"/>
      <c r="BON140" s="423"/>
      <c r="BOO140" s="423"/>
      <c r="BOP140" s="423"/>
      <c r="BOQ140" s="423"/>
      <c r="BOR140" s="425"/>
      <c r="BOS140" s="425"/>
      <c r="BOT140" s="423"/>
      <c r="BOU140" s="820"/>
      <c r="BOV140" s="425"/>
      <c r="BOW140" s="820"/>
      <c r="BOX140" s="423"/>
      <c r="BOY140" s="428"/>
      <c r="BOZ140" s="423"/>
      <c r="BPA140" s="423"/>
      <c r="BPB140" s="423"/>
      <c r="BPC140" s="423"/>
      <c r="BPD140" s="423"/>
      <c r="BPE140" s="429"/>
      <c r="BPF140" s="821"/>
      <c r="BPG140" s="423"/>
      <c r="BPH140" s="423"/>
      <c r="BPI140" s="428"/>
      <c r="BPJ140" s="429"/>
      <c r="BPK140" s="821"/>
      <c r="BPL140" s="423"/>
      <c r="BPM140" s="428"/>
      <c r="BPN140" s="431"/>
      <c r="BPO140" s="425"/>
      <c r="BPP140" s="423"/>
      <c r="BPQ140" s="820"/>
      <c r="BPR140" s="423"/>
      <c r="BPS140" s="426"/>
      <c r="BPT140" s="432"/>
      <c r="BPU140" s="433"/>
      <c r="BPV140" s="433"/>
      <c r="BPW140" s="822"/>
      <c r="BPX140" s="822"/>
      <c r="BPY140" s="823"/>
      <c r="BPZ140" s="425"/>
      <c r="BQA140" s="425"/>
      <c r="BQB140" s="423"/>
      <c r="BQC140" s="820"/>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820"/>
      <c r="BRC140" s="425"/>
      <c r="BRD140" s="425"/>
      <c r="BRE140" s="425"/>
      <c r="BRF140" s="423"/>
      <c r="BRG140" s="820"/>
      <c r="BRH140" s="425"/>
      <c r="BRI140" s="425"/>
      <c r="BRJ140" s="425"/>
      <c r="BRK140" s="423"/>
      <c r="BRL140" s="820"/>
      <c r="BRM140" s="425"/>
      <c r="BRN140" s="425"/>
      <c r="BRO140" s="425"/>
      <c r="BRP140" s="427"/>
      <c r="BRQ140" s="820"/>
      <c r="BRR140" s="425"/>
      <c r="BRS140" s="425"/>
      <c r="BRT140" s="820"/>
      <c r="BRU140" s="423"/>
      <c r="BRV140" s="820"/>
      <c r="BRW140" s="426"/>
      <c r="BRX140" s="423"/>
      <c r="BRY140" s="423"/>
      <c r="BRZ140" s="423"/>
      <c r="BSA140" s="423"/>
      <c r="BSB140" s="423"/>
      <c r="BSC140" s="425"/>
      <c r="BSD140" s="425"/>
      <c r="BSE140" s="423"/>
      <c r="BSF140" s="820"/>
      <c r="BSG140" s="425"/>
      <c r="BSH140" s="820"/>
      <c r="BSI140" s="423"/>
      <c r="BSJ140" s="428"/>
      <c r="BSK140" s="423"/>
      <c r="BSL140" s="423"/>
      <c r="BSM140" s="423"/>
      <c r="BSN140" s="423"/>
      <c r="BSO140" s="423"/>
      <c r="BSP140" s="429"/>
      <c r="BSQ140" s="821"/>
      <c r="BSR140" s="423"/>
      <c r="BSS140" s="423"/>
      <c r="BST140" s="428"/>
      <c r="BSU140" s="429"/>
      <c r="BSV140" s="821"/>
      <c r="BSW140" s="423"/>
      <c r="BSX140" s="428"/>
      <c r="BSY140" s="431"/>
      <c r="BSZ140" s="425"/>
      <c r="BTA140" s="423"/>
      <c r="BTB140" s="820"/>
      <c r="BTC140" s="423"/>
      <c r="BTD140" s="426"/>
      <c r="BTE140" s="432"/>
      <c r="BTF140" s="433"/>
      <c r="BTG140" s="433"/>
      <c r="BTH140" s="822"/>
      <c r="BTI140" s="822"/>
      <c r="BTJ140" s="823"/>
      <c r="BTK140" s="425"/>
      <c r="BTL140" s="425"/>
      <c r="BTM140" s="423"/>
      <c r="BTN140" s="820"/>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820"/>
      <c r="BUN140" s="425"/>
      <c r="BUO140" s="425"/>
      <c r="BUP140" s="425"/>
      <c r="BUQ140" s="423"/>
      <c r="BUR140" s="820"/>
      <c r="BUS140" s="425"/>
      <c r="BUT140" s="425"/>
      <c r="BUU140" s="425"/>
      <c r="BUV140" s="423"/>
      <c r="BUW140" s="820"/>
      <c r="BUX140" s="425"/>
      <c r="BUY140" s="425"/>
      <c r="BUZ140" s="425"/>
      <c r="BVA140" s="427"/>
      <c r="BVB140" s="820"/>
      <c r="BVC140" s="425"/>
      <c r="BVD140" s="425"/>
      <c r="BVE140" s="820"/>
      <c r="BVF140" s="423"/>
      <c r="BVG140" s="820"/>
      <c r="BVH140" s="426"/>
      <c r="BVI140" s="423"/>
      <c r="BVJ140" s="423"/>
      <c r="BVK140" s="423"/>
      <c r="BVL140" s="423"/>
      <c r="BVM140" s="423"/>
      <c r="BVN140" s="425"/>
      <c r="BVO140" s="425"/>
      <c r="BVP140" s="423"/>
      <c r="BVQ140" s="820"/>
      <c r="BVR140" s="425"/>
      <c r="BVS140" s="820"/>
      <c r="BVT140" s="423"/>
      <c r="BVU140" s="428"/>
      <c r="BVV140" s="423"/>
      <c r="BVW140" s="423"/>
      <c r="BVX140" s="423"/>
      <c r="BVY140" s="423"/>
      <c r="BVZ140" s="423"/>
      <c r="BWA140" s="429"/>
      <c r="BWB140" s="821"/>
      <c r="BWC140" s="423"/>
      <c r="BWD140" s="423"/>
      <c r="BWE140" s="428"/>
      <c r="BWF140" s="429"/>
      <c r="BWG140" s="821"/>
      <c r="BWH140" s="423"/>
      <c r="BWI140" s="428"/>
      <c r="BWJ140" s="431"/>
      <c r="BWK140" s="425"/>
      <c r="BWL140" s="423"/>
      <c r="BWM140" s="820"/>
      <c r="BWN140" s="423"/>
      <c r="BWO140" s="426"/>
      <c r="BWP140" s="432"/>
      <c r="BWQ140" s="433"/>
      <c r="BWR140" s="433"/>
      <c r="BWS140" s="822"/>
      <c r="BWT140" s="822"/>
      <c r="BWU140" s="823"/>
      <c r="BWV140" s="425"/>
      <c r="BWW140" s="425"/>
      <c r="BWX140" s="423"/>
      <c r="BWY140" s="820"/>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820"/>
      <c r="BXY140" s="425"/>
      <c r="BXZ140" s="425"/>
      <c r="BYA140" s="425"/>
      <c r="BYB140" s="423"/>
      <c r="BYC140" s="820"/>
      <c r="BYD140" s="425"/>
      <c r="BYE140" s="425"/>
      <c r="BYF140" s="425"/>
      <c r="BYG140" s="423"/>
      <c r="BYH140" s="820"/>
      <c r="BYI140" s="425"/>
      <c r="BYJ140" s="425"/>
      <c r="BYK140" s="425"/>
      <c r="BYL140" s="427"/>
      <c r="BYM140" s="820"/>
      <c r="BYN140" s="425"/>
      <c r="BYO140" s="425"/>
      <c r="BYP140" s="820"/>
      <c r="BYQ140" s="423"/>
      <c r="BYR140" s="820"/>
      <c r="BYS140" s="426"/>
      <c r="BYT140" s="423"/>
      <c r="BYU140" s="423"/>
      <c r="BYV140" s="423"/>
      <c r="BYW140" s="423"/>
      <c r="BYX140" s="423"/>
      <c r="BYY140" s="425"/>
      <c r="BYZ140" s="425"/>
      <c r="BZA140" s="423"/>
      <c r="BZB140" s="820"/>
      <c r="BZC140" s="425"/>
      <c r="BZD140" s="820"/>
      <c r="BZE140" s="423"/>
      <c r="BZF140" s="428"/>
      <c r="BZG140" s="423"/>
      <c r="BZH140" s="423"/>
      <c r="BZI140" s="423"/>
      <c r="BZJ140" s="423"/>
      <c r="BZK140" s="423"/>
      <c r="BZL140" s="429"/>
      <c r="BZM140" s="821"/>
      <c r="BZN140" s="423"/>
      <c r="BZO140" s="423"/>
      <c r="BZP140" s="428"/>
      <c r="BZQ140" s="429"/>
      <c r="BZR140" s="821"/>
      <c r="BZS140" s="423"/>
      <c r="BZT140" s="428"/>
      <c r="BZU140" s="431"/>
      <c r="BZV140" s="425"/>
      <c r="BZW140" s="423"/>
      <c r="BZX140" s="820"/>
      <c r="BZY140" s="423"/>
      <c r="BZZ140" s="426"/>
      <c r="CAA140" s="432"/>
      <c r="CAB140" s="433"/>
      <c r="CAC140" s="433"/>
      <c r="CAD140" s="822"/>
      <c r="CAE140" s="822"/>
      <c r="CAF140" s="823"/>
      <c r="CAG140" s="425"/>
      <c r="CAH140" s="425"/>
      <c r="CAI140" s="423"/>
      <c r="CAJ140" s="820"/>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820"/>
      <c r="CBJ140" s="425"/>
      <c r="CBK140" s="425"/>
      <c r="CBL140" s="425"/>
      <c r="CBM140" s="423"/>
      <c r="CBN140" s="820"/>
      <c r="CBO140" s="425"/>
      <c r="CBP140" s="425"/>
      <c r="CBQ140" s="425"/>
      <c r="CBR140" s="423"/>
      <c r="CBS140" s="820"/>
      <c r="CBT140" s="425"/>
      <c r="CBU140" s="425"/>
      <c r="CBV140" s="425"/>
      <c r="CBW140" s="427"/>
      <c r="CBX140" s="820"/>
      <c r="CBY140" s="425"/>
      <c r="CBZ140" s="425"/>
      <c r="CCA140" s="820"/>
      <c r="CCB140" s="423"/>
      <c r="CCC140" s="820"/>
      <c r="CCD140" s="426"/>
      <c r="CCE140" s="423"/>
      <c r="CCF140" s="423"/>
      <c r="CCG140" s="423"/>
      <c r="CCH140" s="423"/>
      <c r="CCI140" s="423"/>
      <c r="CCJ140" s="425"/>
      <c r="CCK140" s="425"/>
      <c r="CCL140" s="423"/>
      <c r="CCM140" s="820"/>
      <c r="CCN140" s="425"/>
      <c r="CCO140" s="820"/>
      <c r="CCP140" s="423"/>
      <c r="CCQ140" s="428"/>
      <c r="CCR140" s="423"/>
      <c r="CCS140" s="423"/>
      <c r="CCT140" s="423"/>
      <c r="CCU140" s="423"/>
      <c r="CCV140" s="423"/>
      <c r="CCW140" s="429"/>
      <c r="CCX140" s="821"/>
      <c r="CCY140" s="423"/>
      <c r="CCZ140" s="423"/>
      <c r="CDA140" s="428"/>
      <c r="CDB140" s="429"/>
      <c r="CDC140" s="821"/>
      <c r="CDD140" s="423"/>
      <c r="CDE140" s="428"/>
      <c r="CDF140" s="431"/>
      <c r="CDG140" s="425"/>
      <c r="CDH140" s="423"/>
      <c r="CDI140" s="820"/>
      <c r="CDJ140" s="423"/>
      <c r="CDK140" s="426"/>
      <c r="CDL140" s="432"/>
      <c r="CDM140" s="433"/>
      <c r="CDN140" s="433"/>
      <c r="CDO140" s="822"/>
      <c r="CDP140" s="822"/>
      <c r="CDQ140" s="823"/>
      <c r="CDR140" s="425"/>
      <c r="CDS140" s="425"/>
      <c r="CDT140" s="423"/>
      <c r="CDU140" s="820"/>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820"/>
      <c r="CEU140" s="425"/>
      <c r="CEV140" s="425"/>
      <c r="CEW140" s="425"/>
      <c r="CEX140" s="423"/>
      <c r="CEY140" s="820"/>
      <c r="CEZ140" s="425"/>
      <c r="CFA140" s="425"/>
      <c r="CFB140" s="425"/>
      <c r="CFC140" s="423"/>
      <c r="CFD140" s="820"/>
      <c r="CFE140" s="425"/>
      <c r="CFF140" s="425"/>
      <c r="CFG140" s="425"/>
      <c r="CFH140" s="427"/>
      <c r="CFI140" s="820"/>
      <c r="CFJ140" s="425"/>
      <c r="CFK140" s="425"/>
      <c r="CFL140" s="820"/>
      <c r="CFM140" s="423"/>
      <c r="CFN140" s="820"/>
      <c r="CFO140" s="426"/>
      <c r="CFP140" s="423"/>
      <c r="CFQ140" s="423"/>
      <c r="CFR140" s="423"/>
      <c r="CFS140" s="423"/>
      <c r="CFT140" s="423"/>
      <c r="CFU140" s="425"/>
      <c r="CFV140" s="425"/>
      <c r="CFW140" s="423"/>
      <c r="CFX140" s="820"/>
      <c r="CFY140" s="425"/>
      <c r="CFZ140" s="820"/>
      <c r="CGA140" s="423"/>
      <c r="CGB140" s="428"/>
      <c r="CGC140" s="423"/>
      <c r="CGD140" s="423"/>
      <c r="CGE140" s="423"/>
      <c r="CGF140" s="423"/>
      <c r="CGG140" s="423"/>
      <c r="CGH140" s="429"/>
      <c r="CGI140" s="821"/>
      <c r="CGJ140" s="423"/>
      <c r="CGK140" s="423"/>
      <c r="CGL140" s="428"/>
      <c r="CGM140" s="429"/>
      <c r="CGN140" s="821"/>
      <c r="CGO140" s="423"/>
      <c r="CGP140" s="428"/>
      <c r="CGQ140" s="431"/>
      <c r="CGR140" s="425"/>
      <c r="CGS140" s="423"/>
      <c r="CGT140" s="820"/>
      <c r="CGU140" s="423"/>
      <c r="CGV140" s="426"/>
      <c r="CGW140" s="432"/>
      <c r="CGX140" s="433"/>
      <c r="CGY140" s="433"/>
      <c r="CGZ140" s="822"/>
      <c r="CHA140" s="822"/>
      <c r="CHB140" s="823"/>
      <c r="CHC140" s="425"/>
      <c r="CHD140" s="425"/>
      <c r="CHE140" s="423"/>
      <c r="CHF140" s="820"/>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820"/>
      <c r="CIF140" s="425"/>
      <c r="CIG140" s="425"/>
      <c r="CIH140" s="425"/>
      <c r="CII140" s="423"/>
      <c r="CIJ140" s="820"/>
      <c r="CIK140" s="425"/>
      <c r="CIL140" s="425"/>
      <c r="CIM140" s="425"/>
      <c r="CIN140" s="423"/>
      <c r="CIO140" s="820"/>
      <c r="CIP140" s="425"/>
      <c r="CIQ140" s="425"/>
      <c r="CIR140" s="425"/>
      <c r="CIS140" s="427"/>
      <c r="CIT140" s="820"/>
      <c r="CIU140" s="425"/>
      <c r="CIV140" s="425"/>
      <c r="CIW140" s="820"/>
      <c r="CIX140" s="423"/>
      <c r="CIY140" s="820"/>
      <c r="CIZ140" s="426"/>
      <c r="CJA140" s="423"/>
      <c r="CJB140" s="423"/>
      <c r="CJC140" s="423"/>
      <c r="CJD140" s="423"/>
      <c r="CJE140" s="423"/>
      <c r="CJF140" s="425"/>
      <c r="CJG140" s="425"/>
      <c r="CJH140" s="423"/>
      <c r="CJI140" s="820"/>
      <c r="CJJ140" s="425"/>
      <c r="CJK140" s="820"/>
      <c r="CJL140" s="423"/>
      <c r="CJM140" s="428"/>
      <c r="CJN140" s="423"/>
      <c r="CJO140" s="423"/>
      <c r="CJP140" s="423"/>
      <c r="CJQ140" s="423"/>
      <c r="CJR140" s="423"/>
      <c r="CJS140" s="429"/>
      <c r="CJT140" s="821"/>
      <c r="CJU140" s="423"/>
      <c r="CJV140" s="423"/>
      <c r="CJW140" s="428"/>
      <c r="CJX140" s="429"/>
      <c r="CJY140" s="821"/>
      <c r="CJZ140" s="423"/>
      <c r="CKA140" s="428"/>
      <c r="CKB140" s="431"/>
      <c r="CKC140" s="425"/>
      <c r="CKD140" s="423"/>
      <c r="CKE140" s="820"/>
      <c r="CKF140" s="423"/>
      <c r="CKG140" s="426"/>
      <c r="CKH140" s="432"/>
      <c r="CKI140" s="433"/>
      <c r="CKJ140" s="433"/>
      <c r="CKK140" s="822"/>
      <c r="CKL140" s="822"/>
      <c r="CKM140" s="823"/>
      <c r="CKN140" s="425"/>
      <c r="CKO140" s="425"/>
      <c r="CKP140" s="423"/>
      <c r="CKQ140" s="820"/>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820"/>
      <c r="CLQ140" s="425"/>
      <c r="CLR140" s="425"/>
      <c r="CLS140" s="425"/>
      <c r="CLT140" s="423"/>
      <c r="CLU140" s="820"/>
      <c r="CLV140" s="425"/>
      <c r="CLW140" s="425"/>
      <c r="CLX140" s="425"/>
      <c r="CLY140" s="423"/>
      <c r="CLZ140" s="820"/>
      <c r="CMA140" s="425"/>
      <c r="CMB140" s="425"/>
      <c r="CMC140" s="425"/>
      <c r="CMD140" s="427"/>
      <c r="CME140" s="820"/>
      <c r="CMF140" s="425"/>
      <c r="CMG140" s="425"/>
      <c r="CMH140" s="820"/>
      <c r="CMI140" s="423"/>
      <c r="CMJ140" s="820"/>
      <c r="CMK140" s="426"/>
      <c r="CML140" s="423"/>
      <c r="CMM140" s="423"/>
      <c r="CMN140" s="423"/>
      <c r="CMO140" s="423"/>
      <c r="CMP140" s="423"/>
      <c r="CMQ140" s="425"/>
      <c r="CMR140" s="425"/>
      <c r="CMS140" s="423"/>
      <c r="CMT140" s="820"/>
      <c r="CMU140" s="425"/>
      <c r="CMV140" s="820"/>
      <c r="CMW140" s="423"/>
      <c r="CMX140" s="428"/>
      <c r="CMY140" s="423"/>
      <c r="CMZ140" s="423"/>
      <c r="CNA140" s="423"/>
      <c r="CNB140" s="423"/>
      <c r="CNC140" s="423"/>
      <c r="CND140" s="429"/>
      <c r="CNE140" s="821"/>
      <c r="CNF140" s="423"/>
      <c r="CNG140" s="423"/>
      <c r="CNH140" s="428"/>
      <c r="CNI140" s="429"/>
      <c r="CNJ140" s="821"/>
      <c r="CNK140" s="423"/>
      <c r="CNL140" s="428"/>
      <c r="CNM140" s="431"/>
      <c r="CNN140" s="425"/>
      <c r="CNO140" s="423"/>
      <c r="CNP140" s="820"/>
      <c r="CNQ140" s="423"/>
      <c r="CNR140" s="426"/>
      <c r="CNS140" s="432"/>
      <c r="CNT140" s="433"/>
      <c r="CNU140" s="433"/>
      <c r="CNV140" s="822"/>
      <c r="CNW140" s="822"/>
      <c r="CNX140" s="823"/>
      <c r="CNY140" s="425"/>
      <c r="CNZ140" s="425"/>
      <c r="COA140" s="423"/>
      <c r="COB140" s="820"/>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820"/>
      <c r="CPB140" s="425"/>
      <c r="CPC140" s="425"/>
      <c r="CPD140" s="425"/>
      <c r="CPE140" s="423"/>
      <c r="CPF140" s="820"/>
      <c r="CPG140" s="425"/>
      <c r="CPH140" s="425"/>
      <c r="CPI140" s="425"/>
      <c r="CPJ140" s="423"/>
      <c r="CPK140" s="820"/>
      <c r="CPL140" s="425"/>
      <c r="CPM140" s="425"/>
      <c r="CPN140" s="425"/>
      <c r="CPO140" s="427"/>
      <c r="CPP140" s="820"/>
      <c r="CPQ140" s="425"/>
      <c r="CPR140" s="425"/>
      <c r="CPS140" s="820"/>
      <c r="CPT140" s="423"/>
      <c r="CPU140" s="820"/>
      <c r="CPV140" s="426"/>
      <c r="CPW140" s="423"/>
      <c r="CPX140" s="423"/>
      <c r="CPY140" s="423"/>
      <c r="CPZ140" s="423"/>
      <c r="CQA140" s="423"/>
      <c r="CQB140" s="425"/>
      <c r="CQC140" s="425"/>
      <c r="CQD140" s="423"/>
      <c r="CQE140" s="820"/>
      <c r="CQF140" s="425"/>
      <c r="CQG140" s="820"/>
      <c r="CQH140" s="423"/>
      <c r="CQI140" s="428"/>
      <c r="CQJ140" s="423"/>
      <c r="CQK140" s="423"/>
      <c r="CQL140" s="423"/>
      <c r="CQM140" s="423"/>
      <c r="CQN140" s="423"/>
      <c r="CQO140" s="429"/>
      <c r="CQP140" s="821"/>
      <c r="CQQ140" s="423"/>
      <c r="CQR140" s="423"/>
      <c r="CQS140" s="428"/>
      <c r="CQT140" s="429"/>
    </row>
    <row r="141" ht="16.2" spans="1:51">
      <c r="A141" s="204" t="s">
        <v>156</v>
      </c>
      <c r="B141" s="205">
        <v>6018.08195199999</v>
      </c>
      <c r="C141" s="206">
        <v>5905.41951724</v>
      </c>
      <c r="D141" s="207">
        <v>1.01907780377518</v>
      </c>
      <c r="E141" s="814">
        <v>112.662434759995</v>
      </c>
      <c r="F141" s="209">
        <v>3296.46264</v>
      </c>
      <c r="G141" s="205">
        <v>2580.115325</v>
      </c>
      <c r="H141" s="206">
        <v>3058.5807</v>
      </c>
      <c r="I141" s="207">
        <v>0.843566208666653</v>
      </c>
      <c r="J141" s="814">
        <v>-478.465375000003</v>
      </c>
      <c r="K141" s="209">
        <v>1811.090999</v>
      </c>
      <c r="L141" s="205">
        <v>523.681172999999</v>
      </c>
      <c r="M141" s="206">
        <v>635.835302</v>
      </c>
      <c r="N141" s="207">
        <v>0.823611352425348</v>
      </c>
      <c r="O141" s="814">
        <v>-112.154129</v>
      </c>
      <c r="P141" s="209">
        <v>368.11135</v>
      </c>
      <c r="Q141" s="205">
        <v>92.4164999999999</v>
      </c>
      <c r="R141" s="206">
        <v>112.8072</v>
      </c>
      <c r="S141" s="207">
        <v>0.819242920664638</v>
      </c>
      <c r="T141" s="814">
        <v>-20.3907000000001</v>
      </c>
      <c r="U141" s="209">
        <v>65.9026999999999</v>
      </c>
      <c r="V141" s="205">
        <v>2516.082214</v>
      </c>
      <c r="W141" s="206">
        <v>1640.6747</v>
      </c>
      <c r="X141" s="207">
        <v>1.5335655593397</v>
      </c>
      <c r="Y141" s="814">
        <v>875.407513999997</v>
      </c>
      <c r="Z141" s="209">
        <v>843.402077999999</v>
      </c>
      <c r="AA141" s="205">
        <v>305.78674</v>
      </c>
      <c r="AB141" s="206">
        <v>457.52161524</v>
      </c>
      <c r="AC141" s="207">
        <v>0.668354739566992</v>
      </c>
      <c r="AD141" s="814">
        <v>-151.73487524</v>
      </c>
      <c r="AE141" s="209">
        <v>207.955513</v>
      </c>
      <c r="AF141" s="205">
        <v>792.329883999999</v>
      </c>
      <c r="AG141" s="206">
        <v>710.47</v>
      </c>
      <c r="AH141" s="207">
        <v>1.1152193393106</v>
      </c>
      <c r="AI141" s="814">
        <v>81.8598839999991</v>
      </c>
      <c r="AJ141" s="209">
        <v>154.875736</v>
      </c>
      <c r="AK141" s="205">
        <v>194.989214</v>
      </c>
      <c r="AL141" s="206">
        <v>204.35697594</v>
      </c>
      <c r="AM141" s="207">
        <v>0.954159813253692</v>
      </c>
      <c r="AN141" s="814">
        <v>-9.36776194000026</v>
      </c>
      <c r="AO141" s="209">
        <v>109.772727</v>
      </c>
      <c r="AP141" s="205">
        <v>317.74291</v>
      </c>
      <c r="AQ141" s="206">
        <v>220.2</v>
      </c>
      <c r="AR141" s="207">
        <v>1.44297415985468</v>
      </c>
      <c r="AS141" s="814">
        <v>97.5429099999998</v>
      </c>
      <c r="AT141" s="209">
        <v>148.430187</v>
      </c>
      <c r="AU141" s="205">
        <v>96.3004239999999</v>
      </c>
      <c r="AV141" s="206">
        <v>116.58192</v>
      </c>
      <c r="AW141" s="207">
        <v>0.826032235530174</v>
      </c>
      <c r="AX141" s="814">
        <v>-20.2814960000001</v>
      </c>
      <c r="AY141" s="209">
        <v>68.807706</v>
      </c>
    </row>
    <row r="142" ht="16.95" spans="1:51">
      <c r="A142" s="815" t="s">
        <v>157</v>
      </c>
      <c r="B142" s="836">
        <v>10418.069183</v>
      </c>
      <c r="C142" s="837">
        <v>10344.18398168</v>
      </c>
      <c r="D142" s="332">
        <v>1.00714268051021</v>
      </c>
      <c r="E142" s="837">
        <v>73.8852013199867</v>
      </c>
      <c r="F142" s="838">
        <v>7793.01833499999</v>
      </c>
      <c r="G142" s="816">
        <v>5218.97888499999</v>
      </c>
      <c r="H142" s="817">
        <v>5620.89555</v>
      </c>
      <c r="I142" s="332">
        <v>0.928495973386304</v>
      </c>
      <c r="J142" s="817">
        <v>-401.916665000008</v>
      </c>
      <c r="K142" s="838">
        <v>4586.72322799999</v>
      </c>
      <c r="L142" s="816">
        <v>1020.778563</v>
      </c>
      <c r="M142" s="817">
        <v>1183.76505</v>
      </c>
      <c r="N142" s="332">
        <v>0.862315172254831</v>
      </c>
      <c r="O142" s="817">
        <v>-162.986487000001</v>
      </c>
      <c r="P142" s="838">
        <v>866.068093999999</v>
      </c>
      <c r="Q142" s="816">
        <v>224.0633</v>
      </c>
      <c r="R142" s="817">
        <v>244.7615</v>
      </c>
      <c r="S142" s="332">
        <v>0.91543522980534</v>
      </c>
      <c r="T142" s="817">
        <v>-20.6982000000003</v>
      </c>
      <c r="U142" s="838">
        <v>196.288902</v>
      </c>
      <c r="V142" s="816">
        <v>3024.430863</v>
      </c>
      <c r="W142" s="817">
        <v>2248.7607</v>
      </c>
      <c r="X142" s="332">
        <v>1.34493228336834</v>
      </c>
      <c r="Y142" s="817">
        <v>775.670162999997</v>
      </c>
      <c r="Z142" s="838">
        <v>1278.724878</v>
      </c>
      <c r="AA142" s="816">
        <v>929.817571999999</v>
      </c>
      <c r="AB142" s="817">
        <v>1046.00118168</v>
      </c>
      <c r="AC142" s="332">
        <v>0.888925928847043</v>
      </c>
      <c r="AD142" s="837">
        <v>-116.183609680001</v>
      </c>
      <c r="AE142" s="838">
        <v>865.213233</v>
      </c>
      <c r="AF142" s="816">
        <v>1057.4169</v>
      </c>
      <c r="AG142" s="817">
        <v>854.64</v>
      </c>
      <c r="AH142" s="332">
        <v>1.23726586632968</v>
      </c>
      <c r="AI142" s="837">
        <v>202.7769</v>
      </c>
      <c r="AJ142" s="838">
        <v>382.504022</v>
      </c>
      <c r="AK142" s="816">
        <v>754.612449999999</v>
      </c>
      <c r="AL142" s="817">
        <v>988.02084594</v>
      </c>
      <c r="AM142" s="332">
        <v>0.763761668694412</v>
      </c>
      <c r="AN142" s="837">
        <v>-233.408395940001</v>
      </c>
      <c r="AO142" s="838">
        <v>875.642002999999</v>
      </c>
      <c r="AP142" s="816">
        <v>361.263387</v>
      </c>
      <c r="AQ142" s="817">
        <v>311.56900003</v>
      </c>
      <c r="AR142" s="332">
        <v>1.15949721238382</v>
      </c>
      <c r="AS142" s="837">
        <v>49.6943869699997</v>
      </c>
      <c r="AT142" s="838">
        <v>207.362204</v>
      </c>
      <c r="AU142" s="816">
        <v>115.965247</v>
      </c>
      <c r="AV142" s="817">
        <v>139.04492</v>
      </c>
      <c r="AW142" s="332">
        <v>0.834012828372298</v>
      </c>
      <c r="AX142" s="837">
        <v>-23.0796730000001</v>
      </c>
      <c r="AY142" s="838">
        <v>85.0453669999999</v>
      </c>
    </row>
    <row r="143" spans="2:51">
      <c r="B143" s="774">
        <v>0</v>
      </c>
      <c r="F143" s="774">
        <v>0</v>
      </c>
      <c r="G143" s="774">
        <v>3647.73954999999</v>
      </c>
      <c r="H143" s="774"/>
      <c r="I143" s="774"/>
      <c r="J143" s="774"/>
      <c r="K143" s="774">
        <v>3104.203693</v>
      </c>
      <c r="L143" s="774">
        <v>678.538690999999</v>
      </c>
      <c r="P143" s="774">
        <v>557.816910999999</v>
      </c>
      <c r="Q143" s="774">
        <v>145.854</v>
      </c>
      <c r="U143" s="774">
        <v>132.366504</v>
      </c>
      <c r="V143" s="774">
        <v>1977.555522</v>
      </c>
      <c r="Z143" s="774">
        <v>808.923797999999</v>
      </c>
      <c r="AA143" s="774">
        <v>586.904344999999</v>
      </c>
      <c r="AE143" s="774">
        <v>596.05419</v>
      </c>
      <c r="AK143" s="774"/>
      <c r="AL143" s="774"/>
      <c r="AM143" s="774"/>
      <c r="AN143" s="774"/>
      <c r="AO143" s="774"/>
      <c r="AP143" s="774"/>
      <c r="AQ143" s="774"/>
      <c r="AR143" s="774"/>
      <c r="AS143" s="774"/>
      <c r="AT143" s="774"/>
      <c r="AU143" s="774"/>
      <c r="AV143" s="774"/>
      <c r="AW143" s="774"/>
      <c r="AX143" s="774"/>
      <c r="AY143" s="774"/>
    </row>
    <row r="144" spans="1:51">
      <c r="A144" s="172"/>
      <c r="B144" s="172"/>
      <c r="C144" s="172"/>
      <c r="D144" s="172"/>
      <c r="E144" s="172"/>
      <c r="F144" s="172"/>
      <c r="G144" s="774"/>
      <c r="H144" s="774"/>
      <c r="I144" s="778"/>
      <c r="AK144" s="774"/>
      <c r="AL144" s="774"/>
      <c r="AM144" s="774"/>
      <c r="AN144" s="774"/>
      <c r="AO144" s="774"/>
      <c r="AP144" s="774"/>
      <c r="AQ144" s="774"/>
      <c r="AR144" s="774"/>
      <c r="AS144" s="774"/>
      <c r="AT144" s="774"/>
      <c r="AU144" s="774"/>
      <c r="AV144" s="774"/>
      <c r="AW144" s="774"/>
      <c r="AX144" s="774"/>
      <c r="AY144" s="774"/>
    </row>
    <row r="145" spans="1:51">
      <c r="A145" s="172"/>
      <c r="B145" s="172"/>
      <c r="C145" s="172"/>
      <c r="D145" s="172"/>
      <c r="E145" s="172"/>
      <c r="F145" s="172"/>
      <c r="G145" s="774"/>
      <c r="H145" s="774"/>
      <c r="I145" s="778"/>
      <c r="AK145" s="774"/>
      <c r="AL145" s="774"/>
      <c r="AM145" s="774"/>
      <c r="AN145" s="774"/>
      <c r="AO145" s="774"/>
      <c r="AP145" s="774"/>
      <c r="AQ145" s="774"/>
      <c r="AR145" s="774"/>
      <c r="AS145" s="774"/>
      <c r="AT145" s="774"/>
      <c r="AU145" s="774"/>
      <c r="AV145" s="774"/>
      <c r="AW145" s="774"/>
      <c r="AX145" s="774"/>
      <c r="AY145" s="774"/>
    </row>
    <row r="146" spans="1:51">
      <c r="A146" s="172"/>
      <c r="B146" s="172"/>
      <c r="C146" s="172"/>
      <c r="D146" s="172"/>
      <c r="E146" s="172"/>
      <c r="F146" s="172"/>
      <c r="AK146" s="774"/>
      <c r="AL146" s="774"/>
      <c r="AM146" s="774"/>
      <c r="AN146" s="774"/>
      <c r="AO146" s="774"/>
      <c r="AP146" s="774"/>
      <c r="AQ146" s="774"/>
      <c r="AR146" s="774"/>
      <c r="AS146" s="774"/>
      <c r="AT146" s="774"/>
      <c r="AU146" s="774"/>
      <c r="AV146" s="774"/>
      <c r="AW146" s="774"/>
      <c r="AX146" s="774"/>
      <c r="AY146" s="774"/>
    </row>
    <row r="147" spans="37:51">
      <c r="AK147" s="774"/>
      <c r="AL147" s="774"/>
      <c r="AM147" s="774"/>
      <c r="AN147" s="774"/>
      <c r="AO147" s="774"/>
      <c r="AP147" s="774"/>
      <c r="AQ147" s="774"/>
      <c r="AR147" s="774"/>
      <c r="AS147" s="774"/>
      <c r="AT147" s="774"/>
      <c r="AU147" s="774"/>
      <c r="AV147" s="774"/>
      <c r="AW147" s="774"/>
      <c r="AX147" s="774"/>
      <c r="AY147" s="774"/>
    </row>
    <row r="148" spans="37:51">
      <c r="AK148" s="774"/>
      <c r="AL148" s="774"/>
      <c r="AM148" s="774"/>
      <c r="AN148" s="774"/>
      <c r="AO148" s="774"/>
      <c r="AP148" s="774"/>
      <c r="AQ148" s="774"/>
      <c r="AR148" s="774"/>
      <c r="AS148" s="774"/>
      <c r="AT148" s="774"/>
      <c r="AU148" s="774"/>
      <c r="AV148" s="774"/>
      <c r="AW148" s="774"/>
      <c r="AX148" s="774"/>
      <c r="AY148" s="774"/>
    </row>
    <row r="149" spans="37:51">
      <c r="AK149" s="774"/>
      <c r="AL149" s="774"/>
      <c r="AM149" s="774"/>
      <c r="AN149" s="774"/>
      <c r="AO149" s="774"/>
      <c r="AP149" s="774"/>
      <c r="AQ149" s="774"/>
      <c r="AR149" s="774"/>
      <c r="AS149" s="774"/>
      <c r="AT149" s="774"/>
      <c r="AU149" s="774"/>
      <c r="AV149" s="774"/>
      <c r="AW149" s="774"/>
      <c r="AX149" s="774"/>
      <c r="AY149" s="774"/>
    </row>
    <row r="150" spans="37:51">
      <c r="AK150" s="774"/>
      <c r="AL150" s="774"/>
      <c r="AM150" s="774"/>
      <c r="AN150" s="774"/>
      <c r="AO150" s="774"/>
      <c r="AP150" s="774"/>
      <c r="AQ150" s="774"/>
      <c r="AR150" s="774"/>
      <c r="AS150" s="774"/>
      <c r="AT150" s="774"/>
      <c r="AU150" s="774"/>
      <c r="AV150" s="774"/>
      <c r="AW150" s="774"/>
      <c r="AX150" s="774"/>
      <c r="AY150" s="774"/>
    </row>
    <row r="151" spans="37:51">
      <c r="AK151" s="774"/>
      <c r="AL151" s="774"/>
      <c r="AM151" s="774"/>
      <c r="AN151" s="774"/>
      <c r="AO151" s="774"/>
      <c r="AP151" s="774"/>
      <c r="AQ151" s="774"/>
      <c r="AR151" s="774"/>
      <c r="AS151" s="774"/>
      <c r="AT151" s="774"/>
      <c r="AU151" s="774"/>
      <c r="AV151" s="774"/>
      <c r="AW151" s="774"/>
      <c r="AX151" s="774"/>
      <c r="AY151" s="774"/>
    </row>
    <row r="152" spans="37:51">
      <c r="AK152" s="774"/>
      <c r="AL152" s="774"/>
      <c r="AM152" s="774"/>
      <c r="AN152" s="774"/>
      <c r="AO152" s="774"/>
      <c r="AP152" s="774"/>
      <c r="AQ152" s="774"/>
      <c r="AR152" s="774"/>
      <c r="AS152" s="774"/>
      <c r="AT152" s="774"/>
      <c r="AU152" s="774"/>
      <c r="AV152" s="774"/>
      <c r="AW152" s="774"/>
      <c r="AX152" s="774"/>
      <c r="AY152" s="774"/>
    </row>
    <row r="153" spans="37:51">
      <c r="AK153" s="774"/>
      <c r="AL153" s="774"/>
      <c r="AM153" s="774"/>
      <c r="AN153" s="774"/>
      <c r="AO153" s="774"/>
      <c r="AP153" s="774"/>
      <c r="AQ153" s="774"/>
      <c r="AR153" s="774"/>
      <c r="AS153" s="774"/>
      <c r="AT153" s="774"/>
      <c r="AU153" s="774"/>
      <c r="AV153" s="774"/>
      <c r="AW153" s="774"/>
      <c r="AX153" s="774"/>
      <c r="AY153" s="774"/>
    </row>
    <row r="154" spans="37:51">
      <c r="AK154" s="774"/>
      <c r="AL154" s="774"/>
      <c r="AM154" s="774"/>
      <c r="AN154" s="774"/>
      <c r="AO154" s="774"/>
      <c r="AP154" s="774"/>
      <c r="AQ154" s="774"/>
      <c r="AR154" s="774"/>
      <c r="AS154" s="774"/>
      <c r="AT154" s="774"/>
      <c r="AU154" s="774"/>
      <c r="AV154" s="774"/>
      <c r="AW154" s="774"/>
      <c r="AX154" s="774"/>
      <c r="AY154" s="774"/>
    </row>
    <row r="155" spans="37:51">
      <c r="AK155" s="774"/>
      <c r="AL155" s="774"/>
      <c r="AM155" s="774"/>
      <c r="AN155" s="774"/>
      <c r="AO155" s="774"/>
      <c r="AP155" s="774"/>
      <c r="AQ155" s="774"/>
      <c r="AR155" s="774"/>
      <c r="AS155" s="774"/>
      <c r="AT155" s="774"/>
      <c r="AU155" s="774"/>
      <c r="AV155" s="774"/>
      <c r="AW155" s="774"/>
      <c r="AX155" s="774"/>
      <c r="AY155" s="774"/>
    </row>
    <row r="156" spans="37:51">
      <c r="AK156" s="774"/>
      <c r="AL156" s="774"/>
      <c r="AM156" s="774"/>
      <c r="AN156" s="774"/>
      <c r="AO156" s="774"/>
      <c r="AP156" s="774"/>
      <c r="AQ156" s="774"/>
      <c r="AR156" s="774"/>
      <c r="AS156" s="774"/>
      <c r="AT156" s="774"/>
      <c r="AU156" s="774"/>
      <c r="AV156" s="774"/>
      <c r="AW156" s="774"/>
      <c r="AX156" s="774"/>
      <c r="AY156" s="774"/>
    </row>
    <row r="157" spans="37:51">
      <c r="AK157" s="774"/>
      <c r="AL157" s="774"/>
      <c r="AM157" s="774"/>
      <c r="AN157" s="774"/>
      <c r="AO157" s="774"/>
      <c r="AP157" s="774"/>
      <c r="AQ157" s="774"/>
      <c r="AR157" s="774"/>
      <c r="AS157" s="774"/>
      <c r="AT157" s="774"/>
      <c r="AU157" s="774"/>
      <c r="AV157" s="774"/>
      <c r="AW157" s="774"/>
      <c r="AX157" s="774"/>
      <c r="AY157" s="774"/>
    </row>
    <row r="158" spans="37:51">
      <c r="AK158" s="774"/>
      <c r="AL158" s="774"/>
      <c r="AM158" s="774"/>
      <c r="AN158" s="774"/>
      <c r="AO158" s="774"/>
      <c r="AP158" s="774"/>
      <c r="AQ158" s="774"/>
      <c r="AR158" s="774"/>
      <c r="AS158" s="774"/>
      <c r="AT158" s="774"/>
      <c r="AU158" s="774"/>
      <c r="AV158" s="774"/>
      <c r="AW158" s="774"/>
      <c r="AX158" s="774"/>
      <c r="AY158" s="774"/>
    </row>
    <row r="159" spans="37:51">
      <c r="AK159" s="774"/>
      <c r="AL159" s="774"/>
      <c r="AM159" s="774"/>
      <c r="AN159" s="774"/>
      <c r="AO159" s="774"/>
      <c r="AP159" s="774"/>
      <c r="AQ159" s="774"/>
      <c r="AR159" s="774"/>
      <c r="AS159" s="774"/>
      <c r="AT159" s="774"/>
      <c r="AU159" s="774"/>
      <c r="AV159" s="774"/>
      <c r="AW159" s="774"/>
      <c r="AX159" s="774"/>
      <c r="AY159" s="774"/>
    </row>
    <row r="160" spans="37:51">
      <c r="AK160" s="774"/>
      <c r="AL160" s="774"/>
      <c r="AM160" s="774"/>
      <c r="AN160" s="774"/>
      <c r="AO160" s="774"/>
      <c r="AP160" s="774"/>
      <c r="AQ160" s="774"/>
      <c r="AR160" s="774"/>
      <c r="AS160" s="774"/>
      <c r="AT160" s="774"/>
      <c r="AU160" s="774"/>
      <c r="AV160" s="774"/>
      <c r="AW160" s="774"/>
      <c r="AX160" s="774"/>
      <c r="AY160" s="774"/>
    </row>
    <row r="161" spans="37:51">
      <c r="AK161" s="774"/>
      <c r="AL161" s="774"/>
      <c r="AM161" s="774"/>
      <c r="AN161" s="774"/>
      <c r="AO161" s="774"/>
      <c r="AP161" s="774"/>
      <c r="AQ161" s="774"/>
      <c r="AR161" s="774"/>
      <c r="AS161" s="774"/>
      <c r="AT161" s="774"/>
      <c r="AU161" s="774"/>
      <c r="AV161" s="774"/>
      <c r="AW161" s="774"/>
      <c r="AX161" s="774"/>
      <c r="AY161" s="774"/>
    </row>
    <row r="162" spans="37:51">
      <c r="AK162" s="774"/>
      <c r="AL162" s="774"/>
      <c r="AM162" s="774"/>
      <c r="AN162" s="774"/>
      <c r="AO162" s="774"/>
      <c r="AP162" s="774"/>
      <c r="AQ162" s="774"/>
      <c r="AR162" s="774"/>
      <c r="AS162" s="774"/>
      <c r="AT162" s="774"/>
      <c r="AU162" s="774"/>
      <c r="AV162" s="774"/>
      <c r="AW162" s="774"/>
      <c r="AX162" s="774"/>
      <c r="AY162" s="774"/>
    </row>
    <row r="163" spans="37:51">
      <c r="AK163" s="774"/>
      <c r="AL163" s="774"/>
      <c r="AM163" s="774"/>
      <c r="AN163" s="774"/>
      <c r="AO163" s="774"/>
      <c r="AP163" s="774"/>
      <c r="AQ163" s="774"/>
      <c r="AR163" s="774"/>
      <c r="AS163" s="774"/>
      <c r="AT163" s="774"/>
      <c r="AU163" s="774"/>
      <c r="AV163" s="774"/>
      <c r="AW163" s="774"/>
      <c r="AX163" s="774"/>
      <c r="AY163" s="774"/>
    </row>
    <row r="164" spans="37:51">
      <c r="AK164" s="774"/>
      <c r="AL164" s="774"/>
      <c r="AM164" s="774"/>
      <c r="AN164" s="774"/>
      <c r="AO164" s="774"/>
      <c r="AP164" s="774"/>
      <c r="AQ164" s="774"/>
      <c r="AR164" s="774"/>
      <c r="AS164" s="774"/>
      <c r="AT164" s="774"/>
      <c r="AU164" s="774"/>
      <c r="AV164" s="774"/>
      <c r="AW164" s="774"/>
      <c r="AX164" s="774"/>
      <c r="AY164" s="774"/>
    </row>
    <row r="165" spans="37:51">
      <c r="AK165" s="774"/>
      <c r="AL165" s="774"/>
      <c r="AM165" s="774"/>
      <c r="AN165" s="774"/>
      <c r="AO165" s="774"/>
      <c r="AP165" s="774"/>
      <c r="AQ165" s="774"/>
      <c r="AR165" s="774"/>
      <c r="AS165" s="774"/>
      <c r="AT165" s="774"/>
      <c r="AU165" s="774"/>
      <c r="AV165" s="774"/>
      <c r="AW165" s="774"/>
      <c r="AX165" s="774"/>
      <c r="AY165" s="774"/>
    </row>
    <row r="166" spans="37:51">
      <c r="AK166" s="774"/>
      <c r="AL166" s="774"/>
      <c r="AM166" s="774"/>
      <c r="AN166" s="774"/>
      <c r="AO166" s="774"/>
      <c r="AP166" s="774"/>
      <c r="AQ166" s="774"/>
      <c r="AR166" s="774"/>
      <c r="AS166" s="774"/>
      <c r="AT166" s="774"/>
      <c r="AU166" s="774"/>
      <c r="AV166" s="774"/>
      <c r="AW166" s="774"/>
      <c r="AX166" s="774"/>
      <c r="AY166" s="774"/>
    </row>
    <row r="167" spans="37:51">
      <c r="AK167" s="774"/>
      <c r="AL167" s="774"/>
      <c r="AM167" s="774"/>
      <c r="AN167" s="774"/>
      <c r="AO167" s="774"/>
      <c r="AP167" s="774"/>
      <c r="AQ167" s="774"/>
      <c r="AR167" s="774"/>
      <c r="AS167" s="774"/>
      <c r="AT167" s="774"/>
      <c r="AU167" s="774"/>
      <c r="AV167" s="774"/>
      <c r="AW167" s="774"/>
      <c r="AX167" s="774"/>
      <c r="AY167" s="774"/>
    </row>
    <row r="168" spans="37:51">
      <c r="AK168" s="774"/>
      <c r="AL168" s="774"/>
      <c r="AM168" s="774"/>
      <c r="AN168" s="774"/>
      <c r="AO168" s="774"/>
      <c r="AP168" s="774"/>
      <c r="AQ168" s="774"/>
      <c r="AR168" s="774"/>
      <c r="AS168" s="774"/>
      <c r="AT168" s="774"/>
      <c r="AU168" s="774"/>
      <c r="AV168" s="774"/>
      <c r="AW168" s="774"/>
      <c r="AX168" s="774"/>
      <c r="AY168" s="774"/>
    </row>
    <row r="169" spans="37:51">
      <c r="AK169" s="774"/>
      <c r="AL169" s="774"/>
      <c r="AM169" s="774"/>
      <c r="AN169" s="774"/>
      <c r="AO169" s="774"/>
      <c r="AP169" s="774"/>
      <c r="AQ169" s="774"/>
      <c r="AR169" s="774"/>
      <c r="AS169" s="774"/>
      <c r="AT169" s="774"/>
      <c r="AU169" s="774"/>
      <c r="AV169" s="774"/>
      <c r="AW169" s="774"/>
      <c r="AX169" s="774"/>
      <c r="AY169" s="774"/>
    </row>
    <row r="170" spans="37:51">
      <c r="AK170" s="774"/>
      <c r="AL170" s="774"/>
      <c r="AM170" s="774"/>
      <c r="AN170" s="774"/>
      <c r="AO170" s="774"/>
      <c r="AP170" s="774"/>
      <c r="AQ170" s="774"/>
      <c r="AR170" s="774"/>
      <c r="AS170" s="774"/>
      <c r="AT170" s="774"/>
      <c r="AU170" s="774"/>
      <c r="AV170" s="774"/>
      <c r="AW170" s="774"/>
      <c r="AX170" s="774"/>
      <c r="AY170" s="774"/>
    </row>
    <row r="174" spans="2:4">
      <c r="B174" s="778"/>
      <c r="C174" s="778"/>
      <c r="D174" s="778"/>
    </row>
    <row r="175" spans="2:4">
      <c r="B175" s="778"/>
      <c r="C175" s="778"/>
      <c r="D175" s="778"/>
    </row>
    <row r="176" spans="2:4">
      <c r="B176" s="778"/>
      <c r="C176" s="778"/>
      <c r="D176" s="778"/>
    </row>
    <row r="177" spans="2:4">
      <c r="B177" s="778"/>
      <c r="C177" s="778"/>
      <c r="D177" s="778"/>
    </row>
    <row r="178" spans="2:4">
      <c r="B178" s="778"/>
      <c r="C178" s="778"/>
      <c r="D178" s="778"/>
    </row>
    <row r="179" spans="2:4">
      <c r="B179" s="778"/>
      <c r="C179" s="778"/>
      <c r="D179" s="778"/>
    </row>
    <row r="180" spans="2:4">
      <c r="B180" s="778"/>
      <c r="C180" s="778"/>
      <c r="D180" s="778"/>
    </row>
    <row r="182" spans="2:2">
      <c r="B182" s="819"/>
    </row>
    <row r="186" spans="2:2">
      <c r="B186" s="819"/>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6"/>
  <sheetViews>
    <sheetView zoomScale="85" zoomScaleNormal="85" topLeftCell="A3" workbookViewId="0">
      <pane xSplit="1" ySplit="5" topLeftCell="B53" activePane="bottomRight" state="frozen"/>
      <selection/>
      <selection pane="topRight"/>
      <selection pane="bottomLeft"/>
      <selection pane="bottomRight" activeCell="A140" sqref="$A140:$XFD140"/>
    </sheetView>
  </sheetViews>
  <sheetFormatPr defaultColWidth="10.1018518518519" defaultRowHeight="15.6"/>
  <cols>
    <col min="1" max="1" width="27.6111111111111" style="774" customWidth="1"/>
    <col min="2" max="2" width="9.37962962962963" style="774" customWidth="1"/>
    <col min="3" max="6" width="10.1018518518519" style="774" customWidth="1"/>
    <col min="7" max="31" width="10.1018518518519" style="774" hidden="1" customWidth="1" outlineLevel="1"/>
    <col min="32" max="32" width="10.1018518518519" style="774" customWidth="1" collapsed="1"/>
    <col min="33" max="36" width="10.1018518518519" style="774" customWidth="1"/>
    <col min="37" max="16108" width="10.1018518518519" style="695" customWidth="1"/>
    <col min="16109" max="16110" width="10.1018518518519" style="775" customWidth="1"/>
    <col min="16111" max="16118" width="10.1018518518519" style="172" customWidth="1"/>
    <col min="16119" max="16130" width="10.1018518518519" style="164" customWidth="1"/>
    <col min="16131" max="16384" width="10.1018518518519" style="164"/>
  </cols>
  <sheetData>
    <row r="1" s="695" customFormat="1" hidden="1" spans="1:36">
      <c r="A1" s="774"/>
      <c r="B1" s="776"/>
      <c r="C1" s="167"/>
      <c r="D1" s="774"/>
      <c r="E1" s="774"/>
      <c r="F1" s="777"/>
      <c r="G1" s="774"/>
      <c r="H1" s="774"/>
      <c r="I1" s="774"/>
      <c r="J1" s="774"/>
      <c r="K1" s="774"/>
      <c r="L1" s="774"/>
      <c r="M1" s="774"/>
      <c r="N1" s="774"/>
      <c r="O1" s="774"/>
      <c r="P1" s="774"/>
      <c r="Q1" s="774"/>
      <c r="R1" s="774"/>
      <c r="S1" s="774"/>
      <c r="T1" s="774"/>
      <c r="U1" s="774"/>
      <c r="V1" s="774"/>
      <c r="W1" s="774"/>
      <c r="X1" s="774"/>
      <c r="Y1" s="774"/>
      <c r="Z1" s="774"/>
      <c r="AA1" s="774"/>
      <c r="AB1" s="774"/>
      <c r="AC1" s="774"/>
      <c r="AD1" s="774"/>
      <c r="AE1" s="774"/>
      <c r="AF1" s="774"/>
      <c r="AG1" s="774"/>
      <c r="AH1" s="774"/>
      <c r="AI1" s="774"/>
      <c r="AJ1" s="774"/>
    </row>
    <row r="2" s="695" customFormat="1" hidden="1" spans="1:36">
      <c r="A2" s="774"/>
      <c r="B2" s="775"/>
      <c r="C2" s="775"/>
      <c r="D2" s="774"/>
      <c r="E2" s="774"/>
      <c r="F2" s="777"/>
      <c r="G2" s="774"/>
      <c r="H2" s="774"/>
      <c r="I2" s="774"/>
      <c r="J2" s="774"/>
      <c r="K2" s="774"/>
      <c r="L2" s="774"/>
      <c r="M2" s="774"/>
      <c r="N2" s="774"/>
      <c r="O2" s="774"/>
      <c r="P2" s="774"/>
      <c r="Q2" s="774"/>
      <c r="R2" s="774"/>
      <c r="S2" s="774"/>
      <c r="T2" s="774"/>
      <c r="U2" s="774"/>
      <c r="V2" s="774"/>
      <c r="W2" s="774"/>
      <c r="X2" s="774"/>
      <c r="Y2" s="774"/>
      <c r="Z2" s="774"/>
      <c r="AA2" s="774"/>
      <c r="AB2" s="774"/>
      <c r="AC2" s="774"/>
      <c r="AD2" s="774"/>
      <c r="AE2" s="774"/>
      <c r="AF2" s="774"/>
      <c r="AG2" s="774"/>
      <c r="AH2" s="774"/>
      <c r="AI2" s="774"/>
      <c r="AJ2" s="774"/>
    </row>
    <row r="3" s="695" customFormat="1" spans="1:36">
      <c r="A3" s="174" t="s">
        <v>186</v>
      </c>
      <c r="B3" s="174">
        <v>202603</v>
      </c>
      <c r="C3" s="174">
        <v>202503</v>
      </c>
      <c r="D3" s="774"/>
      <c r="E3" s="778"/>
      <c r="F3" s="777"/>
      <c r="G3" s="774"/>
      <c r="H3" s="774"/>
      <c r="I3" s="774"/>
      <c r="J3" s="774"/>
      <c r="K3" s="774"/>
      <c r="L3" s="774"/>
      <c r="M3" s="774"/>
      <c r="N3" s="774"/>
      <c r="O3" s="774"/>
      <c r="P3" s="774"/>
      <c r="Q3" s="774"/>
      <c r="R3" s="774"/>
      <c r="S3" s="774"/>
      <c r="T3" s="774"/>
      <c r="U3" s="774"/>
      <c r="V3" s="774"/>
      <c r="W3" s="774"/>
      <c r="X3" s="774"/>
      <c r="Y3" s="774"/>
      <c r="Z3" s="774"/>
      <c r="AA3" s="774"/>
      <c r="AB3" s="774"/>
      <c r="AC3" s="774"/>
      <c r="AD3" s="774"/>
      <c r="AE3" s="774"/>
      <c r="AF3" s="774"/>
      <c r="AG3" s="774"/>
      <c r="AH3" s="774"/>
      <c r="AI3" s="774"/>
      <c r="AJ3" s="774"/>
    </row>
    <row r="4" s="769" customFormat="1" ht="16.35" spans="1:36">
      <c r="A4" s="776"/>
      <c r="B4" s="779"/>
      <c r="C4" s="779"/>
      <c r="D4" s="438"/>
      <c r="E4" s="780"/>
      <c r="F4" s="777"/>
      <c r="G4" s="774"/>
      <c r="H4" s="774"/>
      <c r="I4" s="774"/>
      <c r="J4" s="774"/>
      <c r="K4" s="774"/>
      <c r="L4" s="774"/>
      <c r="M4" s="774"/>
      <c r="N4" s="774"/>
      <c r="O4" s="774"/>
      <c r="P4" s="774"/>
      <c r="Q4" s="774"/>
      <c r="R4" s="774"/>
      <c r="S4" s="774"/>
      <c r="T4" s="774"/>
      <c r="U4" s="774"/>
      <c r="V4" s="774"/>
      <c r="W4" s="774"/>
      <c r="X4" s="774"/>
      <c r="Y4" s="774"/>
      <c r="Z4" s="774"/>
      <c r="AA4" s="774"/>
      <c r="AB4" s="774"/>
      <c r="AC4" s="774"/>
      <c r="AD4" s="774"/>
      <c r="AE4" s="774"/>
      <c r="AF4" s="774"/>
      <c r="AG4" s="774"/>
      <c r="AH4" s="774"/>
      <c r="AI4" s="774"/>
      <c r="AJ4" s="774"/>
    </row>
    <row r="5" s="770" customFormat="1" ht="18.15" spans="1:51">
      <c r="A5" s="178"/>
      <c r="B5" s="781" t="s">
        <v>5</v>
      </c>
      <c r="C5" s="781"/>
      <c r="D5" s="781"/>
      <c r="E5" s="781"/>
      <c r="F5" s="781"/>
      <c r="G5" s="781"/>
      <c r="H5" s="781"/>
      <c r="I5" s="781"/>
      <c r="J5" s="781"/>
      <c r="K5" s="781"/>
      <c r="L5" s="781"/>
      <c r="M5" s="781"/>
      <c r="N5" s="781"/>
      <c r="O5" s="781"/>
      <c r="P5" s="781"/>
      <c r="Q5" s="781"/>
      <c r="R5" s="781"/>
      <c r="S5" s="781"/>
      <c r="T5" s="781"/>
      <c r="U5" s="781"/>
      <c r="V5" s="781"/>
      <c r="W5" s="781"/>
      <c r="X5" s="781"/>
      <c r="Y5" s="781"/>
      <c r="Z5" s="781"/>
      <c r="AA5" s="781"/>
      <c r="AB5" s="781"/>
      <c r="AC5" s="781"/>
      <c r="AD5" s="781"/>
      <c r="AE5" s="781"/>
      <c r="AF5" s="781"/>
      <c r="AG5" s="781"/>
      <c r="AH5" s="781"/>
      <c r="AI5" s="781"/>
      <c r="AJ5" s="781"/>
      <c r="AK5" s="800"/>
      <c r="AL5" s="800"/>
      <c r="AM5" s="800"/>
      <c r="AN5" s="800"/>
      <c r="AO5" s="800"/>
      <c r="AP5" s="800"/>
      <c r="AQ5" s="800"/>
      <c r="AR5" s="800"/>
      <c r="AS5" s="800"/>
      <c r="AT5" s="800"/>
      <c r="AU5" s="800"/>
      <c r="AV5" s="800"/>
      <c r="AW5" s="800"/>
      <c r="AX5" s="800"/>
      <c r="AY5" s="800"/>
    </row>
    <row r="6" ht="21" customHeight="1" spans="1:51">
      <c r="A6" s="782" t="s">
        <v>6</v>
      </c>
      <c r="B6" s="241" t="s">
        <v>12</v>
      </c>
      <c r="C6" s="242"/>
      <c r="D6" s="243"/>
      <c r="E6" s="242"/>
      <c r="F6" s="244"/>
      <c r="G6" s="181" t="s">
        <v>167</v>
      </c>
      <c r="H6" s="182"/>
      <c r="I6" s="182"/>
      <c r="J6" s="182"/>
      <c r="K6" s="183"/>
      <c r="L6" s="181" t="s">
        <v>168</v>
      </c>
      <c r="M6" s="182"/>
      <c r="N6" s="182"/>
      <c r="O6" s="182"/>
      <c r="P6" s="183"/>
      <c r="Q6" s="181" t="s">
        <v>169</v>
      </c>
      <c r="R6" s="182"/>
      <c r="S6" s="182"/>
      <c r="T6" s="182"/>
      <c r="U6" s="183"/>
      <c r="V6" s="181" t="s">
        <v>170</v>
      </c>
      <c r="W6" s="182"/>
      <c r="X6" s="182"/>
      <c r="Y6" s="182"/>
      <c r="Z6" s="183"/>
      <c r="AA6" s="181" t="s">
        <v>171</v>
      </c>
      <c r="AB6" s="182"/>
      <c r="AC6" s="182"/>
      <c r="AD6" s="182"/>
      <c r="AE6" s="183"/>
      <c r="AF6" s="181" t="s">
        <v>172</v>
      </c>
      <c r="AG6" s="182"/>
      <c r="AH6" s="182"/>
      <c r="AI6" s="182"/>
      <c r="AJ6" s="183"/>
      <c r="AK6" s="181" t="s">
        <v>173</v>
      </c>
      <c r="AL6" s="182"/>
      <c r="AM6" s="182"/>
      <c r="AN6" s="182"/>
      <c r="AO6" s="183"/>
      <c r="AP6" s="181" t="s">
        <v>174</v>
      </c>
      <c r="AQ6" s="182"/>
      <c r="AR6" s="182"/>
      <c r="AS6" s="182"/>
      <c r="AT6" s="183"/>
      <c r="AU6" s="181" t="s">
        <v>175</v>
      </c>
      <c r="AV6" s="182"/>
      <c r="AW6" s="182"/>
      <c r="AX6" s="182"/>
      <c r="AY6" s="183"/>
    </row>
    <row r="7" ht="32.4" spans="1:51">
      <c r="A7" s="783"/>
      <c r="B7" s="246" t="s">
        <v>23</v>
      </c>
      <c r="C7" s="784" t="s">
        <v>187</v>
      </c>
      <c r="D7" s="226" t="s">
        <v>25</v>
      </c>
      <c r="E7" s="784" t="s">
        <v>26</v>
      </c>
      <c r="F7" s="784" t="s">
        <v>27</v>
      </c>
      <c r="G7" s="187" t="s">
        <v>23</v>
      </c>
      <c r="H7" s="785" t="s">
        <v>187</v>
      </c>
      <c r="I7" s="189" t="s">
        <v>25</v>
      </c>
      <c r="J7" s="785" t="s">
        <v>26</v>
      </c>
      <c r="K7" s="190" t="s">
        <v>27</v>
      </c>
      <c r="L7" s="187" t="s">
        <v>23</v>
      </c>
      <c r="M7" s="785" t="s">
        <v>187</v>
      </c>
      <c r="N7" s="189" t="s">
        <v>25</v>
      </c>
      <c r="O7" s="785" t="s">
        <v>26</v>
      </c>
      <c r="P7" s="190" t="s">
        <v>27</v>
      </c>
      <c r="Q7" s="187" t="s">
        <v>23</v>
      </c>
      <c r="R7" s="785" t="s">
        <v>187</v>
      </c>
      <c r="S7" s="189" t="s">
        <v>25</v>
      </c>
      <c r="T7" s="785" t="s">
        <v>26</v>
      </c>
      <c r="U7" s="190" t="s">
        <v>27</v>
      </c>
      <c r="V7" s="187" t="s">
        <v>23</v>
      </c>
      <c r="W7" s="785" t="s">
        <v>187</v>
      </c>
      <c r="X7" s="189" t="s">
        <v>25</v>
      </c>
      <c r="Y7" s="785" t="s">
        <v>26</v>
      </c>
      <c r="Z7" s="190" t="s">
        <v>27</v>
      </c>
      <c r="AA7" s="187" t="s">
        <v>23</v>
      </c>
      <c r="AB7" s="785" t="s">
        <v>187</v>
      </c>
      <c r="AC7" s="189" t="s">
        <v>25</v>
      </c>
      <c r="AD7" s="785" t="s">
        <v>26</v>
      </c>
      <c r="AE7" s="190" t="s">
        <v>27</v>
      </c>
      <c r="AF7" s="187" t="s">
        <v>23</v>
      </c>
      <c r="AG7" s="785" t="s">
        <v>187</v>
      </c>
      <c r="AH7" s="189" t="s">
        <v>25</v>
      </c>
      <c r="AI7" s="785" t="s">
        <v>26</v>
      </c>
      <c r="AJ7" s="190" t="s">
        <v>27</v>
      </c>
      <c r="AK7" s="187" t="s">
        <v>23</v>
      </c>
      <c r="AL7" s="785" t="s">
        <v>187</v>
      </c>
      <c r="AM7" s="189" t="s">
        <v>25</v>
      </c>
      <c r="AN7" s="785" t="s">
        <v>26</v>
      </c>
      <c r="AO7" s="190" t="s">
        <v>27</v>
      </c>
      <c r="AP7" s="187" t="s">
        <v>23</v>
      </c>
      <c r="AQ7" s="785" t="s">
        <v>187</v>
      </c>
      <c r="AR7" s="189" t="s">
        <v>25</v>
      </c>
      <c r="AS7" s="785" t="s">
        <v>26</v>
      </c>
      <c r="AT7" s="190" t="s">
        <v>27</v>
      </c>
      <c r="AU7" s="187" t="s">
        <v>23</v>
      </c>
      <c r="AV7" s="785" t="s">
        <v>187</v>
      </c>
      <c r="AW7" s="189" t="s">
        <v>25</v>
      </c>
      <c r="AX7" s="785" t="s">
        <v>26</v>
      </c>
      <c r="AY7" s="190" t="s">
        <v>27</v>
      </c>
    </row>
    <row r="8" s="695" customFormat="1" hidden="1" outlineLevel="1" spans="1:51">
      <c r="A8" s="786" t="s">
        <v>28</v>
      </c>
      <c r="B8" s="787">
        <v>38.247319</v>
      </c>
      <c r="C8" s="719">
        <v>31.49420911</v>
      </c>
      <c r="D8" s="720">
        <v>1.21442386015833</v>
      </c>
      <c r="E8" s="789">
        <v>6.75310989</v>
      </c>
      <c r="F8" s="788">
        <v>33.6848870000001</v>
      </c>
      <c r="G8" s="787">
        <v>19.860654</v>
      </c>
      <c r="H8" s="788">
        <v>17.8185</v>
      </c>
      <c r="I8" s="720">
        <v>1.11460863709066</v>
      </c>
      <c r="J8" s="789">
        <v>2.042154</v>
      </c>
      <c r="K8" s="788">
        <v>20.0824500000001</v>
      </c>
      <c r="L8" s="787">
        <v>4.12668699999999</v>
      </c>
      <c r="M8" s="788">
        <v>4.294084</v>
      </c>
      <c r="N8" s="720">
        <v>0.961016831529143</v>
      </c>
      <c r="O8" s="789">
        <v>-0.16739700000001</v>
      </c>
      <c r="P8" s="788">
        <v>4.38943700000001</v>
      </c>
      <c r="Q8" s="787">
        <v>1.0838</v>
      </c>
      <c r="R8" s="788">
        <v>1.089</v>
      </c>
      <c r="S8" s="720">
        <v>0.995224977043159</v>
      </c>
      <c r="T8" s="789">
        <v>-0.00519999999999987</v>
      </c>
      <c r="U8" s="788">
        <v>1.098</v>
      </c>
      <c r="V8" s="787">
        <v>6.818578</v>
      </c>
      <c r="W8" s="788">
        <v>7.1322</v>
      </c>
      <c r="X8" s="720">
        <v>0.956027312750624</v>
      </c>
      <c r="Y8" s="789">
        <v>-0.313622000000001</v>
      </c>
      <c r="Z8" s="788">
        <v>7.2</v>
      </c>
      <c r="AA8" s="787">
        <v>6.35759999999999</v>
      </c>
      <c r="AB8" s="788">
        <v>1.16042511</v>
      </c>
      <c r="AC8" s="720">
        <v>5.47868185996078</v>
      </c>
      <c r="AD8" s="789">
        <v>5.19717488999999</v>
      </c>
      <c r="AE8" s="788">
        <v>0.915</v>
      </c>
      <c r="AF8" s="787">
        <v>0</v>
      </c>
      <c r="AG8" s="788">
        <v>0</v>
      </c>
      <c r="AH8" s="720" t="s">
        <v>29</v>
      </c>
      <c r="AI8" s="789">
        <v>0</v>
      </c>
      <c r="AJ8" s="788">
        <v>0</v>
      </c>
      <c r="AK8" s="787">
        <v>5.162486</v>
      </c>
      <c r="AL8" s="788">
        <v>6.69517</v>
      </c>
      <c r="AM8" s="720">
        <v>0.771076163861411</v>
      </c>
      <c r="AN8" s="789">
        <v>-1.532684</v>
      </c>
      <c r="AO8" s="788">
        <v>9.17925599999999</v>
      </c>
      <c r="AP8" s="787">
        <v>0</v>
      </c>
      <c r="AQ8" s="788">
        <v>0.12</v>
      </c>
      <c r="AR8" s="720">
        <v>0</v>
      </c>
      <c r="AS8" s="789">
        <v>-0.12</v>
      </c>
      <c r="AT8" s="788">
        <v>0</v>
      </c>
      <c r="AU8" s="787">
        <v>0</v>
      </c>
      <c r="AV8" s="788">
        <v>0</v>
      </c>
      <c r="AW8" s="720" t="s">
        <v>29</v>
      </c>
      <c r="AX8" s="789">
        <v>0</v>
      </c>
      <c r="AY8" s="788">
        <v>0</v>
      </c>
    </row>
    <row r="9" s="771" customFormat="1" hidden="1" outlineLevel="1" spans="1:51">
      <c r="A9" s="786" t="s">
        <v>30</v>
      </c>
      <c r="B9" s="787">
        <v>15.538581</v>
      </c>
      <c r="C9" s="719">
        <v>15.24167905</v>
      </c>
      <c r="D9" s="720">
        <v>1.01947960910514</v>
      </c>
      <c r="E9" s="789">
        <v>0.296901950000001</v>
      </c>
      <c r="F9" s="788">
        <v>14.4364920000001</v>
      </c>
      <c r="G9" s="787">
        <v>7.587457</v>
      </c>
      <c r="H9" s="788">
        <v>8.463</v>
      </c>
      <c r="I9" s="720">
        <v>0.896544605931703</v>
      </c>
      <c r="J9" s="789">
        <v>-0.875543</v>
      </c>
      <c r="K9" s="788">
        <v>7.94087100000009</v>
      </c>
      <c r="L9" s="787">
        <v>2.072592</v>
      </c>
      <c r="M9" s="788">
        <v>2.565504</v>
      </c>
      <c r="N9" s="720">
        <v>0.807869330938482</v>
      </c>
      <c r="O9" s="789">
        <v>-0.492912</v>
      </c>
      <c r="P9" s="788">
        <v>2.120629</v>
      </c>
      <c r="Q9" s="787">
        <v>0.496799999999999</v>
      </c>
      <c r="R9" s="788">
        <v>0.6252</v>
      </c>
      <c r="S9" s="720">
        <v>0.794625719769672</v>
      </c>
      <c r="T9" s="789">
        <v>-0.128400000000001</v>
      </c>
      <c r="U9" s="788">
        <v>0.5558</v>
      </c>
      <c r="V9" s="787">
        <v>2.368932</v>
      </c>
      <c r="W9" s="788">
        <v>2.9213</v>
      </c>
      <c r="X9" s="720">
        <v>0.810917057474412</v>
      </c>
      <c r="Y9" s="789">
        <v>-0.552368</v>
      </c>
      <c r="Z9" s="788">
        <v>3.289192</v>
      </c>
      <c r="AA9" s="787">
        <v>3.01280000000001</v>
      </c>
      <c r="AB9" s="788">
        <v>0.66667505</v>
      </c>
      <c r="AC9" s="720">
        <v>4.51914317177463</v>
      </c>
      <c r="AD9" s="789">
        <v>2.34612495000001</v>
      </c>
      <c r="AE9" s="788">
        <v>0.53</v>
      </c>
      <c r="AF9" s="787">
        <v>0</v>
      </c>
      <c r="AG9" s="788">
        <v>0</v>
      </c>
      <c r="AH9" s="720" t="s">
        <v>29</v>
      </c>
      <c r="AI9" s="789">
        <v>0</v>
      </c>
      <c r="AJ9" s="788">
        <v>0</v>
      </c>
      <c r="AK9" s="787">
        <v>1.37321</v>
      </c>
      <c r="AL9" s="788">
        <v>1.32</v>
      </c>
      <c r="AM9" s="720">
        <v>1.04031060606061</v>
      </c>
      <c r="AN9" s="789">
        <v>0.05321</v>
      </c>
      <c r="AO9" s="788">
        <v>1.53858</v>
      </c>
      <c r="AP9" s="787">
        <v>0.026321</v>
      </c>
      <c r="AQ9" s="788">
        <v>0.12</v>
      </c>
      <c r="AR9" s="720">
        <v>0.219341666666667</v>
      </c>
      <c r="AS9" s="789">
        <v>-0.093679</v>
      </c>
      <c r="AT9" s="788">
        <v>0.149922</v>
      </c>
      <c r="AU9" s="787">
        <v>0</v>
      </c>
      <c r="AV9" s="788">
        <v>0</v>
      </c>
      <c r="AW9" s="720" t="s">
        <v>29</v>
      </c>
      <c r="AX9" s="789">
        <v>0</v>
      </c>
      <c r="AY9" s="788">
        <v>0</v>
      </c>
    </row>
    <row r="10" s="772" customFormat="1" collapsed="1" spans="1:51">
      <c r="A10" s="790" t="s">
        <v>31</v>
      </c>
      <c r="B10" s="791">
        <v>53.7859</v>
      </c>
      <c r="C10" s="794">
        <v>46.73588816</v>
      </c>
      <c r="D10" s="793">
        <v>1.1508479268836</v>
      </c>
      <c r="E10" s="794">
        <v>7.05001184</v>
      </c>
      <c r="F10" s="792">
        <v>48.1213790000002</v>
      </c>
      <c r="G10" s="791">
        <v>27.448111</v>
      </c>
      <c r="H10" s="792">
        <v>26.2815</v>
      </c>
      <c r="I10" s="793">
        <v>1.04438905694119</v>
      </c>
      <c r="J10" s="794">
        <v>1.166611</v>
      </c>
      <c r="K10" s="792">
        <v>28.0233210000002</v>
      </c>
      <c r="L10" s="791">
        <v>6.19927899999999</v>
      </c>
      <c r="M10" s="792">
        <v>6.859588</v>
      </c>
      <c r="N10" s="793">
        <v>0.903739262474655</v>
      </c>
      <c r="O10" s="794">
        <v>-0.66030900000001</v>
      </c>
      <c r="P10" s="792">
        <v>6.51006600000001</v>
      </c>
      <c r="Q10" s="791">
        <v>1.5806</v>
      </c>
      <c r="R10" s="792">
        <v>1.7142</v>
      </c>
      <c r="S10" s="793">
        <v>0.922062769805157</v>
      </c>
      <c r="T10" s="794">
        <v>-0.1336</v>
      </c>
      <c r="U10" s="792">
        <v>1.6538</v>
      </c>
      <c r="V10" s="791">
        <v>9.18751</v>
      </c>
      <c r="W10" s="792">
        <v>10.0535</v>
      </c>
      <c r="X10" s="793">
        <v>0.913861839160491</v>
      </c>
      <c r="Y10" s="794">
        <v>-0.86599</v>
      </c>
      <c r="Z10" s="792">
        <v>10.489192</v>
      </c>
      <c r="AA10" s="791">
        <v>9.3704</v>
      </c>
      <c r="AB10" s="792">
        <v>1.82710016</v>
      </c>
      <c r="AC10" s="793">
        <v>5.12856394254817</v>
      </c>
      <c r="AD10" s="794">
        <v>7.54329984</v>
      </c>
      <c r="AE10" s="792">
        <v>1.445</v>
      </c>
      <c r="AF10" s="791">
        <v>0</v>
      </c>
      <c r="AG10" s="792">
        <v>0</v>
      </c>
      <c r="AH10" s="793" t="s">
        <v>29</v>
      </c>
      <c r="AI10" s="794">
        <v>0</v>
      </c>
      <c r="AJ10" s="792">
        <v>0</v>
      </c>
      <c r="AK10" s="791">
        <v>6.535696</v>
      </c>
      <c r="AL10" s="792">
        <v>8.01517</v>
      </c>
      <c r="AM10" s="793">
        <v>0.815415767850214</v>
      </c>
      <c r="AN10" s="794">
        <v>-1.479474</v>
      </c>
      <c r="AO10" s="792">
        <v>10.717836</v>
      </c>
      <c r="AP10" s="791">
        <v>0.026321</v>
      </c>
      <c r="AQ10" s="792">
        <v>0.24</v>
      </c>
      <c r="AR10" s="793">
        <v>0.109670833333333</v>
      </c>
      <c r="AS10" s="794">
        <v>-0.213679</v>
      </c>
      <c r="AT10" s="792">
        <v>0.149922</v>
      </c>
      <c r="AU10" s="791">
        <v>0</v>
      </c>
      <c r="AV10" s="792">
        <v>0</v>
      </c>
      <c r="AW10" s="793" t="s">
        <v>29</v>
      </c>
      <c r="AX10" s="794">
        <v>0</v>
      </c>
      <c r="AY10" s="792">
        <v>0</v>
      </c>
    </row>
    <row r="11" s="164" customFormat="1" hidden="1" outlineLevel="1" spans="1:51">
      <c r="A11" s="786" t="s">
        <v>32</v>
      </c>
      <c r="B11" s="787">
        <v>12.963136</v>
      </c>
      <c r="C11" s="719">
        <v>10.89666239</v>
      </c>
      <c r="D11" s="720">
        <v>1.18964280401093</v>
      </c>
      <c r="E11" s="789">
        <v>2.06647361</v>
      </c>
      <c r="F11" s="788">
        <v>9.833948</v>
      </c>
      <c r="G11" s="787">
        <v>7.50609999999999</v>
      </c>
      <c r="H11" s="788">
        <v>7.197</v>
      </c>
      <c r="I11" s="720">
        <v>1.04294845074336</v>
      </c>
      <c r="J11" s="789">
        <v>0.30909999999999</v>
      </c>
      <c r="K11" s="788">
        <v>6.6216</v>
      </c>
      <c r="L11" s="787">
        <v>1.864344</v>
      </c>
      <c r="M11" s="788">
        <v>2.169354</v>
      </c>
      <c r="N11" s="720">
        <v>0.859400540437384</v>
      </c>
      <c r="O11" s="789">
        <v>-0.30501</v>
      </c>
      <c r="P11" s="788">
        <v>2.145748</v>
      </c>
      <c r="Q11" s="787">
        <v>0.437799999999999</v>
      </c>
      <c r="R11" s="788">
        <v>0.5303</v>
      </c>
      <c r="S11" s="720">
        <v>0.825570431831037</v>
      </c>
      <c r="T11" s="789">
        <v>-0.092500000000001</v>
      </c>
      <c r="U11" s="788">
        <v>0.455600000000001</v>
      </c>
      <c r="V11" s="787">
        <v>0.822191999999999</v>
      </c>
      <c r="W11" s="788">
        <v>0.43</v>
      </c>
      <c r="X11" s="720">
        <v>1.91207441860465</v>
      </c>
      <c r="Y11" s="789">
        <v>0.392191999999999</v>
      </c>
      <c r="Z11" s="788">
        <v>0.5</v>
      </c>
      <c r="AA11" s="787">
        <v>2.3327</v>
      </c>
      <c r="AB11" s="788">
        <v>0.57000839</v>
      </c>
      <c r="AC11" s="720">
        <v>4.09239590315504</v>
      </c>
      <c r="AD11" s="789">
        <v>1.76269161</v>
      </c>
      <c r="AE11" s="788">
        <v>0.111</v>
      </c>
      <c r="AF11" s="787">
        <v>0</v>
      </c>
      <c r="AG11" s="788">
        <v>0</v>
      </c>
      <c r="AH11" s="720" t="s">
        <v>29</v>
      </c>
      <c r="AI11" s="789">
        <v>0</v>
      </c>
      <c r="AJ11" s="788">
        <v>0</v>
      </c>
      <c r="AK11" s="787">
        <v>3.493654</v>
      </c>
      <c r="AL11" s="788">
        <v>3.87</v>
      </c>
      <c r="AM11" s="720">
        <v>0.902752971576227</v>
      </c>
      <c r="AN11" s="789">
        <v>-0.376346</v>
      </c>
      <c r="AO11" s="788">
        <v>0.49586700000001</v>
      </c>
      <c r="AP11" s="787">
        <v>0</v>
      </c>
      <c r="AQ11" s="788">
        <v>0</v>
      </c>
      <c r="AR11" s="720" t="s">
        <v>29</v>
      </c>
      <c r="AS11" s="789">
        <v>0</v>
      </c>
      <c r="AT11" s="788">
        <v>0</v>
      </c>
      <c r="AU11" s="787">
        <v>0</v>
      </c>
      <c r="AV11" s="788">
        <v>0</v>
      </c>
      <c r="AW11" s="720" t="s">
        <v>29</v>
      </c>
      <c r="AX11" s="789">
        <v>0</v>
      </c>
      <c r="AY11" s="788">
        <v>0</v>
      </c>
    </row>
    <row r="12" s="695" customFormat="1" hidden="1" outlineLevel="1" spans="1:51">
      <c r="A12" s="786" t="s">
        <v>33</v>
      </c>
      <c r="B12" s="787">
        <v>7.76924399999998</v>
      </c>
      <c r="C12" s="719">
        <v>5.95566803</v>
      </c>
      <c r="D12" s="720">
        <v>1.30451260225798</v>
      </c>
      <c r="E12" s="789">
        <v>1.81357596999998</v>
      </c>
      <c r="F12" s="788">
        <v>6.85959699999999</v>
      </c>
      <c r="G12" s="787">
        <v>2.87185</v>
      </c>
      <c r="H12" s="788">
        <v>2.824</v>
      </c>
      <c r="I12" s="720">
        <v>1.0169440509915</v>
      </c>
      <c r="J12" s="789">
        <v>0.0478499999999999</v>
      </c>
      <c r="K12" s="788">
        <v>2.7725</v>
      </c>
      <c r="L12" s="787">
        <v>0.777222</v>
      </c>
      <c r="M12" s="788">
        <v>0.807318</v>
      </c>
      <c r="N12" s="720">
        <v>0.962721009565004</v>
      </c>
      <c r="O12" s="789">
        <v>-0.030096</v>
      </c>
      <c r="P12" s="788">
        <v>0.847396999999999</v>
      </c>
      <c r="Q12" s="787">
        <v>0.2003</v>
      </c>
      <c r="R12" s="788">
        <v>0.2006</v>
      </c>
      <c r="S12" s="720">
        <v>0.998504486540379</v>
      </c>
      <c r="T12" s="789">
        <v>-0.000299999999999995</v>
      </c>
      <c r="U12" s="788">
        <v>0.2247</v>
      </c>
      <c r="V12" s="787">
        <v>2.71367199999999</v>
      </c>
      <c r="W12" s="788">
        <v>1.905</v>
      </c>
      <c r="X12" s="720">
        <v>1.4244997375328</v>
      </c>
      <c r="Y12" s="789">
        <v>0.80867199999999</v>
      </c>
      <c r="Z12" s="788">
        <v>2.79999999999999</v>
      </c>
      <c r="AA12" s="787">
        <v>1.2062</v>
      </c>
      <c r="AB12" s="788">
        <v>0.21875003</v>
      </c>
      <c r="AC12" s="720">
        <v>5.5140563866437</v>
      </c>
      <c r="AD12" s="789">
        <v>0.98744997</v>
      </c>
      <c r="AE12" s="788">
        <v>0.215</v>
      </c>
      <c r="AF12" s="787">
        <v>0</v>
      </c>
      <c r="AG12" s="788">
        <v>0</v>
      </c>
      <c r="AH12" s="720" t="s">
        <v>29</v>
      </c>
      <c r="AI12" s="789">
        <v>0</v>
      </c>
      <c r="AJ12" s="788">
        <v>0</v>
      </c>
      <c r="AK12" s="787">
        <v>1.78728</v>
      </c>
      <c r="AL12" s="788">
        <v>1.71</v>
      </c>
      <c r="AM12" s="720">
        <v>1.04519298245614</v>
      </c>
      <c r="AN12" s="789">
        <v>0.07728</v>
      </c>
      <c r="AO12" s="788">
        <v>3.67235899999999</v>
      </c>
      <c r="AP12" s="787">
        <v>0</v>
      </c>
      <c r="AQ12" s="788">
        <v>0</v>
      </c>
      <c r="AR12" s="720" t="s">
        <v>29</v>
      </c>
      <c r="AS12" s="789">
        <v>0</v>
      </c>
      <c r="AT12" s="788">
        <v>0</v>
      </c>
      <c r="AU12" s="787">
        <v>0</v>
      </c>
      <c r="AV12" s="788">
        <v>0</v>
      </c>
      <c r="AW12" s="720" t="s">
        <v>29</v>
      </c>
      <c r="AX12" s="789">
        <v>0</v>
      </c>
      <c r="AY12" s="788">
        <v>0</v>
      </c>
    </row>
    <row r="13" s="164" customFormat="1" hidden="1" outlineLevel="1" spans="1:51">
      <c r="A13" s="786" t="s">
        <v>34</v>
      </c>
      <c r="B13" s="795">
        <v>17.629601</v>
      </c>
      <c r="C13" s="719">
        <v>17.21445138</v>
      </c>
      <c r="D13" s="720">
        <v>1.0241163433464</v>
      </c>
      <c r="E13" s="789">
        <v>0.415149620000001</v>
      </c>
      <c r="F13" s="788">
        <v>15.754414</v>
      </c>
      <c r="G13" s="795">
        <v>9.884695</v>
      </c>
      <c r="H13" s="788">
        <v>8.721</v>
      </c>
      <c r="I13" s="720">
        <v>1.13343595917899</v>
      </c>
      <c r="J13" s="789">
        <v>1.163695</v>
      </c>
      <c r="K13" s="788">
        <v>9.55228599999997</v>
      </c>
      <c r="L13" s="795">
        <v>1.714714</v>
      </c>
      <c r="M13" s="788">
        <v>1.952693</v>
      </c>
      <c r="N13" s="720">
        <v>0.87812779581839</v>
      </c>
      <c r="O13" s="789">
        <v>-0.237979</v>
      </c>
      <c r="P13" s="788">
        <v>1.91697800000001</v>
      </c>
      <c r="Q13" s="795">
        <v>0.571999999999999</v>
      </c>
      <c r="R13" s="788">
        <v>0.5905</v>
      </c>
      <c r="S13" s="720">
        <v>0.968670618120235</v>
      </c>
      <c r="T13" s="789">
        <v>-0.0185000000000011</v>
      </c>
      <c r="U13" s="788">
        <v>0.499400000000001</v>
      </c>
      <c r="V13" s="795">
        <v>3.298492</v>
      </c>
      <c r="W13" s="788">
        <v>5.664</v>
      </c>
      <c r="X13" s="720">
        <v>0.582360875706215</v>
      </c>
      <c r="Y13" s="789">
        <v>-2.365508</v>
      </c>
      <c r="Z13" s="788">
        <v>3.13474999999999</v>
      </c>
      <c r="AA13" s="795">
        <v>2.1597</v>
      </c>
      <c r="AB13" s="788">
        <v>0.28625838</v>
      </c>
      <c r="AC13" s="720">
        <v>7.54458262496979</v>
      </c>
      <c r="AD13" s="789">
        <v>1.87344162</v>
      </c>
      <c r="AE13" s="788">
        <v>0.651</v>
      </c>
      <c r="AF13" s="795">
        <v>0</v>
      </c>
      <c r="AG13" s="788">
        <v>0</v>
      </c>
      <c r="AH13" s="720" t="s">
        <v>29</v>
      </c>
      <c r="AI13" s="789">
        <v>0</v>
      </c>
      <c r="AJ13" s="788">
        <v>0</v>
      </c>
      <c r="AK13" s="795">
        <v>2.821495</v>
      </c>
      <c r="AL13" s="788">
        <v>4.1</v>
      </c>
      <c r="AM13" s="720">
        <v>0.688169512195122</v>
      </c>
      <c r="AN13" s="789">
        <v>-1.278505</v>
      </c>
      <c r="AO13" s="788">
        <v>6.13688999999998</v>
      </c>
      <c r="AP13" s="795">
        <v>0</v>
      </c>
      <c r="AQ13" s="788">
        <v>0.15</v>
      </c>
      <c r="AR13" s="720">
        <v>0</v>
      </c>
      <c r="AS13" s="789">
        <v>-0.15</v>
      </c>
      <c r="AT13" s="788">
        <v>0</v>
      </c>
      <c r="AU13" s="795">
        <v>0</v>
      </c>
      <c r="AV13" s="788">
        <v>0</v>
      </c>
      <c r="AW13" s="720" t="s">
        <v>29</v>
      </c>
      <c r="AX13" s="789">
        <v>0</v>
      </c>
      <c r="AY13" s="788">
        <v>0</v>
      </c>
    </row>
    <row r="14" s="772" customFormat="1" collapsed="1" spans="1:51">
      <c r="A14" s="790" t="s">
        <v>35</v>
      </c>
      <c r="B14" s="791">
        <v>38.361981</v>
      </c>
      <c r="C14" s="794">
        <v>34.0667818</v>
      </c>
      <c r="D14" s="793">
        <v>1.12608174218558</v>
      </c>
      <c r="E14" s="794">
        <v>4.2951992</v>
      </c>
      <c r="F14" s="792">
        <v>32.447959</v>
      </c>
      <c r="G14" s="791">
        <v>20.262645</v>
      </c>
      <c r="H14" s="792">
        <v>18.742</v>
      </c>
      <c r="I14" s="793">
        <v>1.08113568455874</v>
      </c>
      <c r="J14" s="794">
        <v>1.520645</v>
      </c>
      <c r="K14" s="792">
        <v>18.946386</v>
      </c>
      <c r="L14" s="791">
        <v>4.35628</v>
      </c>
      <c r="M14" s="792">
        <v>4.929365</v>
      </c>
      <c r="N14" s="793">
        <v>0.883740603505725</v>
      </c>
      <c r="O14" s="794">
        <v>-0.573085</v>
      </c>
      <c r="P14" s="792">
        <v>4.91012300000001</v>
      </c>
      <c r="Q14" s="791">
        <v>1.2101</v>
      </c>
      <c r="R14" s="792">
        <v>1.3214</v>
      </c>
      <c r="S14" s="793">
        <v>0.915771151808688</v>
      </c>
      <c r="T14" s="794">
        <v>-0.1113</v>
      </c>
      <c r="U14" s="792">
        <v>1.1797</v>
      </c>
      <c r="V14" s="791">
        <v>6.83435599999999</v>
      </c>
      <c r="W14" s="792">
        <v>7.999</v>
      </c>
      <c r="X14" s="793">
        <v>0.854401300162519</v>
      </c>
      <c r="Y14" s="794">
        <v>-1.16464400000001</v>
      </c>
      <c r="Z14" s="792">
        <v>6.43474999999998</v>
      </c>
      <c r="AA14" s="791">
        <v>5.69859999999999</v>
      </c>
      <c r="AB14" s="792">
        <v>1.0750168</v>
      </c>
      <c r="AC14" s="793">
        <v>5.30094041321028</v>
      </c>
      <c r="AD14" s="794">
        <v>4.62358319999999</v>
      </c>
      <c r="AE14" s="792">
        <v>0.977</v>
      </c>
      <c r="AF14" s="791">
        <v>0</v>
      </c>
      <c r="AG14" s="792">
        <v>0</v>
      </c>
      <c r="AH14" s="793" t="s">
        <v>29</v>
      </c>
      <c r="AI14" s="794">
        <v>0</v>
      </c>
      <c r="AJ14" s="792">
        <v>0</v>
      </c>
      <c r="AK14" s="791">
        <v>8.102429</v>
      </c>
      <c r="AL14" s="792">
        <v>9.68</v>
      </c>
      <c r="AM14" s="793">
        <v>0.837027789256198</v>
      </c>
      <c r="AN14" s="794">
        <v>-1.577571</v>
      </c>
      <c r="AO14" s="792">
        <v>10.305116</v>
      </c>
      <c r="AP14" s="791">
        <v>0</v>
      </c>
      <c r="AQ14" s="792">
        <v>0.15</v>
      </c>
      <c r="AR14" s="793">
        <v>0</v>
      </c>
      <c r="AS14" s="794">
        <v>-0.15</v>
      </c>
      <c r="AT14" s="792">
        <v>0</v>
      </c>
      <c r="AU14" s="791">
        <v>0</v>
      </c>
      <c r="AV14" s="792">
        <v>0</v>
      </c>
      <c r="AW14" s="793" t="s">
        <v>29</v>
      </c>
      <c r="AX14" s="794">
        <v>0</v>
      </c>
      <c r="AY14" s="792">
        <v>0</v>
      </c>
    </row>
    <row r="15" s="772" customFormat="1" spans="1:51">
      <c r="A15" s="790" t="s">
        <v>36</v>
      </c>
      <c r="B15" s="791">
        <v>63.482675</v>
      </c>
      <c r="C15" s="794">
        <v>93.3002559</v>
      </c>
      <c r="D15" s="793">
        <v>0.680412656831737</v>
      </c>
      <c r="E15" s="794">
        <v>-29.8175809</v>
      </c>
      <c r="F15" s="792">
        <v>94.0799779999999</v>
      </c>
      <c r="G15" s="791">
        <v>24.367236</v>
      </c>
      <c r="H15" s="792">
        <v>46.4952</v>
      </c>
      <c r="I15" s="793">
        <v>0.524080679295927</v>
      </c>
      <c r="J15" s="794">
        <v>-22.127964</v>
      </c>
      <c r="K15" s="792">
        <v>24.5222509999999</v>
      </c>
      <c r="L15" s="791">
        <v>8.05622599999999</v>
      </c>
      <c r="M15" s="792">
        <v>9.066814</v>
      </c>
      <c r="N15" s="793">
        <v>0.888539899461927</v>
      </c>
      <c r="O15" s="794">
        <v>-1.01058800000001</v>
      </c>
      <c r="P15" s="792">
        <v>8.08345999999999</v>
      </c>
      <c r="Q15" s="791">
        <v>2.5858</v>
      </c>
      <c r="R15" s="792">
        <v>1.892</v>
      </c>
      <c r="S15" s="793">
        <v>1.36670190274841</v>
      </c>
      <c r="T15" s="794">
        <v>0.6938</v>
      </c>
      <c r="U15" s="792">
        <v>1.8838</v>
      </c>
      <c r="V15" s="791">
        <v>0</v>
      </c>
      <c r="W15" s="792">
        <v>0</v>
      </c>
      <c r="X15" s="793" t="s">
        <v>29</v>
      </c>
      <c r="Y15" s="794">
        <v>0</v>
      </c>
      <c r="Z15" s="792">
        <v>0</v>
      </c>
      <c r="AA15" s="791">
        <v>28.473413</v>
      </c>
      <c r="AB15" s="792">
        <v>35.8462419</v>
      </c>
      <c r="AC15" s="793">
        <v>0.794320729058072</v>
      </c>
      <c r="AD15" s="794">
        <v>-7.3728289</v>
      </c>
      <c r="AE15" s="792">
        <v>59.590467</v>
      </c>
      <c r="AF15" s="791">
        <v>29.1768070000002</v>
      </c>
      <c r="AG15" s="792">
        <v>16.94</v>
      </c>
      <c r="AH15" s="793">
        <v>1.7223616883117</v>
      </c>
      <c r="AI15" s="794">
        <v>12.2368070000002</v>
      </c>
      <c r="AJ15" s="792">
        <v>35.023858</v>
      </c>
      <c r="AK15" s="791">
        <v>0</v>
      </c>
      <c r="AL15" s="792">
        <v>37.79</v>
      </c>
      <c r="AM15" s="793">
        <v>0</v>
      </c>
      <c r="AN15" s="794">
        <v>-37.79</v>
      </c>
      <c r="AO15" s="792">
        <v>76.3798849999999</v>
      </c>
      <c r="AP15" s="791">
        <v>0.00915</v>
      </c>
      <c r="AQ15" s="792">
        <v>3.91266667</v>
      </c>
      <c r="AR15" s="793">
        <v>0.00233855852586594</v>
      </c>
      <c r="AS15" s="794">
        <v>-3.90351667</v>
      </c>
      <c r="AT15" s="792">
        <v>2.9136</v>
      </c>
      <c r="AU15" s="791">
        <v>0</v>
      </c>
      <c r="AV15" s="792">
        <v>0</v>
      </c>
      <c r="AW15" s="793" t="s">
        <v>29</v>
      </c>
      <c r="AX15" s="794">
        <v>0</v>
      </c>
      <c r="AY15" s="792">
        <v>0</v>
      </c>
    </row>
    <row r="16" s="772" customFormat="1" spans="1:51">
      <c r="A16" s="790" t="s">
        <v>37</v>
      </c>
      <c r="B16" s="791">
        <v>83.8507929999998</v>
      </c>
      <c r="C16" s="794">
        <v>84.51461243</v>
      </c>
      <c r="D16" s="793">
        <v>0.992145507020457</v>
      </c>
      <c r="E16" s="794">
        <v>-0.663819430000203</v>
      </c>
      <c r="F16" s="792">
        <v>82.4860989999998</v>
      </c>
      <c r="G16" s="791">
        <v>59.8773999999999</v>
      </c>
      <c r="H16" s="792">
        <v>65.5745</v>
      </c>
      <c r="I16" s="793">
        <v>0.913120191537868</v>
      </c>
      <c r="J16" s="794">
        <v>-5.6971000000001</v>
      </c>
      <c r="K16" s="792">
        <v>66.3694459999998</v>
      </c>
      <c r="L16" s="791">
        <v>9.73929299999999</v>
      </c>
      <c r="M16" s="792">
        <v>10.720162</v>
      </c>
      <c r="N16" s="793">
        <v>0.908502408825537</v>
      </c>
      <c r="O16" s="794">
        <v>-0.980869000000011</v>
      </c>
      <c r="P16" s="792">
        <v>10.436853</v>
      </c>
      <c r="Q16" s="791">
        <v>3.7678</v>
      </c>
      <c r="R16" s="792">
        <v>4.4767</v>
      </c>
      <c r="S16" s="793">
        <v>0.841646748721156</v>
      </c>
      <c r="T16" s="794">
        <v>-0.7089</v>
      </c>
      <c r="U16" s="792">
        <v>3.2898</v>
      </c>
      <c r="V16" s="791">
        <v>0</v>
      </c>
      <c r="W16" s="792">
        <v>0</v>
      </c>
      <c r="X16" s="793" t="s">
        <v>29</v>
      </c>
      <c r="Y16" s="794">
        <v>0</v>
      </c>
      <c r="Z16" s="792">
        <v>0</v>
      </c>
      <c r="AA16" s="791">
        <v>10.4663</v>
      </c>
      <c r="AB16" s="792">
        <v>3.74325043</v>
      </c>
      <c r="AC16" s="793">
        <v>2.79604589533167</v>
      </c>
      <c r="AD16" s="794">
        <v>6.72304957</v>
      </c>
      <c r="AE16" s="792">
        <v>2.39</v>
      </c>
      <c r="AF16" s="791">
        <v>0</v>
      </c>
      <c r="AG16" s="792">
        <v>0</v>
      </c>
      <c r="AH16" s="793" t="s">
        <v>29</v>
      </c>
      <c r="AI16" s="794">
        <v>0</v>
      </c>
      <c r="AJ16" s="792">
        <v>0</v>
      </c>
      <c r="AK16" s="791">
        <v>0.982896999999999</v>
      </c>
      <c r="AL16" s="792">
        <v>1.55</v>
      </c>
      <c r="AM16" s="793">
        <v>0.634127096774193</v>
      </c>
      <c r="AN16" s="794">
        <v>-0.567103000000001</v>
      </c>
      <c r="AO16" s="792">
        <v>1.521545</v>
      </c>
      <c r="AP16" s="791">
        <v>0.824</v>
      </c>
      <c r="AQ16" s="792">
        <v>0.117</v>
      </c>
      <c r="AR16" s="793">
        <v>7.04273504273504</v>
      </c>
      <c r="AS16" s="794">
        <v>0.707</v>
      </c>
      <c r="AT16" s="792">
        <v>0.1173</v>
      </c>
      <c r="AU16" s="791">
        <v>0.0914999999999999</v>
      </c>
      <c r="AV16" s="792">
        <v>0</v>
      </c>
      <c r="AW16" s="793" t="s">
        <v>29</v>
      </c>
      <c r="AX16" s="794">
        <v>0.0914999999999999</v>
      </c>
      <c r="AY16" s="792">
        <v>0</v>
      </c>
    </row>
    <row r="17" s="164" customFormat="1" hidden="1" outlineLevel="1" spans="1:51">
      <c r="A17" s="796" t="s">
        <v>38</v>
      </c>
      <c r="B17" s="795">
        <v>3.43755299999998</v>
      </c>
      <c r="C17" s="719">
        <v>15.1740287</v>
      </c>
      <c r="D17" s="720">
        <v>0.22654188073336</v>
      </c>
      <c r="E17" s="789">
        <v>-11.7364757</v>
      </c>
      <c r="F17" s="788">
        <v>0.191876999999968</v>
      </c>
      <c r="G17" s="795">
        <v>2.97594999999999</v>
      </c>
      <c r="H17" s="788">
        <v>0.88</v>
      </c>
      <c r="I17" s="720">
        <v>3.38176136363635</v>
      </c>
      <c r="J17" s="789">
        <v>2.09594999999999</v>
      </c>
      <c r="K17" s="788">
        <v>2.26799999999997</v>
      </c>
      <c r="L17" s="795">
        <v>0.681504999999998</v>
      </c>
      <c r="M17" s="788">
        <v>0.746962</v>
      </c>
      <c r="N17" s="720">
        <v>0.912369036175867</v>
      </c>
      <c r="O17" s="789">
        <v>-0.065457000000002</v>
      </c>
      <c r="P17" s="788">
        <v>0.743243999999999</v>
      </c>
      <c r="Q17" s="795">
        <v>0.150899999999999</v>
      </c>
      <c r="R17" s="788">
        <v>0.1402</v>
      </c>
      <c r="S17" s="720">
        <v>1.07631954350927</v>
      </c>
      <c r="T17" s="789">
        <v>0.010699999999999</v>
      </c>
      <c r="U17" s="788">
        <v>0.1171</v>
      </c>
      <c r="V17" s="795">
        <v>-2.570302</v>
      </c>
      <c r="W17" s="788">
        <v>13.2927</v>
      </c>
      <c r="X17" s="720">
        <v>-0.193361920452579</v>
      </c>
      <c r="Y17" s="789">
        <v>-15.863002</v>
      </c>
      <c r="Z17" s="788">
        <v>-2.994267</v>
      </c>
      <c r="AA17" s="795">
        <v>2.1995</v>
      </c>
      <c r="AB17" s="788">
        <v>0.1141667</v>
      </c>
      <c r="AC17" s="720">
        <v>19.2656878056386</v>
      </c>
      <c r="AD17" s="789">
        <v>2.0853333</v>
      </c>
      <c r="AE17" s="788">
        <v>0.0577999999999999</v>
      </c>
      <c r="AF17" s="795">
        <v>0</v>
      </c>
      <c r="AG17" s="788">
        <v>0.3</v>
      </c>
      <c r="AH17" s="720">
        <v>0</v>
      </c>
      <c r="AI17" s="789">
        <v>-0.3</v>
      </c>
      <c r="AJ17" s="788">
        <v>0</v>
      </c>
      <c r="AK17" s="795">
        <v>0.747246</v>
      </c>
      <c r="AL17" s="788">
        <v>1.5</v>
      </c>
      <c r="AM17" s="720">
        <v>0.498164</v>
      </c>
      <c r="AN17" s="789">
        <v>-0.752754</v>
      </c>
      <c r="AO17" s="788">
        <v>0</v>
      </c>
      <c r="AP17" s="795">
        <v>0.0225259999999999</v>
      </c>
      <c r="AQ17" s="788">
        <v>0</v>
      </c>
      <c r="AR17" s="720" t="s">
        <v>29</v>
      </c>
      <c r="AS17" s="789">
        <v>0.0225259999999999</v>
      </c>
      <c r="AT17" s="788">
        <v>0.000857</v>
      </c>
      <c r="AU17" s="795">
        <v>0</v>
      </c>
      <c r="AV17" s="788">
        <v>0</v>
      </c>
      <c r="AW17" s="720" t="s">
        <v>29</v>
      </c>
      <c r="AX17" s="789">
        <v>0</v>
      </c>
      <c r="AY17" s="788">
        <v>0</v>
      </c>
    </row>
    <row r="18" s="164" customFormat="1" hidden="1" outlineLevel="1" spans="1:51">
      <c r="A18" s="796" t="s">
        <v>39</v>
      </c>
      <c r="B18" s="795">
        <v>26.6778589999999</v>
      </c>
      <c r="C18" s="719">
        <v>26.35319803</v>
      </c>
      <c r="D18" s="720">
        <v>1.01231960423286</v>
      </c>
      <c r="E18" s="789">
        <v>0.324660969999897</v>
      </c>
      <c r="F18" s="788">
        <v>25.74591</v>
      </c>
      <c r="G18" s="795">
        <v>7.78169299999999</v>
      </c>
      <c r="H18" s="788">
        <v>6.7453</v>
      </c>
      <c r="I18" s="720">
        <v>1.15364668732302</v>
      </c>
      <c r="J18" s="789">
        <v>1.03639299999999</v>
      </c>
      <c r="K18" s="788">
        <v>7.59213299999999</v>
      </c>
      <c r="L18" s="795">
        <v>1.045064</v>
      </c>
      <c r="M18" s="788">
        <v>1.109448</v>
      </c>
      <c r="N18" s="720">
        <v>0.941967537009396</v>
      </c>
      <c r="O18" s="789">
        <v>-0.064384</v>
      </c>
      <c r="P18" s="788">
        <v>1.008592</v>
      </c>
      <c r="Q18" s="795">
        <v>0.276399999999999</v>
      </c>
      <c r="R18" s="788">
        <v>0.3894</v>
      </c>
      <c r="S18" s="720">
        <v>0.709809964047249</v>
      </c>
      <c r="T18" s="789">
        <v>-0.113000000000001</v>
      </c>
      <c r="U18" s="788">
        <v>0.268799999999999</v>
      </c>
      <c r="V18" s="795">
        <v>15.7657019999999</v>
      </c>
      <c r="W18" s="788">
        <v>17.9513</v>
      </c>
      <c r="X18" s="720">
        <v>0.87824848339674</v>
      </c>
      <c r="Y18" s="789">
        <v>-2.1855980000001</v>
      </c>
      <c r="Z18" s="788">
        <v>16.778385</v>
      </c>
      <c r="AA18" s="795">
        <v>1.809</v>
      </c>
      <c r="AB18" s="788">
        <v>0.15775003</v>
      </c>
      <c r="AC18" s="720">
        <v>11.4675097050695</v>
      </c>
      <c r="AD18" s="789">
        <v>1.65124997</v>
      </c>
      <c r="AE18" s="788">
        <v>0.098</v>
      </c>
      <c r="AF18" s="795">
        <v>0</v>
      </c>
      <c r="AG18" s="788">
        <v>0</v>
      </c>
      <c r="AH18" s="720" t="s">
        <v>29</v>
      </c>
      <c r="AI18" s="789">
        <v>0</v>
      </c>
      <c r="AJ18" s="788">
        <v>0</v>
      </c>
      <c r="AK18" s="795">
        <v>3.64586399999999</v>
      </c>
      <c r="AL18" s="788">
        <v>3.68</v>
      </c>
      <c r="AM18" s="720">
        <v>0.990723913043475</v>
      </c>
      <c r="AN18" s="789">
        <v>-0.0341360000000104</v>
      </c>
      <c r="AO18" s="788">
        <v>2.733558</v>
      </c>
      <c r="AP18" s="795">
        <v>0</v>
      </c>
      <c r="AQ18" s="788">
        <v>0</v>
      </c>
      <c r="AR18" s="720" t="s">
        <v>29</v>
      </c>
      <c r="AS18" s="789">
        <v>0</v>
      </c>
      <c r="AT18" s="788">
        <v>0</v>
      </c>
      <c r="AU18" s="795">
        <v>0</v>
      </c>
      <c r="AV18" s="788">
        <v>0</v>
      </c>
      <c r="AW18" s="720" t="s">
        <v>29</v>
      </c>
      <c r="AX18" s="789">
        <v>0</v>
      </c>
      <c r="AY18" s="788">
        <v>0</v>
      </c>
    </row>
    <row r="19" s="164" customFormat="1" hidden="1" outlineLevel="1" spans="1:51">
      <c r="A19" s="796" t="s">
        <v>40</v>
      </c>
      <c r="B19" s="795">
        <v>0</v>
      </c>
      <c r="C19" s="719">
        <v>0</v>
      </c>
      <c r="D19" s="720" t="s">
        <v>29</v>
      </c>
      <c r="E19" s="789">
        <v>0</v>
      </c>
      <c r="F19" s="788">
        <v>0</v>
      </c>
      <c r="G19" s="795">
        <v>0</v>
      </c>
      <c r="H19" s="788">
        <v>0</v>
      </c>
      <c r="I19" s="720" t="s">
        <v>29</v>
      </c>
      <c r="J19" s="789">
        <v>0</v>
      </c>
      <c r="K19" s="788">
        <v>0</v>
      </c>
      <c r="L19" s="795">
        <v>0</v>
      </c>
      <c r="M19" s="788">
        <v>0</v>
      </c>
      <c r="N19" s="720" t="s">
        <v>29</v>
      </c>
      <c r="O19" s="789">
        <v>0</v>
      </c>
      <c r="P19" s="788">
        <v>0</v>
      </c>
      <c r="Q19" s="795">
        <v>0</v>
      </c>
      <c r="R19" s="788">
        <v>0</v>
      </c>
      <c r="S19" s="720" t="s">
        <v>29</v>
      </c>
      <c r="T19" s="789">
        <v>0</v>
      </c>
      <c r="U19" s="788">
        <v>0</v>
      </c>
      <c r="V19" s="795">
        <v>0</v>
      </c>
      <c r="W19" s="788">
        <v>0</v>
      </c>
      <c r="X19" s="720" t="s">
        <v>29</v>
      </c>
      <c r="Y19" s="789">
        <v>0</v>
      </c>
      <c r="Z19" s="788">
        <v>0</v>
      </c>
      <c r="AA19" s="795">
        <v>0</v>
      </c>
      <c r="AB19" s="788">
        <v>0</v>
      </c>
      <c r="AC19" s="720" t="s">
        <v>29</v>
      </c>
      <c r="AD19" s="789">
        <v>0</v>
      </c>
      <c r="AE19" s="788">
        <v>0</v>
      </c>
      <c r="AF19" s="795">
        <v>0</v>
      </c>
      <c r="AG19" s="788">
        <v>0</v>
      </c>
      <c r="AH19" s="720" t="s">
        <v>29</v>
      </c>
      <c r="AI19" s="789">
        <v>0</v>
      </c>
      <c r="AJ19" s="788">
        <v>0</v>
      </c>
      <c r="AK19" s="795">
        <v>0</v>
      </c>
      <c r="AL19" s="788">
        <v>0</v>
      </c>
      <c r="AM19" s="720" t="s">
        <v>29</v>
      </c>
      <c r="AN19" s="789">
        <v>0</v>
      </c>
      <c r="AO19" s="788">
        <v>0</v>
      </c>
      <c r="AP19" s="795">
        <v>0</v>
      </c>
      <c r="AQ19" s="788">
        <v>0</v>
      </c>
      <c r="AR19" s="720" t="s">
        <v>29</v>
      </c>
      <c r="AS19" s="789">
        <v>0</v>
      </c>
      <c r="AT19" s="788">
        <v>0</v>
      </c>
      <c r="AU19" s="795">
        <v>0</v>
      </c>
      <c r="AV19" s="788">
        <v>0</v>
      </c>
      <c r="AW19" s="720" t="s">
        <v>29</v>
      </c>
      <c r="AX19" s="789">
        <v>0</v>
      </c>
      <c r="AY19" s="788">
        <v>0</v>
      </c>
    </row>
    <row r="20" s="164" customFormat="1" hidden="1" outlineLevel="1" spans="1:51">
      <c r="A20" s="796" t="s">
        <v>41</v>
      </c>
      <c r="B20" s="795">
        <v>28.720492</v>
      </c>
      <c r="C20" s="719">
        <v>25.31305472</v>
      </c>
      <c r="D20" s="720">
        <v>1.13461185612291</v>
      </c>
      <c r="E20" s="789">
        <v>3.40743728</v>
      </c>
      <c r="F20" s="788">
        <v>22.670347</v>
      </c>
      <c r="G20" s="795">
        <v>7.29469999999998</v>
      </c>
      <c r="H20" s="788">
        <v>7.0222</v>
      </c>
      <c r="I20" s="720">
        <v>1.03880550254906</v>
      </c>
      <c r="J20" s="789">
        <v>0.27249999999998</v>
      </c>
      <c r="K20" s="788">
        <v>6.10713999999999</v>
      </c>
      <c r="L20" s="795">
        <v>2.018286</v>
      </c>
      <c r="M20" s="788">
        <v>1.957588</v>
      </c>
      <c r="N20" s="720">
        <v>1.03100652435548</v>
      </c>
      <c r="O20" s="789">
        <v>0.0606979999999997</v>
      </c>
      <c r="P20" s="788">
        <v>1.613584</v>
      </c>
      <c r="Q20" s="795">
        <v>0.515499999999999</v>
      </c>
      <c r="R20" s="788">
        <v>0.4605</v>
      </c>
      <c r="S20" s="720">
        <v>1.11943539630836</v>
      </c>
      <c r="T20" s="789">
        <v>0.0549999999999989</v>
      </c>
      <c r="U20" s="788">
        <v>0.4187</v>
      </c>
      <c r="V20" s="795">
        <v>16.397006</v>
      </c>
      <c r="W20" s="788">
        <v>15.5641</v>
      </c>
      <c r="X20" s="720">
        <v>1.05351456235825</v>
      </c>
      <c r="Y20" s="789">
        <v>0.832906000000001</v>
      </c>
      <c r="Z20" s="788">
        <v>13.096923</v>
      </c>
      <c r="AA20" s="795">
        <v>2.495</v>
      </c>
      <c r="AB20" s="788">
        <v>0.30866672</v>
      </c>
      <c r="AC20" s="720">
        <v>8.08315195107526</v>
      </c>
      <c r="AD20" s="789">
        <v>2.18633328</v>
      </c>
      <c r="AE20" s="788">
        <v>1.434</v>
      </c>
      <c r="AF20" s="795">
        <v>0</v>
      </c>
      <c r="AG20" s="788">
        <v>0</v>
      </c>
      <c r="AH20" s="720" t="s">
        <v>29</v>
      </c>
      <c r="AI20" s="789">
        <v>0</v>
      </c>
      <c r="AJ20" s="788">
        <v>0</v>
      </c>
      <c r="AK20" s="795">
        <v>0</v>
      </c>
      <c r="AL20" s="788">
        <v>0</v>
      </c>
      <c r="AM20" s="720" t="s">
        <v>29</v>
      </c>
      <c r="AN20" s="789">
        <v>0</v>
      </c>
      <c r="AO20" s="788">
        <v>0</v>
      </c>
      <c r="AP20" s="795">
        <v>0</v>
      </c>
      <c r="AQ20" s="788">
        <v>0</v>
      </c>
      <c r="AR20" s="720" t="s">
        <v>29</v>
      </c>
      <c r="AS20" s="789">
        <v>0</v>
      </c>
      <c r="AT20" s="788">
        <v>0</v>
      </c>
      <c r="AU20" s="795">
        <v>0</v>
      </c>
      <c r="AV20" s="788">
        <v>0</v>
      </c>
      <c r="AW20" s="720" t="s">
        <v>29</v>
      </c>
      <c r="AX20" s="789">
        <v>0</v>
      </c>
      <c r="AY20" s="788">
        <v>0</v>
      </c>
    </row>
    <row r="21" s="772" customFormat="1" collapsed="1" spans="1:51">
      <c r="A21" s="790" t="s">
        <v>42</v>
      </c>
      <c r="B21" s="791">
        <v>58.8359039999998</v>
      </c>
      <c r="C21" s="794">
        <v>66.84028145</v>
      </c>
      <c r="D21" s="793">
        <v>0.88024620369099</v>
      </c>
      <c r="E21" s="794">
        <v>-8.00437745000019</v>
      </c>
      <c r="F21" s="792">
        <v>48.6081339999999</v>
      </c>
      <c r="G21" s="791">
        <v>18.052343</v>
      </c>
      <c r="H21" s="792">
        <v>14.6475</v>
      </c>
      <c r="I21" s="793">
        <v>1.23245215907151</v>
      </c>
      <c r="J21" s="794">
        <v>3.404843</v>
      </c>
      <c r="K21" s="792">
        <v>15.9672729999999</v>
      </c>
      <c r="L21" s="791">
        <v>3.744855</v>
      </c>
      <c r="M21" s="792">
        <v>3.813998</v>
      </c>
      <c r="N21" s="793">
        <v>0.981871254258655</v>
      </c>
      <c r="O21" s="794">
        <v>-0.069143</v>
      </c>
      <c r="P21" s="792">
        <v>3.36542</v>
      </c>
      <c r="Q21" s="791">
        <v>0.942799999999997</v>
      </c>
      <c r="R21" s="792">
        <v>0.9901</v>
      </c>
      <c r="S21" s="793">
        <v>0.952227047772949</v>
      </c>
      <c r="T21" s="794">
        <v>-0.0473000000000031</v>
      </c>
      <c r="U21" s="792">
        <v>0.804599999999999</v>
      </c>
      <c r="V21" s="791">
        <v>29.5924059999999</v>
      </c>
      <c r="W21" s="792">
        <v>46.8081</v>
      </c>
      <c r="X21" s="793">
        <v>0.632206947088216</v>
      </c>
      <c r="Y21" s="794">
        <v>-17.2156940000001</v>
      </c>
      <c r="Z21" s="792">
        <v>26.881041</v>
      </c>
      <c r="AA21" s="791">
        <v>6.5035</v>
      </c>
      <c r="AB21" s="792">
        <v>0.58058345</v>
      </c>
      <c r="AC21" s="793">
        <v>11.2016627411615</v>
      </c>
      <c r="AD21" s="794">
        <v>5.92291655</v>
      </c>
      <c r="AE21" s="792">
        <v>1.5898</v>
      </c>
      <c r="AF21" s="791">
        <v>0</v>
      </c>
      <c r="AG21" s="792">
        <v>0.3</v>
      </c>
      <c r="AH21" s="793">
        <v>0</v>
      </c>
      <c r="AI21" s="794">
        <v>-0.3</v>
      </c>
      <c r="AJ21" s="792">
        <v>0</v>
      </c>
      <c r="AK21" s="791">
        <v>4.39310999999999</v>
      </c>
      <c r="AL21" s="792">
        <v>5.18</v>
      </c>
      <c r="AM21" s="793">
        <v>0.848090733590732</v>
      </c>
      <c r="AN21" s="794">
        <v>-0.786890000000009</v>
      </c>
      <c r="AO21" s="792">
        <v>2.733558</v>
      </c>
      <c r="AP21" s="791">
        <v>0.0225259999999999</v>
      </c>
      <c r="AQ21" s="792">
        <v>0</v>
      </c>
      <c r="AR21" s="793" t="s">
        <v>29</v>
      </c>
      <c r="AS21" s="794">
        <v>0.0225259999999999</v>
      </c>
      <c r="AT21" s="792">
        <v>0.000857</v>
      </c>
      <c r="AU21" s="791">
        <v>0</v>
      </c>
      <c r="AV21" s="792">
        <v>0</v>
      </c>
      <c r="AW21" s="793" t="s">
        <v>29</v>
      </c>
      <c r="AX21" s="794">
        <v>0</v>
      </c>
      <c r="AY21" s="792">
        <v>0</v>
      </c>
    </row>
    <row r="22" s="164" customFormat="1" hidden="1" outlineLevel="1" spans="1:51">
      <c r="A22" s="796" t="s">
        <v>43</v>
      </c>
      <c r="B22" s="795">
        <v>68.7884939999999</v>
      </c>
      <c r="C22" s="719">
        <v>53.8809636</v>
      </c>
      <c r="D22" s="720">
        <v>1.27667527460478</v>
      </c>
      <c r="E22" s="789">
        <v>14.9075303999999</v>
      </c>
      <c r="F22" s="788">
        <v>50.974675</v>
      </c>
      <c r="G22" s="795">
        <v>40.5731629999999</v>
      </c>
      <c r="H22" s="788">
        <v>36.894</v>
      </c>
      <c r="I22" s="720">
        <v>1.09972252940857</v>
      </c>
      <c r="J22" s="789">
        <v>3.6791629999999</v>
      </c>
      <c r="K22" s="788">
        <v>36.704577</v>
      </c>
      <c r="L22" s="795">
        <v>9.99726</v>
      </c>
      <c r="M22" s="788">
        <v>11.040705</v>
      </c>
      <c r="N22" s="720">
        <v>0.905491089563574</v>
      </c>
      <c r="O22" s="789">
        <v>-1.043445</v>
      </c>
      <c r="P22" s="788">
        <v>9.50046599999997</v>
      </c>
      <c r="Q22" s="795">
        <v>2.3167</v>
      </c>
      <c r="R22" s="788">
        <v>2.139</v>
      </c>
      <c r="S22" s="720">
        <v>1.08307620383357</v>
      </c>
      <c r="T22" s="789">
        <v>0.1777</v>
      </c>
      <c r="U22" s="788">
        <v>1.97980000000001</v>
      </c>
      <c r="V22" s="795">
        <v>3.137271</v>
      </c>
      <c r="W22" s="788">
        <v>1.172</v>
      </c>
      <c r="X22" s="720">
        <v>2.6768523890785</v>
      </c>
      <c r="Y22" s="789">
        <v>1.965271</v>
      </c>
      <c r="Z22" s="788">
        <v>0.287903</v>
      </c>
      <c r="AA22" s="795">
        <v>12.7641</v>
      </c>
      <c r="AB22" s="788">
        <v>2.6352586</v>
      </c>
      <c r="AC22" s="720">
        <v>4.84358536957246</v>
      </c>
      <c r="AD22" s="789">
        <v>10.1288414</v>
      </c>
      <c r="AE22" s="788">
        <v>2.501929</v>
      </c>
      <c r="AF22" s="795">
        <v>1.43564399999999</v>
      </c>
      <c r="AG22" s="788">
        <v>0</v>
      </c>
      <c r="AH22" s="720" t="s">
        <v>29</v>
      </c>
      <c r="AI22" s="789">
        <v>1.43564399999999</v>
      </c>
      <c r="AJ22" s="788">
        <v>-0.019925</v>
      </c>
      <c r="AK22" s="795">
        <v>0.247729999999999</v>
      </c>
      <c r="AL22" s="788">
        <v>0.47</v>
      </c>
      <c r="AM22" s="720">
        <v>0.527085106382977</v>
      </c>
      <c r="AN22" s="789">
        <v>-0.222270000000001</v>
      </c>
      <c r="AO22" s="788">
        <v>0.531147</v>
      </c>
      <c r="AP22" s="795">
        <v>0.0217</v>
      </c>
      <c r="AQ22" s="788">
        <v>0.81</v>
      </c>
      <c r="AR22" s="720">
        <v>0.0267901234567901</v>
      </c>
      <c r="AS22" s="789">
        <v>-0.7883</v>
      </c>
      <c r="AT22" s="788">
        <v>0.0604339999999999</v>
      </c>
      <c r="AU22" s="795">
        <v>5.87119999999999</v>
      </c>
      <c r="AV22" s="788">
        <v>0.36</v>
      </c>
      <c r="AW22" s="720">
        <v>16.3088888888889</v>
      </c>
      <c r="AX22" s="789">
        <v>5.51119999999999</v>
      </c>
      <c r="AY22" s="788">
        <v>0.195</v>
      </c>
    </row>
    <row r="23" s="164" customFormat="1" hidden="1" outlineLevel="1" spans="1:51">
      <c r="A23" s="796" t="s">
        <v>44</v>
      </c>
      <c r="B23" s="795">
        <v>23.56608</v>
      </c>
      <c r="C23" s="719">
        <v>18.10603212</v>
      </c>
      <c r="D23" s="720">
        <v>1.30155960421438</v>
      </c>
      <c r="E23" s="789">
        <v>5.46004788</v>
      </c>
      <c r="F23" s="788">
        <v>23.278686</v>
      </c>
      <c r="G23" s="795">
        <v>15.73855</v>
      </c>
      <c r="H23" s="788">
        <v>12.113778</v>
      </c>
      <c r="I23" s="720">
        <v>1.29922721053663</v>
      </c>
      <c r="J23" s="789">
        <v>3.624772</v>
      </c>
      <c r="K23" s="788">
        <v>15.009538</v>
      </c>
      <c r="L23" s="795">
        <v>3.52063</v>
      </c>
      <c r="M23" s="788">
        <v>4.138829</v>
      </c>
      <c r="N23" s="720">
        <v>0.850634321930188</v>
      </c>
      <c r="O23" s="789">
        <v>-0.618199</v>
      </c>
      <c r="P23" s="788">
        <v>3.880048</v>
      </c>
      <c r="Q23" s="795">
        <v>0.951599999999999</v>
      </c>
      <c r="R23" s="788">
        <v>0.8412</v>
      </c>
      <c r="S23" s="720">
        <v>1.13124108416548</v>
      </c>
      <c r="T23" s="789">
        <v>0.110399999999999</v>
      </c>
      <c r="U23" s="788">
        <v>0.767599999999999</v>
      </c>
      <c r="V23" s="795">
        <v>0</v>
      </c>
      <c r="W23" s="788">
        <v>0</v>
      </c>
      <c r="X23" s="720" t="s">
        <v>29</v>
      </c>
      <c r="Y23" s="789">
        <v>0</v>
      </c>
      <c r="Z23" s="788">
        <v>0</v>
      </c>
      <c r="AA23" s="795">
        <v>3.3553</v>
      </c>
      <c r="AB23" s="788">
        <v>1.01222512</v>
      </c>
      <c r="AC23" s="720">
        <v>3.31477646000328</v>
      </c>
      <c r="AD23" s="789">
        <v>2.34307488</v>
      </c>
      <c r="AE23" s="788">
        <v>3.6215</v>
      </c>
      <c r="AF23" s="795">
        <v>0</v>
      </c>
      <c r="AG23" s="788">
        <v>0</v>
      </c>
      <c r="AH23" s="720" t="s">
        <v>29</v>
      </c>
      <c r="AI23" s="789">
        <v>0</v>
      </c>
      <c r="AJ23" s="788">
        <v>0</v>
      </c>
      <c r="AK23" s="795">
        <v>0</v>
      </c>
      <c r="AL23" s="788">
        <v>0</v>
      </c>
      <c r="AM23" s="720" t="s">
        <v>29</v>
      </c>
      <c r="AN23" s="789">
        <v>0</v>
      </c>
      <c r="AO23" s="788">
        <v>0</v>
      </c>
      <c r="AP23" s="795">
        <v>0.2963</v>
      </c>
      <c r="AQ23" s="788">
        <v>0.48</v>
      </c>
      <c r="AR23" s="720">
        <v>0.617291666666667</v>
      </c>
      <c r="AS23" s="789">
        <v>-0.1837</v>
      </c>
      <c r="AT23" s="788">
        <v>0.176282</v>
      </c>
      <c r="AU23" s="795">
        <v>0.2454</v>
      </c>
      <c r="AV23" s="788">
        <v>0.12</v>
      </c>
      <c r="AW23" s="720">
        <v>2.045</v>
      </c>
      <c r="AX23" s="789">
        <v>0.1254</v>
      </c>
      <c r="AY23" s="788">
        <v>0.1832</v>
      </c>
    </row>
    <row r="24" s="164" customFormat="1" hidden="1" outlineLevel="1" spans="1:51">
      <c r="A24" s="796" t="s">
        <v>45</v>
      </c>
      <c r="B24" s="795">
        <v>2.99351600000001</v>
      </c>
      <c r="C24" s="719">
        <v>3.21445267</v>
      </c>
      <c r="D24" s="720">
        <v>0.931267717188074</v>
      </c>
      <c r="E24" s="789">
        <v>-0.22093666999999</v>
      </c>
      <c r="F24" s="788">
        <v>2.93946900000001</v>
      </c>
      <c r="G24" s="795">
        <v>2.25360000000001</v>
      </c>
      <c r="H24" s="788">
        <v>2.5</v>
      </c>
      <c r="I24" s="720">
        <v>0.901440000000004</v>
      </c>
      <c r="J24" s="789">
        <v>-0.24639999999999</v>
      </c>
      <c r="K24" s="788">
        <v>2.50000000000001</v>
      </c>
      <c r="L24" s="795">
        <v>0.376312</v>
      </c>
      <c r="M24" s="788">
        <v>0.382261</v>
      </c>
      <c r="N24" s="720">
        <v>0.984437334700636</v>
      </c>
      <c r="O24" s="789">
        <v>-0.00594900000000004</v>
      </c>
      <c r="P24" s="788">
        <v>0.382261</v>
      </c>
      <c r="Q24" s="795">
        <v>0.164399999999999</v>
      </c>
      <c r="R24" s="788">
        <v>0.1762</v>
      </c>
      <c r="S24" s="720">
        <v>0.933030646992049</v>
      </c>
      <c r="T24" s="789">
        <v>-0.011800000000001</v>
      </c>
      <c r="U24" s="788">
        <v>0.1762</v>
      </c>
      <c r="V24" s="795">
        <v>0</v>
      </c>
      <c r="W24" s="788">
        <v>0</v>
      </c>
      <c r="X24" s="720" t="s">
        <v>29</v>
      </c>
      <c r="Y24" s="789">
        <v>0</v>
      </c>
      <c r="Z24" s="788">
        <v>0</v>
      </c>
      <c r="AA24" s="795">
        <v>0.199204</v>
      </c>
      <c r="AB24" s="788">
        <v>0.15599167</v>
      </c>
      <c r="AC24" s="720">
        <v>1.27701690737717</v>
      </c>
      <c r="AD24" s="789">
        <v>0.04321233</v>
      </c>
      <c r="AE24" s="788">
        <v>-0.118992</v>
      </c>
      <c r="AF24" s="795">
        <v>0</v>
      </c>
      <c r="AG24" s="788">
        <v>0</v>
      </c>
      <c r="AH24" s="720" t="s">
        <v>29</v>
      </c>
      <c r="AI24" s="789">
        <v>0</v>
      </c>
      <c r="AJ24" s="788">
        <v>0</v>
      </c>
      <c r="AK24" s="795">
        <v>0</v>
      </c>
      <c r="AL24" s="788">
        <v>0</v>
      </c>
      <c r="AM24" s="720" t="s">
        <v>29</v>
      </c>
      <c r="AN24" s="789">
        <v>0</v>
      </c>
      <c r="AO24" s="788">
        <v>0</v>
      </c>
      <c r="AP24" s="795">
        <v>0</v>
      </c>
      <c r="AQ24" s="788">
        <v>0</v>
      </c>
      <c r="AR24" s="720" t="s">
        <v>29</v>
      </c>
      <c r="AS24" s="789">
        <v>0</v>
      </c>
      <c r="AT24" s="788">
        <v>0</v>
      </c>
      <c r="AU24" s="795">
        <v>0</v>
      </c>
      <c r="AV24" s="788">
        <v>0</v>
      </c>
      <c r="AW24" s="720" t="s">
        <v>29</v>
      </c>
      <c r="AX24" s="789">
        <v>0</v>
      </c>
      <c r="AY24" s="788">
        <v>0</v>
      </c>
    </row>
    <row r="25" s="164" customFormat="1" hidden="1" outlineLevel="1" spans="1:51">
      <c r="A25" s="796" t="s">
        <v>46</v>
      </c>
      <c r="B25" s="795">
        <v>75.0984139999999</v>
      </c>
      <c r="C25" s="719">
        <v>65.9218047</v>
      </c>
      <c r="D25" s="720">
        <v>1.13920446113029</v>
      </c>
      <c r="E25" s="789">
        <v>9.17660929999991</v>
      </c>
      <c r="F25" s="788">
        <v>62.170699</v>
      </c>
      <c r="G25" s="795">
        <v>47.0335029999999</v>
      </c>
      <c r="H25" s="788">
        <v>49.6697</v>
      </c>
      <c r="I25" s="720">
        <v>0.946925449519524</v>
      </c>
      <c r="J25" s="789">
        <v>-2.6361970000001</v>
      </c>
      <c r="K25" s="788">
        <v>46.834873</v>
      </c>
      <c r="L25" s="795">
        <v>7.41909799999999</v>
      </c>
      <c r="M25" s="788">
        <v>10.177821</v>
      </c>
      <c r="N25" s="720">
        <v>0.728947581216057</v>
      </c>
      <c r="O25" s="789">
        <v>-2.75872300000001</v>
      </c>
      <c r="P25" s="788">
        <v>8.85670499999998</v>
      </c>
      <c r="Q25" s="795">
        <v>1.8558</v>
      </c>
      <c r="R25" s="788">
        <v>2.3013</v>
      </c>
      <c r="S25" s="720">
        <v>0.806413766132186</v>
      </c>
      <c r="T25" s="789">
        <v>-0.4455</v>
      </c>
      <c r="U25" s="788">
        <v>2.2625</v>
      </c>
      <c r="V25" s="795">
        <v>0.0287129999999999</v>
      </c>
      <c r="W25" s="788">
        <v>0</v>
      </c>
      <c r="X25" s="720" t="s">
        <v>29</v>
      </c>
      <c r="Y25" s="789">
        <v>0.0287129999999999</v>
      </c>
      <c r="Z25" s="788">
        <v>1.825471</v>
      </c>
      <c r="AA25" s="795">
        <v>18.7613</v>
      </c>
      <c r="AB25" s="788">
        <v>3.7729837</v>
      </c>
      <c r="AC25" s="720">
        <v>4.97253672206429</v>
      </c>
      <c r="AD25" s="789">
        <v>14.9883163</v>
      </c>
      <c r="AE25" s="788">
        <v>2.39115</v>
      </c>
      <c r="AF25" s="795">
        <v>0</v>
      </c>
      <c r="AG25" s="788">
        <v>0</v>
      </c>
      <c r="AH25" s="720" t="s">
        <v>29</v>
      </c>
      <c r="AI25" s="789">
        <v>0</v>
      </c>
      <c r="AJ25" s="788">
        <v>0</v>
      </c>
      <c r="AK25" s="795">
        <v>25.4736909999999</v>
      </c>
      <c r="AL25" s="788">
        <v>30</v>
      </c>
      <c r="AM25" s="720">
        <v>0.84912303333333</v>
      </c>
      <c r="AN25" s="789">
        <v>-4.5263090000001</v>
      </c>
      <c r="AO25" s="788">
        <v>20.356439</v>
      </c>
      <c r="AP25" s="795">
        <v>0</v>
      </c>
      <c r="AQ25" s="788">
        <v>0.66</v>
      </c>
      <c r="AR25" s="720">
        <v>0</v>
      </c>
      <c r="AS25" s="789">
        <v>-0.66</v>
      </c>
      <c r="AT25" s="788">
        <v>0.576462</v>
      </c>
      <c r="AU25" s="795">
        <v>0.289999999999999</v>
      </c>
      <c r="AV25" s="788">
        <v>0.98</v>
      </c>
      <c r="AW25" s="720">
        <v>0.295918367346938</v>
      </c>
      <c r="AX25" s="789">
        <v>-0.690000000000001</v>
      </c>
      <c r="AY25" s="788">
        <v>0.112</v>
      </c>
    </row>
    <row r="26" s="164" customFormat="1" hidden="1" outlineLevel="1" spans="1:51">
      <c r="A26" s="796" t="s">
        <v>47</v>
      </c>
      <c r="B26" s="795">
        <v>0</v>
      </c>
      <c r="C26" s="719">
        <v>0</v>
      </c>
      <c r="D26" s="720" t="s">
        <v>29</v>
      </c>
      <c r="E26" s="789">
        <v>0</v>
      </c>
      <c r="F26" s="788">
        <v>-0.005</v>
      </c>
      <c r="G26" s="795">
        <v>0</v>
      </c>
      <c r="H26" s="788">
        <v>0</v>
      </c>
      <c r="I26" s="720" t="s">
        <v>29</v>
      </c>
      <c r="J26" s="789">
        <v>0</v>
      </c>
      <c r="K26" s="788">
        <v>0</v>
      </c>
      <c r="L26" s="795">
        <v>0</v>
      </c>
      <c r="M26" s="788">
        <v>0</v>
      </c>
      <c r="N26" s="720" t="s">
        <v>29</v>
      </c>
      <c r="O26" s="789">
        <v>0</v>
      </c>
      <c r="P26" s="788">
        <v>0</v>
      </c>
      <c r="Q26" s="795">
        <v>0</v>
      </c>
      <c r="R26" s="788">
        <v>0</v>
      </c>
      <c r="S26" s="720" t="s">
        <v>29</v>
      </c>
      <c r="T26" s="789">
        <v>0</v>
      </c>
      <c r="U26" s="788">
        <v>0</v>
      </c>
      <c r="V26" s="795">
        <v>0</v>
      </c>
      <c r="W26" s="788">
        <v>0</v>
      </c>
      <c r="X26" s="720" t="s">
        <v>29</v>
      </c>
      <c r="Y26" s="789">
        <v>0</v>
      </c>
      <c r="Z26" s="788">
        <v>0</v>
      </c>
      <c r="AA26" s="795">
        <v>0</v>
      </c>
      <c r="AB26" s="788">
        <v>0</v>
      </c>
      <c r="AC26" s="720" t="s">
        <v>29</v>
      </c>
      <c r="AD26" s="789">
        <v>0</v>
      </c>
      <c r="AE26" s="788">
        <v>-0.005</v>
      </c>
      <c r="AF26" s="795">
        <v>0</v>
      </c>
      <c r="AG26" s="788">
        <v>0</v>
      </c>
      <c r="AH26" s="720" t="s">
        <v>29</v>
      </c>
      <c r="AI26" s="789">
        <v>0</v>
      </c>
      <c r="AJ26" s="788">
        <v>0</v>
      </c>
      <c r="AK26" s="795">
        <v>0</v>
      </c>
      <c r="AL26" s="788">
        <v>0</v>
      </c>
      <c r="AM26" s="720" t="s">
        <v>29</v>
      </c>
      <c r="AN26" s="789">
        <v>0</v>
      </c>
      <c r="AO26" s="788">
        <v>0</v>
      </c>
      <c r="AP26" s="795">
        <v>0</v>
      </c>
      <c r="AQ26" s="788">
        <v>0</v>
      </c>
      <c r="AR26" s="720" t="s">
        <v>29</v>
      </c>
      <c r="AS26" s="789">
        <v>0</v>
      </c>
      <c r="AT26" s="788">
        <v>0</v>
      </c>
      <c r="AU26" s="795">
        <v>0</v>
      </c>
      <c r="AV26" s="788">
        <v>0</v>
      </c>
      <c r="AW26" s="720" t="s">
        <v>29</v>
      </c>
      <c r="AX26" s="789">
        <v>0</v>
      </c>
      <c r="AY26" s="788">
        <v>0</v>
      </c>
    </row>
    <row r="27" s="772" customFormat="1" collapsed="1" spans="1:51">
      <c r="A27" s="790" t="s">
        <v>48</v>
      </c>
      <c r="B27" s="791">
        <v>170.446504</v>
      </c>
      <c r="C27" s="794">
        <v>141.12325309</v>
      </c>
      <c r="D27" s="793">
        <v>1.2077846865626</v>
      </c>
      <c r="E27" s="794">
        <v>29.32325091</v>
      </c>
      <c r="F27" s="792">
        <v>139.358529</v>
      </c>
      <c r="G27" s="791">
        <v>105.598816</v>
      </c>
      <c r="H27" s="792">
        <v>101.177478</v>
      </c>
      <c r="I27" s="793">
        <v>1.04369883582194</v>
      </c>
      <c r="J27" s="794">
        <v>4.42133799999999</v>
      </c>
      <c r="K27" s="792">
        <v>101.048988</v>
      </c>
      <c r="L27" s="791">
        <v>21.3133</v>
      </c>
      <c r="M27" s="792">
        <v>25.739616</v>
      </c>
      <c r="N27" s="793">
        <v>0.828034885990529</v>
      </c>
      <c r="O27" s="794">
        <v>-4.426316</v>
      </c>
      <c r="P27" s="792">
        <v>22.61948</v>
      </c>
      <c r="Q27" s="791">
        <v>5.28849999999999</v>
      </c>
      <c r="R27" s="792">
        <v>5.4577</v>
      </c>
      <c r="S27" s="793">
        <v>0.968997929530753</v>
      </c>
      <c r="T27" s="794">
        <v>-0.16920000000001</v>
      </c>
      <c r="U27" s="792">
        <v>5.18610000000001</v>
      </c>
      <c r="V27" s="791">
        <v>3.165984</v>
      </c>
      <c r="W27" s="792">
        <v>1.172</v>
      </c>
      <c r="X27" s="793">
        <v>2.70135153583618</v>
      </c>
      <c r="Y27" s="794">
        <v>1.993984</v>
      </c>
      <c r="Z27" s="792">
        <v>2.113374</v>
      </c>
      <c r="AA27" s="791">
        <v>35.0799039999999</v>
      </c>
      <c r="AB27" s="792">
        <v>7.57645909</v>
      </c>
      <c r="AC27" s="793">
        <v>4.63011857957513</v>
      </c>
      <c r="AD27" s="794">
        <v>27.5034449099999</v>
      </c>
      <c r="AE27" s="792">
        <v>8.390587</v>
      </c>
      <c r="AF27" s="791">
        <v>1.43564399999999</v>
      </c>
      <c r="AG27" s="792">
        <v>0</v>
      </c>
      <c r="AH27" s="793" t="s">
        <v>29</v>
      </c>
      <c r="AI27" s="794">
        <v>1.43564399999999</v>
      </c>
      <c r="AJ27" s="792">
        <v>-0.019925</v>
      </c>
      <c r="AK27" s="791">
        <v>25.7214209999999</v>
      </c>
      <c r="AL27" s="792">
        <v>30.47</v>
      </c>
      <c r="AM27" s="793">
        <v>0.844155595667867</v>
      </c>
      <c r="AN27" s="794">
        <v>-4.7485790000001</v>
      </c>
      <c r="AO27" s="792">
        <v>20.887586</v>
      </c>
      <c r="AP27" s="791">
        <v>0.318</v>
      </c>
      <c r="AQ27" s="792">
        <v>1.95</v>
      </c>
      <c r="AR27" s="793">
        <v>0.163076923076923</v>
      </c>
      <c r="AS27" s="794">
        <v>-1.632</v>
      </c>
      <c r="AT27" s="792">
        <v>0.813178</v>
      </c>
      <c r="AU27" s="791">
        <v>6.40659999999999</v>
      </c>
      <c r="AV27" s="792">
        <v>1.46</v>
      </c>
      <c r="AW27" s="793">
        <v>4.38808219178082</v>
      </c>
      <c r="AX27" s="794">
        <v>4.94659999999999</v>
      </c>
      <c r="AY27" s="792">
        <v>0.4902</v>
      </c>
    </row>
    <row r="28" ht="16.2" spans="1:51">
      <c r="A28" s="204" t="s">
        <v>49</v>
      </c>
      <c r="B28" s="205">
        <v>468.763756999999</v>
      </c>
      <c r="C28" s="206">
        <v>466.58107283</v>
      </c>
      <c r="D28" s="234">
        <v>1.0046780383884</v>
      </c>
      <c r="E28" s="206">
        <v>2.1826841699996</v>
      </c>
      <c r="F28" s="209">
        <v>445.102078</v>
      </c>
      <c r="G28" s="205">
        <v>255.606551</v>
      </c>
      <c r="H28" s="206">
        <v>272.918178</v>
      </c>
      <c r="I28" s="234">
        <v>0.936568435540413</v>
      </c>
      <c r="J28" s="206">
        <v>-17.311627</v>
      </c>
      <c r="K28" s="209">
        <v>254.877665</v>
      </c>
      <c r="L28" s="205">
        <v>53.409233</v>
      </c>
      <c r="M28" s="206">
        <v>61.129543</v>
      </c>
      <c r="N28" s="234">
        <v>0.873705746499692</v>
      </c>
      <c r="O28" s="206">
        <v>-7.72030999999999</v>
      </c>
      <c r="P28" s="209">
        <v>55.925402</v>
      </c>
      <c r="Q28" s="205">
        <v>15.3756</v>
      </c>
      <c r="R28" s="206">
        <v>15.8521</v>
      </c>
      <c r="S28" s="234">
        <v>0.969940891112219</v>
      </c>
      <c r="T28" s="206">
        <v>-0.4765</v>
      </c>
      <c r="U28" s="209">
        <v>13.9978</v>
      </c>
      <c r="V28" s="205">
        <v>48.7802559999999</v>
      </c>
      <c r="W28" s="206">
        <v>66.0326</v>
      </c>
      <c r="X28" s="234">
        <v>0.738729900079656</v>
      </c>
      <c r="Y28" s="206">
        <v>-17.2523440000001</v>
      </c>
      <c r="Z28" s="209">
        <v>45.918357</v>
      </c>
      <c r="AA28" s="205">
        <v>95.5921169999999</v>
      </c>
      <c r="AB28" s="206">
        <v>50.64865183</v>
      </c>
      <c r="AC28" s="234">
        <v>1.88735758102409</v>
      </c>
      <c r="AD28" s="206">
        <v>44.9434651699999</v>
      </c>
      <c r="AE28" s="209">
        <v>74.382854</v>
      </c>
      <c r="AF28" s="205">
        <v>30.6124510000002</v>
      </c>
      <c r="AG28" s="206">
        <v>17.24</v>
      </c>
      <c r="AH28" s="234">
        <v>1.7756642111369</v>
      </c>
      <c r="AI28" s="206">
        <v>13.3724510000002</v>
      </c>
      <c r="AJ28" s="209">
        <v>35.003933</v>
      </c>
      <c r="AK28" s="205">
        <v>45.7355529999999</v>
      </c>
      <c r="AL28" s="206">
        <v>92.68517</v>
      </c>
      <c r="AM28" s="234">
        <v>0.493450602723175</v>
      </c>
      <c r="AN28" s="206">
        <v>-46.9496170000001</v>
      </c>
      <c r="AO28" s="209">
        <v>122.545526</v>
      </c>
      <c r="AP28" s="205">
        <v>1.199997</v>
      </c>
      <c r="AQ28" s="206">
        <v>6.36966667</v>
      </c>
      <c r="AR28" s="234">
        <v>0.18839243278644</v>
      </c>
      <c r="AS28" s="206">
        <v>-5.16966967</v>
      </c>
      <c r="AT28" s="209">
        <v>3.994857</v>
      </c>
      <c r="AU28" s="205">
        <v>6.49809999999999</v>
      </c>
      <c r="AV28" s="206">
        <v>1.46</v>
      </c>
      <c r="AW28" s="234">
        <v>4.45075342465753</v>
      </c>
      <c r="AX28" s="206">
        <v>5.03809999999999</v>
      </c>
      <c r="AY28" s="209">
        <v>0.4902</v>
      </c>
    </row>
    <row r="29" s="695" customFormat="1" hidden="1" outlineLevel="2" spans="1:51">
      <c r="A29" s="796" t="s">
        <v>50</v>
      </c>
      <c r="B29" s="787">
        <v>15.696308</v>
      </c>
      <c r="C29" s="719">
        <v>21.15002445</v>
      </c>
      <c r="D29" s="720">
        <v>0.742141364285752</v>
      </c>
      <c r="E29" s="789">
        <v>-5.45371645</v>
      </c>
      <c r="F29" s="788">
        <v>15.548144</v>
      </c>
      <c r="G29" s="787">
        <v>8.88206100000001</v>
      </c>
      <c r="H29" s="788">
        <v>15.9922</v>
      </c>
      <c r="I29" s="720">
        <v>0.555399569790273</v>
      </c>
      <c r="J29" s="789">
        <v>-7.11013899999999</v>
      </c>
      <c r="K29" s="788">
        <v>9.78097199999999</v>
      </c>
      <c r="L29" s="787">
        <v>1.636866</v>
      </c>
      <c r="M29" s="788">
        <v>3.743411</v>
      </c>
      <c r="N29" s="720">
        <v>0.437265905346755</v>
      </c>
      <c r="O29" s="789">
        <v>-2.106545</v>
      </c>
      <c r="P29" s="788">
        <v>1.698478</v>
      </c>
      <c r="Q29" s="787">
        <v>0.657199999999999</v>
      </c>
      <c r="R29" s="788">
        <v>0.6404</v>
      </c>
      <c r="S29" s="720">
        <v>1.0262336039975</v>
      </c>
      <c r="T29" s="789">
        <v>0.016799999999999</v>
      </c>
      <c r="U29" s="788">
        <v>-0.0264999999999999</v>
      </c>
      <c r="V29" s="787">
        <v>3.890123</v>
      </c>
      <c r="W29" s="788">
        <v>0.17843</v>
      </c>
      <c r="X29" s="720">
        <v>21.8019559491117</v>
      </c>
      <c r="Y29" s="789">
        <v>3.711693</v>
      </c>
      <c r="Z29" s="788">
        <v>3.887794</v>
      </c>
      <c r="AA29" s="787">
        <v>0.630057999999998</v>
      </c>
      <c r="AB29" s="788">
        <v>0.59558345</v>
      </c>
      <c r="AC29" s="720">
        <v>1.05788366013192</v>
      </c>
      <c r="AD29" s="789">
        <v>0.0344745499999981</v>
      </c>
      <c r="AE29" s="788">
        <v>0.2074</v>
      </c>
      <c r="AF29" s="787">
        <v>21.4654819999999</v>
      </c>
      <c r="AG29" s="788">
        <v>21.56</v>
      </c>
      <c r="AH29" s="720">
        <v>0.995616048237472</v>
      </c>
      <c r="AI29" s="789">
        <v>-0.0945180000001002</v>
      </c>
      <c r="AJ29" s="788">
        <v>150.880388</v>
      </c>
      <c r="AK29" s="787">
        <v>0</v>
      </c>
      <c r="AL29" s="788">
        <v>0.06</v>
      </c>
      <c r="AM29" s="720">
        <v>0</v>
      </c>
      <c r="AN29" s="789">
        <v>-0.06</v>
      </c>
      <c r="AO29" s="788">
        <v>0.0609999999999999</v>
      </c>
      <c r="AP29" s="787">
        <v>-1.36578399999999</v>
      </c>
      <c r="AQ29" s="788">
        <v>0.66666667</v>
      </c>
      <c r="AR29" s="720">
        <v>-2.0486759897566</v>
      </c>
      <c r="AS29" s="789">
        <v>-2.03245066999999</v>
      </c>
      <c r="AT29" s="788">
        <v>1.783186</v>
      </c>
      <c r="AU29" s="787">
        <v>0.276</v>
      </c>
      <c r="AV29" s="788">
        <v>0.06666667</v>
      </c>
      <c r="AW29" s="720">
        <v>4.13999979300001</v>
      </c>
      <c r="AX29" s="789">
        <v>0.20933333</v>
      </c>
      <c r="AY29" s="788">
        <v>0.188</v>
      </c>
    </row>
    <row r="30" s="695" customFormat="1" hidden="1" outlineLevel="2" spans="1:51">
      <c r="A30" s="796" t="s">
        <v>51</v>
      </c>
      <c r="B30" s="787">
        <v>17.925829</v>
      </c>
      <c r="C30" s="719">
        <v>17.27284005</v>
      </c>
      <c r="D30" s="720">
        <v>1.03780437658832</v>
      </c>
      <c r="E30" s="789">
        <v>0.652988950000001</v>
      </c>
      <c r="F30" s="824">
        <v>18.144916</v>
      </c>
      <c r="G30" s="787">
        <v>6.74377599999999</v>
      </c>
      <c r="H30" s="824">
        <v>6.1912</v>
      </c>
      <c r="I30" s="720">
        <v>1.08925184132317</v>
      </c>
      <c r="J30" s="789">
        <v>0.55257599999999</v>
      </c>
      <c r="K30" s="824">
        <v>6.97328</v>
      </c>
      <c r="L30" s="787">
        <v>1.26559</v>
      </c>
      <c r="M30" s="824">
        <v>1.803765</v>
      </c>
      <c r="N30" s="720">
        <v>0.701637962816664</v>
      </c>
      <c r="O30" s="789">
        <v>-0.538175</v>
      </c>
      <c r="P30" s="824">
        <v>1.99289</v>
      </c>
      <c r="Q30" s="787">
        <v>0.0541999999999998</v>
      </c>
      <c r="R30" s="824">
        <v>0</v>
      </c>
      <c r="S30" s="720" t="s">
        <v>29</v>
      </c>
      <c r="T30" s="789">
        <v>0.0541999999999998</v>
      </c>
      <c r="U30" s="824">
        <v>0.0734</v>
      </c>
      <c r="V30" s="787">
        <v>8.515515</v>
      </c>
      <c r="W30" s="824">
        <v>9.1185</v>
      </c>
      <c r="X30" s="720">
        <v>0.933872347425564</v>
      </c>
      <c r="Y30" s="789">
        <v>-0.602984999999999</v>
      </c>
      <c r="Z30" s="824">
        <v>8.973346</v>
      </c>
      <c r="AA30" s="787">
        <v>1.346748</v>
      </c>
      <c r="AB30" s="824">
        <v>0.15937505</v>
      </c>
      <c r="AC30" s="720">
        <v>8.45018087837463</v>
      </c>
      <c r="AD30" s="789">
        <v>1.18737295</v>
      </c>
      <c r="AE30" s="824">
        <v>0.132</v>
      </c>
      <c r="AF30" s="787">
        <v>0</v>
      </c>
      <c r="AG30" s="824">
        <v>0</v>
      </c>
      <c r="AH30" s="720" t="s">
        <v>29</v>
      </c>
      <c r="AI30" s="789">
        <v>0</v>
      </c>
      <c r="AJ30" s="824">
        <v>0</v>
      </c>
      <c r="AK30" s="787">
        <v>0.76977800000001</v>
      </c>
      <c r="AL30" s="824">
        <v>2</v>
      </c>
      <c r="AM30" s="720">
        <v>0.384889000000005</v>
      </c>
      <c r="AN30" s="789">
        <v>-1.23022199999999</v>
      </c>
      <c r="AO30" s="824">
        <v>11.8</v>
      </c>
      <c r="AP30" s="787">
        <v>0.253039</v>
      </c>
      <c r="AQ30" s="824">
        <v>0</v>
      </c>
      <c r="AR30" s="720" t="s">
        <v>29</v>
      </c>
      <c r="AS30" s="789">
        <v>0.253039</v>
      </c>
      <c r="AT30" s="824">
        <v>0.261377</v>
      </c>
      <c r="AU30" s="787">
        <v>0</v>
      </c>
      <c r="AV30" s="824">
        <v>0</v>
      </c>
      <c r="AW30" s="720" t="s">
        <v>29</v>
      </c>
      <c r="AX30" s="789">
        <v>0</v>
      </c>
      <c r="AY30" s="824">
        <v>0</v>
      </c>
    </row>
    <row r="31" s="695" customFormat="1" hidden="1" outlineLevel="2" spans="1:51">
      <c r="A31" s="796" t="s">
        <v>52</v>
      </c>
      <c r="B31" s="787">
        <v>15.708978</v>
      </c>
      <c r="C31" s="719">
        <v>11.99090534</v>
      </c>
      <c r="D31" s="720">
        <v>1.31007439009605</v>
      </c>
      <c r="E31" s="789">
        <v>3.71807266</v>
      </c>
      <c r="F31" s="788">
        <v>12.4596610000001</v>
      </c>
      <c r="G31" s="787">
        <v>1.339045</v>
      </c>
      <c r="H31" s="788">
        <v>0.9809</v>
      </c>
      <c r="I31" s="720">
        <v>1.36511876847793</v>
      </c>
      <c r="J31" s="789">
        <v>0.358145</v>
      </c>
      <c r="K31" s="788">
        <v>0.933832999999999</v>
      </c>
      <c r="L31" s="787">
        <v>0.155891999999999</v>
      </c>
      <c r="M31" s="788">
        <v>0.238672</v>
      </c>
      <c r="N31" s="720">
        <v>0.653164175102228</v>
      </c>
      <c r="O31" s="789">
        <v>-0.082780000000001</v>
      </c>
      <c r="P31" s="788">
        <v>0.224084</v>
      </c>
      <c r="Q31" s="787">
        <v>0</v>
      </c>
      <c r="R31" s="788">
        <v>0</v>
      </c>
      <c r="S31" s="720" t="s">
        <v>29</v>
      </c>
      <c r="T31" s="789">
        <v>0</v>
      </c>
      <c r="U31" s="788">
        <v>0</v>
      </c>
      <c r="V31" s="787">
        <v>13.998041</v>
      </c>
      <c r="W31" s="788">
        <v>10.7365</v>
      </c>
      <c r="X31" s="720">
        <v>1.30378065477577</v>
      </c>
      <c r="Y31" s="789">
        <v>3.261541</v>
      </c>
      <c r="Z31" s="788">
        <v>11.2897440000001</v>
      </c>
      <c r="AA31" s="787">
        <v>0.216</v>
      </c>
      <c r="AB31" s="788">
        <v>0.03483334</v>
      </c>
      <c r="AC31" s="720">
        <v>6.20095575101325</v>
      </c>
      <c r="AD31" s="789">
        <v>0.18116666</v>
      </c>
      <c r="AE31" s="788">
        <v>0.012</v>
      </c>
      <c r="AF31" s="787">
        <v>0</v>
      </c>
      <c r="AG31" s="788">
        <v>0</v>
      </c>
      <c r="AH31" s="720" t="s">
        <v>29</v>
      </c>
      <c r="AI31" s="789">
        <v>0</v>
      </c>
      <c r="AJ31" s="788">
        <v>0</v>
      </c>
      <c r="AK31" s="787">
        <v>1.8</v>
      </c>
      <c r="AL31" s="788">
        <v>1.9</v>
      </c>
      <c r="AM31" s="720">
        <v>0.947368421052632</v>
      </c>
      <c r="AN31" s="789">
        <v>-0.0999999999999999</v>
      </c>
      <c r="AO31" s="788">
        <v>11.416984</v>
      </c>
      <c r="AP31" s="787">
        <v>0.881479999999999</v>
      </c>
      <c r="AQ31" s="788">
        <v>0</v>
      </c>
      <c r="AR31" s="720" t="s">
        <v>29</v>
      </c>
      <c r="AS31" s="789">
        <v>0.881479999999999</v>
      </c>
      <c r="AT31" s="788">
        <v>0</v>
      </c>
      <c r="AU31" s="787">
        <v>0.183</v>
      </c>
      <c r="AV31" s="788">
        <v>0</v>
      </c>
      <c r="AW31" s="720" t="s">
        <v>29</v>
      </c>
      <c r="AX31" s="789">
        <v>0.183</v>
      </c>
      <c r="AY31" s="788">
        <v>0.1366</v>
      </c>
    </row>
    <row r="32" s="695" customFormat="1" hidden="1" outlineLevel="2" spans="1:51">
      <c r="A32" s="796" t="s">
        <v>53</v>
      </c>
      <c r="B32" s="787">
        <v>1.611288</v>
      </c>
      <c r="C32" s="719">
        <v>0.867</v>
      </c>
      <c r="D32" s="720">
        <v>1.85846366782007</v>
      </c>
      <c r="E32" s="789">
        <v>0.744288</v>
      </c>
      <c r="F32" s="788">
        <v>0.539011</v>
      </c>
      <c r="G32" s="787">
        <v>0.754595999999998</v>
      </c>
      <c r="H32" s="788">
        <v>0</v>
      </c>
      <c r="I32" s="720" t="s">
        <v>29</v>
      </c>
      <c r="J32" s="789">
        <v>0.754595999999998</v>
      </c>
      <c r="K32" s="788">
        <v>0</v>
      </c>
      <c r="L32" s="787">
        <v>0.155891999999999</v>
      </c>
      <c r="M32" s="788">
        <v>0</v>
      </c>
      <c r="N32" s="720" t="s">
        <v>29</v>
      </c>
      <c r="O32" s="789">
        <v>0.155891999999999</v>
      </c>
      <c r="P32" s="788">
        <v>0</v>
      </c>
      <c r="Q32" s="787">
        <v>0</v>
      </c>
      <c r="R32" s="788">
        <v>0</v>
      </c>
      <c r="S32" s="720" t="s">
        <v>29</v>
      </c>
      <c r="T32" s="789">
        <v>0</v>
      </c>
      <c r="U32" s="788">
        <v>0</v>
      </c>
      <c r="V32" s="787">
        <v>0.660800000000001</v>
      </c>
      <c r="W32" s="788">
        <v>0.867</v>
      </c>
      <c r="X32" s="720">
        <v>0.762168396770474</v>
      </c>
      <c r="Y32" s="789">
        <v>-0.206199999999999</v>
      </c>
      <c r="Z32" s="788">
        <v>0.519011</v>
      </c>
      <c r="AA32" s="787">
        <v>0.04</v>
      </c>
      <c r="AB32" s="788">
        <v>0</v>
      </c>
      <c r="AC32" s="720" t="s">
        <v>29</v>
      </c>
      <c r="AD32" s="789">
        <v>0.04</v>
      </c>
      <c r="AE32" s="788">
        <v>0.02</v>
      </c>
      <c r="AF32" s="787">
        <v>0</v>
      </c>
      <c r="AG32" s="788">
        <v>0</v>
      </c>
      <c r="AH32" s="720" t="s">
        <v>29</v>
      </c>
      <c r="AI32" s="789">
        <v>0</v>
      </c>
      <c r="AJ32" s="788">
        <v>0</v>
      </c>
      <c r="AK32" s="787">
        <v>0</v>
      </c>
      <c r="AL32" s="788">
        <v>0.3</v>
      </c>
      <c r="AM32" s="720">
        <v>0</v>
      </c>
      <c r="AN32" s="789">
        <v>-0.3</v>
      </c>
      <c r="AO32" s="788">
        <v>0</v>
      </c>
      <c r="AP32" s="787">
        <v>0</v>
      </c>
      <c r="AQ32" s="788">
        <v>0</v>
      </c>
      <c r="AR32" s="720" t="s">
        <v>29</v>
      </c>
      <c r="AS32" s="789">
        <v>0</v>
      </c>
      <c r="AT32" s="788">
        <v>0.0909999999999999</v>
      </c>
      <c r="AU32" s="787">
        <v>0</v>
      </c>
      <c r="AV32" s="788">
        <v>0</v>
      </c>
      <c r="AW32" s="720" t="s">
        <v>29</v>
      </c>
      <c r="AX32" s="789">
        <v>0</v>
      </c>
      <c r="AY32" s="788">
        <v>0</v>
      </c>
    </row>
    <row r="33" s="695" customFormat="1" hidden="1" outlineLevel="2" spans="1:51">
      <c r="A33" s="796" t="s">
        <v>54</v>
      </c>
      <c r="B33" s="787">
        <v>2.013954</v>
      </c>
      <c r="C33" s="719">
        <v>3.45660835</v>
      </c>
      <c r="D33" s="720">
        <v>0.582638759175595</v>
      </c>
      <c r="E33" s="789">
        <v>-1.44265435</v>
      </c>
      <c r="F33" s="788">
        <v>2.52911099999999</v>
      </c>
      <c r="G33" s="787">
        <v>0.808835999999999</v>
      </c>
      <c r="H33" s="788">
        <v>2.6544</v>
      </c>
      <c r="I33" s="720">
        <v>0.304715189873417</v>
      </c>
      <c r="J33" s="789">
        <v>-1.845564</v>
      </c>
      <c r="K33" s="788">
        <v>2.22913399999999</v>
      </c>
      <c r="L33" s="787">
        <v>-0.366337999999998</v>
      </c>
      <c r="M33" s="788">
        <v>0.5905</v>
      </c>
      <c r="N33" s="720">
        <v>-0.620386113463163</v>
      </c>
      <c r="O33" s="789">
        <v>-0.956837999999998</v>
      </c>
      <c r="P33" s="788">
        <v>0.277477</v>
      </c>
      <c r="Q33" s="787">
        <v>0</v>
      </c>
      <c r="R33" s="788">
        <v>0</v>
      </c>
      <c r="S33" s="720" t="s">
        <v>29</v>
      </c>
      <c r="T33" s="789">
        <v>0</v>
      </c>
      <c r="U33" s="788">
        <v>-0.1125</v>
      </c>
      <c r="V33" s="787">
        <v>1.511456</v>
      </c>
      <c r="W33" s="788">
        <v>0</v>
      </c>
      <c r="X33" s="720" t="s">
        <v>29</v>
      </c>
      <c r="Y33" s="789">
        <v>1.511456</v>
      </c>
      <c r="Z33" s="788">
        <v>0</v>
      </c>
      <c r="AA33" s="787">
        <v>0.0599999999999999</v>
      </c>
      <c r="AB33" s="788">
        <v>0.21170835</v>
      </c>
      <c r="AC33" s="720">
        <v>0.283408755488387</v>
      </c>
      <c r="AD33" s="789">
        <v>-0.15170835</v>
      </c>
      <c r="AE33" s="788">
        <v>0.135</v>
      </c>
      <c r="AF33" s="787">
        <v>0</v>
      </c>
      <c r="AG33" s="788">
        <v>0</v>
      </c>
      <c r="AH33" s="720" t="s">
        <v>29</v>
      </c>
      <c r="AI33" s="789">
        <v>0</v>
      </c>
      <c r="AJ33" s="788">
        <v>0</v>
      </c>
      <c r="AK33" s="787">
        <v>0</v>
      </c>
      <c r="AL33" s="788">
        <v>0.32</v>
      </c>
      <c r="AM33" s="720">
        <v>0</v>
      </c>
      <c r="AN33" s="789">
        <v>-0.32</v>
      </c>
      <c r="AO33" s="788">
        <v>0</v>
      </c>
      <c r="AP33" s="787">
        <v>0</v>
      </c>
      <c r="AQ33" s="788">
        <v>0</v>
      </c>
      <c r="AR33" s="720" t="s">
        <v>29</v>
      </c>
      <c r="AS33" s="789">
        <v>0</v>
      </c>
      <c r="AT33" s="788">
        <v>0.606363999999999</v>
      </c>
      <c r="AU33" s="787">
        <v>0</v>
      </c>
      <c r="AV33" s="788">
        <v>0</v>
      </c>
      <c r="AW33" s="720" t="s">
        <v>29</v>
      </c>
      <c r="AX33" s="789">
        <v>0</v>
      </c>
      <c r="AY33" s="788">
        <v>0</v>
      </c>
    </row>
    <row r="34" s="695" customFormat="1" hidden="1" outlineLevel="2" spans="1:51">
      <c r="A34" s="796" t="s">
        <v>55</v>
      </c>
      <c r="B34" s="787">
        <v>2.310174</v>
      </c>
      <c r="C34" s="719">
        <v>2.89407602</v>
      </c>
      <c r="D34" s="720">
        <v>0.798242335044122</v>
      </c>
      <c r="E34" s="789">
        <v>-0.58390202</v>
      </c>
      <c r="F34" s="788">
        <v>2.504389</v>
      </c>
      <c r="G34" s="787">
        <v>1.758058</v>
      </c>
      <c r="H34" s="788">
        <v>2.021</v>
      </c>
      <c r="I34" s="720">
        <v>0.869895101434933</v>
      </c>
      <c r="J34" s="789">
        <v>-0.262942</v>
      </c>
      <c r="K34" s="788">
        <v>1.718137</v>
      </c>
      <c r="L34" s="787">
        <v>0.467675999999998</v>
      </c>
      <c r="M34" s="788">
        <v>0.706326</v>
      </c>
      <c r="N34" s="720">
        <v>0.662124854528926</v>
      </c>
      <c r="O34" s="789">
        <v>-0.238650000000002</v>
      </c>
      <c r="P34" s="788">
        <v>0.672252</v>
      </c>
      <c r="Q34" s="787">
        <v>0</v>
      </c>
      <c r="R34" s="788">
        <v>0</v>
      </c>
      <c r="S34" s="720" t="s">
        <v>29</v>
      </c>
      <c r="T34" s="789">
        <v>0</v>
      </c>
      <c r="U34" s="788">
        <v>0</v>
      </c>
      <c r="V34" s="787">
        <v>0</v>
      </c>
      <c r="W34" s="788">
        <v>0</v>
      </c>
      <c r="X34" s="720" t="s">
        <v>29</v>
      </c>
      <c r="Y34" s="789">
        <v>0</v>
      </c>
      <c r="Z34" s="788">
        <v>0</v>
      </c>
      <c r="AA34" s="787">
        <v>0.0844399999999998</v>
      </c>
      <c r="AB34" s="788">
        <v>0.16675002</v>
      </c>
      <c r="AC34" s="720">
        <v>0.506386745860659</v>
      </c>
      <c r="AD34" s="789">
        <v>-0.0823100200000002</v>
      </c>
      <c r="AE34" s="788">
        <v>0.114</v>
      </c>
      <c r="AF34" s="787">
        <v>0</v>
      </c>
      <c r="AG34" s="788">
        <v>0</v>
      </c>
      <c r="AH34" s="720" t="s">
        <v>29</v>
      </c>
      <c r="AI34" s="789">
        <v>0</v>
      </c>
      <c r="AJ34" s="788">
        <v>0</v>
      </c>
      <c r="AK34" s="787">
        <v>0</v>
      </c>
      <c r="AL34" s="788">
        <v>0.32</v>
      </c>
      <c r="AM34" s="720">
        <v>0</v>
      </c>
      <c r="AN34" s="789">
        <v>-0.32</v>
      </c>
      <c r="AO34" s="788">
        <v>0</v>
      </c>
      <c r="AP34" s="787">
        <v>0</v>
      </c>
      <c r="AQ34" s="788">
        <v>0</v>
      </c>
      <c r="AR34" s="720" t="s">
        <v>29</v>
      </c>
      <c r="AS34" s="789">
        <v>0</v>
      </c>
      <c r="AT34" s="788">
        <v>0.31347</v>
      </c>
      <c r="AU34" s="787">
        <v>0</v>
      </c>
      <c r="AV34" s="788">
        <v>0</v>
      </c>
      <c r="AW34" s="720" t="s">
        <v>29</v>
      </c>
      <c r="AX34" s="789">
        <v>0</v>
      </c>
      <c r="AY34" s="788">
        <v>0</v>
      </c>
    </row>
    <row r="35" s="695" customFormat="1" hidden="1" outlineLevel="2" spans="1:51">
      <c r="A35" s="796" t="s">
        <v>56</v>
      </c>
      <c r="B35" s="787">
        <v>1.84809099999999</v>
      </c>
      <c r="C35" s="719">
        <v>2.41140901</v>
      </c>
      <c r="D35" s="720">
        <v>0.76639466483539</v>
      </c>
      <c r="E35" s="789">
        <v>-0.56331801000001</v>
      </c>
      <c r="F35" s="788">
        <v>1.884681</v>
      </c>
      <c r="G35" s="787">
        <v>0.491077</v>
      </c>
      <c r="H35" s="788">
        <v>1.054</v>
      </c>
      <c r="I35" s="720">
        <v>0.465917457305503</v>
      </c>
      <c r="J35" s="789">
        <v>-0.562923</v>
      </c>
      <c r="K35" s="788">
        <v>1.008077</v>
      </c>
      <c r="L35" s="787">
        <v>-0.018</v>
      </c>
      <c r="M35" s="788">
        <v>0.309159</v>
      </c>
      <c r="N35" s="720">
        <v>-0.0582224680504206</v>
      </c>
      <c r="O35" s="789">
        <v>-0.327159</v>
      </c>
      <c r="P35" s="788">
        <v>0.255132</v>
      </c>
      <c r="Q35" s="787">
        <v>0</v>
      </c>
      <c r="R35" s="788">
        <v>0</v>
      </c>
      <c r="S35" s="720" t="s">
        <v>29</v>
      </c>
      <c r="T35" s="789">
        <v>0</v>
      </c>
      <c r="U35" s="788">
        <v>0</v>
      </c>
      <c r="V35" s="787">
        <v>1.31457199999999</v>
      </c>
      <c r="W35" s="788">
        <v>0.987</v>
      </c>
      <c r="X35" s="720">
        <v>1.33188652482268</v>
      </c>
      <c r="Y35" s="789">
        <v>0.32757199999999</v>
      </c>
      <c r="Z35" s="788">
        <v>0.559471999999999</v>
      </c>
      <c r="AA35" s="787">
        <v>0.060442</v>
      </c>
      <c r="AB35" s="788">
        <v>0.06125001</v>
      </c>
      <c r="AC35" s="720">
        <v>0.986808002153796</v>
      </c>
      <c r="AD35" s="789">
        <v>-0.000808009999999998</v>
      </c>
      <c r="AE35" s="788">
        <v>0.062</v>
      </c>
      <c r="AF35" s="787">
        <v>0</v>
      </c>
      <c r="AG35" s="788">
        <v>0</v>
      </c>
      <c r="AH35" s="720" t="s">
        <v>29</v>
      </c>
      <c r="AI35" s="789">
        <v>0</v>
      </c>
      <c r="AJ35" s="788">
        <v>0</v>
      </c>
      <c r="AK35" s="787">
        <v>0.037162</v>
      </c>
      <c r="AL35" s="788">
        <v>0.03</v>
      </c>
      <c r="AM35" s="720">
        <v>1.23873333333333</v>
      </c>
      <c r="AN35" s="789">
        <v>0.007162</v>
      </c>
      <c r="AO35" s="788">
        <v>0.015257</v>
      </c>
      <c r="AP35" s="787">
        <v>0</v>
      </c>
      <c r="AQ35" s="788">
        <v>0</v>
      </c>
      <c r="AR35" s="720" t="s">
        <v>29</v>
      </c>
      <c r="AS35" s="789">
        <v>0</v>
      </c>
      <c r="AT35" s="788">
        <v>0</v>
      </c>
      <c r="AU35" s="787">
        <v>0</v>
      </c>
      <c r="AV35" s="788">
        <v>0</v>
      </c>
      <c r="AW35" s="720" t="s">
        <v>29</v>
      </c>
      <c r="AX35" s="789">
        <v>0</v>
      </c>
      <c r="AY35" s="788">
        <v>0</v>
      </c>
    </row>
    <row r="36" s="695" customFormat="1" hidden="1" outlineLevel="2" spans="1:51">
      <c r="A36" s="796" t="s">
        <v>57</v>
      </c>
      <c r="B36" s="787">
        <v>20.239312</v>
      </c>
      <c r="C36" s="719">
        <v>19.32422</v>
      </c>
      <c r="D36" s="720">
        <v>1.04735466683778</v>
      </c>
      <c r="E36" s="789">
        <v>0.915092000000005</v>
      </c>
      <c r="F36" s="788">
        <v>18.880452</v>
      </c>
      <c r="G36" s="787">
        <v>8.83986300000001</v>
      </c>
      <c r="H36" s="788">
        <v>14.1936</v>
      </c>
      <c r="I36" s="720">
        <v>0.622806264795401</v>
      </c>
      <c r="J36" s="789">
        <v>-5.35373699999999</v>
      </c>
      <c r="K36" s="788">
        <v>7.290769</v>
      </c>
      <c r="L36" s="787">
        <v>2.55693599999999</v>
      </c>
      <c r="M36" s="788">
        <v>3.610061</v>
      </c>
      <c r="N36" s="720">
        <v>0.708280552600078</v>
      </c>
      <c r="O36" s="789">
        <v>-1.05312500000001</v>
      </c>
      <c r="P36" s="788">
        <v>2.365218</v>
      </c>
      <c r="Q36" s="787">
        <v>0.1179</v>
      </c>
      <c r="R36" s="788">
        <v>0.2165</v>
      </c>
      <c r="S36" s="720">
        <v>0.544572748267898</v>
      </c>
      <c r="T36" s="789">
        <v>-0.0986</v>
      </c>
      <c r="U36" s="788">
        <v>0.145</v>
      </c>
      <c r="V36" s="787">
        <v>7.788249</v>
      </c>
      <c r="W36" s="788">
        <v>1.11447558</v>
      </c>
      <c r="X36" s="720">
        <v>6.98826348442736</v>
      </c>
      <c r="Y36" s="789">
        <v>6.67377342</v>
      </c>
      <c r="Z36" s="788">
        <v>8.97660499999999</v>
      </c>
      <c r="AA36" s="787">
        <v>0.936363999999999</v>
      </c>
      <c r="AB36" s="788">
        <v>0.18958342</v>
      </c>
      <c r="AC36" s="720">
        <v>4.93906059928658</v>
      </c>
      <c r="AD36" s="789">
        <v>0.746780579999999</v>
      </c>
      <c r="AE36" s="788">
        <v>0.102859999999999</v>
      </c>
      <c r="AF36" s="787">
        <v>10.598165</v>
      </c>
      <c r="AG36" s="788">
        <v>14.6</v>
      </c>
      <c r="AH36" s="720">
        <v>0.725901712328767</v>
      </c>
      <c r="AI36" s="789">
        <v>-4.001835</v>
      </c>
      <c r="AJ36" s="788">
        <v>0</v>
      </c>
      <c r="AK36" s="787">
        <v>1.744413</v>
      </c>
      <c r="AL36" s="788">
        <v>2.1</v>
      </c>
      <c r="AM36" s="720">
        <v>0.830672857142857</v>
      </c>
      <c r="AN36" s="789">
        <v>-0.355587</v>
      </c>
      <c r="AO36" s="788">
        <v>-0.499999999999999</v>
      </c>
      <c r="AP36" s="787">
        <v>0.190329</v>
      </c>
      <c r="AQ36" s="788">
        <v>0.25</v>
      </c>
      <c r="AR36" s="720">
        <v>0.761316</v>
      </c>
      <c r="AS36" s="789">
        <v>-0.059671</v>
      </c>
      <c r="AT36" s="788">
        <v>0.698599999999999</v>
      </c>
      <c r="AU36" s="787">
        <v>0.358699999999999</v>
      </c>
      <c r="AV36" s="788">
        <v>0.25</v>
      </c>
      <c r="AW36" s="720">
        <v>1.4348</v>
      </c>
      <c r="AX36" s="789">
        <v>0.108699999999999</v>
      </c>
      <c r="AY36" s="788">
        <v>0.53</v>
      </c>
    </row>
    <row r="37" s="695" customFormat="1" hidden="1" outlineLevel="2" spans="1:51">
      <c r="A37" s="796" t="s">
        <v>58</v>
      </c>
      <c r="B37" s="787">
        <v>11.483712</v>
      </c>
      <c r="C37" s="719">
        <v>19.16382409</v>
      </c>
      <c r="D37" s="720">
        <v>0.599239063459802</v>
      </c>
      <c r="E37" s="789">
        <v>-7.68011209</v>
      </c>
      <c r="F37" s="788">
        <v>19.083491</v>
      </c>
      <c r="G37" s="787">
        <v>9.00164999999999</v>
      </c>
      <c r="H37" s="788">
        <v>14.3465</v>
      </c>
      <c r="I37" s="720">
        <v>0.627445718467918</v>
      </c>
      <c r="J37" s="789">
        <v>-5.34485000000001</v>
      </c>
      <c r="K37" s="788">
        <v>8.72369299999997</v>
      </c>
      <c r="L37" s="787">
        <v>1.559408</v>
      </c>
      <c r="M37" s="788">
        <v>2.839024</v>
      </c>
      <c r="N37" s="720">
        <v>0.549276089247572</v>
      </c>
      <c r="O37" s="789">
        <v>-1.279616</v>
      </c>
      <c r="P37" s="788">
        <v>2.426852</v>
      </c>
      <c r="Q37" s="787">
        <v>0.116</v>
      </c>
      <c r="R37" s="788">
        <v>0.1053</v>
      </c>
      <c r="S37" s="720">
        <v>1.10161443494777</v>
      </c>
      <c r="T37" s="789">
        <v>0.0107</v>
      </c>
      <c r="U37" s="788">
        <v>0.1725</v>
      </c>
      <c r="V37" s="787">
        <v>0.065719</v>
      </c>
      <c r="W37" s="788">
        <v>1.658</v>
      </c>
      <c r="X37" s="720">
        <v>0.0396375150784077</v>
      </c>
      <c r="Y37" s="789">
        <v>-1.592281</v>
      </c>
      <c r="Z37" s="788">
        <v>7.76044599999999</v>
      </c>
      <c r="AA37" s="787">
        <v>0.740935000000001</v>
      </c>
      <c r="AB37" s="788">
        <v>0.21500009</v>
      </c>
      <c r="AC37" s="720">
        <v>3.44620785972695</v>
      </c>
      <c r="AD37" s="789">
        <v>0.525934910000001</v>
      </c>
      <c r="AE37" s="788">
        <v>0</v>
      </c>
      <c r="AF37" s="787">
        <v>16.738107</v>
      </c>
      <c r="AG37" s="788">
        <v>19</v>
      </c>
      <c r="AH37" s="720">
        <v>0.880953</v>
      </c>
      <c r="AI37" s="789">
        <v>-2.261893</v>
      </c>
      <c r="AJ37" s="788">
        <v>0.17175</v>
      </c>
      <c r="AK37" s="787">
        <v>0</v>
      </c>
      <c r="AL37" s="788">
        <v>0.9</v>
      </c>
      <c r="AM37" s="720">
        <v>0</v>
      </c>
      <c r="AN37" s="789">
        <v>-0.9</v>
      </c>
      <c r="AO37" s="788">
        <v>2.183349</v>
      </c>
      <c r="AP37" s="787">
        <v>-0.657952999999998</v>
      </c>
      <c r="AQ37" s="788">
        <v>0.5</v>
      </c>
      <c r="AR37" s="720">
        <v>-1.315906</v>
      </c>
      <c r="AS37" s="789">
        <v>-1.157953</v>
      </c>
      <c r="AT37" s="788">
        <v>0.012637</v>
      </c>
      <c r="AU37" s="787">
        <v>0.132</v>
      </c>
      <c r="AV37" s="788">
        <v>0.6</v>
      </c>
      <c r="AW37" s="720">
        <v>0.22</v>
      </c>
      <c r="AX37" s="789">
        <v>-0.468</v>
      </c>
      <c r="AY37" s="788">
        <v>0.47809</v>
      </c>
    </row>
    <row r="38" s="695" customFormat="1" hidden="1" outlineLevel="2" spans="1:51">
      <c r="A38" s="796" t="s">
        <v>59</v>
      </c>
      <c r="B38" s="787">
        <v>0</v>
      </c>
      <c r="C38" s="719">
        <v>0</v>
      </c>
      <c r="D38" s="720" t="s">
        <v>29</v>
      </c>
      <c r="E38" s="789">
        <v>0</v>
      </c>
      <c r="F38" s="788">
        <v>5.13936599999999</v>
      </c>
      <c r="G38" s="787">
        <v>0</v>
      </c>
      <c r="H38" s="788">
        <v>0</v>
      </c>
      <c r="I38" s="720" t="s">
        <v>29</v>
      </c>
      <c r="J38" s="789">
        <v>0</v>
      </c>
      <c r="K38" s="788">
        <v>0.520000000000001</v>
      </c>
      <c r="L38" s="787">
        <v>0</v>
      </c>
      <c r="M38" s="788">
        <v>0</v>
      </c>
      <c r="N38" s="720" t="s">
        <v>29</v>
      </c>
      <c r="O38" s="789">
        <v>0</v>
      </c>
      <c r="P38" s="788">
        <v>0.112042</v>
      </c>
      <c r="Q38" s="787">
        <v>0</v>
      </c>
      <c r="R38" s="788">
        <v>0</v>
      </c>
      <c r="S38" s="720" t="s">
        <v>29</v>
      </c>
      <c r="T38" s="789">
        <v>0</v>
      </c>
      <c r="U38" s="788">
        <v>0.014</v>
      </c>
      <c r="V38" s="787">
        <v>0</v>
      </c>
      <c r="W38" s="788">
        <v>0</v>
      </c>
      <c r="X38" s="720" t="s">
        <v>29</v>
      </c>
      <c r="Y38" s="789">
        <v>0</v>
      </c>
      <c r="Z38" s="788">
        <v>4.48132399999999</v>
      </c>
      <c r="AA38" s="787">
        <v>0</v>
      </c>
      <c r="AB38" s="788">
        <v>0</v>
      </c>
      <c r="AC38" s="720" t="s">
        <v>29</v>
      </c>
      <c r="AD38" s="789">
        <v>0</v>
      </c>
      <c r="AE38" s="788">
        <v>0.012</v>
      </c>
      <c r="AF38" s="787">
        <v>0</v>
      </c>
      <c r="AG38" s="788">
        <v>0</v>
      </c>
      <c r="AH38" s="720" t="s">
        <v>29</v>
      </c>
      <c r="AI38" s="789">
        <v>0</v>
      </c>
      <c r="AJ38" s="788">
        <v>0</v>
      </c>
      <c r="AK38" s="787">
        <v>0</v>
      </c>
      <c r="AL38" s="788">
        <v>0</v>
      </c>
      <c r="AM38" s="720" t="s">
        <v>29</v>
      </c>
      <c r="AN38" s="789">
        <v>0</v>
      </c>
      <c r="AO38" s="788">
        <v>1.09363999999999</v>
      </c>
      <c r="AP38" s="787">
        <v>0</v>
      </c>
      <c r="AQ38" s="788">
        <v>0</v>
      </c>
      <c r="AR38" s="720" t="s">
        <v>29</v>
      </c>
      <c r="AS38" s="789">
        <v>0</v>
      </c>
      <c r="AT38" s="788">
        <v>0</v>
      </c>
      <c r="AU38" s="787">
        <v>0</v>
      </c>
      <c r="AV38" s="788">
        <v>0</v>
      </c>
      <c r="AW38" s="720" t="s">
        <v>29</v>
      </c>
      <c r="AX38" s="789">
        <v>0</v>
      </c>
      <c r="AY38" s="788">
        <v>0</v>
      </c>
    </row>
    <row r="39" s="695" customFormat="1" hidden="1" outlineLevel="2" spans="1:51">
      <c r="A39" s="796" t="s">
        <v>60</v>
      </c>
      <c r="B39" s="787">
        <v>0</v>
      </c>
      <c r="C39" s="719">
        <v>0</v>
      </c>
      <c r="D39" s="720" t="s">
        <v>29</v>
      </c>
      <c r="E39" s="789">
        <v>0</v>
      </c>
      <c r="F39" s="788">
        <v>0</v>
      </c>
      <c r="G39" s="787">
        <v>0</v>
      </c>
      <c r="H39" s="788">
        <v>0</v>
      </c>
      <c r="I39" s="720" t="s">
        <v>29</v>
      </c>
      <c r="J39" s="789">
        <v>0</v>
      </c>
      <c r="K39" s="788">
        <v>0</v>
      </c>
      <c r="L39" s="787">
        <v>0</v>
      </c>
      <c r="M39" s="788">
        <v>0</v>
      </c>
      <c r="N39" s="720" t="s">
        <v>29</v>
      </c>
      <c r="O39" s="789">
        <v>0</v>
      </c>
      <c r="P39" s="788">
        <v>0</v>
      </c>
      <c r="Q39" s="787">
        <v>0</v>
      </c>
      <c r="R39" s="788">
        <v>0</v>
      </c>
      <c r="S39" s="720" t="s">
        <v>29</v>
      </c>
      <c r="T39" s="789">
        <v>0</v>
      </c>
      <c r="U39" s="788">
        <v>0</v>
      </c>
      <c r="V39" s="787">
        <v>0</v>
      </c>
      <c r="W39" s="788">
        <v>0</v>
      </c>
      <c r="X39" s="720" t="s">
        <v>29</v>
      </c>
      <c r="Y39" s="789">
        <v>0</v>
      </c>
      <c r="Z39" s="788">
        <v>0</v>
      </c>
      <c r="AA39" s="787">
        <v>0</v>
      </c>
      <c r="AB39" s="788">
        <v>0</v>
      </c>
      <c r="AC39" s="720" t="s">
        <v>29</v>
      </c>
      <c r="AD39" s="789">
        <v>0</v>
      </c>
      <c r="AE39" s="788">
        <v>0</v>
      </c>
      <c r="AF39" s="787">
        <v>0</v>
      </c>
      <c r="AG39" s="788">
        <v>0</v>
      </c>
      <c r="AH39" s="720" t="s">
        <v>29</v>
      </c>
      <c r="AI39" s="789">
        <v>0</v>
      </c>
      <c r="AJ39" s="788">
        <v>0</v>
      </c>
      <c r="AK39" s="787">
        <v>0</v>
      </c>
      <c r="AL39" s="788">
        <v>0</v>
      </c>
      <c r="AM39" s="720" t="s">
        <v>29</v>
      </c>
      <c r="AN39" s="789">
        <v>0</v>
      </c>
      <c r="AO39" s="788">
        <v>0</v>
      </c>
      <c r="AP39" s="787">
        <v>0</v>
      </c>
      <c r="AQ39" s="788">
        <v>0</v>
      </c>
      <c r="AR39" s="720" t="s">
        <v>29</v>
      </c>
      <c r="AS39" s="789">
        <v>0</v>
      </c>
      <c r="AT39" s="788">
        <v>0</v>
      </c>
      <c r="AU39" s="787">
        <v>0</v>
      </c>
      <c r="AV39" s="788">
        <v>0</v>
      </c>
      <c r="AW39" s="720" t="s">
        <v>29</v>
      </c>
      <c r="AX39" s="789">
        <v>0</v>
      </c>
      <c r="AY39" s="788">
        <v>0</v>
      </c>
    </row>
    <row r="40" s="695" customFormat="1" hidden="1" outlineLevel="2" spans="1:51">
      <c r="A40" s="796" t="s">
        <v>61</v>
      </c>
      <c r="B40" s="787">
        <v>0</v>
      </c>
      <c r="C40" s="719">
        <v>0</v>
      </c>
      <c r="D40" s="720" t="s">
        <v>29</v>
      </c>
      <c r="E40" s="789">
        <v>0</v>
      </c>
      <c r="F40" s="788">
        <v>0</v>
      </c>
      <c r="G40" s="787">
        <v>0</v>
      </c>
      <c r="H40" s="788">
        <v>0</v>
      </c>
      <c r="I40" s="720" t="s">
        <v>29</v>
      </c>
      <c r="J40" s="789">
        <v>0</v>
      </c>
      <c r="K40" s="788">
        <v>0</v>
      </c>
      <c r="L40" s="787">
        <v>0</v>
      </c>
      <c r="M40" s="788">
        <v>0</v>
      </c>
      <c r="N40" s="720" t="s">
        <v>29</v>
      </c>
      <c r="O40" s="789">
        <v>0</v>
      </c>
      <c r="P40" s="788">
        <v>0</v>
      </c>
      <c r="Q40" s="787">
        <v>0</v>
      </c>
      <c r="R40" s="788">
        <v>0</v>
      </c>
      <c r="S40" s="720" t="s">
        <v>29</v>
      </c>
      <c r="T40" s="789">
        <v>0</v>
      </c>
      <c r="U40" s="788">
        <v>0</v>
      </c>
      <c r="V40" s="787">
        <v>0</v>
      </c>
      <c r="W40" s="788">
        <v>0</v>
      </c>
      <c r="X40" s="720" t="s">
        <v>29</v>
      </c>
      <c r="Y40" s="789">
        <v>0</v>
      </c>
      <c r="Z40" s="788">
        <v>0</v>
      </c>
      <c r="AA40" s="787">
        <v>0</v>
      </c>
      <c r="AB40" s="788">
        <v>0</v>
      </c>
      <c r="AC40" s="720" t="s">
        <v>29</v>
      </c>
      <c r="AD40" s="789">
        <v>0</v>
      </c>
      <c r="AE40" s="788">
        <v>0</v>
      </c>
      <c r="AF40" s="787">
        <v>0</v>
      </c>
      <c r="AG40" s="788">
        <v>0</v>
      </c>
      <c r="AH40" s="720" t="s">
        <v>29</v>
      </c>
      <c r="AI40" s="789">
        <v>0</v>
      </c>
      <c r="AJ40" s="788">
        <v>0</v>
      </c>
      <c r="AK40" s="787">
        <v>0</v>
      </c>
      <c r="AL40" s="788">
        <v>0</v>
      </c>
      <c r="AM40" s="720" t="s">
        <v>29</v>
      </c>
      <c r="AN40" s="789">
        <v>0</v>
      </c>
      <c r="AO40" s="788">
        <v>0</v>
      </c>
      <c r="AP40" s="787">
        <v>0</v>
      </c>
      <c r="AQ40" s="788">
        <v>0</v>
      </c>
      <c r="AR40" s="720" t="s">
        <v>29</v>
      </c>
      <c r="AS40" s="789">
        <v>0</v>
      </c>
      <c r="AT40" s="788">
        <v>0</v>
      </c>
      <c r="AU40" s="787">
        <v>0</v>
      </c>
      <c r="AV40" s="788">
        <v>0</v>
      </c>
      <c r="AW40" s="720" t="s">
        <v>29</v>
      </c>
      <c r="AX40" s="789">
        <v>0</v>
      </c>
      <c r="AY40" s="788">
        <v>0</v>
      </c>
    </row>
    <row r="41" s="772" customFormat="1" collapsed="1" spans="1:51">
      <c r="A41" s="790" t="s">
        <v>62</v>
      </c>
      <c r="B41" s="791">
        <v>88.8376459999999</v>
      </c>
      <c r="C41" s="794">
        <v>98.53090731</v>
      </c>
      <c r="D41" s="793">
        <v>0.901622124725768</v>
      </c>
      <c r="E41" s="794">
        <v>-9.6932613100001</v>
      </c>
      <c r="F41" s="792">
        <v>96.713222</v>
      </c>
      <c r="G41" s="791">
        <v>38.618962</v>
      </c>
      <c r="H41" s="792">
        <v>57.4338</v>
      </c>
      <c r="I41" s="793">
        <v>0.672408268301941</v>
      </c>
      <c r="J41" s="794">
        <v>-18.814838</v>
      </c>
      <c r="K41" s="792">
        <v>39.1778949999999</v>
      </c>
      <c r="L41" s="791">
        <v>7.41392199999999</v>
      </c>
      <c r="M41" s="792">
        <v>13.840918</v>
      </c>
      <c r="N41" s="793">
        <v>0.535652476230261</v>
      </c>
      <c r="O41" s="794">
        <v>-6.42699600000001</v>
      </c>
      <c r="P41" s="792">
        <v>10.024425</v>
      </c>
      <c r="Q41" s="791">
        <v>0.945299999999998</v>
      </c>
      <c r="R41" s="792">
        <v>0.9622</v>
      </c>
      <c r="S41" s="793">
        <v>0.982436083974224</v>
      </c>
      <c r="T41" s="794">
        <v>-0.0169000000000019</v>
      </c>
      <c r="U41" s="792">
        <v>0.2659</v>
      </c>
      <c r="V41" s="791">
        <v>37.744475</v>
      </c>
      <c r="W41" s="792">
        <v>24.65990558</v>
      </c>
      <c r="X41" s="793">
        <v>1.53060095374461</v>
      </c>
      <c r="Y41" s="794">
        <v>13.08456942</v>
      </c>
      <c r="Z41" s="792">
        <v>46.4477420000001</v>
      </c>
      <c r="AA41" s="791">
        <v>4.114987</v>
      </c>
      <c r="AB41" s="792">
        <v>1.63408373</v>
      </c>
      <c r="AC41" s="793">
        <v>2.51822285752763</v>
      </c>
      <c r="AD41" s="794">
        <v>2.48090327</v>
      </c>
      <c r="AE41" s="792">
        <v>0.797259999999998</v>
      </c>
      <c r="AF41" s="791">
        <v>48.8017539999999</v>
      </c>
      <c r="AG41" s="792">
        <v>55.16</v>
      </c>
      <c r="AH41" s="793">
        <v>0.884730855692529</v>
      </c>
      <c r="AI41" s="794">
        <v>-6.35824600000009</v>
      </c>
      <c r="AJ41" s="792">
        <v>151.052138</v>
      </c>
      <c r="AK41" s="791">
        <v>4.35135300000001</v>
      </c>
      <c r="AL41" s="792">
        <v>7.93</v>
      </c>
      <c r="AM41" s="793">
        <v>0.548720428751577</v>
      </c>
      <c r="AN41" s="794">
        <v>-3.57864699999999</v>
      </c>
      <c r="AO41" s="792">
        <v>26.07023</v>
      </c>
      <c r="AP41" s="791">
        <v>-0.698888999999989</v>
      </c>
      <c r="AQ41" s="792">
        <v>1.41666667</v>
      </c>
      <c r="AR41" s="793">
        <v>-0.493333410603914</v>
      </c>
      <c r="AS41" s="794">
        <v>-2.11555566999999</v>
      </c>
      <c r="AT41" s="792">
        <v>3.76663399999999</v>
      </c>
      <c r="AU41" s="791">
        <v>0.949699999999999</v>
      </c>
      <c r="AV41" s="792">
        <v>0.91666667</v>
      </c>
      <c r="AW41" s="793">
        <v>1.03603635986896</v>
      </c>
      <c r="AX41" s="794">
        <v>0.0330333299999991</v>
      </c>
      <c r="AY41" s="792">
        <v>1.33269</v>
      </c>
    </row>
    <row r="42" s="695" customFormat="1" hidden="1" outlineLevel="2" spans="1:51">
      <c r="A42" s="796" t="s">
        <v>63</v>
      </c>
      <c r="B42" s="787">
        <v>0</v>
      </c>
      <c r="C42" s="719">
        <v>0</v>
      </c>
      <c r="D42" s="720" t="s">
        <v>29</v>
      </c>
      <c r="E42" s="789">
        <v>0</v>
      </c>
      <c r="F42" s="788">
        <v>0</v>
      </c>
      <c r="G42" s="787">
        <v>0</v>
      </c>
      <c r="H42" s="788">
        <v>0</v>
      </c>
      <c r="I42" s="720" t="s">
        <v>29</v>
      </c>
      <c r="J42" s="789">
        <v>0</v>
      </c>
      <c r="K42" s="788">
        <v>0</v>
      </c>
      <c r="L42" s="787">
        <v>0</v>
      </c>
      <c r="M42" s="788">
        <v>0</v>
      </c>
      <c r="N42" s="720" t="s">
        <v>29</v>
      </c>
      <c r="O42" s="789">
        <v>0</v>
      </c>
      <c r="P42" s="788">
        <v>0</v>
      </c>
      <c r="Q42" s="787">
        <v>0</v>
      </c>
      <c r="R42" s="788">
        <v>0</v>
      </c>
      <c r="S42" s="720" t="s">
        <v>29</v>
      </c>
      <c r="T42" s="789">
        <v>0</v>
      </c>
      <c r="U42" s="788">
        <v>0</v>
      </c>
      <c r="V42" s="787">
        <v>0</v>
      </c>
      <c r="W42" s="788">
        <v>0</v>
      </c>
      <c r="X42" s="720" t="s">
        <v>29</v>
      </c>
      <c r="Y42" s="789">
        <v>0</v>
      </c>
      <c r="Z42" s="788">
        <v>0</v>
      </c>
      <c r="AA42" s="787">
        <v>0</v>
      </c>
      <c r="AB42" s="788">
        <v>0</v>
      </c>
      <c r="AC42" s="720" t="s">
        <v>29</v>
      </c>
      <c r="AD42" s="789">
        <v>0</v>
      </c>
      <c r="AE42" s="788">
        <v>0</v>
      </c>
      <c r="AF42" s="787">
        <v>0</v>
      </c>
      <c r="AG42" s="788">
        <v>0</v>
      </c>
      <c r="AH42" s="720" t="s">
        <v>29</v>
      </c>
      <c r="AI42" s="789">
        <v>0</v>
      </c>
      <c r="AJ42" s="788">
        <v>0</v>
      </c>
      <c r="AK42" s="787">
        <v>0.048708</v>
      </c>
      <c r="AL42" s="788">
        <v>1.45</v>
      </c>
      <c r="AM42" s="720">
        <v>0.033591724137931</v>
      </c>
      <c r="AN42" s="789">
        <v>-1.401292</v>
      </c>
      <c r="AO42" s="788">
        <v>0</v>
      </c>
      <c r="AP42" s="787">
        <v>0</v>
      </c>
      <c r="AQ42" s="788">
        <v>0</v>
      </c>
      <c r="AR42" s="720" t="s">
        <v>29</v>
      </c>
      <c r="AS42" s="789">
        <v>0</v>
      </c>
      <c r="AT42" s="788">
        <v>0</v>
      </c>
      <c r="AU42" s="787">
        <v>0</v>
      </c>
      <c r="AV42" s="788">
        <v>0</v>
      </c>
      <c r="AW42" s="720" t="s">
        <v>29</v>
      </c>
      <c r="AX42" s="789">
        <v>0</v>
      </c>
      <c r="AY42" s="788">
        <v>0</v>
      </c>
    </row>
    <row r="43" s="695" customFormat="1" hidden="1" outlineLevel="2" spans="1:51">
      <c r="A43" s="796" t="s">
        <v>64</v>
      </c>
      <c r="B43" s="787">
        <v>14.814051</v>
      </c>
      <c r="C43" s="719">
        <v>14</v>
      </c>
      <c r="D43" s="720">
        <v>1.0581465</v>
      </c>
      <c r="E43" s="789">
        <v>0.814050999999999</v>
      </c>
      <c r="F43" s="788">
        <v>0</v>
      </c>
      <c r="G43" s="787">
        <v>1.445652</v>
      </c>
      <c r="H43" s="788">
        <v>3.33222222</v>
      </c>
      <c r="I43" s="720">
        <v>0.433840213693791</v>
      </c>
      <c r="J43" s="789">
        <v>-1.88657022</v>
      </c>
      <c r="K43" s="788">
        <v>0</v>
      </c>
      <c r="L43" s="787">
        <v>0.263036</v>
      </c>
      <c r="M43" s="788">
        <v>0.30555556</v>
      </c>
      <c r="N43" s="720">
        <v>0.860845078387708</v>
      </c>
      <c r="O43" s="789">
        <v>-0.04251956</v>
      </c>
      <c r="P43" s="788">
        <v>0</v>
      </c>
      <c r="Q43" s="787">
        <v>0</v>
      </c>
      <c r="R43" s="788">
        <v>0</v>
      </c>
      <c r="S43" s="720" t="s">
        <v>29</v>
      </c>
      <c r="T43" s="789">
        <v>0</v>
      </c>
      <c r="U43" s="788">
        <v>0</v>
      </c>
      <c r="V43" s="787">
        <v>13.105363</v>
      </c>
      <c r="W43" s="788">
        <v>10.34888889</v>
      </c>
      <c r="X43" s="720">
        <v>1.26635459509702</v>
      </c>
      <c r="Y43" s="789">
        <v>2.75647411</v>
      </c>
      <c r="Z43" s="788">
        <v>0</v>
      </c>
      <c r="AA43" s="787">
        <v>0</v>
      </c>
      <c r="AB43" s="788">
        <v>0.01333333</v>
      </c>
      <c r="AC43" s="720">
        <v>0</v>
      </c>
      <c r="AD43" s="789">
        <v>-0.01333333</v>
      </c>
      <c r="AE43" s="788">
        <v>0</v>
      </c>
      <c r="AF43" s="787">
        <v>0</v>
      </c>
      <c r="AG43" s="788">
        <v>0</v>
      </c>
      <c r="AH43" s="720" t="s">
        <v>29</v>
      </c>
      <c r="AI43" s="789">
        <v>0</v>
      </c>
      <c r="AJ43" s="788">
        <v>0</v>
      </c>
      <c r="AK43" s="787">
        <v>0</v>
      </c>
      <c r="AL43" s="788">
        <v>0</v>
      </c>
      <c r="AM43" s="720" t="s">
        <v>29</v>
      </c>
      <c r="AN43" s="789">
        <v>0</v>
      </c>
      <c r="AO43" s="788">
        <v>0</v>
      </c>
      <c r="AP43" s="787">
        <v>0.152619</v>
      </c>
      <c r="AQ43" s="788">
        <v>0.2</v>
      </c>
      <c r="AR43" s="720">
        <v>0.763095</v>
      </c>
      <c r="AS43" s="789">
        <v>-0.047381</v>
      </c>
      <c r="AT43" s="788">
        <v>0</v>
      </c>
      <c r="AU43" s="787">
        <v>0</v>
      </c>
      <c r="AV43" s="788">
        <v>0</v>
      </c>
      <c r="AW43" s="720" t="s">
        <v>29</v>
      </c>
      <c r="AX43" s="789">
        <v>0</v>
      </c>
      <c r="AY43" s="788">
        <v>0</v>
      </c>
    </row>
    <row r="44" s="695" customFormat="1" hidden="1" outlineLevel="2" spans="1:51">
      <c r="A44" s="796" t="s">
        <v>65</v>
      </c>
      <c r="B44" s="787">
        <v>111.807755</v>
      </c>
      <c r="C44" s="719">
        <v>104</v>
      </c>
      <c r="D44" s="720">
        <v>1.07507456730769</v>
      </c>
      <c r="E44" s="789">
        <v>7.807755</v>
      </c>
      <c r="F44" s="788">
        <v>0</v>
      </c>
      <c r="G44" s="787">
        <v>9.24874699999999</v>
      </c>
      <c r="H44" s="788">
        <v>14.13666667</v>
      </c>
      <c r="I44" s="720">
        <v>0.65423817480447</v>
      </c>
      <c r="J44" s="789">
        <v>-4.88791967000001</v>
      </c>
      <c r="K44" s="788">
        <v>0</v>
      </c>
      <c r="L44" s="787">
        <v>2.38651</v>
      </c>
      <c r="M44" s="788">
        <v>3.27666667</v>
      </c>
      <c r="N44" s="720">
        <v>0.7283346889844</v>
      </c>
      <c r="O44" s="789">
        <v>-0.89015667</v>
      </c>
      <c r="P44" s="788">
        <v>0</v>
      </c>
      <c r="Q44" s="787">
        <v>0.0727</v>
      </c>
      <c r="R44" s="788">
        <v>0.05888889</v>
      </c>
      <c r="S44" s="720">
        <v>1.23452827859381</v>
      </c>
      <c r="T44" s="789">
        <v>0.01381111</v>
      </c>
      <c r="U44" s="788">
        <v>0</v>
      </c>
      <c r="V44" s="787">
        <v>98.004045</v>
      </c>
      <c r="W44" s="788">
        <v>86.35444444</v>
      </c>
      <c r="X44" s="720">
        <v>1.13490447000784</v>
      </c>
      <c r="Y44" s="789">
        <v>11.64960056</v>
      </c>
      <c r="Z44" s="788">
        <v>0</v>
      </c>
      <c r="AA44" s="787">
        <v>2.095753</v>
      </c>
      <c r="AB44" s="788">
        <v>0.17333333</v>
      </c>
      <c r="AC44" s="720">
        <v>12.0908829248247</v>
      </c>
      <c r="AD44" s="789">
        <v>1.92241967</v>
      </c>
      <c r="AE44" s="788">
        <v>0</v>
      </c>
      <c r="AF44" s="787">
        <v>0</v>
      </c>
      <c r="AG44" s="788">
        <v>0</v>
      </c>
      <c r="AH44" s="720" t="s">
        <v>29</v>
      </c>
      <c r="AI44" s="789">
        <v>0</v>
      </c>
      <c r="AJ44" s="788">
        <v>0</v>
      </c>
      <c r="AK44" s="787">
        <v>0.105287</v>
      </c>
      <c r="AL44" s="788">
        <v>0.4</v>
      </c>
      <c r="AM44" s="720">
        <v>0.2632175</v>
      </c>
      <c r="AN44" s="789">
        <v>-0.294713</v>
      </c>
      <c r="AO44" s="788">
        <v>0</v>
      </c>
      <c r="AP44" s="787">
        <v>0.515018</v>
      </c>
      <c r="AQ44" s="788">
        <v>0.3</v>
      </c>
      <c r="AR44" s="720">
        <v>1.71672666666667</v>
      </c>
      <c r="AS44" s="789">
        <v>0.215018</v>
      </c>
      <c r="AT44" s="788">
        <v>0</v>
      </c>
      <c r="AU44" s="787">
        <v>0.1341</v>
      </c>
      <c r="AV44" s="788">
        <v>0.3</v>
      </c>
      <c r="AW44" s="720">
        <v>0.447</v>
      </c>
      <c r="AX44" s="789">
        <v>-0.1659</v>
      </c>
      <c r="AY44" s="788">
        <v>0</v>
      </c>
    </row>
    <row r="45" s="695" customFormat="1" hidden="1" outlineLevel="2" spans="1:51">
      <c r="A45" s="797" t="s">
        <v>66</v>
      </c>
      <c r="B45" s="453">
        <v>1.646998</v>
      </c>
      <c r="C45" s="825">
        <v>2.12555556</v>
      </c>
      <c r="D45" s="314">
        <v>0.774855304182216</v>
      </c>
      <c r="E45" s="798">
        <v>-0.47855756</v>
      </c>
      <c r="F45" s="475">
        <v>0</v>
      </c>
      <c r="G45" s="453">
        <v>1.353452</v>
      </c>
      <c r="H45" s="475">
        <v>2.12555556</v>
      </c>
      <c r="I45" s="314">
        <v>0.636752115762149</v>
      </c>
      <c r="J45" s="798">
        <v>-0.77210356</v>
      </c>
      <c r="K45" s="475">
        <v>0</v>
      </c>
      <c r="L45" s="453">
        <v>0.253645999999998</v>
      </c>
      <c r="M45" s="475">
        <v>0</v>
      </c>
      <c r="N45" s="314" t="s">
        <v>29</v>
      </c>
      <c r="O45" s="798">
        <v>0.253645999999998</v>
      </c>
      <c r="P45" s="475">
        <v>0</v>
      </c>
      <c r="Q45" s="453">
        <v>0.0508999999999999</v>
      </c>
      <c r="R45" s="475">
        <v>0</v>
      </c>
      <c r="S45" s="314" t="s">
        <v>29</v>
      </c>
      <c r="T45" s="798">
        <v>0.0508999999999999</v>
      </c>
      <c r="U45" s="475">
        <v>0</v>
      </c>
      <c r="V45" s="453">
        <v>0</v>
      </c>
      <c r="W45" s="475">
        <v>0</v>
      </c>
      <c r="X45" s="314" t="s">
        <v>29</v>
      </c>
      <c r="Y45" s="798">
        <v>0</v>
      </c>
      <c r="Z45" s="475">
        <v>0</v>
      </c>
      <c r="AA45" s="453">
        <v>-0.0109999999999998</v>
      </c>
      <c r="AB45" s="475">
        <v>0</v>
      </c>
      <c r="AC45" s="314" t="s">
        <v>29</v>
      </c>
      <c r="AD45" s="798">
        <v>-0.0109999999999998</v>
      </c>
      <c r="AE45" s="475">
        <v>0</v>
      </c>
      <c r="AF45" s="453">
        <v>0</v>
      </c>
      <c r="AG45" s="475">
        <v>0</v>
      </c>
      <c r="AH45" s="314" t="s">
        <v>29</v>
      </c>
      <c r="AI45" s="798">
        <v>0</v>
      </c>
      <c r="AJ45" s="475">
        <v>0</v>
      </c>
      <c r="AK45" s="453">
        <v>0</v>
      </c>
      <c r="AL45" s="475">
        <v>0</v>
      </c>
      <c r="AM45" s="314" t="s">
        <v>29</v>
      </c>
      <c r="AN45" s="798">
        <v>0</v>
      </c>
      <c r="AO45" s="475">
        <v>0</v>
      </c>
      <c r="AP45" s="453">
        <v>0.24439</v>
      </c>
      <c r="AQ45" s="475">
        <v>0.1</v>
      </c>
      <c r="AR45" s="314">
        <v>2.4439</v>
      </c>
      <c r="AS45" s="798">
        <v>0.14439</v>
      </c>
      <c r="AT45" s="475">
        <v>0</v>
      </c>
      <c r="AU45" s="453">
        <v>0</v>
      </c>
      <c r="AV45" s="475">
        <v>0</v>
      </c>
      <c r="AW45" s="314" t="s">
        <v>29</v>
      </c>
      <c r="AX45" s="798">
        <v>0</v>
      </c>
      <c r="AY45" s="475">
        <v>0</v>
      </c>
    </row>
    <row r="46" s="695" customFormat="1" hidden="1" outlineLevel="2" spans="1:51">
      <c r="A46" s="797" t="s">
        <v>67</v>
      </c>
      <c r="B46" s="453">
        <v>14.910687</v>
      </c>
      <c r="C46" s="825">
        <v>0</v>
      </c>
      <c r="D46" s="314" t="s">
        <v>29</v>
      </c>
      <c r="E46" s="798">
        <v>14.910687</v>
      </c>
      <c r="F46" s="475">
        <v>0</v>
      </c>
      <c r="G46" s="453">
        <v>0.137254999999999</v>
      </c>
      <c r="H46" s="475">
        <v>0</v>
      </c>
      <c r="I46" s="314" t="s">
        <v>29</v>
      </c>
      <c r="J46" s="798">
        <v>0.137254999999999</v>
      </c>
      <c r="K46" s="475">
        <v>0</v>
      </c>
      <c r="L46" s="453">
        <v>0</v>
      </c>
      <c r="M46" s="475">
        <v>0</v>
      </c>
      <c r="N46" s="314" t="s">
        <v>29</v>
      </c>
      <c r="O46" s="798">
        <v>0</v>
      </c>
      <c r="P46" s="475">
        <v>0</v>
      </c>
      <c r="Q46" s="453">
        <v>0</v>
      </c>
      <c r="R46" s="475">
        <v>0</v>
      </c>
      <c r="S46" s="314" t="s">
        <v>29</v>
      </c>
      <c r="T46" s="798">
        <v>0</v>
      </c>
      <c r="U46" s="475">
        <v>0</v>
      </c>
      <c r="V46" s="453">
        <v>14.773432</v>
      </c>
      <c r="W46" s="475">
        <v>0</v>
      </c>
      <c r="X46" s="314" t="s">
        <v>29</v>
      </c>
      <c r="Y46" s="798">
        <v>14.773432</v>
      </c>
      <c r="Z46" s="475">
        <v>0</v>
      </c>
      <c r="AA46" s="453">
        <v>0</v>
      </c>
      <c r="AB46" s="475">
        <v>0</v>
      </c>
      <c r="AC46" s="314" t="s">
        <v>29</v>
      </c>
      <c r="AD46" s="798">
        <v>0</v>
      </c>
      <c r="AE46" s="475">
        <v>0</v>
      </c>
      <c r="AF46" s="453">
        <v>0</v>
      </c>
      <c r="AG46" s="475">
        <v>0</v>
      </c>
      <c r="AH46" s="314" t="s">
        <v>29</v>
      </c>
      <c r="AI46" s="798">
        <v>0</v>
      </c>
      <c r="AJ46" s="475">
        <v>0</v>
      </c>
      <c r="AK46" s="453">
        <v>1.6</v>
      </c>
      <c r="AL46" s="475">
        <v>0</v>
      </c>
      <c r="AM46" s="314" t="s">
        <v>29</v>
      </c>
      <c r="AN46" s="798">
        <v>1.6</v>
      </c>
      <c r="AO46" s="475">
        <v>0</v>
      </c>
      <c r="AP46" s="453">
        <v>0.027435</v>
      </c>
      <c r="AQ46" s="475">
        <v>0</v>
      </c>
      <c r="AR46" s="314" t="s">
        <v>29</v>
      </c>
      <c r="AS46" s="798">
        <v>0.027435</v>
      </c>
      <c r="AT46" s="475">
        <v>0</v>
      </c>
      <c r="AU46" s="453">
        <v>0</v>
      </c>
      <c r="AV46" s="475">
        <v>0</v>
      </c>
      <c r="AW46" s="314" t="s">
        <v>29</v>
      </c>
      <c r="AX46" s="798">
        <v>0</v>
      </c>
      <c r="AY46" s="475">
        <v>0</v>
      </c>
    </row>
    <row r="47" s="695" customFormat="1" hidden="1" outlineLevel="2" spans="1:51">
      <c r="A47" s="797" t="s">
        <v>69</v>
      </c>
      <c r="B47" s="453">
        <v>0.670686999999999</v>
      </c>
      <c r="C47" s="825">
        <v>10</v>
      </c>
      <c r="D47" s="314">
        <v>0.0670686999999999</v>
      </c>
      <c r="E47" s="798">
        <v>-9.329313</v>
      </c>
      <c r="F47" s="475">
        <v>0</v>
      </c>
      <c r="G47" s="453">
        <v>0.40673</v>
      </c>
      <c r="H47" s="475">
        <v>0</v>
      </c>
      <c r="I47" s="314" t="s">
        <v>29</v>
      </c>
      <c r="J47" s="798">
        <v>0.40673</v>
      </c>
      <c r="K47" s="475">
        <v>0</v>
      </c>
      <c r="L47" s="453">
        <v>0.263956999999999</v>
      </c>
      <c r="M47" s="475">
        <v>0</v>
      </c>
      <c r="N47" s="314" t="s">
        <v>29</v>
      </c>
      <c r="O47" s="798">
        <v>0.263956999999999</v>
      </c>
      <c r="P47" s="475">
        <v>0</v>
      </c>
      <c r="Q47" s="453">
        <v>0</v>
      </c>
      <c r="R47" s="475">
        <v>0</v>
      </c>
      <c r="S47" s="314" t="s">
        <v>29</v>
      </c>
      <c r="T47" s="798">
        <v>0</v>
      </c>
      <c r="U47" s="475">
        <v>0</v>
      </c>
      <c r="V47" s="453">
        <v>0</v>
      </c>
      <c r="W47" s="475">
        <v>10</v>
      </c>
      <c r="X47" s="314">
        <v>0</v>
      </c>
      <c r="Y47" s="798">
        <v>-10</v>
      </c>
      <c r="Z47" s="475">
        <v>0</v>
      </c>
      <c r="AA47" s="453">
        <v>0</v>
      </c>
      <c r="AB47" s="475">
        <v>0</v>
      </c>
      <c r="AC47" s="314" t="s">
        <v>29</v>
      </c>
      <c r="AD47" s="798">
        <v>0</v>
      </c>
      <c r="AE47" s="475">
        <v>0</v>
      </c>
      <c r="AF47" s="453">
        <v>0</v>
      </c>
      <c r="AG47" s="475">
        <v>11.2</v>
      </c>
      <c r="AH47" s="314">
        <v>0</v>
      </c>
      <c r="AI47" s="798">
        <v>-11.2</v>
      </c>
      <c r="AJ47" s="475">
        <v>0</v>
      </c>
      <c r="AK47" s="453">
        <v>0</v>
      </c>
      <c r="AL47" s="475">
        <v>1</v>
      </c>
      <c r="AM47" s="314">
        <v>0</v>
      </c>
      <c r="AN47" s="798">
        <v>-1</v>
      </c>
      <c r="AO47" s="475">
        <v>0</v>
      </c>
      <c r="AP47" s="453">
        <v>0.797535999999999</v>
      </c>
      <c r="AQ47" s="475">
        <v>3</v>
      </c>
      <c r="AR47" s="314">
        <v>0.265845333333333</v>
      </c>
      <c r="AS47" s="798">
        <v>-2.202464</v>
      </c>
      <c r="AT47" s="475">
        <v>0</v>
      </c>
      <c r="AU47" s="453">
        <v>0</v>
      </c>
      <c r="AV47" s="475">
        <v>0</v>
      </c>
      <c r="AW47" s="314" t="s">
        <v>29</v>
      </c>
      <c r="AX47" s="798">
        <v>0</v>
      </c>
      <c r="AY47" s="475">
        <v>0</v>
      </c>
    </row>
    <row r="48" s="695" customFormat="1" hidden="1" outlineLevel="2" spans="1:51">
      <c r="A48" s="797" t="s">
        <v>176</v>
      </c>
      <c r="B48" s="453">
        <v>0</v>
      </c>
      <c r="C48" s="825">
        <v>0</v>
      </c>
      <c r="D48" s="314" t="s">
        <v>29</v>
      </c>
      <c r="E48" s="798">
        <v>0</v>
      </c>
      <c r="F48" s="475">
        <v>0</v>
      </c>
      <c r="G48" s="453">
        <v>0</v>
      </c>
      <c r="H48" s="475">
        <v>0</v>
      </c>
      <c r="I48" s="314" t="s">
        <v>29</v>
      </c>
      <c r="J48" s="798">
        <v>0</v>
      </c>
      <c r="K48" s="475">
        <v>0</v>
      </c>
      <c r="L48" s="453">
        <v>0</v>
      </c>
      <c r="M48" s="475">
        <v>0</v>
      </c>
      <c r="N48" s="314" t="s">
        <v>29</v>
      </c>
      <c r="O48" s="798">
        <v>0</v>
      </c>
      <c r="P48" s="475">
        <v>0</v>
      </c>
      <c r="Q48" s="453">
        <v>0</v>
      </c>
      <c r="R48" s="475">
        <v>0</v>
      </c>
      <c r="S48" s="314" t="s">
        <v>29</v>
      </c>
      <c r="T48" s="798">
        <v>0</v>
      </c>
      <c r="U48" s="475">
        <v>0</v>
      </c>
      <c r="V48" s="453">
        <v>0</v>
      </c>
      <c r="W48" s="475">
        <v>0</v>
      </c>
      <c r="X48" s="314" t="s">
        <v>29</v>
      </c>
      <c r="Y48" s="798">
        <v>0</v>
      </c>
      <c r="Z48" s="475">
        <v>0</v>
      </c>
      <c r="AA48" s="453">
        <v>0</v>
      </c>
      <c r="AB48" s="475">
        <v>0</v>
      </c>
      <c r="AC48" s="314" t="s">
        <v>29</v>
      </c>
      <c r="AD48" s="798">
        <v>0</v>
      </c>
      <c r="AE48" s="475">
        <v>0</v>
      </c>
      <c r="AF48" s="453">
        <v>0</v>
      </c>
      <c r="AG48" s="475">
        <v>0</v>
      </c>
      <c r="AH48" s="314" t="s">
        <v>29</v>
      </c>
      <c r="AI48" s="798">
        <v>0</v>
      </c>
      <c r="AJ48" s="475">
        <v>0</v>
      </c>
      <c r="AK48" s="453">
        <v>0</v>
      </c>
      <c r="AL48" s="475">
        <v>0</v>
      </c>
      <c r="AM48" s="314" t="s">
        <v>29</v>
      </c>
      <c r="AN48" s="798">
        <v>0</v>
      </c>
      <c r="AO48" s="475">
        <v>0</v>
      </c>
      <c r="AP48" s="453">
        <v>0</v>
      </c>
      <c r="AQ48" s="475">
        <v>0</v>
      </c>
      <c r="AR48" s="314" t="s">
        <v>29</v>
      </c>
      <c r="AS48" s="798">
        <v>0</v>
      </c>
      <c r="AT48" s="475">
        <v>0</v>
      </c>
      <c r="AU48" s="453">
        <v>0</v>
      </c>
      <c r="AV48" s="475">
        <v>0</v>
      </c>
      <c r="AW48" s="314" t="s">
        <v>29</v>
      </c>
      <c r="AX48" s="798">
        <v>0</v>
      </c>
      <c r="AY48" s="475">
        <v>0</v>
      </c>
    </row>
    <row r="49" s="695" customFormat="1" hidden="1" outlineLevel="2" spans="1:51">
      <c r="A49" s="796" t="s">
        <v>71</v>
      </c>
      <c r="B49" s="787">
        <v>0</v>
      </c>
      <c r="C49" s="719">
        <v>-0.248</v>
      </c>
      <c r="D49" s="720">
        <v>0</v>
      </c>
      <c r="E49" s="789">
        <v>0.248</v>
      </c>
      <c r="F49" s="788">
        <v>0</v>
      </c>
      <c r="G49" s="787">
        <v>0</v>
      </c>
      <c r="H49" s="788">
        <v>0</v>
      </c>
      <c r="I49" s="720" t="s">
        <v>29</v>
      </c>
      <c r="J49" s="789">
        <v>0</v>
      </c>
      <c r="K49" s="788">
        <v>0</v>
      </c>
      <c r="L49" s="787">
        <v>0</v>
      </c>
      <c r="M49" s="788">
        <v>0</v>
      </c>
      <c r="N49" s="720" t="s">
        <v>29</v>
      </c>
      <c r="O49" s="789">
        <v>0</v>
      </c>
      <c r="P49" s="788">
        <v>0</v>
      </c>
      <c r="Q49" s="787">
        <v>0</v>
      </c>
      <c r="R49" s="788">
        <v>0</v>
      </c>
      <c r="S49" s="720" t="s">
        <v>29</v>
      </c>
      <c r="T49" s="789">
        <v>0</v>
      </c>
      <c r="U49" s="788">
        <v>0</v>
      </c>
      <c r="V49" s="787">
        <v>0</v>
      </c>
      <c r="W49" s="788">
        <v>-0.248</v>
      </c>
      <c r="X49" s="720">
        <v>0</v>
      </c>
      <c r="Y49" s="789">
        <v>0.248</v>
      </c>
      <c r="Z49" s="788">
        <v>0</v>
      </c>
      <c r="AA49" s="787">
        <v>0</v>
      </c>
      <c r="AB49" s="788">
        <v>0</v>
      </c>
      <c r="AC49" s="720" t="s">
        <v>29</v>
      </c>
      <c r="AD49" s="789">
        <v>0</v>
      </c>
      <c r="AE49" s="788">
        <v>0</v>
      </c>
      <c r="AF49" s="787">
        <v>0</v>
      </c>
      <c r="AG49" s="788">
        <v>0</v>
      </c>
      <c r="AH49" s="720" t="s">
        <v>29</v>
      </c>
      <c r="AI49" s="789">
        <v>0</v>
      </c>
      <c r="AJ49" s="788">
        <v>0</v>
      </c>
      <c r="AK49" s="787">
        <v>0</v>
      </c>
      <c r="AL49" s="788">
        <v>0</v>
      </c>
      <c r="AM49" s="720" t="s">
        <v>29</v>
      </c>
      <c r="AN49" s="789">
        <v>0</v>
      </c>
      <c r="AO49" s="788">
        <v>0</v>
      </c>
      <c r="AP49" s="787">
        <v>0</v>
      </c>
      <c r="AQ49" s="788">
        <v>0</v>
      </c>
      <c r="AR49" s="720" t="s">
        <v>29</v>
      </c>
      <c r="AS49" s="789">
        <v>0</v>
      </c>
      <c r="AT49" s="788">
        <v>0</v>
      </c>
      <c r="AU49" s="787">
        <v>0</v>
      </c>
      <c r="AV49" s="788">
        <v>0</v>
      </c>
      <c r="AW49" s="720" t="s">
        <v>29</v>
      </c>
      <c r="AX49" s="789">
        <v>0</v>
      </c>
      <c r="AY49" s="788">
        <v>0</v>
      </c>
    </row>
    <row r="50" s="695" customFormat="1" hidden="1" outlineLevel="2" spans="1:51">
      <c r="A50" s="796" t="s">
        <v>72</v>
      </c>
      <c r="B50" s="787">
        <v>0</v>
      </c>
      <c r="C50" s="719">
        <v>1.2555</v>
      </c>
      <c r="D50" s="720">
        <v>0</v>
      </c>
      <c r="E50" s="789">
        <v>-1.2555</v>
      </c>
      <c r="F50" s="788">
        <v>0</v>
      </c>
      <c r="G50" s="787">
        <v>0</v>
      </c>
      <c r="H50" s="788">
        <v>0</v>
      </c>
      <c r="I50" s="720" t="s">
        <v>29</v>
      </c>
      <c r="J50" s="789">
        <v>0</v>
      </c>
      <c r="K50" s="788">
        <v>0</v>
      </c>
      <c r="L50" s="787">
        <v>0</v>
      </c>
      <c r="M50" s="788">
        <v>0</v>
      </c>
      <c r="N50" s="720" t="s">
        <v>29</v>
      </c>
      <c r="O50" s="789">
        <v>0</v>
      </c>
      <c r="P50" s="788">
        <v>0</v>
      </c>
      <c r="Q50" s="787">
        <v>0</v>
      </c>
      <c r="R50" s="788">
        <v>0</v>
      </c>
      <c r="S50" s="720" t="s">
        <v>29</v>
      </c>
      <c r="T50" s="789">
        <v>0</v>
      </c>
      <c r="U50" s="788">
        <v>0</v>
      </c>
      <c r="V50" s="787">
        <v>0</v>
      </c>
      <c r="W50" s="788">
        <v>1.2555</v>
      </c>
      <c r="X50" s="720">
        <v>0</v>
      </c>
      <c r="Y50" s="789">
        <v>-1.2555</v>
      </c>
      <c r="Z50" s="788">
        <v>0</v>
      </c>
      <c r="AA50" s="787">
        <v>0</v>
      </c>
      <c r="AB50" s="788">
        <v>0</v>
      </c>
      <c r="AC50" s="720" t="s">
        <v>29</v>
      </c>
      <c r="AD50" s="789">
        <v>0</v>
      </c>
      <c r="AE50" s="788">
        <v>0</v>
      </c>
      <c r="AF50" s="787">
        <v>0</v>
      </c>
      <c r="AG50" s="788">
        <v>0</v>
      </c>
      <c r="AH50" s="720" t="s">
        <v>29</v>
      </c>
      <c r="AI50" s="789">
        <v>0</v>
      </c>
      <c r="AJ50" s="788">
        <v>0</v>
      </c>
      <c r="AK50" s="787">
        <v>0</v>
      </c>
      <c r="AL50" s="788">
        <v>0</v>
      </c>
      <c r="AM50" s="720" t="s">
        <v>29</v>
      </c>
      <c r="AN50" s="789">
        <v>0</v>
      </c>
      <c r="AO50" s="788">
        <v>0</v>
      </c>
      <c r="AP50" s="787">
        <v>0</v>
      </c>
      <c r="AQ50" s="788">
        <v>0.2</v>
      </c>
      <c r="AR50" s="720">
        <v>0</v>
      </c>
      <c r="AS50" s="789">
        <v>-0.2</v>
      </c>
      <c r="AT50" s="788">
        <v>0</v>
      </c>
      <c r="AU50" s="787">
        <v>0</v>
      </c>
      <c r="AV50" s="788">
        <v>0</v>
      </c>
      <c r="AW50" s="720" t="s">
        <v>29</v>
      </c>
      <c r="AX50" s="789">
        <v>0</v>
      </c>
      <c r="AY50" s="788">
        <v>0</v>
      </c>
    </row>
    <row r="51" s="695" customFormat="1" hidden="1" outlineLevel="2" spans="1:51">
      <c r="A51" s="796" t="s">
        <v>188</v>
      </c>
      <c r="B51" s="787">
        <v>0</v>
      </c>
      <c r="C51" s="719">
        <v>0</v>
      </c>
      <c r="D51" s="720" t="s">
        <v>29</v>
      </c>
      <c r="E51" s="789">
        <v>0</v>
      </c>
      <c r="F51" s="788">
        <v>0</v>
      </c>
      <c r="G51" s="787">
        <v>0</v>
      </c>
      <c r="H51" s="788">
        <v>0</v>
      </c>
      <c r="I51" s="720" t="s">
        <v>29</v>
      </c>
      <c r="J51" s="789">
        <v>0</v>
      </c>
      <c r="K51" s="788">
        <v>0</v>
      </c>
      <c r="L51" s="787">
        <v>0</v>
      </c>
      <c r="M51" s="788">
        <v>0</v>
      </c>
      <c r="N51" s="720" t="s">
        <v>29</v>
      </c>
      <c r="O51" s="789">
        <v>0</v>
      </c>
      <c r="P51" s="788">
        <v>0</v>
      </c>
      <c r="Q51" s="787">
        <v>0</v>
      </c>
      <c r="R51" s="788">
        <v>0</v>
      </c>
      <c r="S51" s="720" t="s">
        <v>29</v>
      </c>
      <c r="T51" s="789">
        <v>0</v>
      </c>
      <c r="U51" s="788">
        <v>0</v>
      </c>
      <c r="V51" s="787">
        <v>0</v>
      </c>
      <c r="W51" s="788">
        <v>0</v>
      </c>
      <c r="X51" s="720" t="s">
        <v>29</v>
      </c>
      <c r="Y51" s="789">
        <v>0</v>
      </c>
      <c r="Z51" s="788">
        <v>0</v>
      </c>
      <c r="AA51" s="787">
        <v>0</v>
      </c>
      <c r="AB51" s="788">
        <v>0</v>
      </c>
      <c r="AC51" s="720" t="s">
        <v>29</v>
      </c>
      <c r="AD51" s="789">
        <v>0</v>
      </c>
      <c r="AE51" s="788">
        <v>0</v>
      </c>
      <c r="AF51" s="787">
        <v>0</v>
      </c>
      <c r="AG51" s="788">
        <v>0</v>
      </c>
      <c r="AH51" s="720" t="s">
        <v>29</v>
      </c>
      <c r="AI51" s="789">
        <v>0</v>
      </c>
      <c r="AJ51" s="788">
        <v>0</v>
      </c>
      <c r="AK51" s="787">
        <v>0</v>
      </c>
      <c r="AL51" s="788">
        <v>0</v>
      </c>
      <c r="AM51" s="720" t="s">
        <v>29</v>
      </c>
      <c r="AN51" s="789">
        <v>0</v>
      </c>
      <c r="AO51" s="788">
        <v>0</v>
      </c>
      <c r="AP51" s="787">
        <v>0</v>
      </c>
      <c r="AQ51" s="788">
        <v>0</v>
      </c>
      <c r="AR51" s="720" t="s">
        <v>29</v>
      </c>
      <c r="AS51" s="789">
        <v>0</v>
      </c>
      <c r="AT51" s="788">
        <v>0</v>
      </c>
      <c r="AU51" s="787">
        <v>0</v>
      </c>
      <c r="AV51" s="788">
        <v>0</v>
      </c>
      <c r="AW51" s="720" t="s">
        <v>29</v>
      </c>
      <c r="AX51" s="789">
        <v>0</v>
      </c>
      <c r="AY51" s="788">
        <v>0</v>
      </c>
    </row>
    <row r="52" s="772" customFormat="1" collapsed="1" spans="1:51">
      <c r="A52" s="790" t="s">
        <v>73</v>
      </c>
      <c r="B52" s="791">
        <v>143.850178</v>
      </c>
      <c r="C52" s="794">
        <v>131.13305556</v>
      </c>
      <c r="D52" s="793">
        <v>1.09697877004156</v>
      </c>
      <c r="E52" s="794">
        <v>12.71712244</v>
      </c>
      <c r="F52" s="792">
        <v>0</v>
      </c>
      <c r="G52" s="791">
        <v>12.591836</v>
      </c>
      <c r="H52" s="792">
        <v>19.59444445</v>
      </c>
      <c r="I52" s="793">
        <v>0.642622761371528</v>
      </c>
      <c r="J52" s="794">
        <v>-7.00260845</v>
      </c>
      <c r="K52" s="792">
        <v>0</v>
      </c>
      <c r="L52" s="791">
        <v>3.167149</v>
      </c>
      <c r="M52" s="792">
        <v>3.58222223</v>
      </c>
      <c r="N52" s="793">
        <v>0.884129681703192</v>
      </c>
      <c r="O52" s="794">
        <v>-0.41507323</v>
      </c>
      <c r="P52" s="792">
        <v>0</v>
      </c>
      <c r="Q52" s="791">
        <v>0.1236</v>
      </c>
      <c r="R52" s="792">
        <v>0.05888889</v>
      </c>
      <c r="S52" s="793">
        <v>2.09886788492702</v>
      </c>
      <c r="T52" s="794">
        <v>0.06471111</v>
      </c>
      <c r="U52" s="792">
        <v>0</v>
      </c>
      <c r="V52" s="791">
        <v>125.88284</v>
      </c>
      <c r="W52" s="792">
        <v>107.71083333</v>
      </c>
      <c r="X52" s="793">
        <v>1.16871103962519</v>
      </c>
      <c r="Y52" s="794">
        <v>18.17200667</v>
      </c>
      <c r="Z52" s="792">
        <v>0</v>
      </c>
      <c r="AA52" s="791">
        <v>2.084753</v>
      </c>
      <c r="AB52" s="792">
        <v>0.18666666</v>
      </c>
      <c r="AC52" s="793">
        <v>11.1683200417257</v>
      </c>
      <c r="AD52" s="794">
        <v>1.89808634</v>
      </c>
      <c r="AE52" s="792">
        <v>0</v>
      </c>
      <c r="AF52" s="791">
        <v>0</v>
      </c>
      <c r="AG52" s="792">
        <v>11.2</v>
      </c>
      <c r="AH52" s="793">
        <v>0</v>
      </c>
      <c r="AI52" s="794">
        <v>-11.2</v>
      </c>
      <c r="AJ52" s="792">
        <v>0</v>
      </c>
      <c r="AK52" s="791">
        <v>1.753995</v>
      </c>
      <c r="AL52" s="792">
        <v>2.85</v>
      </c>
      <c r="AM52" s="793">
        <v>0.615436842105263</v>
      </c>
      <c r="AN52" s="794">
        <v>-1.096005</v>
      </c>
      <c r="AO52" s="792">
        <v>0</v>
      </c>
      <c r="AP52" s="791">
        <v>1.736998</v>
      </c>
      <c r="AQ52" s="792">
        <v>3.8</v>
      </c>
      <c r="AR52" s="793">
        <v>0.457104736842105</v>
      </c>
      <c r="AS52" s="794">
        <v>-2.063002</v>
      </c>
      <c r="AT52" s="792">
        <v>0</v>
      </c>
      <c r="AU52" s="791">
        <v>0.1341</v>
      </c>
      <c r="AV52" s="792">
        <v>0.3</v>
      </c>
      <c r="AW52" s="793">
        <v>0.447</v>
      </c>
      <c r="AX52" s="794">
        <v>-0.1659</v>
      </c>
      <c r="AY52" s="792">
        <v>0</v>
      </c>
    </row>
    <row r="53" s="772" customFormat="1" spans="1:51">
      <c r="A53" s="790" t="s">
        <v>74</v>
      </c>
      <c r="B53" s="791">
        <v>11.225871</v>
      </c>
      <c r="C53" s="794">
        <v>15.92356039</v>
      </c>
      <c r="D53" s="793">
        <v>0.704984986087022</v>
      </c>
      <c r="E53" s="794">
        <v>-4.69768939</v>
      </c>
      <c r="F53" s="792">
        <v>9.837896</v>
      </c>
      <c r="G53" s="791">
        <v>7.536933</v>
      </c>
      <c r="H53" s="792">
        <v>10.95703967</v>
      </c>
      <c r="I53" s="793">
        <v>0.68786216231706</v>
      </c>
      <c r="J53" s="794">
        <v>-3.42010667</v>
      </c>
      <c r="K53" s="792">
        <v>7.176023</v>
      </c>
      <c r="L53" s="791">
        <v>1.891738</v>
      </c>
      <c r="M53" s="792">
        <v>3.405554</v>
      </c>
      <c r="N53" s="793">
        <v>0.555486126486322</v>
      </c>
      <c r="O53" s="794">
        <v>-1.513816</v>
      </c>
      <c r="P53" s="792">
        <v>2.161773</v>
      </c>
      <c r="Q53" s="791">
        <v>0.7118</v>
      </c>
      <c r="R53" s="792">
        <v>0.9555</v>
      </c>
      <c r="S53" s="793">
        <v>0.744950287807431</v>
      </c>
      <c r="T53" s="794">
        <v>-0.2437</v>
      </c>
      <c r="U53" s="792">
        <v>0.483099999999999</v>
      </c>
      <c r="V53" s="791">
        <v>0</v>
      </c>
      <c r="W53" s="792">
        <v>0</v>
      </c>
      <c r="X53" s="793" t="s">
        <v>29</v>
      </c>
      <c r="Y53" s="794">
        <v>0</v>
      </c>
      <c r="Z53" s="792">
        <v>0</v>
      </c>
      <c r="AA53" s="791">
        <v>1.0854</v>
      </c>
      <c r="AB53" s="792">
        <v>0.60546672</v>
      </c>
      <c r="AC53" s="793">
        <v>1.79266665556779</v>
      </c>
      <c r="AD53" s="794">
        <v>0.47993328</v>
      </c>
      <c r="AE53" s="792">
        <v>0.017</v>
      </c>
      <c r="AF53" s="791">
        <v>0</v>
      </c>
      <c r="AG53" s="792">
        <v>0</v>
      </c>
      <c r="AH53" s="793" t="s">
        <v>29</v>
      </c>
      <c r="AI53" s="794">
        <v>0</v>
      </c>
      <c r="AJ53" s="792">
        <v>0</v>
      </c>
      <c r="AK53" s="791">
        <v>0.014049</v>
      </c>
      <c r="AL53" s="792">
        <v>0.02</v>
      </c>
      <c r="AM53" s="793">
        <v>0.70245</v>
      </c>
      <c r="AN53" s="794">
        <v>-0.005951</v>
      </c>
      <c r="AO53" s="792">
        <v>0.033529</v>
      </c>
      <c r="AP53" s="791">
        <v>9.709171</v>
      </c>
      <c r="AQ53" s="792">
        <v>1.53</v>
      </c>
      <c r="AR53" s="793">
        <v>6.34586339869281</v>
      </c>
      <c r="AS53" s="794">
        <v>8.179171</v>
      </c>
      <c r="AT53" s="792">
        <v>3.58793999999999</v>
      </c>
      <c r="AU53" s="791">
        <v>1.43093</v>
      </c>
      <c r="AV53" s="792">
        <v>1.675</v>
      </c>
      <c r="AW53" s="793">
        <v>0.854286567164179</v>
      </c>
      <c r="AX53" s="794">
        <v>-0.24407</v>
      </c>
      <c r="AY53" s="792">
        <v>1.53548</v>
      </c>
    </row>
    <row r="54" s="695" customFormat="1" ht="16.2" spans="1:51">
      <c r="A54" s="213" t="s">
        <v>75</v>
      </c>
      <c r="B54" s="214">
        <v>243.913695</v>
      </c>
      <c r="C54" s="799">
        <v>245.58752326</v>
      </c>
      <c r="D54" s="238">
        <v>0.993184392114953</v>
      </c>
      <c r="E54" s="799">
        <v>-1.67382826000005</v>
      </c>
      <c r="F54" s="328">
        <v>106.551118</v>
      </c>
      <c r="G54" s="214">
        <v>58.747731</v>
      </c>
      <c r="H54" s="328">
        <v>87.98528412</v>
      </c>
      <c r="I54" s="238">
        <v>0.667699508930108</v>
      </c>
      <c r="J54" s="799">
        <v>-29.23755312</v>
      </c>
      <c r="K54" s="328">
        <v>46.3539179999999</v>
      </c>
      <c r="L54" s="214">
        <v>12.472809</v>
      </c>
      <c r="M54" s="328">
        <v>20.82869423</v>
      </c>
      <c r="N54" s="238">
        <v>0.59882817723807</v>
      </c>
      <c r="O54" s="799">
        <v>-8.35588523</v>
      </c>
      <c r="P54" s="328">
        <v>12.186198</v>
      </c>
      <c r="Q54" s="214">
        <v>1.7807</v>
      </c>
      <c r="R54" s="328">
        <v>1.97658889</v>
      </c>
      <c r="S54" s="238">
        <v>0.900895481609228</v>
      </c>
      <c r="T54" s="799">
        <v>-0.19588889</v>
      </c>
      <c r="U54" s="328">
        <v>0.748999999999999</v>
      </c>
      <c r="V54" s="214">
        <v>163.627315</v>
      </c>
      <c r="W54" s="328">
        <v>132.37073891</v>
      </c>
      <c r="X54" s="238">
        <v>1.2361290444352</v>
      </c>
      <c r="Y54" s="799">
        <v>31.25657609</v>
      </c>
      <c r="Z54" s="328">
        <v>46.4477420000001</v>
      </c>
      <c r="AA54" s="214">
        <v>7.28514</v>
      </c>
      <c r="AB54" s="328">
        <v>2.42621711</v>
      </c>
      <c r="AC54" s="238">
        <v>3.00267439792311</v>
      </c>
      <c r="AD54" s="799">
        <v>4.85892289</v>
      </c>
      <c r="AE54" s="328">
        <v>0.814259999999998</v>
      </c>
      <c r="AF54" s="214">
        <v>48.8017539999999</v>
      </c>
      <c r="AG54" s="328">
        <v>66.36</v>
      </c>
      <c r="AH54" s="238">
        <v>0.735409192284507</v>
      </c>
      <c r="AI54" s="799">
        <v>-17.5582460000001</v>
      </c>
      <c r="AJ54" s="328">
        <v>151.052138</v>
      </c>
      <c r="AK54" s="214">
        <v>6.11939700000001</v>
      </c>
      <c r="AL54" s="328">
        <v>10.8</v>
      </c>
      <c r="AM54" s="238">
        <v>0.566610833333334</v>
      </c>
      <c r="AN54" s="799">
        <v>-4.68060299999999</v>
      </c>
      <c r="AO54" s="328">
        <v>26.103759</v>
      </c>
      <c r="AP54" s="214">
        <v>10.74728</v>
      </c>
      <c r="AQ54" s="328">
        <v>6.74666667</v>
      </c>
      <c r="AR54" s="238">
        <v>1.59297628379794</v>
      </c>
      <c r="AS54" s="799">
        <v>4.00061333</v>
      </c>
      <c r="AT54" s="328">
        <v>7.35457399999998</v>
      </c>
      <c r="AU54" s="214">
        <v>2.51473</v>
      </c>
      <c r="AV54" s="328">
        <v>2.89166667</v>
      </c>
      <c r="AW54" s="238">
        <v>0.869647261245363</v>
      </c>
      <c r="AX54" s="799">
        <v>-0.37693667</v>
      </c>
      <c r="AY54" s="328">
        <v>2.86817</v>
      </c>
    </row>
    <row r="55" hidden="1" outlineLevel="2" spans="1:51">
      <c r="A55" s="796" t="s">
        <v>76</v>
      </c>
      <c r="B55" s="787">
        <v>2.716286</v>
      </c>
      <c r="C55" s="719">
        <v>2.27598434</v>
      </c>
      <c r="D55" s="720">
        <v>1.19345548748371</v>
      </c>
      <c r="E55" s="789">
        <v>0.440301660000001</v>
      </c>
      <c r="F55" s="788">
        <v>0</v>
      </c>
      <c r="G55" s="787">
        <v>2.466681</v>
      </c>
      <c r="H55" s="788">
        <v>1.7</v>
      </c>
      <c r="I55" s="720">
        <v>1.45098882352941</v>
      </c>
      <c r="J55" s="789">
        <v>0.766681</v>
      </c>
      <c r="K55" s="788">
        <v>0</v>
      </c>
      <c r="L55" s="787">
        <v>0.319405</v>
      </c>
      <c r="M55" s="788">
        <v>0.336118</v>
      </c>
      <c r="N55" s="720">
        <v>0.950276391029341</v>
      </c>
      <c r="O55" s="789">
        <v>-0.016713</v>
      </c>
      <c r="P55" s="788">
        <v>0</v>
      </c>
      <c r="Q55" s="787">
        <v>0.0782</v>
      </c>
      <c r="R55" s="788">
        <v>0.0782</v>
      </c>
      <c r="S55" s="720">
        <v>1</v>
      </c>
      <c r="T55" s="789">
        <v>0</v>
      </c>
      <c r="U55" s="788">
        <v>0</v>
      </c>
      <c r="V55" s="787">
        <v>0</v>
      </c>
      <c r="W55" s="788">
        <v>0</v>
      </c>
      <c r="X55" s="720" t="s">
        <v>29</v>
      </c>
      <c r="Y55" s="789">
        <v>0</v>
      </c>
      <c r="Z55" s="788">
        <v>0</v>
      </c>
      <c r="AA55" s="787">
        <v>-0.148</v>
      </c>
      <c r="AB55" s="788">
        <v>0.16166634</v>
      </c>
      <c r="AC55" s="720">
        <v>-0.915465767332891</v>
      </c>
      <c r="AD55" s="789">
        <v>-0.30966634</v>
      </c>
      <c r="AE55" s="788">
        <v>0</v>
      </c>
      <c r="AF55" s="787">
        <v>0</v>
      </c>
      <c r="AG55" s="788">
        <v>0</v>
      </c>
      <c r="AH55" s="720" t="s">
        <v>29</v>
      </c>
      <c r="AI55" s="789">
        <v>0</v>
      </c>
      <c r="AJ55" s="788">
        <v>0</v>
      </c>
      <c r="AK55" s="787">
        <v>0</v>
      </c>
      <c r="AL55" s="788">
        <v>0</v>
      </c>
      <c r="AM55" s="720" t="s">
        <v>29</v>
      </c>
      <c r="AN55" s="789">
        <v>0</v>
      </c>
      <c r="AO55" s="788">
        <v>0</v>
      </c>
      <c r="AP55" s="787">
        <v>0</v>
      </c>
      <c r="AQ55" s="788">
        <v>0</v>
      </c>
      <c r="AR55" s="720" t="s">
        <v>29</v>
      </c>
      <c r="AS55" s="789">
        <v>0</v>
      </c>
      <c r="AT55" s="788">
        <v>0</v>
      </c>
      <c r="AU55" s="787">
        <v>0</v>
      </c>
      <c r="AV55" s="788">
        <v>0</v>
      </c>
      <c r="AW55" s="720" t="s">
        <v>29</v>
      </c>
      <c r="AX55" s="789">
        <v>0</v>
      </c>
      <c r="AY55" s="788">
        <v>0</v>
      </c>
    </row>
    <row r="56" s="695" customFormat="1" hidden="1" outlineLevel="2" spans="1:51">
      <c r="A56" s="796" t="s">
        <v>77</v>
      </c>
      <c r="B56" s="787">
        <v>25.357072</v>
      </c>
      <c r="C56" s="719">
        <v>27.991958</v>
      </c>
      <c r="D56" s="720">
        <v>0.90586989306</v>
      </c>
      <c r="E56" s="789">
        <v>-2.634886</v>
      </c>
      <c r="F56" s="788">
        <v>28.987771</v>
      </c>
      <c r="G56" s="787">
        <v>0.740166999999998</v>
      </c>
      <c r="H56" s="788">
        <v>0.38</v>
      </c>
      <c r="I56" s="720">
        <v>1.94780789473684</v>
      </c>
      <c r="J56" s="789">
        <v>0.360166999999998</v>
      </c>
      <c r="K56" s="788">
        <v>1.70578200000001</v>
      </c>
      <c r="L56" s="787">
        <v>0.118101</v>
      </c>
      <c r="M56" s="788">
        <v>0.145558</v>
      </c>
      <c r="N56" s="720">
        <v>0.811367290014977</v>
      </c>
      <c r="O56" s="789">
        <v>-0.027457</v>
      </c>
      <c r="P56" s="788">
        <v>0.312669</v>
      </c>
      <c r="Q56" s="787">
        <v>0</v>
      </c>
      <c r="R56" s="788">
        <v>0</v>
      </c>
      <c r="S56" s="720" t="s">
        <v>29</v>
      </c>
      <c r="T56" s="789">
        <v>0</v>
      </c>
      <c r="U56" s="788">
        <v>0.065</v>
      </c>
      <c r="V56" s="787">
        <v>24.401804</v>
      </c>
      <c r="W56" s="788">
        <v>27.4564</v>
      </c>
      <c r="X56" s="720">
        <v>0.888747395871272</v>
      </c>
      <c r="Y56" s="789">
        <v>-3.054596</v>
      </c>
      <c r="Z56" s="788">
        <v>26.49932</v>
      </c>
      <c r="AA56" s="787">
        <v>0.0970000000000001</v>
      </c>
      <c r="AB56" s="788">
        <v>0.01</v>
      </c>
      <c r="AC56" s="720">
        <v>9.70000000000001</v>
      </c>
      <c r="AD56" s="789">
        <v>0.0870000000000001</v>
      </c>
      <c r="AE56" s="788">
        <v>0.405</v>
      </c>
      <c r="AF56" s="787">
        <v>0</v>
      </c>
      <c r="AG56" s="788">
        <v>0</v>
      </c>
      <c r="AH56" s="720" t="s">
        <v>29</v>
      </c>
      <c r="AI56" s="789">
        <v>0</v>
      </c>
      <c r="AJ56" s="788">
        <v>0</v>
      </c>
      <c r="AK56" s="787">
        <v>0</v>
      </c>
      <c r="AL56" s="788">
        <v>2.8</v>
      </c>
      <c r="AM56" s="720">
        <v>0</v>
      </c>
      <c r="AN56" s="789">
        <v>-2.8</v>
      </c>
      <c r="AO56" s="788">
        <v>0</v>
      </c>
      <c r="AP56" s="787">
        <v>0</v>
      </c>
      <c r="AQ56" s="788">
        <v>0</v>
      </c>
      <c r="AR56" s="720" t="s">
        <v>29</v>
      </c>
      <c r="AS56" s="789">
        <v>0</v>
      </c>
      <c r="AT56" s="788">
        <v>0</v>
      </c>
      <c r="AU56" s="787">
        <v>0</v>
      </c>
      <c r="AV56" s="788">
        <v>0</v>
      </c>
      <c r="AW56" s="720" t="s">
        <v>29</v>
      </c>
      <c r="AX56" s="789">
        <v>0</v>
      </c>
      <c r="AY56" s="788">
        <v>1.192</v>
      </c>
    </row>
    <row r="57" hidden="1" outlineLevel="2" spans="1:51">
      <c r="A57" s="796" t="s">
        <v>78</v>
      </c>
      <c r="B57" s="787">
        <v>26.6188189999999</v>
      </c>
      <c r="C57" s="719">
        <v>19.4</v>
      </c>
      <c r="D57" s="720">
        <v>1.37210407216494</v>
      </c>
      <c r="E57" s="789">
        <v>7.2188189999999</v>
      </c>
      <c r="F57" s="788">
        <v>22.6085759999999</v>
      </c>
      <c r="G57" s="787">
        <v>0.91300000000001</v>
      </c>
      <c r="H57" s="788">
        <v>0</v>
      </c>
      <c r="I57" s="720" t="s">
        <v>29</v>
      </c>
      <c r="J57" s="789">
        <v>0.91300000000001</v>
      </c>
      <c r="K57" s="788">
        <v>0.387624999999998</v>
      </c>
      <c r="L57" s="787">
        <v>0.118101</v>
      </c>
      <c r="M57" s="788">
        <v>0</v>
      </c>
      <c r="N57" s="720" t="s">
        <v>29</v>
      </c>
      <c r="O57" s="789">
        <v>0.118101</v>
      </c>
      <c r="P57" s="788">
        <v>0.124259</v>
      </c>
      <c r="Q57" s="787">
        <v>0</v>
      </c>
      <c r="R57" s="788">
        <v>0</v>
      </c>
      <c r="S57" s="720" t="s">
        <v>29</v>
      </c>
      <c r="T57" s="789">
        <v>0</v>
      </c>
      <c r="U57" s="788">
        <v>0</v>
      </c>
      <c r="V57" s="787">
        <v>24.8532049999999</v>
      </c>
      <c r="W57" s="788">
        <v>19.4</v>
      </c>
      <c r="X57" s="720">
        <v>1.28109304123711</v>
      </c>
      <c r="Y57" s="789">
        <v>5.4532049999999</v>
      </c>
      <c r="Z57" s="788">
        <v>21.7156919999999</v>
      </c>
      <c r="AA57" s="787">
        <v>0.734512999999999</v>
      </c>
      <c r="AB57" s="788">
        <v>0</v>
      </c>
      <c r="AC57" s="720" t="s">
        <v>29</v>
      </c>
      <c r="AD57" s="789">
        <v>0.734512999999999</v>
      </c>
      <c r="AE57" s="788">
        <v>0.380999999999999</v>
      </c>
      <c r="AF57" s="787">
        <v>0</v>
      </c>
      <c r="AG57" s="788">
        <v>0</v>
      </c>
      <c r="AH57" s="720" t="s">
        <v>29</v>
      </c>
      <c r="AI57" s="789">
        <v>0</v>
      </c>
      <c r="AJ57" s="788">
        <v>0</v>
      </c>
      <c r="AK57" s="787">
        <v>0</v>
      </c>
      <c r="AL57" s="788">
        <v>0</v>
      </c>
      <c r="AM57" s="720" t="s">
        <v>29</v>
      </c>
      <c r="AN57" s="789">
        <v>0</v>
      </c>
      <c r="AO57" s="788">
        <v>0</v>
      </c>
      <c r="AP57" s="787">
        <v>0.3994</v>
      </c>
      <c r="AQ57" s="788">
        <v>0</v>
      </c>
      <c r="AR57" s="720" t="s">
        <v>29</v>
      </c>
      <c r="AS57" s="789">
        <v>0.3994</v>
      </c>
      <c r="AT57" s="788">
        <v>0</v>
      </c>
      <c r="AU57" s="787">
        <v>0</v>
      </c>
      <c r="AV57" s="788">
        <v>0</v>
      </c>
      <c r="AW57" s="720" t="s">
        <v>29</v>
      </c>
      <c r="AX57" s="789">
        <v>0</v>
      </c>
      <c r="AY57" s="788">
        <v>0</v>
      </c>
    </row>
    <row r="58" hidden="1" outlineLevel="2" spans="1:51">
      <c r="A58" s="796" t="s">
        <v>79</v>
      </c>
      <c r="B58" s="787">
        <v>3.485455</v>
      </c>
      <c r="C58" s="719">
        <v>3.366218</v>
      </c>
      <c r="D58" s="720">
        <v>1.03542165124184</v>
      </c>
      <c r="E58" s="789">
        <v>0.119237</v>
      </c>
      <c r="F58" s="788">
        <v>3.21078399999999</v>
      </c>
      <c r="G58" s="787">
        <v>0.552999999999998</v>
      </c>
      <c r="H58" s="788">
        <v>0.42</v>
      </c>
      <c r="I58" s="720">
        <v>1.31666666666666</v>
      </c>
      <c r="J58" s="789">
        <v>0.132999999999998</v>
      </c>
      <c r="K58" s="788">
        <v>0.401832999999999</v>
      </c>
      <c r="L58" s="787">
        <v>0.118101</v>
      </c>
      <c r="M58" s="788">
        <v>0.141218</v>
      </c>
      <c r="N58" s="720">
        <v>0.836302737611353</v>
      </c>
      <c r="O58" s="789">
        <v>-0.023117</v>
      </c>
      <c r="P58" s="788">
        <v>0.117819</v>
      </c>
      <c r="Q58" s="787">
        <v>0</v>
      </c>
      <c r="R58" s="788">
        <v>0</v>
      </c>
      <c r="S58" s="720" t="s">
        <v>29</v>
      </c>
      <c r="T58" s="789">
        <v>0</v>
      </c>
      <c r="U58" s="788">
        <v>0</v>
      </c>
      <c r="V58" s="787">
        <v>2.814354</v>
      </c>
      <c r="W58" s="788">
        <v>2.795</v>
      </c>
      <c r="X58" s="720">
        <v>1.00692450805009</v>
      </c>
      <c r="Y58" s="789">
        <v>0.0193539999999999</v>
      </c>
      <c r="Z58" s="788">
        <v>2.61113199999999</v>
      </c>
      <c r="AA58" s="787">
        <v>0</v>
      </c>
      <c r="AB58" s="788">
        <v>0.01</v>
      </c>
      <c r="AC58" s="720">
        <v>0</v>
      </c>
      <c r="AD58" s="789">
        <v>-0.01</v>
      </c>
      <c r="AE58" s="788">
        <v>0.08</v>
      </c>
      <c r="AF58" s="787">
        <v>0</v>
      </c>
      <c r="AG58" s="788">
        <v>0</v>
      </c>
      <c r="AH58" s="720" t="s">
        <v>29</v>
      </c>
      <c r="AI58" s="789">
        <v>0</v>
      </c>
      <c r="AJ58" s="788">
        <v>0</v>
      </c>
      <c r="AK58" s="787">
        <v>0</v>
      </c>
      <c r="AL58" s="788">
        <v>0</v>
      </c>
      <c r="AM58" s="720" t="s">
        <v>29</v>
      </c>
      <c r="AN58" s="789">
        <v>0</v>
      </c>
      <c r="AO58" s="788">
        <v>0</v>
      </c>
      <c r="AP58" s="787">
        <v>0</v>
      </c>
      <c r="AQ58" s="788">
        <v>0</v>
      </c>
      <c r="AR58" s="720" t="s">
        <v>29</v>
      </c>
      <c r="AS58" s="789">
        <v>0</v>
      </c>
      <c r="AT58" s="788">
        <v>0</v>
      </c>
      <c r="AU58" s="787">
        <v>0</v>
      </c>
      <c r="AV58" s="788">
        <v>0</v>
      </c>
      <c r="AW58" s="720" t="s">
        <v>29</v>
      </c>
      <c r="AX58" s="789">
        <v>0</v>
      </c>
      <c r="AY58" s="788">
        <v>0</v>
      </c>
    </row>
    <row r="59" s="164" customFormat="1" hidden="1" outlineLevel="2" spans="1:51">
      <c r="A59" s="796" t="s">
        <v>80</v>
      </c>
      <c r="B59" s="787">
        <v>-0.31844</v>
      </c>
      <c r="C59" s="719">
        <v>-0.70567</v>
      </c>
      <c r="D59" s="720">
        <v>0.451259087108705</v>
      </c>
      <c r="E59" s="789">
        <v>0.38723</v>
      </c>
      <c r="F59" s="788">
        <v>13.28789</v>
      </c>
      <c r="G59" s="787">
        <v>0</v>
      </c>
      <c r="H59" s="788">
        <v>0</v>
      </c>
      <c r="I59" s="720" t="s">
        <v>29</v>
      </c>
      <c r="J59" s="789">
        <v>0</v>
      </c>
      <c r="K59" s="788">
        <v>5.52799999999999</v>
      </c>
      <c r="L59" s="787">
        <v>-0.24744</v>
      </c>
      <c r="M59" s="788">
        <v>0</v>
      </c>
      <c r="N59" s="720" t="s">
        <v>29</v>
      </c>
      <c r="O59" s="789">
        <v>-0.24744</v>
      </c>
      <c r="P59" s="788">
        <v>0.672485999999999</v>
      </c>
      <c r="Q59" s="787">
        <v>-0.12</v>
      </c>
      <c r="R59" s="788">
        <v>0</v>
      </c>
      <c r="S59" s="720" t="s">
        <v>29</v>
      </c>
      <c r="T59" s="789">
        <v>-0.12</v>
      </c>
      <c r="U59" s="788">
        <v>0.3534</v>
      </c>
      <c r="V59" s="787">
        <v>0</v>
      </c>
      <c r="W59" s="788">
        <v>-0.70567</v>
      </c>
      <c r="X59" s="720">
        <v>0</v>
      </c>
      <c r="Y59" s="789">
        <v>0.70567</v>
      </c>
      <c r="Z59" s="788">
        <v>4.33400399999999</v>
      </c>
      <c r="AA59" s="787">
        <v>0.049</v>
      </c>
      <c r="AB59" s="788">
        <v>0</v>
      </c>
      <c r="AC59" s="720" t="s">
        <v>29</v>
      </c>
      <c r="AD59" s="789">
        <v>0.049</v>
      </c>
      <c r="AE59" s="788">
        <v>2.39999999999999</v>
      </c>
      <c r="AF59" s="787">
        <v>0</v>
      </c>
      <c r="AG59" s="788">
        <v>0</v>
      </c>
      <c r="AH59" s="720" t="s">
        <v>29</v>
      </c>
      <c r="AI59" s="789">
        <v>0</v>
      </c>
      <c r="AJ59" s="788">
        <v>0</v>
      </c>
      <c r="AK59" s="787">
        <v>0</v>
      </c>
      <c r="AL59" s="788">
        <v>0</v>
      </c>
      <c r="AM59" s="720" t="s">
        <v>29</v>
      </c>
      <c r="AN59" s="789">
        <v>0</v>
      </c>
      <c r="AO59" s="788">
        <v>0</v>
      </c>
      <c r="AP59" s="787">
        <v>-0.007</v>
      </c>
      <c r="AQ59" s="788">
        <v>0</v>
      </c>
      <c r="AR59" s="720" t="s">
        <v>29</v>
      </c>
      <c r="AS59" s="789">
        <v>-0.007</v>
      </c>
      <c r="AT59" s="788">
        <v>0.055382</v>
      </c>
      <c r="AU59" s="787">
        <v>0</v>
      </c>
      <c r="AV59" s="788">
        <v>0</v>
      </c>
      <c r="AW59" s="720" t="s">
        <v>29</v>
      </c>
      <c r="AX59" s="789">
        <v>0</v>
      </c>
      <c r="AY59" s="788">
        <v>2.82419</v>
      </c>
    </row>
    <row r="60" s="164" customFormat="1" hidden="1" outlineLevel="2" spans="1:51">
      <c r="A60" s="796" t="s">
        <v>81</v>
      </c>
      <c r="B60" s="787">
        <v>0</v>
      </c>
      <c r="C60" s="719">
        <v>0</v>
      </c>
      <c r="D60" s="720" t="s">
        <v>29</v>
      </c>
      <c r="E60" s="789">
        <v>0</v>
      </c>
      <c r="F60" s="788">
        <v>0</v>
      </c>
      <c r="G60" s="787">
        <v>0</v>
      </c>
      <c r="H60" s="788">
        <v>0</v>
      </c>
      <c r="I60" s="720" t="s">
        <v>29</v>
      </c>
      <c r="J60" s="789">
        <v>0</v>
      </c>
      <c r="K60" s="788">
        <v>0</v>
      </c>
      <c r="L60" s="787">
        <v>0</v>
      </c>
      <c r="M60" s="788">
        <v>0</v>
      </c>
      <c r="N60" s="720" t="s">
        <v>29</v>
      </c>
      <c r="O60" s="789">
        <v>0</v>
      </c>
      <c r="P60" s="788">
        <v>0</v>
      </c>
      <c r="Q60" s="787">
        <v>0</v>
      </c>
      <c r="R60" s="788">
        <v>0</v>
      </c>
      <c r="S60" s="720" t="s">
        <v>29</v>
      </c>
      <c r="T60" s="789">
        <v>0</v>
      </c>
      <c r="U60" s="788">
        <v>0</v>
      </c>
      <c r="V60" s="787">
        <v>0</v>
      </c>
      <c r="W60" s="788">
        <v>0</v>
      </c>
      <c r="X60" s="720" t="s">
        <v>29</v>
      </c>
      <c r="Y60" s="789">
        <v>0</v>
      </c>
      <c r="Z60" s="788">
        <v>0</v>
      </c>
      <c r="AA60" s="787">
        <v>0</v>
      </c>
      <c r="AB60" s="788">
        <v>0</v>
      </c>
      <c r="AC60" s="720" t="s">
        <v>29</v>
      </c>
      <c r="AD60" s="789">
        <v>0</v>
      </c>
      <c r="AE60" s="788">
        <v>0</v>
      </c>
      <c r="AF60" s="787">
        <v>0</v>
      </c>
      <c r="AG60" s="788">
        <v>0</v>
      </c>
      <c r="AH60" s="720" t="s">
        <v>29</v>
      </c>
      <c r="AI60" s="789">
        <v>0</v>
      </c>
      <c r="AJ60" s="788">
        <v>0</v>
      </c>
      <c r="AK60" s="787">
        <v>0</v>
      </c>
      <c r="AL60" s="788">
        <v>0</v>
      </c>
      <c r="AM60" s="720" t="s">
        <v>29</v>
      </c>
      <c r="AN60" s="789">
        <v>0</v>
      </c>
      <c r="AO60" s="788">
        <v>0</v>
      </c>
      <c r="AP60" s="787">
        <v>0</v>
      </c>
      <c r="AQ60" s="788">
        <v>0</v>
      </c>
      <c r="AR60" s="720" t="s">
        <v>29</v>
      </c>
      <c r="AS60" s="789">
        <v>0</v>
      </c>
      <c r="AT60" s="788">
        <v>0</v>
      </c>
      <c r="AU60" s="787">
        <v>0</v>
      </c>
      <c r="AV60" s="788">
        <v>0</v>
      </c>
      <c r="AW60" s="720" t="s">
        <v>29</v>
      </c>
      <c r="AX60" s="789">
        <v>0</v>
      </c>
      <c r="AY60" s="788">
        <v>0</v>
      </c>
    </row>
    <row r="61" s="164" customFormat="1" hidden="1" outlineLevel="2" spans="1:51">
      <c r="A61" s="796" t="s">
        <v>82</v>
      </c>
      <c r="B61" s="787">
        <v>0</v>
      </c>
      <c r="C61" s="719">
        <v>0</v>
      </c>
      <c r="D61" s="720" t="s">
        <v>29</v>
      </c>
      <c r="E61" s="789">
        <v>0</v>
      </c>
      <c r="F61" s="788">
        <v>0</v>
      </c>
      <c r="G61" s="787">
        <v>0</v>
      </c>
      <c r="H61" s="788">
        <v>0</v>
      </c>
      <c r="I61" s="720" t="s">
        <v>29</v>
      </c>
      <c r="J61" s="789">
        <v>0</v>
      </c>
      <c r="K61" s="788">
        <v>0</v>
      </c>
      <c r="L61" s="787">
        <v>0</v>
      </c>
      <c r="M61" s="788">
        <v>0</v>
      </c>
      <c r="N61" s="720" t="s">
        <v>29</v>
      </c>
      <c r="O61" s="789">
        <v>0</v>
      </c>
      <c r="P61" s="788">
        <v>0</v>
      </c>
      <c r="Q61" s="787">
        <v>0</v>
      </c>
      <c r="R61" s="788">
        <v>0</v>
      </c>
      <c r="S61" s="720" t="s">
        <v>29</v>
      </c>
      <c r="T61" s="789">
        <v>0</v>
      </c>
      <c r="U61" s="788">
        <v>0</v>
      </c>
      <c r="V61" s="787">
        <v>0</v>
      </c>
      <c r="W61" s="788">
        <v>0</v>
      </c>
      <c r="X61" s="720" t="s">
        <v>29</v>
      </c>
      <c r="Y61" s="789">
        <v>0</v>
      </c>
      <c r="Z61" s="788">
        <v>0</v>
      </c>
      <c r="AA61" s="787">
        <v>0</v>
      </c>
      <c r="AB61" s="788">
        <v>0</v>
      </c>
      <c r="AC61" s="720" t="s">
        <v>29</v>
      </c>
      <c r="AD61" s="789">
        <v>0</v>
      </c>
      <c r="AE61" s="788">
        <v>0</v>
      </c>
      <c r="AF61" s="787">
        <v>0</v>
      </c>
      <c r="AG61" s="788">
        <v>0</v>
      </c>
      <c r="AH61" s="720" t="s">
        <v>29</v>
      </c>
      <c r="AI61" s="789">
        <v>0</v>
      </c>
      <c r="AJ61" s="788">
        <v>0</v>
      </c>
      <c r="AK61" s="787">
        <v>0</v>
      </c>
      <c r="AL61" s="788">
        <v>0</v>
      </c>
      <c r="AM61" s="720" t="s">
        <v>29</v>
      </c>
      <c r="AN61" s="789">
        <v>0</v>
      </c>
      <c r="AO61" s="788">
        <v>0</v>
      </c>
      <c r="AP61" s="787">
        <v>0</v>
      </c>
      <c r="AQ61" s="788">
        <v>0</v>
      </c>
      <c r="AR61" s="720" t="s">
        <v>29</v>
      </c>
      <c r="AS61" s="789">
        <v>0</v>
      </c>
      <c r="AT61" s="788">
        <v>0</v>
      </c>
      <c r="AU61" s="787">
        <v>0</v>
      </c>
      <c r="AV61" s="788">
        <v>0</v>
      </c>
      <c r="AW61" s="720" t="s">
        <v>29</v>
      </c>
      <c r="AX61" s="789">
        <v>0</v>
      </c>
      <c r="AY61" s="788">
        <v>0</v>
      </c>
    </row>
    <row r="62" s="695" customFormat="1" hidden="1" outlineLevel="2" spans="1:51">
      <c r="A62" s="796" t="s">
        <v>83</v>
      </c>
      <c r="B62" s="787">
        <v>0</v>
      </c>
      <c r="C62" s="719">
        <v>0</v>
      </c>
      <c r="D62" s="720" t="s">
        <v>29</v>
      </c>
      <c r="E62" s="789">
        <v>0</v>
      </c>
      <c r="F62" s="788">
        <v>0</v>
      </c>
      <c r="G62" s="787">
        <v>0</v>
      </c>
      <c r="H62" s="788">
        <v>0</v>
      </c>
      <c r="I62" s="720" t="s">
        <v>29</v>
      </c>
      <c r="J62" s="789">
        <v>0</v>
      </c>
      <c r="K62" s="788">
        <v>0</v>
      </c>
      <c r="L62" s="787">
        <v>0</v>
      </c>
      <c r="M62" s="788">
        <v>0</v>
      </c>
      <c r="N62" s="720" t="s">
        <v>29</v>
      </c>
      <c r="O62" s="789">
        <v>0</v>
      </c>
      <c r="P62" s="788">
        <v>0</v>
      </c>
      <c r="Q62" s="787">
        <v>0</v>
      </c>
      <c r="R62" s="788">
        <v>0</v>
      </c>
      <c r="S62" s="720" t="s">
        <v>29</v>
      </c>
      <c r="T62" s="789">
        <v>0</v>
      </c>
      <c r="U62" s="788">
        <v>0</v>
      </c>
      <c r="V62" s="787">
        <v>0</v>
      </c>
      <c r="W62" s="788">
        <v>0</v>
      </c>
      <c r="X62" s="720" t="s">
        <v>29</v>
      </c>
      <c r="Y62" s="789">
        <v>0</v>
      </c>
      <c r="Z62" s="788">
        <v>0</v>
      </c>
      <c r="AA62" s="787">
        <v>0</v>
      </c>
      <c r="AB62" s="788">
        <v>0</v>
      </c>
      <c r="AC62" s="720" t="s">
        <v>29</v>
      </c>
      <c r="AD62" s="789">
        <v>0</v>
      </c>
      <c r="AE62" s="788">
        <v>0</v>
      </c>
      <c r="AF62" s="787">
        <v>0</v>
      </c>
      <c r="AG62" s="788">
        <v>0</v>
      </c>
      <c r="AH62" s="720" t="s">
        <v>29</v>
      </c>
      <c r="AI62" s="789">
        <v>0</v>
      </c>
      <c r="AJ62" s="788">
        <v>0</v>
      </c>
      <c r="AK62" s="787">
        <v>0</v>
      </c>
      <c r="AL62" s="788">
        <v>0</v>
      </c>
      <c r="AM62" s="720" t="s">
        <v>29</v>
      </c>
      <c r="AN62" s="789">
        <v>0</v>
      </c>
      <c r="AO62" s="788">
        <v>0</v>
      </c>
      <c r="AP62" s="787">
        <v>0</v>
      </c>
      <c r="AQ62" s="788">
        <v>0</v>
      </c>
      <c r="AR62" s="720" t="s">
        <v>29</v>
      </c>
      <c r="AS62" s="789">
        <v>0</v>
      </c>
      <c r="AT62" s="788">
        <v>0</v>
      </c>
      <c r="AU62" s="787">
        <v>0</v>
      </c>
      <c r="AV62" s="788">
        <v>0</v>
      </c>
      <c r="AW62" s="720" t="s">
        <v>29</v>
      </c>
      <c r="AX62" s="789">
        <v>0</v>
      </c>
      <c r="AY62" s="788">
        <v>0</v>
      </c>
    </row>
    <row r="63" s="772" customFormat="1" collapsed="1" spans="1:51">
      <c r="A63" s="790" t="s">
        <v>84</v>
      </c>
      <c r="B63" s="791">
        <v>57.8591919999999</v>
      </c>
      <c r="C63" s="794">
        <v>52.32849034</v>
      </c>
      <c r="D63" s="793">
        <v>1.10569197819514</v>
      </c>
      <c r="E63" s="794">
        <v>5.5307016599999</v>
      </c>
      <c r="F63" s="792">
        <v>68.0950209999999</v>
      </c>
      <c r="G63" s="791">
        <v>4.672848</v>
      </c>
      <c r="H63" s="792">
        <v>2.5</v>
      </c>
      <c r="I63" s="793">
        <v>1.8691392</v>
      </c>
      <c r="J63" s="794">
        <v>2.172848</v>
      </c>
      <c r="K63" s="792">
        <v>8.02323999999999</v>
      </c>
      <c r="L63" s="791">
        <v>0.426268</v>
      </c>
      <c r="M63" s="792">
        <v>0.622894</v>
      </c>
      <c r="N63" s="793">
        <v>0.684334734320767</v>
      </c>
      <c r="O63" s="794">
        <v>-0.196626</v>
      </c>
      <c r="P63" s="792">
        <v>1.227233</v>
      </c>
      <c r="Q63" s="791">
        <v>-0.0418</v>
      </c>
      <c r="R63" s="792">
        <v>0.0782</v>
      </c>
      <c r="S63" s="793">
        <v>-0.534526854219949</v>
      </c>
      <c r="T63" s="794">
        <v>-0.12</v>
      </c>
      <c r="U63" s="792">
        <v>0.4184</v>
      </c>
      <c r="V63" s="791">
        <v>52.0693629999999</v>
      </c>
      <c r="W63" s="792">
        <v>48.94573</v>
      </c>
      <c r="X63" s="793">
        <v>1.06381829426183</v>
      </c>
      <c r="Y63" s="794">
        <v>3.12363299999991</v>
      </c>
      <c r="Z63" s="792">
        <v>55.1601479999999</v>
      </c>
      <c r="AA63" s="791">
        <v>0.732512999999999</v>
      </c>
      <c r="AB63" s="792">
        <v>0.18166634</v>
      </c>
      <c r="AC63" s="793">
        <v>4.03218890191765</v>
      </c>
      <c r="AD63" s="794">
        <v>0.550846659999999</v>
      </c>
      <c r="AE63" s="792">
        <v>3.26599999999999</v>
      </c>
      <c r="AF63" s="791">
        <v>0</v>
      </c>
      <c r="AG63" s="792">
        <v>0</v>
      </c>
      <c r="AH63" s="793" t="s">
        <v>29</v>
      </c>
      <c r="AI63" s="794">
        <v>0</v>
      </c>
      <c r="AJ63" s="792">
        <v>0</v>
      </c>
      <c r="AK63" s="791">
        <v>0</v>
      </c>
      <c r="AL63" s="792">
        <v>2.8</v>
      </c>
      <c r="AM63" s="793">
        <v>0</v>
      </c>
      <c r="AN63" s="794">
        <v>-2.8</v>
      </c>
      <c r="AO63" s="792">
        <v>0</v>
      </c>
      <c r="AP63" s="791">
        <v>0.3924</v>
      </c>
      <c r="AQ63" s="792">
        <v>0</v>
      </c>
      <c r="AR63" s="793" t="s">
        <v>29</v>
      </c>
      <c r="AS63" s="794">
        <v>0.3924</v>
      </c>
      <c r="AT63" s="792">
        <v>0.055382</v>
      </c>
      <c r="AU63" s="791">
        <v>0</v>
      </c>
      <c r="AV63" s="792">
        <v>0</v>
      </c>
      <c r="AW63" s="793" t="s">
        <v>29</v>
      </c>
      <c r="AX63" s="794">
        <v>0</v>
      </c>
      <c r="AY63" s="792">
        <v>4.01619</v>
      </c>
    </row>
    <row r="64" s="164" customFormat="1" hidden="1" outlineLevel="2" spans="1:51">
      <c r="A64" s="796" t="s">
        <v>85</v>
      </c>
      <c r="B64" s="787">
        <v>17.820025</v>
      </c>
      <c r="C64" s="719">
        <v>19.12</v>
      </c>
      <c r="D64" s="720">
        <v>0.932009675732218</v>
      </c>
      <c r="E64" s="789">
        <v>-1.299975</v>
      </c>
      <c r="F64" s="788">
        <v>0</v>
      </c>
      <c r="G64" s="787">
        <v>2.93359700000001</v>
      </c>
      <c r="H64" s="788">
        <v>1.61</v>
      </c>
      <c r="I64" s="720">
        <v>1.8221099378882</v>
      </c>
      <c r="J64" s="789">
        <v>1.32359700000001</v>
      </c>
      <c r="K64" s="788">
        <v>0</v>
      </c>
      <c r="L64" s="787">
        <v>0.494760000000001</v>
      </c>
      <c r="M64" s="788">
        <v>0.3</v>
      </c>
      <c r="N64" s="720">
        <v>1.6492</v>
      </c>
      <c r="O64" s="789">
        <v>0.194760000000001</v>
      </c>
      <c r="P64" s="788">
        <v>0</v>
      </c>
      <c r="Q64" s="787">
        <v>0</v>
      </c>
      <c r="R64" s="788">
        <v>0.055</v>
      </c>
      <c r="S64" s="720">
        <v>0</v>
      </c>
      <c r="T64" s="789">
        <v>-0.055</v>
      </c>
      <c r="U64" s="788">
        <v>0</v>
      </c>
      <c r="V64" s="787">
        <v>13.355868</v>
      </c>
      <c r="W64" s="788">
        <v>17.12772727</v>
      </c>
      <c r="X64" s="720">
        <v>0.779780515503269</v>
      </c>
      <c r="Y64" s="789">
        <v>-3.77185927</v>
      </c>
      <c r="Z64" s="788">
        <v>0</v>
      </c>
      <c r="AA64" s="787">
        <v>1.0358</v>
      </c>
      <c r="AB64" s="788">
        <v>0.02727273</v>
      </c>
      <c r="AC64" s="720">
        <v>37.9793295354004</v>
      </c>
      <c r="AD64" s="789">
        <v>1.00852727</v>
      </c>
      <c r="AE64" s="788">
        <v>0</v>
      </c>
      <c r="AF64" s="787">
        <v>0</v>
      </c>
      <c r="AG64" s="788">
        <v>0</v>
      </c>
      <c r="AH64" s="720" t="s">
        <v>29</v>
      </c>
      <c r="AI64" s="789">
        <v>0</v>
      </c>
      <c r="AJ64" s="788">
        <v>0</v>
      </c>
      <c r="AK64" s="787">
        <v>0.276876999999999</v>
      </c>
      <c r="AL64" s="788">
        <v>0.27</v>
      </c>
      <c r="AM64" s="720">
        <v>1.02547037037037</v>
      </c>
      <c r="AN64" s="789">
        <v>0.00687699999999897</v>
      </c>
      <c r="AO64" s="788">
        <v>0</v>
      </c>
      <c r="AP64" s="787">
        <v>-0.585365</v>
      </c>
      <c r="AQ64" s="788">
        <v>0</v>
      </c>
      <c r="AR64" s="720" t="s">
        <v>29</v>
      </c>
      <c r="AS64" s="789">
        <v>-0.585365</v>
      </c>
      <c r="AT64" s="788">
        <v>0</v>
      </c>
      <c r="AU64" s="787">
        <v>0</v>
      </c>
      <c r="AV64" s="788">
        <v>0.045</v>
      </c>
      <c r="AW64" s="720">
        <v>0</v>
      </c>
      <c r="AX64" s="789">
        <v>-0.045</v>
      </c>
      <c r="AY64" s="788">
        <v>0</v>
      </c>
    </row>
    <row r="65" s="164" customFormat="1" hidden="1" outlineLevel="2" spans="1:51">
      <c r="A65" s="796" t="s">
        <v>86</v>
      </c>
      <c r="B65" s="787">
        <v>1.931777</v>
      </c>
      <c r="C65" s="719">
        <v>1.932</v>
      </c>
      <c r="D65" s="720">
        <v>0.999884575569358</v>
      </c>
      <c r="E65" s="789">
        <v>-0.000222999999999862</v>
      </c>
      <c r="F65" s="788">
        <v>0</v>
      </c>
      <c r="G65" s="787">
        <v>0.426270000000001</v>
      </c>
      <c r="H65" s="788">
        <v>0</v>
      </c>
      <c r="I65" s="720" t="s">
        <v>29</v>
      </c>
      <c r="J65" s="789">
        <v>0.426270000000001</v>
      </c>
      <c r="K65" s="788">
        <v>0</v>
      </c>
      <c r="L65" s="787">
        <v>0.121234</v>
      </c>
      <c r="M65" s="788">
        <v>0</v>
      </c>
      <c r="N65" s="720" t="s">
        <v>29</v>
      </c>
      <c r="O65" s="789">
        <v>0.121234</v>
      </c>
      <c r="P65" s="788">
        <v>0</v>
      </c>
      <c r="Q65" s="787">
        <v>0</v>
      </c>
      <c r="R65" s="788">
        <v>0</v>
      </c>
      <c r="S65" s="720" t="s">
        <v>29</v>
      </c>
      <c r="T65" s="789">
        <v>0</v>
      </c>
      <c r="U65" s="788">
        <v>0</v>
      </c>
      <c r="V65" s="787">
        <v>1.384273</v>
      </c>
      <c r="W65" s="788">
        <v>1.932</v>
      </c>
      <c r="X65" s="720">
        <v>0.716497412008282</v>
      </c>
      <c r="Y65" s="789">
        <v>-0.547727</v>
      </c>
      <c r="Z65" s="788">
        <v>0</v>
      </c>
      <c r="AA65" s="787">
        <v>0</v>
      </c>
      <c r="AB65" s="788">
        <v>0</v>
      </c>
      <c r="AC65" s="720" t="s">
        <v>29</v>
      </c>
      <c r="AD65" s="789">
        <v>0</v>
      </c>
      <c r="AE65" s="788">
        <v>0</v>
      </c>
      <c r="AF65" s="787">
        <v>0</v>
      </c>
      <c r="AG65" s="788">
        <v>0</v>
      </c>
      <c r="AH65" s="720" t="s">
        <v>29</v>
      </c>
      <c r="AI65" s="789">
        <v>0</v>
      </c>
      <c r="AJ65" s="788">
        <v>0</v>
      </c>
      <c r="AK65" s="787">
        <v>0</v>
      </c>
      <c r="AL65" s="788">
        <v>0</v>
      </c>
      <c r="AM65" s="720" t="s">
        <v>29</v>
      </c>
      <c r="AN65" s="789">
        <v>0</v>
      </c>
      <c r="AO65" s="788">
        <v>0</v>
      </c>
      <c r="AP65" s="787">
        <v>0</v>
      </c>
      <c r="AQ65" s="788">
        <v>0</v>
      </c>
      <c r="AR65" s="720" t="s">
        <v>29</v>
      </c>
      <c r="AS65" s="789">
        <v>0</v>
      </c>
      <c r="AT65" s="788">
        <v>0</v>
      </c>
      <c r="AU65" s="787">
        <v>0</v>
      </c>
      <c r="AV65" s="788">
        <v>0</v>
      </c>
      <c r="AW65" s="720" t="s">
        <v>29</v>
      </c>
      <c r="AX65" s="789">
        <v>0</v>
      </c>
      <c r="AY65" s="788">
        <v>0</v>
      </c>
    </row>
    <row r="66" s="164" customFormat="1" hidden="1" outlineLevel="2" spans="1:51">
      <c r="A66" s="796" t="s">
        <v>87</v>
      </c>
      <c r="B66" s="787">
        <v>5.871263</v>
      </c>
      <c r="C66" s="719">
        <v>7.36</v>
      </c>
      <c r="D66" s="720">
        <v>0.797725951086957</v>
      </c>
      <c r="E66" s="789">
        <v>-1.488737</v>
      </c>
      <c r="F66" s="788">
        <v>0</v>
      </c>
      <c r="G66" s="787">
        <v>3.174593</v>
      </c>
      <c r="H66" s="788">
        <v>17.80666667</v>
      </c>
      <c r="I66" s="720">
        <v>0.17828114934888</v>
      </c>
      <c r="J66" s="789">
        <v>-14.63207367</v>
      </c>
      <c r="K66" s="788">
        <v>0</v>
      </c>
      <c r="L66" s="787">
        <v>0.907841999999998</v>
      </c>
      <c r="M66" s="788">
        <v>0</v>
      </c>
      <c r="N66" s="720" t="s">
        <v>29</v>
      </c>
      <c r="O66" s="789">
        <v>0.907841999999998</v>
      </c>
      <c r="P66" s="788">
        <v>0</v>
      </c>
      <c r="Q66" s="787">
        <v>0.0575</v>
      </c>
      <c r="R66" s="788">
        <v>0</v>
      </c>
      <c r="S66" s="720" t="s">
        <v>29</v>
      </c>
      <c r="T66" s="789">
        <v>0.0575</v>
      </c>
      <c r="U66" s="788">
        <v>0</v>
      </c>
      <c r="V66" s="787">
        <v>1.690328</v>
      </c>
      <c r="W66" s="788">
        <v>-10.44666667</v>
      </c>
      <c r="X66" s="720">
        <v>-0.161805488142372</v>
      </c>
      <c r="Y66" s="789">
        <v>12.13699467</v>
      </c>
      <c r="Z66" s="788">
        <v>0</v>
      </c>
      <c r="AA66" s="787">
        <v>0.041</v>
      </c>
      <c r="AB66" s="788">
        <v>0</v>
      </c>
      <c r="AC66" s="720" t="s">
        <v>29</v>
      </c>
      <c r="AD66" s="789">
        <v>0.041</v>
      </c>
      <c r="AE66" s="788">
        <v>0</v>
      </c>
      <c r="AF66" s="787">
        <v>4.931651</v>
      </c>
      <c r="AG66" s="788">
        <v>7.02</v>
      </c>
      <c r="AH66" s="720">
        <v>0.702514387464387</v>
      </c>
      <c r="AI66" s="789">
        <v>-2.088349</v>
      </c>
      <c r="AJ66" s="788">
        <v>0</v>
      </c>
      <c r="AK66" s="787">
        <v>0</v>
      </c>
      <c r="AL66" s="788">
        <v>0.33</v>
      </c>
      <c r="AM66" s="720">
        <v>0</v>
      </c>
      <c r="AN66" s="789">
        <v>-0.33</v>
      </c>
      <c r="AO66" s="788">
        <v>0</v>
      </c>
      <c r="AP66" s="787">
        <v>0.551289999999999</v>
      </c>
      <c r="AQ66" s="788">
        <v>0.3</v>
      </c>
      <c r="AR66" s="720">
        <v>1.83763333333333</v>
      </c>
      <c r="AS66" s="789">
        <v>0.251289999999999</v>
      </c>
      <c r="AT66" s="788">
        <v>0</v>
      </c>
      <c r="AU66" s="787">
        <v>0.5571</v>
      </c>
      <c r="AV66" s="788">
        <v>0</v>
      </c>
      <c r="AW66" s="720" t="s">
        <v>29</v>
      </c>
      <c r="AX66" s="789">
        <v>0.5571</v>
      </c>
      <c r="AY66" s="788">
        <v>0</v>
      </c>
    </row>
    <row r="67" s="164" customFormat="1" hidden="1" outlineLevel="2" spans="1:51">
      <c r="A67" s="796" t="s">
        <v>88</v>
      </c>
      <c r="B67" s="787">
        <v>10.873832</v>
      </c>
      <c r="C67" s="719">
        <v>9.6</v>
      </c>
      <c r="D67" s="720">
        <v>1.13269083333333</v>
      </c>
      <c r="E67" s="789">
        <v>1.273832</v>
      </c>
      <c r="F67" s="788">
        <v>0</v>
      </c>
      <c r="G67" s="787">
        <v>6.357681</v>
      </c>
      <c r="H67" s="788">
        <v>0.7143</v>
      </c>
      <c r="I67" s="720">
        <v>8.90057538849223</v>
      </c>
      <c r="J67" s="789">
        <v>5.643381</v>
      </c>
      <c r="K67" s="788">
        <v>0</v>
      </c>
      <c r="L67" s="787">
        <v>2.563557</v>
      </c>
      <c r="M67" s="788">
        <v>3.6277</v>
      </c>
      <c r="N67" s="720">
        <v>0.706661796730711</v>
      </c>
      <c r="O67" s="789">
        <v>-1.064143</v>
      </c>
      <c r="P67" s="788">
        <v>0</v>
      </c>
      <c r="Q67" s="787">
        <v>0.1495</v>
      </c>
      <c r="R67" s="788">
        <v>0.08</v>
      </c>
      <c r="S67" s="720">
        <v>1.86875</v>
      </c>
      <c r="T67" s="789">
        <v>0.0695</v>
      </c>
      <c r="U67" s="788">
        <v>0</v>
      </c>
      <c r="V67" s="787">
        <v>0.931704</v>
      </c>
      <c r="W67" s="788">
        <v>5</v>
      </c>
      <c r="X67" s="720">
        <v>0.1863408</v>
      </c>
      <c r="Y67" s="789">
        <v>-4.068296</v>
      </c>
      <c r="Z67" s="788">
        <v>0</v>
      </c>
      <c r="AA67" s="787">
        <v>0.871389999999998</v>
      </c>
      <c r="AB67" s="788">
        <v>0.178</v>
      </c>
      <c r="AC67" s="720">
        <v>4.89544943820224</v>
      </c>
      <c r="AD67" s="789">
        <v>0.693389999999998</v>
      </c>
      <c r="AE67" s="788">
        <v>0</v>
      </c>
      <c r="AF67" s="787">
        <v>3.78819999999999</v>
      </c>
      <c r="AG67" s="788">
        <v>6.9</v>
      </c>
      <c r="AH67" s="720">
        <v>0.549014492753622</v>
      </c>
      <c r="AI67" s="789">
        <v>-3.11180000000001</v>
      </c>
      <c r="AJ67" s="788">
        <v>0</v>
      </c>
      <c r="AK67" s="787">
        <v>0.02</v>
      </c>
      <c r="AL67" s="788">
        <v>0.3</v>
      </c>
      <c r="AM67" s="720">
        <v>0.0666666666666667</v>
      </c>
      <c r="AN67" s="789">
        <v>-0.28</v>
      </c>
      <c r="AO67" s="788">
        <v>0</v>
      </c>
      <c r="AP67" s="787">
        <v>0.0599980000000008</v>
      </c>
      <c r="AQ67" s="788">
        <v>0.8</v>
      </c>
      <c r="AR67" s="720">
        <v>0.074997500000001</v>
      </c>
      <c r="AS67" s="789">
        <v>-0.740001999999999</v>
      </c>
      <c r="AT67" s="788">
        <v>0</v>
      </c>
      <c r="AU67" s="787">
        <v>0.820439999999999</v>
      </c>
      <c r="AV67" s="788">
        <v>0</v>
      </c>
      <c r="AW67" s="720" t="s">
        <v>29</v>
      </c>
      <c r="AX67" s="789">
        <v>0.820439999999999</v>
      </c>
      <c r="AY67" s="788">
        <v>0</v>
      </c>
    </row>
    <row r="68" s="164" customFormat="1" hidden="1" outlineLevel="2" spans="1:51">
      <c r="A68" s="796" t="s">
        <v>89</v>
      </c>
      <c r="B68" s="787">
        <v>0.2</v>
      </c>
      <c r="C68" s="719">
        <v>9.70954582</v>
      </c>
      <c r="D68" s="720">
        <v>0.020598285821777</v>
      </c>
      <c r="E68" s="789">
        <v>-9.50954582</v>
      </c>
      <c r="F68" s="788">
        <v>0</v>
      </c>
      <c r="G68" s="787">
        <v>0</v>
      </c>
      <c r="H68" s="788">
        <v>0</v>
      </c>
      <c r="I68" s="720" t="s">
        <v>29</v>
      </c>
      <c r="J68" s="789">
        <v>0</v>
      </c>
      <c r="K68" s="788">
        <v>0</v>
      </c>
      <c r="L68" s="787">
        <v>0</v>
      </c>
      <c r="M68" s="788">
        <v>0</v>
      </c>
      <c r="N68" s="720" t="s">
        <v>29</v>
      </c>
      <c r="O68" s="789">
        <v>0</v>
      </c>
      <c r="P68" s="788">
        <v>0</v>
      </c>
      <c r="Q68" s="787">
        <v>0</v>
      </c>
      <c r="R68" s="788">
        <v>0</v>
      </c>
      <c r="S68" s="720" t="s">
        <v>29</v>
      </c>
      <c r="T68" s="789">
        <v>0</v>
      </c>
      <c r="U68" s="788">
        <v>0</v>
      </c>
      <c r="V68" s="787">
        <v>0.2</v>
      </c>
      <c r="W68" s="788">
        <v>9.70954582</v>
      </c>
      <c r="X68" s="720">
        <v>0.020598285821777</v>
      </c>
      <c r="Y68" s="789">
        <v>-9.50954582</v>
      </c>
      <c r="Z68" s="788">
        <v>0</v>
      </c>
      <c r="AA68" s="787">
        <v>0</v>
      </c>
      <c r="AB68" s="788">
        <v>0</v>
      </c>
      <c r="AC68" s="720" t="s">
        <v>29</v>
      </c>
      <c r="AD68" s="789">
        <v>0</v>
      </c>
      <c r="AE68" s="788">
        <v>0</v>
      </c>
      <c r="AF68" s="787">
        <v>0.07</v>
      </c>
      <c r="AG68" s="788">
        <v>12.67</v>
      </c>
      <c r="AH68" s="720">
        <v>0.00552486187845304</v>
      </c>
      <c r="AI68" s="789">
        <v>-12.6</v>
      </c>
      <c r="AJ68" s="788">
        <v>0</v>
      </c>
      <c r="AK68" s="787">
        <v>0</v>
      </c>
      <c r="AL68" s="788">
        <v>0</v>
      </c>
      <c r="AM68" s="720" t="s">
        <v>29</v>
      </c>
      <c r="AN68" s="789">
        <v>0</v>
      </c>
      <c r="AO68" s="788">
        <v>0</v>
      </c>
      <c r="AP68" s="787">
        <v>0</v>
      </c>
      <c r="AQ68" s="788">
        <v>0</v>
      </c>
      <c r="AR68" s="720" t="s">
        <v>29</v>
      </c>
      <c r="AS68" s="789">
        <v>0</v>
      </c>
      <c r="AT68" s="788">
        <v>0</v>
      </c>
      <c r="AU68" s="787">
        <v>0</v>
      </c>
      <c r="AV68" s="788">
        <v>0</v>
      </c>
      <c r="AW68" s="720" t="s">
        <v>29</v>
      </c>
      <c r="AX68" s="789">
        <v>0</v>
      </c>
      <c r="AY68" s="788">
        <v>0</v>
      </c>
    </row>
    <row r="69" s="164" customFormat="1" hidden="1" outlineLevel="2" spans="1:51">
      <c r="A69" s="796" t="s">
        <v>90</v>
      </c>
      <c r="B69" s="787">
        <v>-0.414217000000001</v>
      </c>
      <c r="C69" s="719">
        <v>10.20291666</v>
      </c>
      <c r="D69" s="720">
        <v>-0.0405979009535496</v>
      </c>
      <c r="E69" s="789">
        <v>-10.61713366</v>
      </c>
      <c r="F69" s="788">
        <v>0</v>
      </c>
      <c r="G69" s="787">
        <v>0.767499999999999</v>
      </c>
      <c r="H69" s="788">
        <v>1.328</v>
      </c>
      <c r="I69" s="720">
        <v>0.577936746987951</v>
      </c>
      <c r="J69" s="789">
        <v>-0.560500000000001</v>
      </c>
      <c r="K69" s="788">
        <v>0</v>
      </c>
      <c r="L69" s="787">
        <v>0.233426</v>
      </c>
      <c r="M69" s="788">
        <v>0.286</v>
      </c>
      <c r="N69" s="720">
        <v>0.816174825174825</v>
      </c>
      <c r="O69" s="789">
        <v>-0.052574</v>
      </c>
      <c r="P69" s="788">
        <v>0</v>
      </c>
      <c r="Q69" s="787">
        <v>0.15</v>
      </c>
      <c r="R69" s="788">
        <v>0.079</v>
      </c>
      <c r="S69" s="720">
        <v>1.89873417721519</v>
      </c>
      <c r="T69" s="789">
        <v>0.071</v>
      </c>
      <c r="U69" s="788">
        <v>0</v>
      </c>
      <c r="V69" s="787">
        <v>-1.787143</v>
      </c>
      <c r="W69" s="788">
        <v>8.507</v>
      </c>
      <c r="X69" s="720">
        <v>-0.210079111320089</v>
      </c>
      <c r="Y69" s="789">
        <v>-10.294143</v>
      </c>
      <c r="Z69" s="788">
        <v>0</v>
      </c>
      <c r="AA69" s="787">
        <v>0.222</v>
      </c>
      <c r="AB69" s="788">
        <v>0.00291666</v>
      </c>
      <c r="AC69" s="720">
        <v>76.1144596901936</v>
      </c>
      <c r="AD69" s="789">
        <v>0.21908334</v>
      </c>
      <c r="AE69" s="788">
        <v>0</v>
      </c>
      <c r="AF69" s="787">
        <v>0</v>
      </c>
      <c r="AG69" s="788">
        <v>0</v>
      </c>
      <c r="AH69" s="720" t="s">
        <v>29</v>
      </c>
      <c r="AI69" s="789">
        <v>0</v>
      </c>
      <c r="AJ69" s="788">
        <v>0</v>
      </c>
      <c r="AK69" s="787">
        <v>0</v>
      </c>
      <c r="AL69" s="788">
        <v>0.8</v>
      </c>
      <c r="AM69" s="720">
        <v>0</v>
      </c>
      <c r="AN69" s="789">
        <v>-0.8</v>
      </c>
      <c r="AO69" s="788">
        <v>0</v>
      </c>
      <c r="AP69" s="787">
        <v>0</v>
      </c>
      <c r="AQ69" s="788">
        <v>0</v>
      </c>
      <c r="AR69" s="720" t="s">
        <v>29</v>
      </c>
      <c r="AS69" s="789">
        <v>0</v>
      </c>
      <c r="AT69" s="788">
        <v>0</v>
      </c>
      <c r="AU69" s="787">
        <v>0.0434</v>
      </c>
      <c r="AV69" s="788">
        <v>0</v>
      </c>
      <c r="AW69" s="720" t="s">
        <v>29</v>
      </c>
      <c r="AX69" s="789">
        <v>0.0434</v>
      </c>
      <c r="AY69" s="788">
        <v>0</v>
      </c>
    </row>
    <row r="70" s="164" customFormat="1" hidden="1" outlineLevel="2" spans="1:51">
      <c r="A70" s="796" t="s">
        <v>91</v>
      </c>
      <c r="B70" s="787">
        <v>33.2129769999999</v>
      </c>
      <c r="C70" s="719">
        <v>32</v>
      </c>
      <c r="D70" s="720">
        <v>1.03790553125</v>
      </c>
      <c r="E70" s="789">
        <v>1.2129769999999</v>
      </c>
      <c r="F70" s="788">
        <v>0</v>
      </c>
      <c r="G70" s="787">
        <v>2.1945</v>
      </c>
      <c r="H70" s="788">
        <v>0.51</v>
      </c>
      <c r="I70" s="720">
        <v>4.30294117647059</v>
      </c>
      <c r="J70" s="789">
        <v>1.6845</v>
      </c>
      <c r="K70" s="788">
        <v>0</v>
      </c>
      <c r="L70" s="787">
        <v>0.377476</v>
      </c>
      <c r="M70" s="788">
        <v>0.15</v>
      </c>
      <c r="N70" s="720">
        <v>2.51650666666667</v>
      </c>
      <c r="O70" s="789">
        <v>0.227476</v>
      </c>
      <c r="P70" s="788">
        <v>0</v>
      </c>
      <c r="Q70" s="787">
        <v>0.108</v>
      </c>
      <c r="R70" s="788">
        <v>0</v>
      </c>
      <c r="S70" s="720" t="s">
        <v>29</v>
      </c>
      <c r="T70" s="789">
        <v>0.108</v>
      </c>
      <c r="U70" s="788">
        <v>0</v>
      </c>
      <c r="V70" s="787">
        <v>30.4480009999999</v>
      </c>
      <c r="W70" s="788">
        <v>31.3295</v>
      </c>
      <c r="X70" s="720">
        <v>0.97186361097368</v>
      </c>
      <c r="Y70" s="789">
        <v>-0.881499000000101</v>
      </c>
      <c r="Z70" s="788">
        <v>0</v>
      </c>
      <c r="AA70" s="787">
        <v>0.085</v>
      </c>
      <c r="AB70" s="788">
        <v>0.0105</v>
      </c>
      <c r="AC70" s="720">
        <v>8.09523809523809</v>
      </c>
      <c r="AD70" s="789">
        <v>0.0745</v>
      </c>
      <c r="AE70" s="788">
        <v>0</v>
      </c>
      <c r="AF70" s="787">
        <v>0</v>
      </c>
      <c r="AG70" s="788">
        <v>0</v>
      </c>
      <c r="AH70" s="720" t="s">
        <v>29</v>
      </c>
      <c r="AI70" s="789">
        <v>0</v>
      </c>
      <c r="AJ70" s="788">
        <v>0</v>
      </c>
      <c r="AK70" s="787">
        <v>0</v>
      </c>
      <c r="AL70" s="788">
        <v>0</v>
      </c>
      <c r="AM70" s="720" t="s">
        <v>29</v>
      </c>
      <c r="AN70" s="789">
        <v>0</v>
      </c>
      <c r="AO70" s="788">
        <v>0</v>
      </c>
      <c r="AP70" s="787">
        <v>0.140144</v>
      </c>
      <c r="AQ70" s="788">
        <v>0</v>
      </c>
      <c r="AR70" s="720" t="s">
        <v>29</v>
      </c>
      <c r="AS70" s="789">
        <v>0.140144</v>
      </c>
      <c r="AT70" s="788">
        <v>0</v>
      </c>
      <c r="AU70" s="787">
        <v>0</v>
      </c>
      <c r="AV70" s="788">
        <v>0.15</v>
      </c>
      <c r="AW70" s="720">
        <v>0</v>
      </c>
      <c r="AX70" s="789">
        <v>-0.15</v>
      </c>
      <c r="AY70" s="788">
        <v>0</v>
      </c>
    </row>
    <row r="71" s="164" customFormat="1" hidden="1" outlineLevel="2" spans="1:51">
      <c r="A71" s="796" t="s">
        <v>92</v>
      </c>
      <c r="B71" s="787">
        <v>0.452499999999997</v>
      </c>
      <c r="C71" s="719">
        <v>3.6</v>
      </c>
      <c r="D71" s="720">
        <v>0.125694444444444</v>
      </c>
      <c r="E71" s="789">
        <v>-3.1475</v>
      </c>
      <c r="F71" s="788">
        <v>0</v>
      </c>
      <c r="G71" s="787">
        <v>-0.0225000000000023</v>
      </c>
      <c r="H71" s="788">
        <v>0</v>
      </c>
      <c r="I71" s="720" t="s">
        <v>29</v>
      </c>
      <c r="J71" s="789">
        <v>-0.0225000000000023</v>
      </c>
      <c r="K71" s="788">
        <v>0</v>
      </c>
      <c r="L71" s="787">
        <v>-1.14491749414469e-16</v>
      </c>
      <c r="M71" s="788">
        <v>0</v>
      </c>
      <c r="N71" s="720" t="s">
        <v>29</v>
      </c>
      <c r="O71" s="789">
        <v>-1.14491749414469e-16</v>
      </c>
      <c r="P71" s="788">
        <v>0</v>
      </c>
      <c r="Q71" s="787">
        <v>0</v>
      </c>
      <c r="R71" s="788">
        <v>0</v>
      </c>
      <c r="S71" s="720" t="s">
        <v>29</v>
      </c>
      <c r="T71" s="789">
        <v>0</v>
      </c>
      <c r="U71" s="788">
        <v>0</v>
      </c>
      <c r="V71" s="787">
        <v>0</v>
      </c>
      <c r="W71" s="788">
        <v>3.6</v>
      </c>
      <c r="X71" s="720">
        <v>0</v>
      </c>
      <c r="Y71" s="789">
        <v>-3.6</v>
      </c>
      <c r="Z71" s="788">
        <v>0</v>
      </c>
      <c r="AA71" s="787">
        <v>0.474999999999999</v>
      </c>
      <c r="AB71" s="788">
        <v>0</v>
      </c>
      <c r="AC71" s="720" t="s">
        <v>29</v>
      </c>
      <c r="AD71" s="789">
        <v>0.474999999999999</v>
      </c>
      <c r="AE71" s="788">
        <v>0</v>
      </c>
      <c r="AF71" s="787">
        <v>0</v>
      </c>
      <c r="AG71" s="788">
        <v>0</v>
      </c>
      <c r="AH71" s="720" t="s">
        <v>29</v>
      </c>
      <c r="AI71" s="789">
        <v>0</v>
      </c>
      <c r="AJ71" s="788">
        <v>0</v>
      </c>
      <c r="AK71" s="787">
        <v>0</v>
      </c>
      <c r="AL71" s="788">
        <v>0</v>
      </c>
      <c r="AM71" s="720" t="s">
        <v>29</v>
      </c>
      <c r="AN71" s="789">
        <v>0</v>
      </c>
      <c r="AO71" s="788">
        <v>0</v>
      </c>
      <c r="AP71" s="787">
        <v>0.126574</v>
      </c>
      <c r="AQ71" s="788">
        <v>0</v>
      </c>
      <c r="AR71" s="720" t="s">
        <v>29</v>
      </c>
      <c r="AS71" s="789">
        <v>0.126574</v>
      </c>
      <c r="AT71" s="788">
        <v>0</v>
      </c>
      <c r="AU71" s="787">
        <v>0</v>
      </c>
      <c r="AV71" s="788">
        <v>0</v>
      </c>
      <c r="AW71" s="720" t="s">
        <v>29</v>
      </c>
      <c r="AX71" s="789">
        <v>0</v>
      </c>
      <c r="AY71" s="788">
        <v>0</v>
      </c>
    </row>
    <row r="72" s="164" customFormat="1" hidden="1" outlineLevel="2" spans="1:51">
      <c r="A72" s="796" t="s">
        <v>93</v>
      </c>
      <c r="B72" s="787">
        <v>0</v>
      </c>
      <c r="C72" s="719">
        <v>-7.5e-5</v>
      </c>
      <c r="D72" s="720">
        <v>0</v>
      </c>
      <c r="E72" s="789">
        <v>7.5e-5</v>
      </c>
      <c r="F72" s="788">
        <v>0</v>
      </c>
      <c r="G72" s="787">
        <v>0</v>
      </c>
      <c r="H72" s="788">
        <v>0</v>
      </c>
      <c r="I72" s="720" t="s">
        <v>29</v>
      </c>
      <c r="J72" s="789">
        <v>0</v>
      </c>
      <c r="K72" s="788">
        <v>0</v>
      </c>
      <c r="L72" s="787">
        <v>0</v>
      </c>
      <c r="M72" s="788">
        <v>0</v>
      </c>
      <c r="N72" s="720" t="s">
        <v>29</v>
      </c>
      <c r="O72" s="789">
        <v>0</v>
      </c>
      <c r="P72" s="788">
        <v>0</v>
      </c>
      <c r="Q72" s="787">
        <v>0</v>
      </c>
      <c r="R72" s="788">
        <v>0</v>
      </c>
      <c r="S72" s="720" t="s">
        <v>29</v>
      </c>
      <c r="T72" s="789">
        <v>0</v>
      </c>
      <c r="U72" s="788">
        <v>0</v>
      </c>
      <c r="V72" s="787">
        <v>0</v>
      </c>
      <c r="W72" s="788">
        <v>0</v>
      </c>
      <c r="X72" s="720" t="s">
        <v>29</v>
      </c>
      <c r="Y72" s="789">
        <v>0</v>
      </c>
      <c r="Z72" s="788">
        <v>0</v>
      </c>
      <c r="AA72" s="787">
        <v>0</v>
      </c>
      <c r="AB72" s="788">
        <v>-7.5e-5</v>
      </c>
      <c r="AC72" s="720">
        <v>0</v>
      </c>
      <c r="AD72" s="789">
        <v>7.5e-5</v>
      </c>
      <c r="AE72" s="788">
        <v>0</v>
      </c>
      <c r="AF72" s="787">
        <v>0</v>
      </c>
      <c r="AG72" s="788">
        <v>0</v>
      </c>
      <c r="AH72" s="720" t="s">
        <v>29</v>
      </c>
      <c r="AI72" s="789">
        <v>0</v>
      </c>
      <c r="AJ72" s="788">
        <v>0</v>
      </c>
      <c r="AK72" s="787">
        <v>0</v>
      </c>
      <c r="AL72" s="788">
        <v>0</v>
      </c>
      <c r="AM72" s="720" t="s">
        <v>29</v>
      </c>
      <c r="AN72" s="789">
        <v>0</v>
      </c>
      <c r="AO72" s="788">
        <v>0</v>
      </c>
      <c r="AP72" s="787">
        <v>0</v>
      </c>
      <c r="AQ72" s="788">
        <v>0</v>
      </c>
      <c r="AR72" s="720" t="s">
        <v>29</v>
      </c>
      <c r="AS72" s="789">
        <v>0</v>
      </c>
      <c r="AT72" s="788">
        <v>0</v>
      </c>
      <c r="AU72" s="787">
        <v>0</v>
      </c>
      <c r="AV72" s="788">
        <v>0</v>
      </c>
      <c r="AW72" s="720" t="s">
        <v>29</v>
      </c>
      <c r="AX72" s="789">
        <v>0</v>
      </c>
      <c r="AY72" s="788">
        <v>0</v>
      </c>
    </row>
    <row r="73" s="164" customFormat="1" hidden="1" outlineLevel="2" spans="1:51">
      <c r="A73" s="796" t="s">
        <v>178</v>
      </c>
      <c r="B73" s="787">
        <v>0</v>
      </c>
      <c r="C73" s="719">
        <v>0</v>
      </c>
      <c r="D73" s="720" t="s">
        <v>29</v>
      </c>
      <c r="E73" s="789">
        <v>0</v>
      </c>
      <c r="F73" s="788">
        <v>0</v>
      </c>
      <c r="G73" s="787">
        <v>0</v>
      </c>
      <c r="H73" s="788">
        <v>0</v>
      </c>
      <c r="I73" s="720" t="s">
        <v>29</v>
      </c>
      <c r="J73" s="789">
        <v>0</v>
      </c>
      <c r="K73" s="788">
        <v>0</v>
      </c>
      <c r="L73" s="787">
        <v>0</v>
      </c>
      <c r="M73" s="788">
        <v>0</v>
      </c>
      <c r="N73" s="720" t="s">
        <v>29</v>
      </c>
      <c r="O73" s="789">
        <v>0</v>
      </c>
      <c r="P73" s="788">
        <v>0</v>
      </c>
      <c r="Q73" s="787">
        <v>0</v>
      </c>
      <c r="R73" s="788">
        <v>0</v>
      </c>
      <c r="S73" s="720" t="s">
        <v>29</v>
      </c>
      <c r="T73" s="789">
        <v>0</v>
      </c>
      <c r="U73" s="788">
        <v>0</v>
      </c>
      <c r="V73" s="787">
        <v>0</v>
      </c>
      <c r="W73" s="788">
        <v>0</v>
      </c>
      <c r="X73" s="720" t="s">
        <v>29</v>
      </c>
      <c r="Y73" s="789">
        <v>0</v>
      </c>
      <c r="Z73" s="788">
        <v>0</v>
      </c>
      <c r="AA73" s="787">
        <v>0</v>
      </c>
      <c r="AB73" s="788">
        <v>0</v>
      </c>
      <c r="AC73" s="720" t="s">
        <v>29</v>
      </c>
      <c r="AD73" s="789">
        <v>0</v>
      </c>
      <c r="AE73" s="788">
        <v>0</v>
      </c>
      <c r="AF73" s="787">
        <v>0</v>
      </c>
      <c r="AG73" s="788">
        <v>0</v>
      </c>
      <c r="AH73" s="720" t="s">
        <v>29</v>
      </c>
      <c r="AI73" s="789">
        <v>0</v>
      </c>
      <c r="AJ73" s="788">
        <v>0</v>
      </c>
      <c r="AK73" s="787">
        <v>0</v>
      </c>
      <c r="AL73" s="788">
        <v>0</v>
      </c>
      <c r="AM73" s="720" t="s">
        <v>29</v>
      </c>
      <c r="AN73" s="789">
        <v>0</v>
      </c>
      <c r="AO73" s="788">
        <v>0</v>
      </c>
      <c r="AP73" s="787">
        <v>0</v>
      </c>
      <c r="AQ73" s="788">
        <v>0</v>
      </c>
      <c r="AR73" s="720" t="s">
        <v>29</v>
      </c>
      <c r="AS73" s="789">
        <v>0</v>
      </c>
      <c r="AT73" s="788">
        <v>0</v>
      </c>
      <c r="AU73" s="787">
        <v>0</v>
      </c>
      <c r="AV73" s="788">
        <v>0</v>
      </c>
      <c r="AW73" s="720" t="s">
        <v>29</v>
      </c>
      <c r="AX73" s="789">
        <v>0</v>
      </c>
      <c r="AY73" s="788">
        <v>0</v>
      </c>
    </row>
    <row r="74" s="164" customFormat="1" hidden="1" outlineLevel="2" spans="1:51">
      <c r="A74" s="796" t="s">
        <v>179</v>
      </c>
      <c r="B74" s="787">
        <v>0</v>
      </c>
      <c r="C74" s="719">
        <v>6</v>
      </c>
      <c r="D74" s="720">
        <v>0</v>
      </c>
      <c r="E74" s="789">
        <v>-6</v>
      </c>
      <c r="F74" s="788">
        <v>0</v>
      </c>
      <c r="G74" s="787">
        <v>0</v>
      </c>
      <c r="H74" s="788">
        <v>0</v>
      </c>
      <c r="I74" s="720" t="s">
        <v>29</v>
      </c>
      <c r="J74" s="789">
        <v>0</v>
      </c>
      <c r="K74" s="788">
        <v>0</v>
      </c>
      <c r="L74" s="787">
        <v>0</v>
      </c>
      <c r="M74" s="788">
        <v>0</v>
      </c>
      <c r="N74" s="720" t="s">
        <v>29</v>
      </c>
      <c r="O74" s="789">
        <v>0</v>
      </c>
      <c r="P74" s="788">
        <v>0</v>
      </c>
      <c r="Q74" s="787">
        <v>0</v>
      </c>
      <c r="R74" s="788">
        <v>0</v>
      </c>
      <c r="S74" s="720" t="s">
        <v>29</v>
      </c>
      <c r="T74" s="789">
        <v>0</v>
      </c>
      <c r="U74" s="788">
        <v>0</v>
      </c>
      <c r="V74" s="787">
        <v>0</v>
      </c>
      <c r="W74" s="788">
        <v>6</v>
      </c>
      <c r="X74" s="720">
        <v>0</v>
      </c>
      <c r="Y74" s="789">
        <v>-6</v>
      </c>
      <c r="Z74" s="788">
        <v>0</v>
      </c>
      <c r="AA74" s="787">
        <v>0</v>
      </c>
      <c r="AB74" s="788">
        <v>0</v>
      </c>
      <c r="AC74" s="720" t="s">
        <v>29</v>
      </c>
      <c r="AD74" s="789">
        <v>0</v>
      </c>
      <c r="AE74" s="788">
        <v>0</v>
      </c>
      <c r="AF74" s="787">
        <v>0</v>
      </c>
      <c r="AG74" s="788">
        <v>0</v>
      </c>
      <c r="AH74" s="720" t="s">
        <v>29</v>
      </c>
      <c r="AI74" s="789">
        <v>0</v>
      </c>
      <c r="AJ74" s="788">
        <v>0</v>
      </c>
      <c r="AK74" s="787">
        <v>0</v>
      </c>
      <c r="AL74" s="788">
        <v>0</v>
      </c>
      <c r="AM74" s="720" t="s">
        <v>29</v>
      </c>
      <c r="AN74" s="789">
        <v>0</v>
      </c>
      <c r="AO74" s="788">
        <v>0</v>
      </c>
      <c r="AP74" s="787">
        <v>0</v>
      </c>
      <c r="AQ74" s="788">
        <v>0</v>
      </c>
      <c r="AR74" s="720" t="s">
        <v>29</v>
      </c>
      <c r="AS74" s="789">
        <v>0</v>
      </c>
      <c r="AT74" s="788">
        <v>0</v>
      </c>
      <c r="AU74" s="787">
        <v>0</v>
      </c>
      <c r="AV74" s="788">
        <v>0</v>
      </c>
      <c r="AW74" s="720" t="s">
        <v>29</v>
      </c>
      <c r="AX74" s="789">
        <v>0</v>
      </c>
      <c r="AY74" s="788">
        <v>0</v>
      </c>
    </row>
    <row r="75" s="164" customFormat="1" hidden="1" outlineLevel="2" spans="1:51">
      <c r="A75" s="796" t="s">
        <v>180</v>
      </c>
      <c r="B75" s="787">
        <v>0</v>
      </c>
      <c r="C75" s="719">
        <v>0</v>
      </c>
      <c r="D75" s="720" t="s">
        <v>29</v>
      </c>
      <c r="E75" s="789">
        <v>0</v>
      </c>
      <c r="F75" s="788">
        <v>0</v>
      </c>
      <c r="G75" s="787">
        <v>0</v>
      </c>
      <c r="H75" s="788">
        <v>0</v>
      </c>
      <c r="I75" s="720" t="s">
        <v>29</v>
      </c>
      <c r="J75" s="789">
        <v>0</v>
      </c>
      <c r="K75" s="788">
        <v>0</v>
      </c>
      <c r="L75" s="787">
        <v>0</v>
      </c>
      <c r="M75" s="788">
        <v>0</v>
      </c>
      <c r="N75" s="720" t="s">
        <v>29</v>
      </c>
      <c r="O75" s="789">
        <v>0</v>
      </c>
      <c r="P75" s="788">
        <v>0</v>
      </c>
      <c r="Q75" s="787">
        <v>0</v>
      </c>
      <c r="R75" s="788">
        <v>0</v>
      </c>
      <c r="S75" s="720" t="s">
        <v>29</v>
      </c>
      <c r="T75" s="789">
        <v>0</v>
      </c>
      <c r="U75" s="788">
        <v>0</v>
      </c>
      <c r="V75" s="787">
        <v>0</v>
      </c>
      <c r="W75" s="788">
        <v>0</v>
      </c>
      <c r="X75" s="720" t="s">
        <v>29</v>
      </c>
      <c r="Y75" s="789">
        <v>0</v>
      </c>
      <c r="Z75" s="788">
        <v>0</v>
      </c>
      <c r="AA75" s="787">
        <v>0</v>
      </c>
      <c r="AB75" s="788">
        <v>0</v>
      </c>
      <c r="AC75" s="720" t="s">
        <v>29</v>
      </c>
      <c r="AD75" s="789">
        <v>0</v>
      </c>
      <c r="AE75" s="788">
        <v>0</v>
      </c>
      <c r="AF75" s="787">
        <v>0</v>
      </c>
      <c r="AG75" s="788">
        <v>0</v>
      </c>
      <c r="AH75" s="720" t="s">
        <v>29</v>
      </c>
      <c r="AI75" s="789">
        <v>0</v>
      </c>
      <c r="AJ75" s="788">
        <v>0</v>
      </c>
      <c r="AK75" s="787">
        <v>0</v>
      </c>
      <c r="AL75" s="788">
        <v>0</v>
      </c>
      <c r="AM75" s="720" t="s">
        <v>29</v>
      </c>
      <c r="AN75" s="789">
        <v>0</v>
      </c>
      <c r="AO75" s="788">
        <v>0</v>
      </c>
      <c r="AP75" s="787">
        <v>0</v>
      </c>
      <c r="AQ75" s="788">
        <v>0</v>
      </c>
      <c r="AR75" s="720" t="s">
        <v>29</v>
      </c>
      <c r="AS75" s="789">
        <v>0</v>
      </c>
      <c r="AT75" s="788">
        <v>0</v>
      </c>
      <c r="AU75" s="787">
        <v>0</v>
      </c>
      <c r="AV75" s="788">
        <v>0</v>
      </c>
      <c r="AW75" s="720" t="s">
        <v>29</v>
      </c>
      <c r="AX75" s="789">
        <v>0</v>
      </c>
      <c r="AY75" s="788">
        <v>0</v>
      </c>
    </row>
    <row r="76" s="164" customFormat="1" hidden="1" outlineLevel="2" spans="1:51">
      <c r="A76" s="796" t="s">
        <v>94</v>
      </c>
      <c r="B76" s="787">
        <v>0</v>
      </c>
      <c r="C76" s="719">
        <v>0</v>
      </c>
      <c r="D76" s="720" t="s">
        <v>29</v>
      </c>
      <c r="E76" s="789">
        <v>0</v>
      </c>
      <c r="F76" s="788">
        <v>0</v>
      </c>
      <c r="G76" s="787">
        <v>0</v>
      </c>
      <c r="H76" s="788">
        <v>0</v>
      </c>
      <c r="I76" s="720" t="s">
        <v>29</v>
      </c>
      <c r="J76" s="789">
        <v>0</v>
      </c>
      <c r="K76" s="788">
        <v>0</v>
      </c>
      <c r="L76" s="787">
        <v>0</v>
      </c>
      <c r="M76" s="788">
        <v>0</v>
      </c>
      <c r="N76" s="720" t="s">
        <v>29</v>
      </c>
      <c r="O76" s="789">
        <v>0</v>
      </c>
      <c r="P76" s="788">
        <v>0</v>
      </c>
      <c r="Q76" s="787">
        <v>0</v>
      </c>
      <c r="R76" s="788">
        <v>0</v>
      </c>
      <c r="S76" s="720" t="s">
        <v>29</v>
      </c>
      <c r="T76" s="789">
        <v>0</v>
      </c>
      <c r="U76" s="788">
        <v>0</v>
      </c>
      <c r="V76" s="787">
        <v>0</v>
      </c>
      <c r="W76" s="788">
        <v>0</v>
      </c>
      <c r="X76" s="720" t="s">
        <v>29</v>
      </c>
      <c r="Y76" s="789">
        <v>0</v>
      </c>
      <c r="Z76" s="788">
        <v>0</v>
      </c>
      <c r="AA76" s="787">
        <v>0</v>
      </c>
      <c r="AB76" s="788">
        <v>0</v>
      </c>
      <c r="AC76" s="720" t="s">
        <v>29</v>
      </c>
      <c r="AD76" s="789">
        <v>0</v>
      </c>
      <c r="AE76" s="788">
        <v>0</v>
      </c>
      <c r="AF76" s="787">
        <v>0</v>
      </c>
      <c r="AG76" s="788">
        <v>0</v>
      </c>
      <c r="AH76" s="720" t="s">
        <v>29</v>
      </c>
      <c r="AI76" s="789">
        <v>0</v>
      </c>
      <c r="AJ76" s="788">
        <v>0</v>
      </c>
      <c r="AK76" s="787">
        <v>0</v>
      </c>
      <c r="AL76" s="788">
        <v>0</v>
      </c>
      <c r="AM76" s="720" t="s">
        <v>29</v>
      </c>
      <c r="AN76" s="789">
        <v>0</v>
      </c>
      <c r="AO76" s="788">
        <v>0</v>
      </c>
      <c r="AP76" s="787">
        <v>0</v>
      </c>
      <c r="AQ76" s="788">
        <v>0</v>
      </c>
      <c r="AR76" s="720" t="s">
        <v>29</v>
      </c>
      <c r="AS76" s="789">
        <v>0</v>
      </c>
      <c r="AT76" s="788">
        <v>0</v>
      </c>
      <c r="AU76" s="787">
        <v>0</v>
      </c>
      <c r="AV76" s="788">
        <v>0</v>
      </c>
      <c r="AW76" s="720" t="s">
        <v>29</v>
      </c>
      <c r="AX76" s="789">
        <v>0</v>
      </c>
      <c r="AY76" s="788">
        <v>0</v>
      </c>
    </row>
    <row r="77" s="164" customFormat="1" hidden="1" outlineLevel="2" spans="1:51">
      <c r="A77" s="796" t="s">
        <v>181</v>
      </c>
      <c r="B77" s="787">
        <v>0</v>
      </c>
      <c r="C77" s="719">
        <v>0</v>
      </c>
      <c r="D77" s="720" t="s">
        <v>29</v>
      </c>
      <c r="E77" s="789">
        <v>0</v>
      </c>
      <c r="F77" s="788">
        <v>0</v>
      </c>
      <c r="G77" s="787">
        <v>0</v>
      </c>
      <c r="H77" s="788">
        <v>0</v>
      </c>
      <c r="I77" s="720" t="s">
        <v>29</v>
      </c>
      <c r="J77" s="789">
        <v>0</v>
      </c>
      <c r="K77" s="788">
        <v>0</v>
      </c>
      <c r="L77" s="787">
        <v>0</v>
      </c>
      <c r="M77" s="788">
        <v>0</v>
      </c>
      <c r="N77" s="720" t="s">
        <v>29</v>
      </c>
      <c r="O77" s="789">
        <v>0</v>
      </c>
      <c r="P77" s="788">
        <v>0</v>
      </c>
      <c r="Q77" s="787">
        <v>0</v>
      </c>
      <c r="R77" s="788">
        <v>0</v>
      </c>
      <c r="S77" s="720" t="s">
        <v>29</v>
      </c>
      <c r="T77" s="789">
        <v>0</v>
      </c>
      <c r="U77" s="788">
        <v>0</v>
      </c>
      <c r="V77" s="787">
        <v>0</v>
      </c>
      <c r="W77" s="788">
        <v>0</v>
      </c>
      <c r="X77" s="720" t="s">
        <v>29</v>
      </c>
      <c r="Y77" s="789">
        <v>0</v>
      </c>
      <c r="Z77" s="788">
        <v>0</v>
      </c>
      <c r="AA77" s="787">
        <v>0</v>
      </c>
      <c r="AB77" s="788">
        <v>0</v>
      </c>
      <c r="AC77" s="720" t="s">
        <v>29</v>
      </c>
      <c r="AD77" s="789">
        <v>0</v>
      </c>
      <c r="AE77" s="788">
        <v>0</v>
      </c>
      <c r="AF77" s="787">
        <v>0</v>
      </c>
      <c r="AG77" s="788">
        <v>0</v>
      </c>
      <c r="AH77" s="720" t="s">
        <v>29</v>
      </c>
      <c r="AI77" s="789">
        <v>0</v>
      </c>
      <c r="AJ77" s="788">
        <v>0</v>
      </c>
      <c r="AK77" s="787">
        <v>0</v>
      </c>
      <c r="AL77" s="788">
        <v>0</v>
      </c>
      <c r="AM77" s="720" t="s">
        <v>29</v>
      </c>
      <c r="AN77" s="789">
        <v>0</v>
      </c>
      <c r="AO77" s="788">
        <v>0</v>
      </c>
      <c r="AP77" s="787">
        <v>0</v>
      </c>
      <c r="AQ77" s="788">
        <v>0</v>
      </c>
      <c r="AR77" s="720" t="s">
        <v>29</v>
      </c>
      <c r="AS77" s="789">
        <v>0</v>
      </c>
      <c r="AT77" s="788">
        <v>0</v>
      </c>
      <c r="AU77" s="787">
        <v>0</v>
      </c>
      <c r="AV77" s="788">
        <v>0</v>
      </c>
      <c r="AW77" s="720" t="s">
        <v>29</v>
      </c>
      <c r="AX77" s="789">
        <v>0</v>
      </c>
      <c r="AY77" s="788">
        <v>0</v>
      </c>
    </row>
    <row r="78" s="164" customFormat="1" hidden="1" outlineLevel="2" spans="1:51">
      <c r="A78" s="796" t="s">
        <v>182</v>
      </c>
      <c r="B78" s="787">
        <v>0</v>
      </c>
      <c r="C78" s="719">
        <v>0</v>
      </c>
      <c r="D78" s="720" t="s">
        <v>29</v>
      </c>
      <c r="E78" s="789">
        <v>0</v>
      </c>
      <c r="F78" s="788">
        <v>0</v>
      </c>
      <c r="G78" s="787">
        <v>0</v>
      </c>
      <c r="H78" s="788">
        <v>0</v>
      </c>
      <c r="I78" s="720" t="s">
        <v>29</v>
      </c>
      <c r="J78" s="789">
        <v>0</v>
      </c>
      <c r="K78" s="788">
        <v>0</v>
      </c>
      <c r="L78" s="787">
        <v>0</v>
      </c>
      <c r="M78" s="788">
        <v>0</v>
      </c>
      <c r="N78" s="720" t="s">
        <v>29</v>
      </c>
      <c r="O78" s="789">
        <v>0</v>
      </c>
      <c r="P78" s="788">
        <v>0</v>
      </c>
      <c r="Q78" s="787">
        <v>0</v>
      </c>
      <c r="R78" s="788">
        <v>0</v>
      </c>
      <c r="S78" s="720" t="s">
        <v>29</v>
      </c>
      <c r="T78" s="789">
        <v>0</v>
      </c>
      <c r="U78" s="788">
        <v>0</v>
      </c>
      <c r="V78" s="787">
        <v>0</v>
      </c>
      <c r="W78" s="788">
        <v>0</v>
      </c>
      <c r="X78" s="720" t="s">
        <v>29</v>
      </c>
      <c r="Y78" s="789">
        <v>0</v>
      </c>
      <c r="Z78" s="788">
        <v>0</v>
      </c>
      <c r="AA78" s="787">
        <v>0</v>
      </c>
      <c r="AB78" s="788">
        <v>0</v>
      </c>
      <c r="AC78" s="720" t="s">
        <v>29</v>
      </c>
      <c r="AD78" s="789">
        <v>0</v>
      </c>
      <c r="AE78" s="788">
        <v>0</v>
      </c>
      <c r="AF78" s="787">
        <v>0</v>
      </c>
      <c r="AG78" s="788">
        <v>0</v>
      </c>
      <c r="AH78" s="720" t="s">
        <v>29</v>
      </c>
      <c r="AI78" s="789">
        <v>0</v>
      </c>
      <c r="AJ78" s="788">
        <v>0</v>
      </c>
      <c r="AK78" s="787">
        <v>0</v>
      </c>
      <c r="AL78" s="788">
        <v>0</v>
      </c>
      <c r="AM78" s="720" t="s">
        <v>29</v>
      </c>
      <c r="AN78" s="789">
        <v>0</v>
      </c>
      <c r="AO78" s="788">
        <v>0</v>
      </c>
      <c r="AP78" s="787">
        <v>0</v>
      </c>
      <c r="AQ78" s="788">
        <v>0</v>
      </c>
      <c r="AR78" s="720" t="s">
        <v>29</v>
      </c>
      <c r="AS78" s="789">
        <v>0</v>
      </c>
      <c r="AT78" s="788">
        <v>0</v>
      </c>
      <c r="AU78" s="787">
        <v>0</v>
      </c>
      <c r="AV78" s="788">
        <v>0</v>
      </c>
      <c r="AW78" s="720" t="s">
        <v>29</v>
      </c>
      <c r="AX78" s="789">
        <v>0</v>
      </c>
      <c r="AY78" s="788">
        <v>0</v>
      </c>
    </row>
    <row r="79" s="772" customFormat="1" collapsed="1" spans="1:51">
      <c r="A79" s="790" t="s">
        <v>95</v>
      </c>
      <c r="B79" s="791">
        <v>69.9481569999999</v>
      </c>
      <c r="C79" s="794">
        <v>99.52438748</v>
      </c>
      <c r="D79" s="793">
        <v>0.702824290318354</v>
      </c>
      <c r="E79" s="794">
        <v>-29.5762304800001</v>
      </c>
      <c r="F79" s="792">
        <v>0</v>
      </c>
      <c r="G79" s="791">
        <v>15.831641</v>
      </c>
      <c r="H79" s="792">
        <v>21.96896667</v>
      </c>
      <c r="I79" s="793">
        <v>0.720636579672138</v>
      </c>
      <c r="J79" s="794">
        <v>-6.13732567</v>
      </c>
      <c r="K79" s="792">
        <v>0</v>
      </c>
      <c r="L79" s="791">
        <v>4.69829499999999</v>
      </c>
      <c r="M79" s="792">
        <v>4.3637</v>
      </c>
      <c r="N79" s="793">
        <v>1.0766769026285</v>
      </c>
      <c r="O79" s="794">
        <v>0.33459499999999</v>
      </c>
      <c r="P79" s="792">
        <v>0</v>
      </c>
      <c r="Q79" s="791">
        <v>0.465</v>
      </c>
      <c r="R79" s="792">
        <v>0.214</v>
      </c>
      <c r="S79" s="793">
        <v>2.17289719626168</v>
      </c>
      <c r="T79" s="794">
        <v>0.251</v>
      </c>
      <c r="U79" s="792">
        <v>0</v>
      </c>
      <c r="V79" s="791">
        <v>46.2230309999999</v>
      </c>
      <c r="W79" s="792">
        <v>72.75910642</v>
      </c>
      <c r="X79" s="793">
        <v>0.635288601995449</v>
      </c>
      <c r="Y79" s="794">
        <v>-26.5360754200001</v>
      </c>
      <c r="Z79" s="792">
        <v>0</v>
      </c>
      <c r="AA79" s="791">
        <v>2.73019</v>
      </c>
      <c r="AB79" s="792">
        <v>0.21861439</v>
      </c>
      <c r="AC79" s="793">
        <v>12.488610653672</v>
      </c>
      <c r="AD79" s="794">
        <v>2.51157561</v>
      </c>
      <c r="AE79" s="792">
        <v>0</v>
      </c>
      <c r="AF79" s="791">
        <v>8.78985099999999</v>
      </c>
      <c r="AG79" s="792">
        <v>26.59</v>
      </c>
      <c r="AH79" s="793">
        <v>0.330569800676946</v>
      </c>
      <c r="AI79" s="794">
        <v>-17.800149</v>
      </c>
      <c r="AJ79" s="792">
        <v>0</v>
      </c>
      <c r="AK79" s="791">
        <v>0.296876999999999</v>
      </c>
      <c r="AL79" s="792">
        <v>1.7</v>
      </c>
      <c r="AM79" s="793">
        <v>0.174633529411764</v>
      </c>
      <c r="AN79" s="794">
        <v>-1.403123</v>
      </c>
      <c r="AO79" s="792">
        <v>0</v>
      </c>
      <c r="AP79" s="791">
        <v>0.292641</v>
      </c>
      <c r="AQ79" s="792">
        <v>1.1</v>
      </c>
      <c r="AR79" s="793">
        <v>0.266037272727273</v>
      </c>
      <c r="AS79" s="794">
        <v>-0.807359</v>
      </c>
      <c r="AT79" s="792">
        <v>0</v>
      </c>
      <c r="AU79" s="791">
        <v>1.42094</v>
      </c>
      <c r="AV79" s="792">
        <v>0.195</v>
      </c>
      <c r="AW79" s="793">
        <v>7.28687179487179</v>
      </c>
      <c r="AX79" s="794">
        <v>1.22594</v>
      </c>
      <c r="AY79" s="792">
        <v>0</v>
      </c>
    </row>
    <row r="80" s="772" customFormat="1" spans="1:51">
      <c r="A80" s="790" t="s">
        <v>96</v>
      </c>
      <c r="B80" s="791">
        <v>12.766665</v>
      </c>
      <c r="C80" s="794">
        <v>7.64490899</v>
      </c>
      <c r="D80" s="793">
        <v>1.66995643986077</v>
      </c>
      <c r="E80" s="794">
        <v>5.12175601</v>
      </c>
      <c r="F80" s="792">
        <v>10.900385</v>
      </c>
      <c r="G80" s="791">
        <v>9.25821300000001</v>
      </c>
      <c r="H80" s="792">
        <v>4.34085082</v>
      </c>
      <c r="I80" s="793">
        <v>2.13281068249197</v>
      </c>
      <c r="J80" s="794">
        <v>4.91736218000001</v>
      </c>
      <c r="K80" s="792">
        <v>8.73499999999999</v>
      </c>
      <c r="L80" s="791">
        <v>1.774748</v>
      </c>
      <c r="M80" s="792">
        <v>2.334701</v>
      </c>
      <c r="N80" s="793">
        <v>0.760160722936256</v>
      </c>
      <c r="O80" s="794">
        <v>-0.559953</v>
      </c>
      <c r="P80" s="792">
        <v>1.659385</v>
      </c>
      <c r="Q80" s="791">
        <v>0.6381</v>
      </c>
      <c r="R80" s="792">
        <v>0.8195</v>
      </c>
      <c r="S80" s="793">
        <v>0.778645515558267</v>
      </c>
      <c r="T80" s="794">
        <v>-0.1814</v>
      </c>
      <c r="U80" s="792">
        <v>0.505999999999999</v>
      </c>
      <c r="V80" s="791">
        <v>0</v>
      </c>
      <c r="W80" s="792">
        <v>0</v>
      </c>
      <c r="X80" s="793" t="s">
        <v>29</v>
      </c>
      <c r="Y80" s="794">
        <v>0</v>
      </c>
      <c r="Z80" s="792">
        <v>0</v>
      </c>
      <c r="AA80" s="791">
        <v>1.095604</v>
      </c>
      <c r="AB80" s="792">
        <v>0.14985717</v>
      </c>
      <c r="AC80" s="793">
        <v>7.31098818962082</v>
      </c>
      <c r="AD80" s="794">
        <v>0.94574683</v>
      </c>
      <c r="AE80" s="792">
        <v>0</v>
      </c>
      <c r="AF80" s="791">
        <v>0</v>
      </c>
      <c r="AG80" s="792">
        <v>0</v>
      </c>
      <c r="AH80" s="793" t="s">
        <v>29</v>
      </c>
      <c r="AI80" s="794">
        <v>0</v>
      </c>
      <c r="AJ80" s="792">
        <v>0</v>
      </c>
      <c r="AK80" s="791">
        <v>0.014049</v>
      </c>
      <c r="AL80" s="792">
        <v>0.02</v>
      </c>
      <c r="AM80" s="793">
        <v>0.70245</v>
      </c>
      <c r="AN80" s="794">
        <v>-0.005951</v>
      </c>
      <c r="AO80" s="792">
        <v>0.033529</v>
      </c>
      <c r="AP80" s="791">
        <v>5.482454</v>
      </c>
      <c r="AQ80" s="792">
        <v>1.99</v>
      </c>
      <c r="AR80" s="793">
        <v>2.75500201005025</v>
      </c>
      <c r="AS80" s="794">
        <v>3.492454</v>
      </c>
      <c r="AT80" s="792">
        <v>0.537402</v>
      </c>
      <c r="AU80" s="791">
        <v>0.057</v>
      </c>
      <c r="AV80" s="792">
        <v>1.66</v>
      </c>
      <c r="AW80" s="793">
        <v>0.0343373493975904</v>
      </c>
      <c r="AX80" s="794">
        <v>-1.603</v>
      </c>
      <c r="AY80" s="792">
        <v>0.3433</v>
      </c>
    </row>
    <row r="81" s="695" customFormat="1" ht="16.2" spans="1:51">
      <c r="A81" s="213" t="s">
        <v>183</v>
      </c>
      <c r="B81" s="214">
        <v>140.574014</v>
      </c>
      <c r="C81" s="799">
        <v>159.49778681</v>
      </c>
      <c r="D81" s="238">
        <v>0.881354010055683</v>
      </c>
      <c r="E81" s="799">
        <v>-18.92377281</v>
      </c>
      <c r="F81" s="328">
        <v>78.9954059999998</v>
      </c>
      <c r="G81" s="214">
        <v>29.762702</v>
      </c>
      <c r="H81" s="328">
        <v>28.80981749</v>
      </c>
      <c r="I81" s="238">
        <v>1.03307499293707</v>
      </c>
      <c r="J81" s="799">
        <v>0.952884510000001</v>
      </c>
      <c r="K81" s="328">
        <v>16.75824</v>
      </c>
      <c r="L81" s="214">
        <v>6.89931099999999</v>
      </c>
      <c r="M81" s="328">
        <v>7.321295</v>
      </c>
      <c r="N81" s="238">
        <v>0.942362109435556</v>
      </c>
      <c r="O81" s="799">
        <v>-0.42198400000001</v>
      </c>
      <c r="P81" s="328">
        <v>2.886618</v>
      </c>
      <c r="Q81" s="214">
        <v>1.0613</v>
      </c>
      <c r="R81" s="328">
        <v>1.1117</v>
      </c>
      <c r="S81" s="238">
        <v>0.954664028065126</v>
      </c>
      <c r="T81" s="799">
        <v>-0.0504</v>
      </c>
      <c r="U81" s="328">
        <v>0.924399999999999</v>
      </c>
      <c r="V81" s="214">
        <v>98.2923939999998</v>
      </c>
      <c r="W81" s="328">
        <v>121.70483642</v>
      </c>
      <c r="X81" s="238">
        <v>0.807629317710888</v>
      </c>
      <c r="Y81" s="799">
        <v>-23.4124424200002</v>
      </c>
      <c r="Z81" s="328">
        <v>55.1601479999999</v>
      </c>
      <c r="AA81" s="214">
        <v>4.55830699999999</v>
      </c>
      <c r="AB81" s="328">
        <v>0.5501379</v>
      </c>
      <c r="AC81" s="238">
        <v>8.28575344472721</v>
      </c>
      <c r="AD81" s="799">
        <v>4.00816909999999</v>
      </c>
      <c r="AE81" s="328">
        <v>3.26599999999999</v>
      </c>
      <c r="AF81" s="214">
        <v>8.78985099999999</v>
      </c>
      <c r="AG81" s="328">
        <v>26.59</v>
      </c>
      <c r="AH81" s="238">
        <v>0.330569800676946</v>
      </c>
      <c r="AI81" s="799">
        <v>-17.800149</v>
      </c>
      <c r="AJ81" s="328">
        <v>0</v>
      </c>
      <c r="AK81" s="214">
        <v>0.310925999999999</v>
      </c>
      <c r="AL81" s="328">
        <v>4.52</v>
      </c>
      <c r="AM81" s="238">
        <v>0.0687889380530971</v>
      </c>
      <c r="AN81" s="799">
        <v>-4.209074</v>
      </c>
      <c r="AO81" s="328">
        <v>0.033529</v>
      </c>
      <c r="AP81" s="214">
        <v>6.167495</v>
      </c>
      <c r="AQ81" s="328">
        <v>3.09</v>
      </c>
      <c r="AR81" s="238">
        <v>1.99595307443366</v>
      </c>
      <c r="AS81" s="799">
        <v>3.077495</v>
      </c>
      <c r="AT81" s="328">
        <v>0.592784</v>
      </c>
      <c r="AU81" s="214">
        <v>1.47794</v>
      </c>
      <c r="AV81" s="328">
        <v>1.855</v>
      </c>
      <c r="AW81" s="238">
        <v>0.796733153638814</v>
      </c>
      <c r="AX81" s="799">
        <v>-0.37706</v>
      </c>
      <c r="AY81" s="328">
        <v>4.35949</v>
      </c>
    </row>
    <row r="82" s="695" customFormat="1" hidden="1" outlineLevel="2" spans="1:51">
      <c r="A82" s="796" t="s">
        <v>98</v>
      </c>
      <c r="B82" s="826">
        <v>0</v>
      </c>
      <c r="C82" s="719">
        <v>0</v>
      </c>
      <c r="D82" s="720" t="s">
        <v>29</v>
      </c>
      <c r="E82" s="719">
        <v>0</v>
      </c>
      <c r="F82" s="788">
        <v>13.006383</v>
      </c>
      <c r="G82" s="787">
        <v>0</v>
      </c>
      <c r="H82" s="788">
        <v>0</v>
      </c>
      <c r="I82" s="720" t="s">
        <v>29</v>
      </c>
      <c r="J82" s="789">
        <v>0</v>
      </c>
      <c r="K82" s="788">
        <v>9.3266</v>
      </c>
      <c r="L82" s="787">
        <v>0</v>
      </c>
      <c r="M82" s="788">
        <v>0</v>
      </c>
      <c r="N82" s="720" t="s">
        <v>29</v>
      </c>
      <c r="O82" s="789">
        <v>0</v>
      </c>
      <c r="P82" s="788">
        <v>1.358127</v>
      </c>
      <c r="Q82" s="787">
        <v>0</v>
      </c>
      <c r="R82" s="788">
        <v>0</v>
      </c>
      <c r="S82" s="720" t="s">
        <v>29</v>
      </c>
      <c r="T82" s="789">
        <v>0</v>
      </c>
      <c r="U82" s="788">
        <v>0.3788</v>
      </c>
      <c r="V82" s="787">
        <v>0</v>
      </c>
      <c r="W82" s="788">
        <v>0</v>
      </c>
      <c r="X82" s="720" t="s">
        <v>29</v>
      </c>
      <c r="Y82" s="789">
        <v>0</v>
      </c>
      <c r="Z82" s="788">
        <v>1.742856</v>
      </c>
      <c r="AA82" s="787">
        <v>0</v>
      </c>
      <c r="AB82" s="788">
        <v>0</v>
      </c>
      <c r="AC82" s="720" t="s">
        <v>29</v>
      </c>
      <c r="AD82" s="789">
        <v>0</v>
      </c>
      <c r="AE82" s="788">
        <v>0.2</v>
      </c>
      <c r="AF82" s="787">
        <v>0</v>
      </c>
      <c r="AG82" s="788">
        <v>0</v>
      </c>
      <c r="AH82" s="720" t="s">
        <v>29</v>
      </c>
      <c r="AI82" s="789">
        <v>0</v>
      </c>
      <c r="AJ82" s="788">
        <v>0</v>
      </c>
      <c r="AK82" s="787">
        <v>0</v>
      </c>
      <c r="AL82" s="788">
        <v>0</v>
      </c>
      <c r="AM82" s="720" t="s">
        <v>29</v>
      </c>
      <c r="AN82" s="789">
        <v>0</v>
      </c>
      <c r="AO82" s="788">
        <v>0</v>
      </c>
      <c r="AP82" s="787">
        <v>0</v>
      </c>
      <c r="AQ82" s="788">
        <v>0</v>
      </c>
      <c r="AR82" s="720" t="s">
        <v>29</v>
      </c>
      <c r="AS82" s="789">
        <v>0</v>
      </c>
      <c r="AT82" s="788">
        <v>0</v>
      </c>
      <c r="AU82" s="787">
        <v>0</v>
      </c>
      <c r="AV82" s="788">
        <v>0</v>
      </c>
      <c r="AW82" s="720" t="s">
        <v>29</v>
      </c>
      <c r="AX82" s="789">
        <v>0</v>
      </c>
      <c r="AY82" s="788">
        <v>0</v>
      </c>
    </row>
    <row r="83" s="695" customFormat="1" hidden="1" outlineLevel="2" spans="1:51">
      <c r="A83" s="796" t="s">
        <v>99</v>
      </c>
      <c r="B83" s="826">
        <v>2.04477999999999</v>
      </c>
      <c r="C83" s="719">
        <v>1.16666667</v>
      </c>
      <c r="D83" s="720">
        <v>1.75266856642094</v>
      </c>
      <c r="E83" s="719">
        <v>0.87811332999999</v>
      </c>
      <c r="F83" s="788">
        <v>3.100725</v>
      </c>
      <c r="G83" s="787">
        <v>0.458824</v>
      </c>
      <c r="H83" s="788">
        <v>0.8</v>
      </c>
      <c r="I83" s="720">
        <v>0.57353</v>
      </c>
      <c r="J83" s="789">
        <v>-0.341176</v>
      </c>
      <c r="K83" s="788">
        <v>1.15</v>
      </c>
      <c r="L83" s="787">
        <v>0.126146</v>
      </c>
      <c r="M83" s="788">
        <v>0.136035</v>
      </c>
      <c r="N83" s="720">
        <v>0.92730547285625</v>
      </c>
      <c r="O83" s="789">
        <v>-0.00988899999999998</v>
      </c>
      <c r="P83" s="788">
        <v>0.247336</v>
      </c>
      <c r="Q83" s="787">
        <v>0</v>
      </c>
      <c r="R83" s="788">
        <v>0.047</v>
      </c>
      <c r="S83" s="720">
        <v>0</v>
      </c>
      <c r="T83" s="789">
        <v>-0.047</v>
      </c>
      <c r="U83" s="788">
        <v>0.047</v>
      </c>
      <c r="V83" s="787">
        <v>1.28980999999999</v>
      </c>
      <c r="W83" s="788">
        <v>0.181965</v>
      </c>
      <c r="X83" s="720">
        <v>7.08823125326294</v>
      </c>
      <c r="Y83" s="789">
        <v>1.10784499999999</v>
      </c>
      <c r="Z83" s="788">
        <v>1.516389</v>
      </c>
      <c r="AA83" s="787">
        <v>0.17</v>
      </c>
      <c r="AB83" s="788">
        <v>0.00166667</v>
      </c>
      <c r="AC83" s="720">
        <v>101.999796000408</v>
      </c>
      <c r="AD83" s="789">
        <v>0.16833333</v>
      </c>
      <c r="AE83" s="788">
        <v>0.14</v>
      </c>
      <c r="AF83" s="787">
        <v>0</v>
      </c>
      <c r="AG83" s="788">
        <v>0</v>
      </c>
      <c r="AH83" s="720" t="s">
        <v>29</v>
      </c>
      <c r="AI83" s="789">
        <v>0</v>
      </c>
      <c r="AJ83" s="788">
        <v>0</v>
      </c>
      <c r="AK83" s="787">
        <v>0.316265</v>
      </c>
      <c r="AL83" s="788">
        <v>0.37</v>
      </c>
      <c r="AM83" s="720">
        <v>0.85477027027027</v>
      </c>
      <c r="AN83" s="789">
        <v>-0.053735</v>
      </c>
      <c r="AO83" s="788">
        <v>0</v>
      </c>
      <c r="AP83" s="787">
        <v>0.0705249999999999</v>
      </c>
      <c r="AQ83" s="788">
        <v>0</v>
      </c>
      <c r="AR83" s="720" t="s">
        <v>29</v>
      </c>
      <c r="AS83" s="789">
        <v>0.0705249999999999</v>
      </c>
      <c r="AT83" s="788">
        <v>0</v>
      </c>
      <c r="AU83" s="787">
        <v>0</v>
      </c>
      <c r="AV83" s="788">
        <v>0</v>
      </c>
      <c r="AW83" s="720" t="s">
        <v>29</v>
      </c>
      <c r="AX83" s="789">
        <v>0</v>
      </c>
      <c r="AY83" s="788">
        <v>0</v>
      </c>
    </row>
    <row r="84" s="695" customFormat="1" hidden="1" outlineLevel="2" spans="1:51">
      <c r="A84" s="796" t="s">
        <v>100</v>
      </c>
      <c r="B84" s="826">
        <v>0</v>
      </c>
      <c r="C84" s="719">
        <v>0</v>
      </c>
      <c r="D84" s="720" t="s">
        <v>29</v>
      </c>
      <c r="E84" s="719">
        <v>0</v>
      </c>
      <c r="F84" s="788">
        <v>0.303272000000001</v>
      </c>
      <c r="G84" s="787">
        <v>0</v>
      </c>
      <c r="H84" s="788">
        <v>0</v>
      </c>
      <c r="I84" s="720" t="s">
        <v>29</v>
      </c>
      <c r="J84" s="789">
        <v>0</v>
      </c>
      <c r="K84" s="788">
        <v>0</v>
      </c>
      <c r="L84" s="787">
        <v>0</v>
      </c>
      <c r="M84" s="788">
        <v>0</v>
      </c>
      <c r="N84" s="720" t="s">
        <v>29</v>
      </c>
      <c r="O84" s="789">
        <v>0</v>
      </c>
      <c r="P84" s="788">
        <v>0</v>
      </c>
      <c r="Q84" s="787">
        <v>0</v>
      </c>
      <c r="R84" s="788">
        <v>0</v>
      </c>
      <c r="S84" s="720" t="s">
        <v>29</v>
      </c>
      <c r="T84" s="789">
        <v>0</v>
      </c>
      <c r="U84" s="788">
        <v>0</v>
      </c>
      <c r="V84" s="787">
        <v>0</v>
      </c>
      <c r="W84" s="788">
        <v>0</v>
      </c>
      <c r="X84" s="720" t="s">
        <v>29</v>
      </c>
      <c r="Y84" s="789">
        <v>0</v>
      </c>
      <c r="Z84" s="788">
        <v>0.293272000000001</v>
      </c>
      <c r="AA84" s="787">
        <v>0</v>
      </c>
      <c r="AB84" s="788">
        <v>0</v>
      </c>
      <c r="AC84" s="720" t="s">
        <v>29</v>
      </c>
      <c r="AD84" s="789">
        <v>0</v>
      </c>
      <c r="AE84" s="788">
        <v>0.01</v>
      </c>
      <c r="AF84" s="787">
        <v>0</v>
      </c>
      <c r="AG84" s="788">
        <v>0</v>
      </c>
      <c r="AH84" s="720" t="s">
        <v>29</v>
      </c>
      <c r="AI84" s="789">
        <v>0</v>
      </c>
      <c r="AJ84" s="788">
        <v>0</v>
      </c>
      <c r="AK84" s="787">
        <v>0</v>
      </c>
      <c r="AL84" s="788">
        <v>0</v>
      </c>
      <c r="AM84" s="720" t="s">
        <v>29</v>
      </c>
      <c r="AN84" s="789">
        <v>0</v>
      </c>
      <c r="AO84" s="788">
        <v>0</v>
      </c>
      <c r="AP84" s="787">
        <v>0</v>
      </c>
      <c r="AQ84" s="788">
        <v>0</v>
      </c>
      <c r="AR84" s="720" t="s">
        <v>29</v>
      </c>
      <c r="AS84" s="789">
        <v>0</v>
      </c>
      <c r="AT84" s="788">
        <v>0</v>
      </c>
      <c r="AU84" s="787">
        <v>0</v>
      </c>
      <c r="AV84" s="788">
        <v>0</v>
      </c>
      <c r="AW84" s="720" t="s">
        <v>29</v>
      </c>
      <c r="AX84" s="789">
        <v>0</v>
      </c>
      <c r="AY84" s="788">
        <v>0</v>
      </c>
    </row>
    <row r="85" s="695" customFormat="1" hidden="1" outlineLevel="2" spans="1:51">
      <c r="A85" s="796" t="s">
        <v>101</v>
      </c>
      <c r="B85" s="826">
        <v>0</v>
      </c>
      <c r="C85" s="719">
        <v>-3.19999999999999e-7</v>
      </c>
      <c r="D85" s="720">
        <v>0</v>
      </c>
      <c r="E85" s="719">
        <v>3.19999999999999e-7</v>
      </c>
      <c r="F85" s="788">
        <v>6.424576</v>
      </c>
      <c r="G85" s="787">
        <v>0</v>
      </c>
      <c r="H85" s="788">
        <v>0</v>
      </c>
      <c r="I85" s="720" t="s">
        <v>29</v>
      </c>
      <c r="J85" s="789">
        <v>0</v>
      </c>
      <c r="K85" s="788">
        <v>0.879999999999998</v>
      </c>
      <c r="L85" s="787">
        <v>0</v>
      </c>
      <c r="M85" s="788">
        <v>3e-6</v>
      </c>
      <c r="N85" s="720">
        <v>0</v>
      </c>
      <c r="O85" s="789">
        <v>-3e-6</v>
      </c>
      <c r="P85" s="788">
        <v>0.191131</v>
      </c>
      <c r="Q85" s="787">
        <v>0</v>
      </c>
      <c r="R85" s="788">
        <v>0</v>
      </c>
      <c r="S85" s="720" t="s">
        <v>29</v>
      </c>
      <c r="T85" s="789">
        <v>0</v>
      </c>
      <c r="U85" s="788">
        <v>0.0439999999999999</v>
      </c>
      <c r="V85" s="787">
        <v>0</v>
      </c>
      <c r="W85" s="788">
        <v>0</v>
      </c>
      <c r="X85" s="720" t="s">
        <v>29</v>
      </c>
      <c r="Y85" s="789">
        <v>0</v>
      </c>
      <c r="Z85" s="788">
        <v>5.234445</v>
      </c>
      <c r="AA85" s="787">
        <v>0</v>
      </c>
      <c r="AB85" s="788">
        <v>-3.32e-6</v>
      </c>
      <c r="AC85" s="720">
        <v>0</v>
      </c>
      <c r="AD85" s="789">
        <v>3.32e-6</v>
      </c>
      <c r="AE85" s="788">
        <v>0.075</v>
      </c>
      <c r="AF85" s="787">
        <v>0</v>
      </c>
      <c r="AG85" s="788">
        <v>0</v>
      </c>
      <c r="AH85" s="720" t="s">
        <v>29</v>
      </c>
      <c r="AI85" s="789">
        <v>0</v>
      </c>
      <c r="AJ85" s="788">
        <v>0</v>
      </c>
      <c r="AK85" s="787">
        <v>0</v>
      </c>
      <c r="AL85" s="788">
        <v>0</v>
      </c>
      <c r="AM85" s="720" t="s">
        <v>29</v>
      </c>
      <c r="AN85" s="789">
        <v>0</v>
      </c>
      <c r="AO85" s="788">
        <v>0</v>
      </c>
      <c r="AP85" s="787">
        <v>0</v>
      </c>
      <c r="AQ85" s="788">
        <v>0</v>
      </c>
      <c r="AR85" s="720" t="s">
        <v>29</v>
      </c>
      <c r="AS85" s="789">
        <v>0</v>
      </c>
      <c r="AT85" s="788">
        <v>0</v>
      </c>
      <c r="AU85" s="787">
        <v>0</v>
      </c>
      <c r="AV85" s="788">
        <v>0</v>
      </c>
      <c r="AW85" s="720" t="s">
        <v>29</v>
      </c>
      <c r="AX85" s="789">
        <v>0</v>
      </c>
      <c r="AY85" s="788">
        <v>0</v>
      </c>
    </row>
    <row r="86" s="695" customFormat="1" hidden="1" outlineLevel="2" spans="1:51">
      <c r="A86" s="796" t="s">
        <v>102</v>
      </c>
      <c r="B86" s="826">
        <v>9.615393</v>
      </c>
      <c r="C86" s="719">
        <v>8.72775935</v>
      </c>
      <c r="D86" s="720">
        <v>1.10170235158924</v>
      </c>
      <c r="E86" s="719">
        <v>0.88763365</v>
      </c>
      <c r="F86" s="788">
        <v>10.54419</v>
      </c>
      <c r="G86" s="787">
        <v>4.285787</v>
      </c>
      <c r="H86" s="788">
        <v>4.1858</v>
      </c>
      <c r="I86" s="720">
        <v>1.02388719002341</v>
      </c>
      <c r="J86" s="789">
        <v>0.0999869999999996</v>
      </c>
      <c r="K86" s="788">
        <v>3.122382</v>
      </c>
      <c r="L86" s="787">
        <v>0.876428</v>
      </c>
      <c r="M86" s="788">
        <v>0.906092</v>
      </c>
      <c r="N86" s="720">
        <v>0.967261602574573</v>
      </c>
      <c r="O86" s="789">
        <v>-0.029664</v>
      </c>
      <c r="P86" s="788">
        <v>0.734213999999998</v>
      </c>
      <c r="Q86" s="787">
        <v>0.0488999999999999</v>
      </c>
      <c r="R86" s="788">
        <v>0.0929</v>
      </c>
      <c r="S86" s="720">
        <v>0.52637244348762</v>
      </c>
      <c r="T86" s="789">
        <v>-0.0440000000000001</v>
      </c>
      <c r="U86" s="788">
        <v>0.0299999999999999</v>
      </c>
      <c r="V86" s="787">
        <v>4.028638</v>
      </c>
      <c r="W86" s="788">
        <v>3.49880066</v>
      </c>
      <c r="X86" s="720">
        <v>1.15143398881147</v>
      </c>
      <c r="Y86" s="789">
        <v>0.52983734</v>
      </c>
      <c r="Z86" s="788">
        <v>6.51290399999999</v>
      </c>
      <c r="AA86" s="787">
        <v>0.37564</v>
      </c>
      <c r="AB86" s="788">
        <v>0.04416669</v>
      </c>
      <c r="AC86" s="720">
        <v>8.50505211053851</v>
      </c>
      <c r="AD86" s="789">
        <v>0.33147331</v>
      </c>
      <c r="AE86" s="788">
        <v>0.14469</v>
      </c>
      <c r="AF86" s="787">
        <v>0.662368999999999</v>
      </c>
      <c r="AG86" s="788">
        <v>0.7</v>
      </c>
      <c r="AH86" s="720">
        <v>0.946241428571427</v>
      </c>
      <c r="AI86" s="789">
        <v>-0.037631000000001</v>
      </c>
      <c r="AJ86" s="788">
        <v>0.318076</v>
      </c>
      <c r="AK86" s="787">
        <v>0</v>
      </c>
      <c r="AL86" s="788">
        <v>0</v>
      </c>
      <c r="AM86" s="720" t="s">
        <v>29</v>
      </c>
      <c r="AN86" s="789">
        <v>0</v>
      </c>
      <c r="AO86" s="788">
        <v>0</v>
      </c>
      <c r="AP86" s="787">
        <v>0.014994</v>
      </c>
      <c r="AQ86" s="788">
        <v>0.04</v>
      </c>
      <c r="AR86" s="720">
        <v>0.37485</v>
      </c>
      <c r="AS86" s="789">
        <v>-0.025006</v>
      </c>
      <c r="AT86" s="788">
        <v>0.04418</v>
      </c>
      <c r="AU86" s="787">
        <v>0.162</v>
      </c>
      <c r="AV86" s="788">
        <v>0.56</v>
      </c>
      <c r="AW86" s="720">
        <v>0.289285714285714</v>
      </c>
      <c r="AX86" s="789">
        <v>-0.398</v>
      </c>
      <c r="AY86" s="788">
        <v>0.666788999999999</v>
      </c>
    </row>
    <row r="87" s="695" customFormat="1" hidden="1" outlineLevel="2" spans="1:51">
      <c r="A87" s="796" t="s">
        <v>103</v>
      </c>
      <c r="B87" s="826">
        <v>37.731037</v>
      </c>
      <c r="C87" s="719">
        <v>38.63</v>
      </c>
      <c r="D87" s="720">
        <v>0.976728889464147</v>
      </c>
      <c r="E87" s="719">
        <v>-0.898963000000002</v>
      </c>
      <c r="F87" s="788">
        <v>18.54285</v>
      </c>
      <c r="G87" s="787">
        <v>16.174183</v>
      </c>
      <c r="H87" s="788">
        <v>17.632</v>
      </c>
      <c r="I87" s="720">
        <v>0.917319816243194</v>
      </c>
      <c r="J87" s="789">
        <v>-1.457817</v>
      </c>
      <c r="K87" s="788">
        <v>10.018301</v>
      </c>
      <c r="L87" s="787">
        <v>3.04217599999999</v>
      </c>
      <c r="M87" s="788">
        <v>3.600461</v>
      </c>
      <c r="N87" s="720">
        <v>0.844940689539476</v>
      </c>
      <c r="O87" s="789">
        <v>-0.55828500000001</v>
      </c>
      <c r="P87" s="788">
        <v>2.197983</v>
      </c>
      <c r="Q87" s="787">
        <v>0.0809999999999999</v>
      </c>
      <c r="R87" s="788">
        <v>0.1179</v>
      </c>
      <c r="S87" s="720">
        <v>0.687022900763358</v>
      </c>
      <c r="T87" s="789">
        <v>-0.0369000000000001</v>
      </c>
      <c r="U87" s="788">
        <v>0.338</v>
      </c>
      <c r="V87" s="787">
        <v>16.61193</v>
      </c>
      <c r="W87" s="788">
        <v>17.0658889</v>
      </c>
      <c r="X87" s="720">
        <v>0.973399633464155</v>
      </c>
      <c r="Y87" s="789">
        <v>-0.4539589</v>
      </c>
      <c r="Z87" s="788">
        <v>5.39856599999999</v>
      </c>
      <c r="AA87" s="787">
        <v>1.821748</v>
      </c>
      <c r="AB87" s="788">
        <v>0.2137501</v>
      </c>
      <c r="AC87" s="720">
        <v>8.52279367354682</v>
      </c>
      <c r="AD87" s="789">
        <v>1.6079979</v>
      </c>
      <c r="AE87" s="788">
        <v>0.589999999999999</v>
      </c>
      <c r="AF87" s="787">
        <v>38.1246399999999</v>
      </c>
      <c r="AG87" s="788">
        <v>36.75</v>
      </c>
      <c r="AH87" s="720">
        <v>1.03740517006802</v>
      </c>
      <c r="AI87" s="789">
        <v>1.3746399999999</v>
      </c>
      <c r="AJ87" s="788">
        <v>0.832353</v>
      </c>
      <c r="AK87" s="787">
        <v>0.237843</v>
      </c>
      <c r="AL87" s="788">
        <v>1.5</v>
      </c>
      <c r="AM87" s="720">
        <v>0.158562</v>
      </c>
      <c r="AN87" s="789">
        <v>-1.262157</v>
      </c>
      <c r="AO87" s="788">
        <v>0</v>
      </c>
      <c r="AP87" s="787">
        <v>1.273581</v>
      </c>
      <c r="AQ87" s="788">
        <v>0.16</v>
      </c>
      <c r="AR87" s="720">
        <v>7.95988125</v>
      </c>
      <c r="AS87" s="789">
        <v>1.113581</v>
      </c>
      <c r="AT87" s="788">
        <v>0</v>
      </c>
      <c r="AU87" s="787">
        <v>2.518088</v>
      </c>
      <c r="AV87" s="788">
        <v>1</v>
      </c>
      <c r="AW87" s="720">
        <v>2.518088</v>
      </c>
      <c r="AX87" s="789">
        <v>1.518088</v>
      </c>
      <c r="AY87" s="788">
        <v>0.6057</v>
      </c>
    </row>
    <row r="88" s="772" customFormat="1" collapsed="1" spans="1:51">
      <c r="A88" s="790" t="s">
        <v>104</v>
      </c>
      <c r="B88" s="791">
        <v>49.39121</v>
      </c>
      <c r="C88" s="794">
        <v>48.5244257</v>
      </c>
      <c r="D88" s="793">
        <v>1.01786284510318</v>
      </c>
      <c r="E88" s="794">
        <v>0.866784299999999</v>
      </c>
      <c r="F88" s="801">
        <v>51.921996</v>
      </c>
      <c r="G88" s="791">
        <v>20.918794</v>
      </c>
      <c r="H88" s="792">
        <v>22.6178</v>
      </c>
      <c r="I88" s="793">
        <v>0.924881907170458</v>
      </c>
      <c r="J88" s="794">
        <v>-1.699006</v>
      </c>
      <c r="K88" s="801">
        <v>24.497283</v>
      </c>
      <c r="L88" s="791">
        <v>4.04474999999999</v>
      </c>
      <c r="M88" s="792">
        <v>4.642591</v>
      </c>
      <c r="N88" s="793">
        <v>0.871226864481491</v>
      </c>
      <c r="O88" s="794">
        <v>-0.597841000000011</v>
      </c>
      <c r="P88" s="801">
        <v>4.72879099999999</v>
      </c>
      <c r="Q88" s="791">
        <v>0.1299</v>
      </c>
      <c r="R88" s="792">
        <v>0.2578</v>
      </c>
      <c r="S88" s="793">
        <v>0.503878975950349</v>
      </c>
      <c r="T88" s="794">
        <v>-0.1279</v>
      </c>
      <c r="U88" s="801">
        <v>0.8378</v>
      </c>
      <c r="V88" s="791">
        <v>21.930378</v>
      </c>
      <c r="W88" s="792">
        <v>20.74665456</v>
      </c>
      <c r="X88" s="793">
        <v>1.05705611170112</v>
      </c>
      <c r="Y88" s="794">
        <v>1.18372344</v>
      </c>
      <c r="Z88" s="801">
        <v>20.698432</v>
      </c>
      <c r="AA88" s="791">
        <v>2.367388</v>
      </c>
      <c r="AB88" s="792">
        <v>0.25958014</v>
      </c>
      <c r="AC88" s="793">
        <v>9.12006596498484</v>
      </c>
      <c r="AD88" s="794">
        <v>2.10780786</v>
      </c>
      <c r="AE88" s="801">
        <v>1.15969</v>
      </c>
      <c r="AF88" s="791">
        <v>38.7870089999999</v>
      </c>
      <c r="AG88" s="792">
        <v>37.45</v>
      </c>
      <c r="AH88" s="793">
        <v>1.03570117489986</v>
      </c>
      <c r="AI88" s="794">
        <v>1.3370089999999</v>
      </c>
      <c r="AJ88" s="801">
        <v>1.150429</v>
      </c>
      <c r="AK88" s="791">
        <v>0.554108</v>
      </c>
      <c r="AL88" s="792">
        <v>1.87</v>
      </c>
      <c r="AM88" s="793">
        <v>0.296314438502674</v>
      </c>
      <c r="AN88" s="794">
        <v>-1.315892</v>
      </c>
      <c r="AO88" s="801">
        <v>0</v>
      </c>
      <c r="AP88" s="791">
        <v>1.3591</v>
      </c>
      <c r="AQ88" s="792">
        <v>0.2</v>
      </c>
      <c r="AR88" s="793">
        <v>6.7955</v>
      </c>
      <c r="AS88" s="794">
        <v>1.1591</v>
      </c>
      <c r="AT88" s="801">
        <v>0.04418</v>
      </c>
      <c r="AU88" s="791">
        <v>2.680088</v>
      </c>
      <c r="AV88" s="792">
        <v>1.56</v>
      </c>
      <c r="AW88" s="793">
        <v>1.71800512820513</v>
      </c>
      <c r="AX88" s="794">
        <v>1.120088</v>
      </c>
      <c r="AY88" s="801">
        <v>1.272489</v>
      </c>
    </row>
    <row r="89" s="695" customFormat="1" hidden="1" outlineLevel="2" spans="1:51">
      <c r="A89" s="796" t="s">
        <v>105</v>
      </c>
      <c r="B89" s="787">
        <v>92.5390509999999</v>
      </c>
      <c r="C89" s="719">
        <v>114</v>
      </c>
      <c r="D89" s="720">
        <v>0.811746061403508</v>
      </c>
      <c r="E89" s="789">
        <v>-21.4609490000001</v>
      </c>
      <c r="F89" s="788">
        <v>0</v>
      </c>
      <c r="G89" s="787">
        <v>10.442411</v>
      </c>
      <c r="H89" s="788">
        <v>3.91</v>
      </c>
      <c r="I89" s="720">
        <v>2.67069335038363</v>
      </c>
      <c r="J89" s="789">
        <v>6.532411</v>
      </c>
      <c r="K89" s="788">
        <v>0</v>
      </c>
      <c r="L89" s="787">
        <v>1.57202599999999</v>
      </c>
      <c r="M89" s="788">
        <v>0.864462</v>
      </c>
      <c r="N89" s="720">
        <v>1.81850214352972</v>
      </c>
      <c r="O89" s="789">
        <v>0.70756399999999</v>
      </c>
      <c r="P89" s="788">
        <v>0</v>
      </c>
      <c r="Q89" s="787">
        <v>0.0585</v>
      </c>
      <c r="R89" s="788">
        <v>0.1388</v>
      </c>
      <c r="S89" s="720">
        <v>0.421469740634006</v>
      </c>
      <c r="T89" s="789">
        <v>-0.0803</v>
      </c>
      <c r="U89" s="788">
        <v>0</v>
      </c>
      <c r="V89" s="787">
        <v>80.3188639999999</v>
      </c>
      <c r="W89" s="788">
        <v>109.02279859</v>
      </c>
      <c r="X89" s="720">
        <v>0.736716219348336</v>
      </c>
      <c r="Y89" s="789">
        <v>-28.7039345900001</v>
      </c>
      <c r="Z89" s="788">
        <v>0</v>
      </c>
      <c r="AA89" s="787">
        <v>0.14725</v>
      </c>
      <c r="AB89" s="788">
        <v>0.06393941</v>
      </c>
      <c r="AC89" s="720">
        <v>2.30296150683905</v>
      </c>
      <c r="AD89" s="789">
        <v>0.08331059</v>
      </c>
      <c r="AE89" s="788">
        <v>0</v>
      </c>
      <c r="AF89" s="787">
        <v>0</v>
      </c>
      <c r="AG89" s="788">
        <v>0</v>
      </c>
      <c r="AH89" s="720" t="s">
        <v>29</v>
      </c>
      <c r="AI89" s="789">
        <v>0</v>
      </c>
      <c r="AJ89" s="788">
        <v>0</v>
      </c>
      <c r="AK89" s="787">
        <v>2.6</v>
      </c>
      <c r="AL89" s="788">
        <v>3.33333333</v>
      </c>
      <c r="AM89" s="720">
        <v>0.78000000078</v>
      </c>
      <c r="AN89" s="789">
        <v>-0.73333333</v>
      </c>
      <c r="AO89" s="788">
        <v>0</v>
      </c>
      <c r="AP89" s="787">
        <v>0.202924999999999</v>
      </c>
      <c r="AQ89" s="788">
        <v>0</v>
      </c>
      <c r="AR89" s="720" t="s">
        <v>29</v>
      </c>
      <c r="AS89" s="789">
        <v>0.202924999999999</v>
      </c>
      <c r="AT89" s="788">
        <v>0</v>
      </c>
      <c r="AU89" s="787">
        <v>0.0592999999999999</v>
      </c>
      <c r="AV89" s="788">
        <v>0</v>
      </c>
      <c r="AW89" s="720" t="s">
        <v>29</v>
      </c>
      <c r="AX89" s="789">
        <v>0.0592999999999999</v>
      </c>
      <c r="AY89" s="788">
        <v>0</v>
      </c>
    </row>
    <row r="90" s="164" customFormat="1" hidden="1" outlineLevel="2" spans="1:51">
      <c r="A90" s="796" t="s">
        <v>107</v>
      </c>
      <c r="B90" s="787">
        <v>13.759489</v>
      </c>
      <c r="C90" s="719">
        <v>16</v>
      </c>
      <c r="D90" s="720">
        <v>0.8599680625</v>
      </c>
      <c r="E90" s="789">
        <v>-2.240511</v>
      </c>
      <c r="F90" s="788">
        <v>0</v>
      </c>
      <c r="G90" s="787">
        <v>8.09545799999997</v>
      </c>
      <c r="H90" s="788">
        <v>12.1471</v>
      </c>
      <c r="I90" s="720">
        <v>0.666451910332505</v>
      </c>
      <c r="J90" s="789">
        <v>-4.05164200000003</v>
      </c>
      <c r="K90" s="788">
        <v>0</v>
      </c>
      <c r="L90" s="787">
        <v>1.535164</v>
      </c>
      <c r="M90" s="788">
        <v>0</v>
      </c>
      <c r="N90" s="720" t="s">
        <v>29</v>
      </c>
      <c r="O90" s="789">
        <v>1.535164</v>
      </c>
      <c r="P90" s="788">
        <v>0</v>
      </c>
      <c r="Q90" s="787">
        <v>0.1075</v>
      </c>
      <c r="R90" s="788">
        <v>0</v>
      </c>
      <c r="S90" s="720" t="s">
        <v>29</v>
      </c>
      <c r="T90" s="789">
        <v>0.1075</v>
      </c>
      <c r="U90" s="788">
        <v>0</v>
      </c>
      <c r="V90" s="787">
        <v>4.10268699999999</v>
      </c>
      <c r="W90" s="788">
        <v>3.8529</v>
      </c>
      <c r="X90" s="720">
        <v>1.06483090658984</v>
      </c>
      <c r="Y90" s="789">
        <v>0.24978699999999</v>
      </c>
      <c r="Z90" s="788">
        <v>0</v>
      </c>
      <c r="AA90" s="787">
        <v>-0.08132</v>
      </c>
      <c r="AB90" s="788">
        <v>0</v>
      </c>
      <c r="AC90" s="720" t="s">
        <v>29</v>
      </c>
      <c r="AD90" s="789">
        <v>-0.08132</v>
      </c>
      <c r="AE90" s="788">
        <v>0</v>
      </c>
      <c r="AF90" s="787">
        <v>16.920101</v>
      </c>
      <c r="AG90" s="788">
        <v>18.5</v>
      </c>
      <c r="AH90" s="720">
        <v>0.914600054054054</v>
      </c>
      <c r="AI90" s="789">
        <v>-1.579899</v>
      </c>
      <c r="AJ90" s="788">
        <v>0</v>
      </c>
      <c r="AK90" s="787">
        <v>0</v>
      </c>
      <c r="AL90" s="788">
        <v>0.8</v>
      </c>
      <c r="AM90" s="720">
        <v>0</v>
      </c>
      <c r="AN90" s="789">
        <v>-0.8</v>
      </c>
      <c r="AO90" s="788">
        <v>0</v>
      </c>
      <c r="AP90" s="787">
        <v>0.125380000000001</v>
      </c>
      <c r="AQ90" s="788">
        <v>0</v>
      </c>
      <c r="AR90" s="720" t="s">
        <v>29</v>
      </c>
      <c r="AS90" s="789">
        <v>0.125380000000001</v>
      </c>
      <c r="AT90" s="788">
        <v>0</v>
      </c>
      <c r="AU90" s="787">
        <v>0.454776</v>
      </c>
      <c r="AV90" s="788">
        <v>0.64</v>
      </c>
      <c r="AW90" s="720">
        <v>0.7105875</v>
      </c>
      <c r="AX90" s="789">
        <v>-0.185224</v>
      </c>
      <c r="AY90" s="788">
        <v>0</v>
      </c>
    </row>
    <row r="91" s="695" customFormat="1" hidden="1" outlineLevel="2" spans="1:51">
      <c r="A91" s="796" t="s">
        <v>108</v>
      </c>
      <c r="B91" s="787">
        <v>8.66708899999999</v>
      </c>
      <c r="C91" s="719">
        <v>6.75</v>
      </c>
      <c r="D91" s="720">
        <v>1.28401318518518</v>
      </c>
      <c r="E91" s="789">
        <v>1.91708899999999</v>
      </c>
      <c r="F91" s="788">
        <v>0</v>
      </c>
      <c r="G91" s="787">
        <v>6.83524499999999</v>
      </c>
      <c r="H91" s="788">
        <v>0</v>
      </c>
      <c r="I91" s="720" t="s">
        <v>29</v>
      </c>
      <c r="J91" s="789">
        <v>6.83524499999999</v>
      </c>
      <c r="K91" s="788">
        <v>0</v>
      </c>
      <c r="L91" s="787">
        <v>0.958665999999999</v>
      </c>
      <c r="M91" s="788">
        <v>0</v>
      </c>
      <c r="N91" s="720" t="s">
        <v>29</v>
      </c>
      <c r="O91" s="789">
        <v>0.958665999999999</v>
      </c>
      <c r="P91" s="788">
        <v>0</v>
      </c>
      <c r="Q91" s="787">
        <v>0.2225</v>
      </c>
      <c r="R91" s="788">
        <v>0</v>
      </c>
      <c r="S91" s="720" t="s">
        <v>29</v>
      </c>
      <c r="T91" s="789">
        <v>0.2225</v>
      </c>
      <c r="U91" s="788">
        <v>0</v>
      </c>
      <c r="V91" s="787">
        <v>0.573678</v>
      </c>
      <c r="W91" s="788">
        <v>6.75</v>
      </c>
      <c r="X91" s="720">
        <v>0.0849893333333333</v>
      </c>
      <c r="Y91" s="789">
        <v>-6.176322</v>
      </c>
      <c r="Z91" s="788">
        <v>0</v>
      </c>
      <c r="AA91" s="787">
        <v>0.0769999999999999</v>
      </c>
      <c r="AB91" s="788">
        <v>0</v>
      </c>
      <c r="AC91" s="720" t="s">
        <v>29</v>
      </c>
      <c r="AD91" s="789">
        <v>0.0769999999999999</v>
      </c>
      <c r="AE91" s="788">
        <v>0</v>
      </c>
      <c r="AF91" s="787">
        <v>4.82110099999999</v>
      </c>
      <c r="AG91" s="788">
        <v>4.55</v>
      </c>
      <c r="AH91" s="720">
        <v>1.05958263736264</v>
      </c>
      <c r="AI91" s="789">
        <v>0.27110099999999</v>
      </c>
      <c r="AJ91" s="788">
        <v>0</v>
      </c>
      <c r="AK91" s="787">
        <v>0.0961179999999999</v>
      </c>
      <c r="AL91" s="788">
        <v>0.5</v>
      </c>
      <c r="AM91" s="720">
        <v>0.192236</v>
      </c>
      <c r="AN91" s="789">
        <v>-0.403882</v>
      </c>
      <c r="AO91" s="788">
        <v>0</v>
      </c>
      <c r="AP91" s="787">
        <v>0.885202</v>
      </c>
      <c r="AQ91" s="788">
        <v>0</v>
      </c>
      <c r="AR91" s="720" t="s">
        <v>29</v>
      </c>
      <c r="AS91" s="789">
        <v>0.885202</v>
      </c>
      <c r="AT91" s="788">
        <v>0</v>
      </c>
      <c r="AU91" s="787">
        <v>0.073153</v>
      </c>
      <c r="AV91" s="788">
        <v>0</v>
      </c>
      <c r="AW91" s="720" t="s">
        <v>29</v>
      </c>
      <c r="AX91" s="789">
        <v>0.073153</v>
      </c>
      <c r="AY91" s="788">
        <v>0</v>
      </c>
    </row>
    <row r="92" s="695" customFormat="1" hidden="1" outlineLevel="2" spans="1:51">
      <c r="A92" s="796" t="s">
        <v>109</v>
      </c>
      <c r="B92" s="787">
        <v>0</v>
      </c>
      <c r="C92" s="719">
        <v>14.7</v>
      </c>
      <c r="D92" s="720">
        <v>0</v>
      </c>
      <c r="E92" s="789">
        <v>-14.7</v>
      </c>
      <c r="F92" s="788">
        <v>0</v>
      </c>
      <c r="G92" s="787">
        <v>0</v>
      </c>
      <c r="H92" s="788">
        <v>0</v>
      </c>
      <c r="I92" s="720" t="s">
        <v>29</v>
      </c>
      <c r="J92" s="789">
        <v>0</v>
      </c>
      <c r="K92" s="788">
        <v>0</v>
      </c>
      <c r="L92" s="787">
        <v>0</v>
      </c>
      <c r="M92" s="788">
        <v>0</v>
      </c>
      <c r="N92" s="720" t="s">
        <v>29</v>
      </c>
      <c r="O92" s="789">
        <v>0</v>
      </c>
      <c r="P92" s="788">
        <v>0</v>
      </c>
      <c r="Q92" s="787">
        <v>0</v>
      </c>
      <c r="R92" s="788">
        <v>0</v>
      </c>
      <c r="S92" s="720" t="s">
        <v>29</v>
      </c>
      <c r="T92" s="789">
        <v>0</v>
      </c>
      <c r="U92" s="788">
        <v>0</v>
      </c>
      <c r="V92" s="787">
        <v>0</v>
      </c>
      <c r="W92" s="788">
        <v>14.7</v>
      </c>
      <c r="X92" s="720">
        <v>0</v>
      </c>
      <c r="Y92" s="789">
        <v>-14.7</v>
      </c>
      <c r="Z92" s="788">
        <v>0</v>
      </c>
      <c r="AA92" s="787">
        <v>0</v>
      </c>
      <c r="AB92" s="788">
        <v>0</v>
      </c>
      <c r="AC92" s="720" t="s">
        <v>29</v>
      </c>
      <c r="AD92" s="789">
        <v>0</v>
      </c>
      <c r="AE92" s="788">
        <v>0</v>
      </c>
      <c r="AF92" s="787">
        <v>0</v>
      </c>
      <c r="AG92" s="788">
        <v>8.69</v>
      </c>
      <c r="AH92" s="720">
        <v>0</v>
      </c>
      <c r="AI92" s="789">
        <v>-8.69</v>
      </c>
      <c r="AJ92" s="788">
        <v>0</v>
      </c>
      <c r="AK92" s="787">
        <v>0</v>
      </c>
      <c r="AL92" s="788">
        <v>0</v>
      </c>
      <c r="AM92" s="720" t="s">
        <v>29</v>
      </c>
      <c r="AN92" s="789">
        <v>0</v>
      </c>
      <c r="AO92" s="788">
        <v>0</v>
      </c>
      <c r="AP92" s="787">
        <v>0</v>
      </c>
      <c r="AQ92" s="788">
        <v>0</v>
      </c>
      <c r="AR92" s="720" t="s">
        <v>29</v>
      </c>
      <c r="AS92" s="789">
        <v>0</v>
      </c>
      <c r="AT92" s="788">
        <v>0</v>
      </c>
      <c r="AU92" s="787">
        <v>0</v>
      </c>
      <c r="AV92" s="788">
        <v>0</v>
      </c>
      <c r="AW92" s="720" t="s">
        <v>29</v>
      </c>
      <c r="AX92" s="789">
        <v>0</v>
      </c>
      <c r="AY92" s="788">
        <v>0</v>
      </c>
    </row>
    <row r="93" s="695" customFormat="1" hidden="1" outlineLevel="2" spans="1:51">
      <c r="A93" s="796" t="s">
        <v>189</v>
      </c>
      <c r="B93" s="787">
        <v>0</v>
      </c>
      <c r="C93" s="719">
        <v>9.04934</v>
      </c>
      <c r="D93" s="720">
        <v>0</v>
      </c>
      <c r="E93" s="789">
        <v>-9.04934</v>
      </c>
      <c r="F93" s="788">
        <v>0</v>
      </c>
      <c r="G93" s="787">
        <v>0</v>
      </c>
      <c r="H93" s="788">
        <v>0</v>
      </c>
      <c r="I93" s="720" t="s">
        <v>29</v>
      </c>
      <c r="J93" s="789">
        <v>0</v>
      </c>
      <c r="K93" s="788">
        <v>0</v>
      </c>
      <c r="L93" s="787">
        <v>0</v>
      </c>
      <c r="M93" s="788">
        <v>0</v>
      </c>
      <c r="N93" s="720" t="s">
        <v>29</v>
      </c>
      <c r="O93" s="789">
        <v>0</v>
      </c>
      <c r="P93" s="788">
        <v>0</v>
      </c>
      <c r="Q93" s="787">
        <v>0</v>
      </c>
      <c r="R93" s="788">
        <v>0</v>
      </c>
      <c r="S93" s="720" t="s">
        <v>29</v>
      </c>
      <c r="T93" s="789">
        <v>0</v>
      </c>
      <c r="U93" s="788">
        <v>0</v>
      </c>
      <c r="V93" s="787">
        <v>0</v>
      </c>
      <c r="W93" s="788">
        <v>9.04934</v>
      </c>
      <c r="X93" s="720">
        <v>0</v>
      </c>
      <c r="Y93" s="789">
        <v>-9.04934</v>
      </c>
      <c r="Z93" s="788">
        <v>0</v>
      </c>
      <c r="AA93" s="787">
        <v>0</v>
      </c>
      <c r="AB93" s="788">
        <v>0</v>
      </c>
      <c r="AC93" s="720" t="s">
        <v>29</v>
      </c>
      <c r="AD93" s="789">
        <v>0</v>
      </c>
      <c r="AE93" s="788">
        <v>0</v>
      </c>
      <c r="AF93" s="787">
        <v>0</v>
      </c>
      <c r="AG93" s="788">
        <v>10.5</v>
      </c>
      <c r="AH93" s="720">
        <v>0</v>
      </c>
      <c r="AI93" s="789">
        <v>-10.5</v>
      </c>
      <c r="AJ93" s="788">
        <v>0</v>
      </c>
      <c r="AK93" s="787">
        <v>0</v>
      </c>
      <c r="AL93" s="788">
        <v>0</v>
      </c>
      <c r="AM93" s="720" t="s">
        <v>29</v>
      </c>
      <c r="AN93" s="789">
        <v>0</v>
      </c>
      <c r="AO93" s="788">
        <v>0</v>
      </c>
      <c r="AP93" s="787">
        <v>0</v>
      </c>
      <c r="AQ93" s="788">
        <v>0</v>
      </c>
      <c r="AR93" s="720" t="s">
        <v>29</v>
      </c>
      <c r="AS93" s="789">
        <v>0</v>
      </c>
      <c r="AT93" s="788">
        <v>0</v>
      </c>
      <c r="AU93" s="787">
        <v>0</v>
      </c>
      <c r="AV93" s="788">
        <v>2</v>
      </c>
      <c r="AW93" s="720">
        <v>0</v>
      </c>
      <c r="AX93" s="789">
        <v>-2</v>
      </c>
      <c r="AY93" s="788">
        <v>0</v>
      </c>
    </row>
    <row r="94" s="695" customFormat="1" hidden="1" outlineLevel="2" spans="1:51">
      <c r="A94" s="796" t="s">
        <v>110</v>
      </c>
      <c r="B94" s="787">
        <v>0</v>
      </c>
      <c r="C94" s="719">
        <v>0</v>
      </c>
      <c r="D94" s="720" t="s">
        <v>29</v>
      </c>
      <c r="E94" s="789">
        <v>0</v>
      </c>
      <c r="F94" s="788">
        <v>0</v>
      </c>
      <c r="G94" s="787">
        <v>0</v>
      </c>
      <c r="H94" s="788">
        <v>0</v>
      </c>
      <c r="I94" s="720" t="s">
        <v>29</v>
      </c>
      <c r="J94" s="789">
        <v>0</v>
      </c>
      <c r="K94" s="788">
        <v>0</v>
      </c>
      <c r="L94" s="787">
        <v>0</v>
      </c>
      <c r="M94" s="788">
        <v>0</v>
      </c>
      <c r="N94" s="720" t="s">
        <v>29</v>
      </c>
      <c r="O94" s="789">
        <v>0</v>
      </c>
      <c r="P94" s="788">
        <v>0</v>
      </c>
      <c r="Q94" s="787">
        <v>0</v>
      </c>
      <c r="R94" s="788">
        <v>0</v>
      </c>
      <c r="S94" s="720" t="s">
        <v>29</v>
      </c>
      <c r="T94" s="789">
        <v>0</v>
      </c>
      <c r="U94" s="788">
        <v>0</v>
      </c>
      <c r="V94" s="787">
        <v>0</v>
      </c>
      <c r="W94" s="788">
        <v>0</v>
      </c>
      <c r="X94" s="720" t="s">
        <v>29</v>
      </c>
      <c r="Y94" s="789">
        <v>0</v>
      </c>
      <c r="Z94" s="788">
        <v>0</v>
      </c>
      <c r="AA94" s="787">
        <v>0</v>
      </c>
      <c r="AB94" s="788">
        <v>0</v>
      </c>
      <c r="AC94" s="720" t="s">
        <v>29</v>
      </c>
      <c r="AD94" s="789">
        <v>0</v>
      </c>
      <c r="AE94" s="788">
        <v>0</v>
      </c>
      <c r="AF94" s="787">
        <v>0</v>
      </c>
      <c r="AG94" s="788">
        <v>0</v>
      </c>
      <c r="AH94" s="720" t="s">
        <v>29</v>
      </c>
      <c r="AI94" s="789">
        <v>0</v>
      </c>
      <c r="AJ94" s="788">
        <v>0</v>
      </c>
      <c r="AK94" s="787">
        <v>0</v>
      </c>
      <c r="AL94" s="788">
        <v>0</v>
      </c>
      <c r="AM94" s="720" t="s">
        <v>29</v>
      </c>
      <c r="AN94" s="789">
        <v>0</v>
      </c>
      <c r="AO94" s="788">
        <v>0</v>
      </c>
      <c r="AP94" s="787">
        <v>0</v>
      </c>
      <c r="AQ94" s="788">
        <v>0</v>
      </c>
      <c r="AR94" s="720" t="s">
        <v>29</v>
      </c>
      <c r="AS94" s="789">
        <v>0</v>
      </c>
      <c r="AT94" s="788">
        <v>0</v>
      </c>
      <c r="AU94" s="787">
        <v>0</v>
      </c>
      <c r="AV94" s="788">
        <v>0</v>
      </c>
      <c r="AW94" s="720" t="s">
        <v>29</v>
      </c>
      <c r="AX94" s="789">
        <v>0</v>
      </c>
      <c r="AY94" s="788">
        <v>0</v>
      </c>
    </row>
    <row r="95" s="695" customFormat="1" hidden="1" outlineLevel="2" spans="1:51">
      <c r="A95" s="796" t="s">
        <v>111</v>
      </c>
      <c r="B95" s="787">
        <v>0</v>
      </c>
      <c r="C95" s="719">
        <v>0</v>
      </c>
      <c r="D95" s="720" t="s">
        <v>29</v>
      </c>
      <c r="E95" s="789">
        <v>0</v>
      </c>
      <c r="F95" s="788">
        <v>0</v>
      </c>
      <c r="G95" s="787">
        <v>0</v>
      </c>
      <c r="H95" s="788">
        <v>0</v>
      </c>
      <c r="I95" s="720" t="s">
        <v>29</v>
      </c>
      <c r="J95" s="789">
        <v>0</v>
      </c>
      <c r="K95" s="788">
        <v>0</v>
      </c>
      <c r="L95" s="787">
        <v>0</v>
      </c>
      <c r="M95" s="788">
        <v>0</v>
      </c>
      <c r="N95" s="720" t="s">
        <v>29</v>
      </c>
      <c r="O95" s="789">
        <v>0</v>
      </c>
      <c r="P95" s="788">
        <v>0</v>
      </c>
      <c r="Q95" s="787">
        <v>0</v>
      </c>
      <c r="R95" s="788">
        <v>0</v>
      </c>
      <c r="S95" s="720" t="s">
        <v>29</v>
      </c>
      <c r="T95" s="789">
        <v>0</v>
      </c>
      <c r="U95" s="788">
        <v>0</v>
      </c>
      <c r="V95" s="787">
        <v>0</v>
      </c>
      <c r="W95" s="788">
        <v>0</v>
      </c>
      <c r="X95" s="720" t="s">
        <v>29</v>
      </c>
      <c r="Y95" s="789">
        <v>0</v>
      </c>
      <c r="Z95" s="788">
        <v>0</v>
      </c>
      <c r="AA95" s="787">
        <v>0</v>
      </c>
      <c r="AB95" s="788">
        <v>0</v>
      </c>
      <c r="AC95" s="720" t="s">
        <v>29</v>
      </c>
      <c r="AD95" s="789">
        <v>0</v>
      </c>
      <c r="AE95" s="788">
        <v>0</v>
      </c>
      <c r="AF95" s="787">
        <v>0</v>
      </c>
      <c r="AG95" s="788">
        <v>0</v>
      </c>
      <c r="AH95" s="720" t="s">
        <v>29</v>
      </c>
      <c r="AI95" s="789">
        <v>0</v>
      </c>
      <c r="AJ95" s="788">
        <v>0</v>
      </c>
      <c r="AK95" s="787">
        <v>0</v>
      </c>
      <c r="AL95" s="788">
        <v>0</v>
      </c>
      <c r="AM95" s="720" t="s">
        <v>29</v>
      </c>
      <c r="AN95" s="789">
        <v>0</v>
      </c>
      <c r="AO95" s="788">
        <v>0</v>
      </c>
      <c r="AP95" s="787">
        <v>0</v>
      </c>
      <c r="AQ95" s="788">
        <v>0</v>
      </c>
      <c r="AR95" s="720" t="s">
        <v>29</v>
      </c>
      <c r="AS95" s="789">
        <v>0</v>
      </c>
      <c r="AT95" s="788">
        <v>0</v>
      </c>
      <c r="AU95" s="787">
        <v>0</v>
      </c>
      <c r="AV95" s="788">
        <v>0</v>
      </c>
      <c r="AW95" s="720" t="s">
        <v>29</v>
      </c>
      <c r="AX95" s="789">
        <v>0</v>
      </c>
      <c r="AY95" s="788">
        <v>0</v>
      </c>
    </row>
    <row r="96" s="695" customFormat="1" hidden="1" outlineLevel="2" spans="1:51">
      <c r="A96" s="796" t="s">
        <v>184</v>
      </c>
      <c r="B96" s="787">
        <v>0</v>
      </c>
      <c r="C96" s="719">
        <v>0</v>
      </c>
      <c r="D96" s="720" t="s">
        <v>29</v>
      </c>
      <c r="E96" s="789">
        <v>0</v>
      </c>
      <c r="F96" s="788">
        <v>0</v>
      </c>
      <c r="G96" s="787">
        <v>0</v>
      </c>
      <c r="H96" s="788">
        <v>0</v>
      </c>
      <c r="I96" s="720" t="s">
        <v>29</v>
      </c>
      <c r="J96" s="789">
        <v>0</v>
      </c>
      <c r="K96" s="788">
        <v>0</v>
      </c>
      <c r="L96" s="787">
        <v>0</v>
      </c>
      <c r="M96" s="788">
        <v>0</v>
      </c>
      <c r="N96" s="720" t="s">
        <v>29</v>
      </c>
      <c r="O96" s="789">
        <v>0</v>
      </c>
      <c r="P96" s="788">
        <v>0</v>
      </c>
      <c r="Q96" s="787">
        <v>0</v>
      </c>
      <c r="R96" s="788">
        <v>0</v>
      </c>
      <c r="S96" s="720" t="s">
        <v>29</v>
      </c>
      <c r="T96" s="789">
        <v>0</v>
      </c>
      <c r="U96" s="788">
        <v>0</v>
      </c>
      <c r="V96" s="787">
        <v>0</v>
      </c>
      <c r="W96" s="788">
        <v>0</v>
      </c>
      <c r="X96" s="720" t="s">
        <v>29</v>
      </c>
      <c r="Y96" s="789">
        <v>0</v>
      </c>
      <c r="Z96" s="788">
        <v>0</v>
      </c>
      <c r="AA96" s="787">
        <v>0</v>
      </c>
      <c r="AB96" s="788">
        <v>0</v>
      </c>
      <c r="AC96" s="720" t="s">
        <v>29</v>
      </c>
      <c r="AD96" s="789">
        <v>0</v>
      </c>
      <c r="AE96" s="788">
        <v>0</v>
      </c>
      <c r="AF96" s="787">
        <v>0</v>
      </c>
      <c r="AG96" s="788">
        <v>0</v>
      </c>
      <c r="AH96" s="720" t="s">
        <v>29</v>
      </c>
      <c r="AI96" s="789">
        <v>0</v>
      </c>
      <c r="AJ96" s="788">
        <v>0</v>
      </c>
      <c r="AK96" s="787">
        <v>0</v>
      </c>
      <c r="AL96" s="788">
        <v>0</v>
      </c>
      <c r="AM96" s="720" t="s">
        <v>29</v>
      </c>
      <c r="AN96" s="789">
        <v>0</v>
      </c>
      <c r="AO96" s="788">
        <v>0</v>
      </c>
      <c r="AP96" s="787">
        <v>0</v>
      </c>
      <c r="AQ96" s="788">
        <v>0</v>
      </c>
      <c r="AR96" s="720" t="s">
        <v>29</v>
      </c>
      <c r="AS96" s="789">
        <v>0</v>
      </c>
      <c r="AT96" s="788">
        <v>0</v>
      </c>
      <c r="AU96" s="787">
        <v>0</v>
      </c>
      <c r="AV96" s="788">
        <v>0</v>
      </c>
      <c r="AW96" s="720" t="s">
        <v>29</v>
      </c>
      <c r="AX96" s="789">
        <v>0</v>
      </c>
      <c r="AY96" s="788">
        <v>0</v>
      </c>
    </row>
    <row r="97" s="772" customFormat="1" collapsed="1" spans="1:51">
      <c r="A97" s="790" t="s">
        <v>112</v>
      </c>
      <c r="B97" s="791">
        <v>114.965629</v>
      </c>
      <c r="C97" s="794">
        <v>160.49934</v>
      </c>
      <c r="D97" s="793">
        <v>0.716299699425555</v>
      </c>
      <c r="E97" s="794">
        <v>-45.533711</v>
      </c>
      <c r="F97" s="792">
        <v>0</v>
      </c>
      <c r="G97" s="791">
        <v>25.3731139999999</v>
      </c>
      <c r="H97" s="792">
        <v>16.0571</v>
      </c>
      <c r="I97" s="793">
        <v>1.58018035635326</v>
      </c>
      <c r="J97" s="794">
        <v>9.3160139999999</v>
      </c>
      <c r="K97" s="792">
        <v>0</v>
      </c>
      <c r="L97" s="791">
        <v>4.06585599999999</v>
      </c>
      <c r="M97" s="792">
        <v>0.864462</v>
      </c>
      <c r="N97" s="793">
        <v>4.70333687310719</v>
      </c>
      <c r="O97" s="794">
        <v>3.20139399999999</v>
      </c>
      <c r="P97" s="792">
        <v>0</v>
      </c>
      <c r="Q97" s="791">
        <v>0.3885</v>
      </c>
      <c r="R97" s="792">
        <v>0.1388</v>
      </c>
      <c r="S97" s="793">
        <v>2.79899135446686</v>
      </c>
      <c r="T97" s="794">
        <v>0.2497</v>
      </c>
      <c r="U97" s="792">
        <v>0</v>
      </c>
      <c r="V97" s="791">
        <v>84.9952289999999</v>
      </c>
      <c r="W97" s="792">
        <v>143.37503859</v>
      </c>
      <c r="X97" s="793">
        <v>0.59281747949903</v>
      </c>
      <c r="Y97" s="794">
        <v>-58.3798095900001</v>
      </c>
      <c r="Z97" s="792">
        <v>0</v>
      </c>
      <c r="AA97" s="791">
        <v>0.14293</v>
      </c>
      <c r="AB97" s="792">
        <v>0.06393941</v>
      </c>
      <c r="AC97" s="793">
        <v>2.23539754276744</v>
      </c>
      <c r="AD97" s="794">
        <v>0.07899059</v>
      </c>
      <c r="AE97" s="792">
        <v>0</v>
      </c>
      <c r="AF97" s="791">
        <v>21.741202</v>
      </c>
      <c r="AG97" s="792">
        <v>42.24</v>
      </c>
      <c r="AH97" s="793">
        <v>0.514706486742424</v>
      </c>
      <c r="AI97" s="794">
        <v>-20.498798</v>
      </c>
      <c r="AJ97" s="792">
        <v>0</v>
      </c>
      <c r="AK97" s="791">
        <v>2.696118</v>
      </c>
      <c r="AL97" s="792">
        <v>4.63333333</v>
      </c>
      <c r="AM97" s="793">
        <v>0.581895971641652</v>
      </c>
      <c r="AN97" s="794">
        <v>-1.93721533</v>
      </c>
      <c r="AO97" s="792">
        <v>0</v>
      </c>
      <c r="AP97" s="791">
        <v>1.213507</v>
      </c>
      <c r="AQ97" s="792">
        <v>0</v>
      </c>
      <c r="AR97" s="793" t="s">
        <v>29</v>
      </c>
      <c r="AS97" s="794">
        <v>1.213507</v>
      </c>
      <c r="AT97" s="792">
        <v>0</v>
      </c>
      <c r="AU97" s="791">
        <v>0.587229</v>
      </c>
      <c r="AV97" s="792">
        <v>2.64</v>
      </c>
      <c r="AW97" s="793">
        <v>0.222435227272727</v>
      </c>
      <c r="AX97" s="794">
        <v>-2.052771</v>
      </c>
      <c r="AY97" s="792">
        <v>0</v>
      </c>
    </row>
    <row r="98" s="772" customFormat="1" spans="1:51">
      <c r="A98" s="790" t="s">
        <v>113</v>
      </c>
      <c r="B98" s="791">
        <v>16.937795</v>
      </c>
      <c r="C98" s="794">
        <v>19.63091519</v>
      </c>
      <c r="D98" s="793">
        <v>0.862812295609535</v>
      </c>
      <c r="E98" s="794">
        <v>-2.69312019</v>
      </c>
      <c r="F98" s="792">
        <v>9.88864599999998</v>
      </c>
      <c r="G98" s="791">
        <v>13.263545</v>
      </c>
      <c r="H98" s="792">
        <v>17.6801</v>
      </c>
      <c r="I98" s="793">
        <v>0.750196265858225</v>
      </c>
      <c r="J98" s="794">
        <v>-4.416555</v>
      </c>
      <c r="K98" s="792">
        <v>8.18231699999998</v>
      </c>
      <c r="L98" s="791">
        <v>1.93705</v>
      </c>
      <c r="M98" s="792">
        <v>2.955112</v>
      </c>
      <c r="N98" s="793">
        <v>0.655491230112429</v>
      </c>
      <c r="O98" s="794">
        <v>-1.018062</v>
      </c>
      <c r="P98" s="792">
        <v>1.238329</v>
      </c>
      <c r="Q98" s="791">
        <v>0.821099999999999</v>
      </c>
      <c r="R98" s="792">
        <v>0.8636</v>
      </c>
      <c r="S98" s="793">
        <v>0.950787401574802</v>
      </c>
      <c r="T98" s="794">
        <v>-0.042500000000001</v>
      </c>
      <c r="U98" s="792">
        <v>0.37</v>
      </c>
      <c r="V98" s="791">
        <v>0</v>
      </c>
      <c r="W98" s="792">
        <v>-2</v>
      </c>
      <c r="X98" s="793">
        <v>0</v>
      </c>
      <c r="Y98" s="794">
        <v>2</v>
      </c>
      <c r="Z98" s="792">
        <v>0</v>
      </c>
      <c r="AA98" s="791">
        <v>0.9161</v>
      </c>
      <c r="AB98" s="792">
        <v>0.13210319</v>
      </c>
      <c r="AC98" s="793">
        <v>6.9347303422423</v>
      </c>
      <c r="AD98" s="794">
        <v>0.78399681</v>
      </c>
      <c r="AE98" s="792">
        <v>0.0979999999999999</v>
      </c>
      <c r="AF98" s="791">
        <v>0</v>
      </c>
      <c r="AG98" s="792">
        <v>0</v>
      </c>
      <c r="AH98" s="793" t="s">
        <v>29</v>
      </c>
      <c r="AI98" s="794">
        <v>0</v>
      </c>
      <c r="AJ98" s="792">
        <v>0</v>
      </c>
      <c r="AK98" s="791">
        <v>0.014049</v>
      </c>
      <c r="AL98" s="792">
        <v>0.02</v>
      </c>
      <c r="AM98" s="793">
        <v>0.70245</v>
      </c>
      <c r="AN98" s="794">
        <v>-0.005951</v>
      </c>
      <c r="AO98" s="792">
        <v>0.033529</v>
      </c>
      <c r="AP98" s="791">
        <v>4.513493</v>
      </c>
      <c r="AQ98" s="792">
        <v>3.375</v>
      </c>
      <c r="AR98" s="793">
        <v>1.33733125925926</v>
      </c>
      <c r="AS98" s="794">
        <v>1.138493</v>
      </c>
      <c r="AT98" s="792">
        <v>0.903723</v>
      </c>
      <c r="AU98" s="791">
        <v>0.510299999999999</v>
      </c>
      <c r="AV98" s="792">
        <v>0.45</v>
      </c>
      <c r="AW98" s="793">
        <v>1.134</v>
      </c>
      <c r="AX98" s="794">
        <v>0.060299999999999</v>
      </c>
      <c r="AY98" s="792">
        <v>0.7615</v>
      </c>
    </row>
    <row r="99" s="695" customFormat="1" ht="16.2" spans="1:51">
      <c r="A99" s="213" t="s">
        <v>185</v>
      </c>
      <c r="B99" s="214">
        <v>181.294634</v>
      </c>
      <c r="C99" s="799">
        <v>228.65468089</v>
      </c>
      <c r="D99" s="238">
        <v>0.792875235680027</v>
      </c>
      <c r="E99" s="799">
        <v>-47.36004689</v>
      </c>
      <c r="F99" s="328">
        <v>61.810642</v>
      </c>
      <c r="G99" s="214">
        <v>59.5554529999999</v>
      </c>
      <c r="H99" s="328">
        <v>56.355</v>
      </c>
      <c r="I99" s="238">
        <v>1.05679093248159</v>
      </c>
      <c r="J99" s="799">
        <v>3.2004529999999</v>
      </c>
      <c r="K99" s="328">
        <v>32.6796</v>
      </c>
      <c r="L99" s="214">
        <v>10.047656</v>
      </c>
      <c r="M99" s="328">
        <v>8.462165</v>
      </c>
      <c r="N99" s="238">
        <v>1.18736233576159</v>
      </c>
      <c r="O99" s="799">
        <v>1.585491</v>
      </c>
      <c r="P99" s="328">
        <v>5.96711999999999</v>
      </c>
      <c r="Q99" s="214">
        <v>1.3395</v>
      </c>
      <c r="R99" s="328">
        <v>1.2602</v>
      </c>
      <c r="S99" s="238">
        <v>1.06292651960006</v>
      </c>
      <c r="T99" s="799">
        <v>0.0792999999999997</v>
      </c>
      <c r="U99" s="328">
        <v>1.2078</v>
      </c>
      <c r="V99" s="214">
        <v>106.925607</v>
      </c>
      <c r="W99" s="328">
        <v>162.12169315</v>
      </c>
      <c r="X99" s="238">
        <v>0.659539170375362</v>
      </c>
      <c r="Y99" s="799">
        <v>-55.19608615</v>
      </c>
      <c r="Z99" s="328">
        <v>20.698432</v>
      </c>
      <c r="AA99" s="214">
        <v>3.426418</v>
      </c>
      <c r="AB99" s="328">
        <v>0.45562274</v>
      </c>
      <c r="AC99" s="238">
        <v>7.52029628723097</v>
      </c>
      <c r="AD99" s="799">
        <v>2.97079526</v>
      </c>
      <c r="AE99" s="328">
        <v>1.25769</v>
      </c>
      <c r="AF99" s="214">
        <v>60.5282109999999</v>
      </c>
      <c r="AG99" s="328">
        <v>79.69</v>
      </c>
      <c r="AH99" s="238">
        <v>0.759545877776382</v>
      </c>
      <c r="AI99" s="799">
        <v>-19.1617890000001</v>
      </c>
      <c r="AJ99" s="328">
        <v>1.150429</v>
      </c>
      <c r="AK99" s="214">
        <v>3.264275</v>
      </c>
      <c r="AL99" s="328">
        <v>6.52333333</v>
      </c>
      <c r="AM99" s="238">
        <v>0.500399846959836</v>
      </c>
      <c r="AN99" s="799">
        <v>-3.25905833</v>
      </c>
      <c r="AO99" s="328">
        <v>0.033529</v>
      </c>
      <c r="AP99" s="214">
        <v>7.0861</v>
      </c>
      <c r="AQ99" s="328">
        <v>3.575</v>
      </c>
      <c r="AR99" s="238">
        <v>1.98212587412587</v>
      </c>
      <c r="AS99" s="799">
        <v>3.5111</v>
      </c>
      <c r="AT99" s="328">
        <v>0.947903</v>
      </c>
      <c r="AU99" s="214">
        <v>3.777617</v>
      </c>
      <c r="AV99" s="328">
        <v>4.65</v>
      </c>
      <c r="AW99" s="238">
        <v>0.812390752688172</v>
      </c>
      <c r="AX99" s="799">
        <v>-0.872383000000001</v>
      </c>
      <c r="AY99" s="328">
        <v>2.033989</v>
      </c>
    </row>
    <row r="100" s="695" customFormat="1" ht="16.2" spans="1:51">
      <c r="A100" s="802" t="s">
        <v>115</v>
      </c>
      <c r="B100" s="803">
        <v>565.782342999999</v>
      </c>
      <c r="C100" s="804">
        <v>633.73999096</v>
      </c>
      <c r="D100" s="805">
        <v>0.892767303737519</v>
      </c>
      <c r="E100" s="804">
        <v>-67.95764796</v>
      </c>
      <c r="F100" s="806">
        <v>247.357166</v>
      </c>
      <c r="G100" s="803">
        <v>148.065886</v>
      </c>
      <c r="H100" s="804">
        <v>173.15010161</v>
      </c>
      <c r="I100" s="805">
        <v>0.855130228762446</v>
      </c>
      <c r="J100" s="804">
        <v>-25.0842156100001</v>
      </c>
      <c r="K100" s="806">
        <v>95.7917579999999</v>
      </c>
      <c r="L100" s="803">
        <v>29.419776</v>
      </c>
      <c r="M100" s="804">
        <v>36.61215423</v>
      </c>
      <c r="N100" s="805">
        <v>0.803552170549239</v>
      </c>
      <c r="O100" s="804">
        <v>-7.19237823000001</v>
      </c>
      <c r="P100" s="806">
        <v>21.039936</v>
      </c>
      <c r="Q100" s="803">
        <v>4.1815</v>
      </c>
      <c r="R100" s="804">
        <v>4.34848889</v>
      </c>
      <c r="S100" s="805">
        <v>0.961598409418955</v>
      </c>
      <c r="T100" s="804">
        <v>-0.16698889</v>
      </c>
      <c r="U100" s="806">
        <v>2.8812</v>
      </c>
      <c r="V100" s="803">
        <v>368.845316</v>
      </c>
      <c r="W100" s="804">
        <v>416.19726848</v>
      </c>
      <c r="X100" s="805">
        <v>0.886227142592899</v>
      </c>
      <c r="Y100" s="804">
        <v>-47.3519524800002</v>
      </c>
      <c r="Z100" s="806">
        <v>122.306322</v>
      </c>
      <c r="AA100" s="803">
        <v>15.269865</v>
      </c>
      <c r="AB100" s="804">
        <v>3.43197775</v>
      </c>
      <c r="AC100" s="805">
        <v>4.44929020883075</v>
      </c>
      <c r="AD100" s="804">
        <v>11.83788725</v>
      </c>
      <c r="AE100" s="806">
        <v>5.33794999999999</v>
      </c>
      <c r="AF100" s="803">
        <v>118.119816</v>
      </c>
      <c r="AG100" s="804">
        <v>172.64</v>
      </c>
      <c r="AH100" s="805">
        <v>0.684197265987025</v>
      </c>
      <c r="AI100" s="804">
        <v>-54.5201840000002</v>
      </c>
      <c r="AJ100" s="806">
        <v>152.202567</v>
      </c>
      <c r="AK100" s="803">
        <v>9.69459800000001</v>
      </c>
      <c r="AL100" s="804">
        <v>21.84333333</v>
      </c>
      <c r="AM100" s="805">
        <v>0.443824111161884</v>
      </c>
      <c r="AN100" s="804">
        <v>-12.14873533</v>
      </c>
      <c r="AO100" s="806">
        <v>26.170817</v>
      </c>
      <c r="AP100" s="803">
        <v>24.000875</v>
      </c>
      <c r="AQ100" s="804">
        <v>13.41166667</v>
      </c>
      <c r="AR100" s="805">
        <v>1.78955200651434</v>
      </c>
      <c r="AS100" s="804">
        <v>10.58920833</v>
      </c>
      <c r="AT100" s="806">
        <v>8.89526099999998</v>
      </c>
      <c r="AU100" s="803">
        <v>7.77028699999999</v>
      </c>
      <c r="AV100" s="804">
        <v>9.39666667</v>
      </c>
      <c r="AW100" s="805">
        <v>0.826919510171365</v>
      </c>
      <c r="AX100" s="804">
        <v>-1.62637967</v>
      </c>
      <c r="AY100" s="806">
        <v>9.26164899999999</v>
      </c>
    </row>
    <row r="101" hidden="1" outlineLevel="1" spans="1:51">
      <c r="A101" s="796" t="s">
        <v>116</v>
      </c>
      <c r="B101" s="787">
        <v>13.481888</v>
      </c>
      <c r="C101" s="719">
        <v>12.52536838</v>
      </c>
      <c r="D101" s="720">
        <v>1.07636658587442</v>
      </c>
      <c r="E101" s="789">
        <v>0.95651962</v>
      </c>
      <c r="F101" s="788">
        <v>6.577771</v>
      </c>
      <c r="G101" s="787">
        <v>7.65125999999999</v>
      </c>
      <c r="H101" s="788">
        <v>9.08</v>
      </c>
      <c r="I101" s="720">
        <v>0.842649779735682</v>
      </c>
      <c r="J101" s="789">
        <v>-1.42874000000001</v>
      </c>
      <c r="K101" s="788">
        <v>4.5375</v>
      </c>
      <c r="L101" s="787">
        <v>2.003454</v>
      </c>
      <c r="M101" s="788">
        <v>2.229765</v>
      </c>
      <c r="N101" s="720">
        <v>0.898504550928013</v>
      </c>
      <c r="O101" s="789">
        <v>-0.226311</v>
      </c>
      <c r="P101" s="788">
        <v>1.486997</v>
      </c>
      <c r="Q101" s="787">
        <v>0.583899999999999</v>
      </c>
      <c r="R101" s="788">
        <v>0.5806</v>
      </c>
      <c r="S101" s="720">
        <v>1.00568377540475</v>
      </c>
      <c r="T101" s="789">
        <v>0.00329999999999897</v>
      </c>
      <c r="U101" s="788">
        <v>0.274699999999999</v>
      </c>
      <c r="V101" s="787">
        <v>0</v>
      </c>
      <c r="W101" s="788">
        <v>0</v>
      </c>
      <c r="X101" s="720" t="s">
        <v>29</v>
      </c>
      <c r="Y101" s="789">
        <v>0</v>
      </c>
      <c r="Z101" s="788">
        <v>0</v>
      </c>
      <c r="AA101" s="787">
        <v>3.24327399999999</v>
      </c>
      <c r="AB101" s="788">
        <v>0.63500338</v>
      </c>
      <c r="AC101" s="720">
        <v>5.10749092390656</v>
      </c>
      <c r="AD101" s="789">
        <v>2.60827061999999</v>
      </c>
      <c r="AE101" s="788">
        <v>0.278574</v>
      </c>
      <c r="AF101" s="787">
        <v>0</v>
      </c>
      <c r="AG101" s="788">
        <v>0</v>
      </c>
      <c r="AH101" s="720" t="s">
        <v>29</v>
      </c>
      <c r="AI101" s="789">
        <v>0</v>
      </c>
      <c r="AJ101" s="788">
        <v>0</v>
      </c>
      <c r="AK101" s="787">
        <v>0.0412399999999999</v>
      </c>
      <c r="AL101" s="788">
        <v>0.05</v>
      </c>
      <c r="AM101" s="720">
        <v>0.824799999999998</v>
      </c>
      <c r="AN101" s="789">
        <v>-0.0087600000000001</v>
      </c>
      <c r="AO101" s="788">
        <v>0.0984239999999999</v>
      </c>
      <c r="AP101" s="787">
        <v>0</v>
      </c>
      <c r="AQ101" s="788">
        <v>0.8075</v>
      </c>
      <c r="AR101" s="720">
        <v>0</v>
      </c>
      <c r="AS101" s="789">
        <v>-0.8075</v>
      </c>
      <c r="AT101" s="788">
        <v>0.163883</v>
      </c>
      <c r="AU101" s="787">
        <v>0</v>
      </c>
      <c r="AV101" s="788">
        <v>0</v>
      </c>
      <c r="AW101" s="720" t="s">
        <v>29</v>
      </c>
      <c r="AX101" s="789">
        <v>0</v>
      </c>
      <c r="AY101" s="788">
        <v>0</v>
      </c>
    </row>
    <row r="102" hidden="1" outlineLevel="1" spans="1:51">
      <c r="A102" s="796" t="s">
        <v>117</v>
      </c>
      <c r="B102" s="787">
        <v>14.178602</v>
      </c>
      <c r="C102" s="719">
        <v>12.27253994</v>
      </c>
      <c r="D102" s="720">
        <v>1.15531113113656</v>
      </c>
      <c r="E102" s="789">
        <v>1.90606206</v>
      </c>
      <c r="F102" s="788">
        <v>9.097022</v>
      </c>
      <c r="G102" s="787">
        <v>9.72209999999998</v>
      </c>
      <c r="H102" s="788">
        <v>9.36</v>
      </c>
      <c r="I102" s="720">
        <v>1.0386858974359</v>
      </c>
      <c r="J102" s="789">
        <v>0.36209999999998</v>
      </c>
      <c r="K102" s="788">
        <v>6.820318</v>
      </c>
      <c r="L102" s="787">
        <v>1.900502</v>
      </c>
      <c r="M102" s="788">
        <v>1.891576</v>
      </c>
      <c r="N102" s="720">
        <v>1.00471881647896</v>
      </c>
      <c r="O102" s="789">
        <v>0.00892599999999999</v>
      </c>
      <c r="P102" s="788">
        <v>1.678504</v>
      </c>
      <c r="Q102" s="787">
        <v>0.896199999999999</v>
      </c>
      <c r="R102" s="788">
        <v>0.5804</v>
      </c>
      <c r="S102" s="720">
        <v>1.54410751206065</v>
      </c>
      <c r="T102" s="789">
        <v>0.315799999999999</v>
      </c>
      <c r="U102" s="788">
        <v>0.433200000000001</v>
      </c>
      <c r="V102" s="787">
        <v>0</v>
      </c>
      <c r="W102" s="788">
        <v>0</v>
      </c>
      <c r="X102" s="720" t="s">
        <v>29</v>
      </c>
      <c r="Y102" s="789">
        <v>0</v>
      </c>
      <c r="Z102" s="788">
        <v>0</v>
      </c>
      <c r="AA102" s="787">
        <v>1.6598</v>
      </c>
      <c r="AB102" s="788">
        <v>0.44056394</v>
      </c>
      <c r="AC102" s="720">
        <v>3.76744406271653</v>
      </c>
      <c r="AD102" s="789">
        <v>1.21923606</v>
      </c>
      <c r="AE102" s="788">
        <v>0.165</v>
      </c>
      <c r="AF102" s="787">
        <v>0</v>
      </c>
      <c r="AG102" s="788">
        <v>0</v>
      </c>
      <c r="AH102" s="720" t="s">
        <v>29</v>
      </c>
      <c r="AI102" s="789">
        <v>0</v>
      </c>
      <c r="AJ102" s="788">
        <v>0</v>
      </c>
      <c r="AK102" s="787">
        <v>0.026883</v>
      </c>
      <c r="AL102" s="788">
        <v>0.03</v>
      </c>
      <c r="AM102" s="720">
        <v>0.8961</v>
      </c>
      <c r="AN102" s="789">
        <v>-0.003117</v>
      </c>
      <c r="AO102" s="788">
        <v>0.0641589999999999</v>
      </c>
      <c r="AP102" s="787">
        <v>0.611872999999999</v>
      </c>
      <c r="AQ102" s="788">
        <v>0.52</v>
      </c>
      <c r="AR102" s="720">
        <v>1.17667884615384</v>
      </c>
      <c r="AS102" s="789">
        <v>0.091872999999999</v>
      </c>
      <c r="AT102" s="788">
        <v>0.00419999999999999</v>
      </c>
      <c r="AU102" s="787">
        <v>0</v>
      </c>
      <c r="AV102" s="788">
        <v>0.125</v>
      </c>
      <c r="AW102" s="720">
        <v>0</v>
      </c>
      <c r="AX102" s="789">
        <v>-0.125</v>
      </c>
      <c r="AY102" s="788">
        <v>0</v>
      </c>
    </row>
    <row r="103" hidden="1" outlineLevel="1" spans="1:51">
      <c r="A103" s="796" t="s">
        <v>118</v>
      </c>
      <c r="B103" s="787">
        <v>18.349475</v>
      </c>
      <c r="C103" s="719">
        <v>16.36401437</v>
      </c>
      <c r="D103" s="720">
        <v>1.12133090237564</v>
      </c>
      <c r="E103" s="789">
        <v>1.98546063</v>
      </c>
      <c r="F103" s="788">
        <v>12.659105</v>
      </c>
      <c r="G103" s="787">
        <v>12.209813</v>
      </c>
      <c r="H103" s="788">
        <v>11.98</v>
      </c>
      <c r="I103" s="720">
        <v>1.01918305509182</v>
      </c>
      <c r="J103" s="789">
        <v>0.229813</v>
      </c>
      <c r="K103" s="788">
        <v>9.58545799999997</v>
      </c>
      <c r="L103" s="787">
        <v>2.702462</v>
      </c>
      <c r="M103" s="788">
        <v>2.991881</v>
      </c>
      <c r="N103" s="720">
        <v>0.903265203395456</v>
      </c>
      <c r="O103" s="789">
        <v>-0.289419</v>
      </c>
      <c r="P103" s="788">
        <v>2.504647</v>
      </c>
      <c r="Q103" s="787">
        <v>0.8818</v>
      </c>
      <c r="R103" s="788">
        <v>0.7413</v>
      </c>
      <c r="S103" s="720">
        <v>1.18953190341292</v>
      </c>
      <c r="T103" s="789">
        <v>0.1405</v>
      </c>
      <c r="U103" s="788">
        <v>0.449</v>
      </c>
      <c r="V103" s="787">
        <v>0</v>
      </c>
      <c r="W103" s="788">
        <v>0</v>
      </c>
      <c r="X103" s="720" t="s">
        <v>29</v>
      </c>
      <c r="Y103" s="789">
        <v>0</v>
      </c>
      <c r="Z103" s="788">
        <v>0</v>
      </c>
      <c r="AA103" s="787">
        <v>2.5554</v>
      </c>
      <c r="AB103" s="788">
        <v>0.65083337</v>
      </c>
      <c r="AC103" s="720">
        <v>3.92635061106347</v>
      </c>
      <c r="AD103" s="789">
        <v>1.90456663</v>
      </c>
      <c r="AE103" s="788">
        <v>0.12</v>
      </c>
      <c r="AF103" s="787">
        <v>0</v>
      </c>
      <c r="AG103" s="788">
        <v>0</v>
      </c>
      <c r="AH103" s="720" t="s">
        <v>29</v>
      </c>
      <c r="AI103" s="789">
        <v>0</v>
      </c>
      <c r="AJ103" s="788">
        <v>0</v>
      </c>
      <c r="AK103" s="787">
        <v>0.042652</v>
      </c>
      <c r="AL103" s="788">
        <v>0.05</v>
      </c>
      <c r="AM103" s="720">
        <v>0.85304</v>
      </c>
      <c r="AN103" s="789">
        <v>-0.007348</v>
      </c>
      <c r="AO103" s="788">
        <v>0.101794</v>
      </c>
      <c r="AP103" s="787">
        <v>0.394516</v>
      </c>
      <c r="AQ103" s="788">
        <v>0.3</v>
      </c>
      <c r="AR103" s="720">
        <v>1.31505333333333</v>
      </c>
      <c r="AS103" s="789">
        <v>0.094516</v>
      </c>
      <c r="AT103" s="788">
        <v>0</v>
      </c>
      <c r="AU103" s="787">
        <v>0</v>
      </c>
      <c r="AV103" s="788">
        <v>0</v>
      </c>
      <c r="AW103" s="720" t="s">
        <v>29</v>
      </c>
      <c r="AX103" s="789">
        <v>0</v>
      </c>
      <c r="AY103" s="788">
        <v>0</v>
      </c>
    </row>
    <row r="104" hidden="1" outlineLevel="1" spans="1:51">
      <c r="A104" s="796" t="s">
        <v>119</v>
      </c>
      <c r="B104" s="787">
        <v>5.73516299999998</v>
      </c>
      <c r="C104" s="719">
        <v>4.232898</v>
      </c>
      <c r="D104" s="720">
        <v>1.35490224427803</v>
      </c>
      <c r="E104" s="789">
        <v>1.50226499999998</v>
      </c>
      <c r="F104" s="788">
        <v>10.356707</v>
      </c>
      <c r="G104" s="787">
        <v>3.50964999999999</v>
      </c>
      <c r="H104" s="788">
        <v>2.67</v>
      </c>
      <c r="I104" s="720">
        <v>1.31447565543071</v>
      </c>
      <c r="J104" s="789">
        <v>0.83964999999999</v>
      </c>
      <c r="K104" s="788">
        <v>2.62739999999998</v>
      </c>
      <c r="L104" s="787">
        <v>0.730006999999999</v>
      </c>
      <c r="M104" s="788">
        <v>1.113398</v>
      </c>
      <c r="N104" s="720">
        <v>0.655656827118424</v>
      </c>
      <c r="O104" s="789">
        <v>-0.383391000000001</v>
      </c>
      <c r="P104" s="788">
        <v>1.111167</v>
      </c>
      <c r="Q104" s="787">
        <v>0.288499999999999</v>
      </c>
      <c r="R104" s="788">
        <v>0.3195</v>
      </c>
      <c r="S104" s="720">
        <v>0.902973395931139</v>
      </c>
      <c r="T104" s="789">
        <v>-0.031000000000001</v>
      </c>
      <c r="U104" s="788">
        <v>0.292299999999999</v>
      </c>
      <c r="V104" s="787">
        <v>0</v>
      </c>
      <c r="W104" s="788">
        <v>0</v>
      </c>
      <c r="X104" s="720" t="s">
        <v>29</v>
      </c>
      <c r="Y104" s="789">
        <v>0</v>
      </c>
      <c r="Z104" s="788">
        <v>-2</v>
      </c>
      <c r="AA104" s="787">
        <v>1.207006</v>
      </c>
      <c r="AB104" s="788">
        <v>0.13</v>
      </c>
      <c r="AC104" s="720">
        <v>9.28466153846154</v>
      </c>
      <c r="AD104" s="789">
        <v>1.077006</v>
      </c>
      <c r="AE104" s="788">
        <v>8.32584</v>
      </c>
      <c r="AF104" s="787">
        <v>0</v>
      </c>
      <c r="AG104" s="788">
        <v>0</v>
      </c>
      <c r="AH104" s="720" t="s">
        <v>29</v>
      </c>
      <c r="AI104" s="789">
        <v>0</v>
      </c>
      <c r="AJ104" s="788">
        <v>0</v>
      </c>
      <c r="AK104" s="787">
        <v>0.0188139999999999</v>
      </c>
      <c r="AL104" s="788">
        <v>0.02</v>
      </c>
      <c r="AM104" s="720">
        <v>0.940699999999995</v>
      </c>
      <c r="AN104" s="789">
        <v>-0.0011860000000001</v>
      </c>
      <c r="AO104" s="788">
        <v>0.0449029999999999</v>
      </c>
      <c r="AP104" s="787">
        <v>0</v>
      </c>
      <c r="AQ104" s="788">
        <v>0</v>
      </c>
      <c r="AR104" s="720" t="s">
        <v>29</v>
      </c>
      <c r="AS104" s="789">
        <v>0</v>
      </c>
      <c r="AT104" s="788">
        <v>0.0687669999999998</v>
      </c>
      <c r="AU104" s="787">
        <v>0</v>
      </c>
      <c r="AV104" s="788">
        <v>0</v>
      </c>
      <c r="AW104" s="720" t="s">
        <v>29</v>
      </c>
      <c r="AX104" s="789">
        <v>0</v>
      </c>
      <c r="AY104" s="788">
        <v>0</v>
      </c>
    </row>
    <row r="105" hidden="1" outlineLevel="1" spans="1:51">
      <c r="A105" s="796" t="s">
        <v>123</v>
      </c>
      <c r="B105" s="787">
        <v>5.026788</v>
      </c>
      <c r="C105" s="719">
        <v>8.00608869</v>
      </c>
      <c r="D105" s="720">
        <v>0.627870636291939</v>
      </c>
      <c r="E105" s="789">
        <v>-2.97930069</v>
      </c>
      <c r="F105" s="788">
        <v>15.8077220000001</v>
      </c>
      <c r="G105" s="787">
        <v>4.1986</v>
      </c>
      <c r="H105" s="788">
        <v>7.4</v>
      </c>
      <c r="I105" s="720">
        <v>0.567378378378378</v>
      </c>
      <c r="J105" s="789">
        <v>-3.2014</v>
      </c>
      <c r="K105" s="788">
        <v>14.3090000000001</v>
      </c>
      <c r="L105" s="787">
        <v>-0.376312</v>
      </c>
      <c r="M105" s="788">
        <v>2.2e-5</v>
      </c>
      <c r="N105" s="720">
        <v>-17105.0909090909</v>
      </c>
      <c r="O105" s="789">
        <v>-0.376334</v>
      </c>
      <c r="P105" s="788">
        <v>0.764522</v>
      </c>
      <c r="Q105" s="787">
        <v>0.150799999999999</v>
      </c>
      <c r="R105" s="788">
        <v>0.5477</v>
      </c>
      <c r="S105" s="720">
        <v>0.275333211612195</v>
      </c>
      <c r="T105" s="789">
        <v>-0.396900000000001</v>
      </c>
      <c r="U105" s="788">
        <v>0.680199999999999</v>
      </c>
      <c r="V105" s="787">
        <v>0</v>
      </c>
      <c r="W105" s="788">
        <v>0</v>
      </c>
      <c r="X105" s="720" t="s">
        <v>29</v>
      </c>
      <c r="Y105" s="789">
        <v>0</v>
      </c>
      <c r="Z105" s="788">
        <v>0</v>
      </c>
      <c r="AA105" s="787">
        <v>1.0537</v>
      </c>
      <c r="AB105" s="788">
        <v>0.05836669</v>
      </c>
      <c r="AC105" s="720">
        <v>18.0531052900207</v>
      </c>
      <c r="AD105" s="789">
        <v>0.99533331</v>
      </c>
      <c r="AE105" s="788">
        <v>0.0539999999999999</v>
      </c>
      <c r="AF105" s="787">
        <v>0</v>
      </c>
      <c r="AG105" s="788">
        <v>0</v>
      </c>
      <c r="AH105" s="720" t="s">
        <v>29</v>
      </c>
      <c r="AI105" s="789">
        <v>0</v>
      </c>
      <c r="AJ105" s="788">
        <v>0</v>
      </c>
      <c r="AK105" s="787">
        <v>0.253823</v>
      </c>
      <c r="AL105" s="788">
        <v>0.03</v>
      </c>
      <c r="AM105" s="720">
        <v>8.46076666666667</v>
      </c>
      <c r="AN105" s="789">
        <v>0.223823</v>
      </c>
      <c r="AO105" s="788">
        <v>0.0693449999999998</v>
      </c>
      <c r="AP105" s="787">
        <v>0.257331</v>
      </c>
      <c r="AQ105" s="788">
        <v>0.875</v>
      </c>
      <c r="AR105" s="720">
        <v>0.294092571428571</v>
      </c>
      <c r="AS105" s="789">
        <v>-0.617669</v>
      </c>
      <c r="AT105" s="788">
        <v>0.496168999999999</v>
      </c>
      <c r="AU105" s="787">
        <v>1.01879999999999</v>
      </c>
      <c r="AV105" s="788">
        <v>1.6</v>
      </c>
      <c r="AW105" s="720">
        <v>0.636749999999994</v>
      </c>
      <c r="AX105" s="789">
        <v>-0.58120000000001</v>
      </c>
      <c r="AY105" s="788">
        <v>0.9717</v>
      </c>
    </row>
    <row r="106" hidden="1" outlineLevel="1" spans="1:51">
      <c r="A106" s="796" t="s">
        <v>121</v>
      </c>
      <c r="B106" s="787">
        <v>13.044018</v>
      </c>
      <c r="C106" s="719">
        <v>12.49905525</v>
      </c>
      <c r="D106" s="720">
        <v>1.04360031531183</v>
      </c>
      <c r="E106" s="789">
        <v>0.544962750000002</v>
      </c>
      <c r="F106" s="788">
        <v>11.2084</v>
      </c>
      <c r="G106" s="787">
        <v>8.91476</v>
      </c>
      <c r="H106" s="788">
        <v>8.99666667</v>
      </c>
      <c r="I106" s="720">
        <v>0.990895886998556</v>
      </c>
      <c r="J106" s="789">
        <v>-0.0819066700000004</v>
      </c>
      <c r="K106" s="788">
        <v>8.79202499999996</v>
      </c>
      <c r="L106" s="787">
        <v>1.664519</v>
      </c>
      <c r="M106" s="788">
        <v>2.441737</v>
      </c>
      <c r="N106" s="720">
        <v>0.681694629683705</v>
      </c>
      <c r="O106" s="789">
        <v>-0.777218</v>
      </c>
      <c r="P106" s="788">
        <v>1.892267</v>
      </c>
      <c r="Q106" s="787">
        <v>0.4763</v>
      </c>
      <c r="R106" s="788">
        <v>0.7185</v>
      </c>
      <c r="S106" s="720">
        <v>0.662908837856646</v>
      </c>
      <c r="T106" s="789">
        <v>-0.2422</v>
      </c>
      <c r="U106" s="788">
        <v>0.598099999999999</v>
      </c>
      <c r="V106" s="787">
        <v>0</v>
      </c>
      <c r="W106" s="788">
        <v>0</v>
      </c>
      <c r="X106" s="720" t="s">
        <v>29</v>
      </c>
      <c r="Y106" s="789">
        <v>0</v>
      </c>
      <c r="Z106" s="788">
        <v>0</v>
      </c>
      <c r="AA106" s="787">
        <v>1.988439</v>
      </c>
      <c r="AB106" s="788">
        <v>0.34215158</v>
      </c>
      <c r="AC106" s="720">
        <v>5.8115733383432</v>
      </c>
      <c r="AD106" s="789">
        <v>1.64628742</v>
      </c>
      <c r="AE106" s="788">
        <v>-0.0739920000000001</v>
      </c>
      <c r="AF106" s="787">
        <v>0</v>
      </c>
      <c r="AG106" s="788">
        <v>0</v>
      </c>
      <c r="AH106" s="720" t="s">
        <v>29</v>
      </c>
      <c r="AI106" s="789">
        <v>0</v>
      </c>
      <c r="AJ106" s="788">
        <v>0</v>
      </c>
      <c r="AK106" s="787">
        <v>0.052541</v>
      </c>
      <c r="AL106" s="788">
        <v>0.02</v>
      </c>
      <c r="AM106" s="720">
        <v>2.62705</v>
      </c>
      <c r="AN106" s="789">
        <v>0.032541</v>
      </c>
      <c r="AO106" s="788">
        <v>0.033529</v>
      </c>
      <c r="AP106" s="787">
        <v>4.95985199999999</v>
      </c>
      <c r="AQ106" s="788">
        <v>1.56</v>
      </c>
      <c r="AR106" s="720">
        <v>3.1793923076923</v>
      </c>
      <c r="AS106" s="789">
        <v>3.39985199999999</v>
      </c>
      <c r="AT106" s="788">
        <v>1.173326</v>
      </c>
      <c r="AU106" s="787">
        <v>0</v>
      </c>
      <c r="AV106" s="788">
        <v>0.1</v>
      </c>
      <c r="AW106" s="720">
        <v>0</v>
      </c>
      <c r="AX106" s="789">
        <v>-0.1</v>
      </c>
      <c r="AY106" s="788">
        <v>-0.2323</v>
      </c>
    </row>
    <row r="107" hidden="1" outlineLevel="1" spans="1:51">
      <c r="A107" s="807" t="s">
        <v>122</v>
      </c>
      <c r="B107" s="787">
        <v>11.874145</v>
      </c>
      <c r="C107" s="719">
        <v>14.24708665</v>
      </c>
      <c r="D107" s="720">
        <v>0.833443727247914</v>
      </c>
      <c r="E107" s="789">
        <v>-2.37294165</v>
      </c>
      <c r="F107" s="788">
        <v>8.23931099999998</v>
      </c>
      <c r="G107" s="787">
        <v>8.9294</v>
      </c>
      <c r="H107" s="788">
        <v>11.45</v>
      </c>
      <c r="I107" s="720">
        <v>0.779860262008734</v>
      </c>
      <c r="J107" s="789">
        <v>-2.5206</v>
      </c>
      <c r="K107" s="788">
        <v>6.19677799999998</v>
      </c>
      <c r="L107" s="787">
        <v>1.424545</v>
      </c>
      <c r="M107" s="788">
        <v>1.987539</v>
      </c>
      <c r="N107" s="720">
        <v>0.716738136962344</v>
      </c>
      <c r="O107" s="789">
        <v>-0.562994</v>
      </c>
      <c r="P107" s="788">
        <v>1.510033</v>
      </c>
      <c r="Q107" s="787">
        <v>0.6511</v>
      </c>
      <c r="R107" s="788">
        <v>0.6313</v>
      </c>
      <c r="S107" s="720">
        <v>1.03136385236813</v>
      </c>
      <c r="T107" s="789">
        <v>0.0198</v>
      </c>
      <c r="U107" s="788">
        <v>0.217499999999999</v>
      </c>
      <c r="V107" s="787">
        <v>0</v>
      </c>
      <c r="W107" s="788">
        <v>0</v>
      </c>
      <c r="X107" s="720" t="s">
        <v>29</v>
      </c>
      <c r="Y107" s="789">
        <v>0</v>
      </c>
      <c r="Z107" s="788">
        <v>0</v>
      </c>
      <c r="AA107" s="787">
        <v>0.8691</v>
      </c>
      <c r="AB107" s="788">
        <v>0.17824765</v>
      </c>
      <c r="AC107" s="720">
        <v>4.87580060662791</v>
      </c>
      <c r="AD107" s="789">
        <v>0.69085235</v>
      </c>
      <c r="AE107" s="788">
        <v>0.314999999999999</v>
      </c>
      <c r="AF107" s="787">
        <v>0</v>
      </c>
      <c r="AG107" s="788">
        <v>0</v>
      </c>
      <c r="AH107" s="720" t="s">
        <v>29</v>
      </c>
      <c r="AI107" s="789">
        <v>0</v>
      </c>
      <c r="AJ107" s="788">
        <v>0</v>
      </c>
      <c r="AK107" s="787">
        <v>0.014049</v>
      </c>
      <c r="AL107" s="788">
        <v>0.02</v>
      </c>
      <c r="AM107" s="720">
        <v>0.70245</v>
      </c>
      <c r="AN107" s="789">
        <v>-0.005951</v>
      </c>
      <c r="AO107" s="788">
        <v>0.033529</v>
      </c>
      <c r="AP107" s="787">
        <v>1.069623</v>
      </c>
      <c r="AQ107" s="788">
        <v>1.4675</v>
      </c>
      <c r="AR107" s="720">
        <v>0.728874275979557</v>
      </c>
      <c r="AS107" s="789">
        <v>-0.397877</v>
      </c>
      <c r="AT107" s="788">
        <v>0.1916</v>
      </c>
      <c r="AU107" s="787">
        <v>0</v>
      </c>
      <c r="AV107" s="788">
        <v>0.272</v>
      </c>
      <c r="AW107" s="720">
        <v>0</v>
      </c>
      <c r="AX107" s="789">
        <v>-0.272</v>
      </c>
      <c r="AY107" s="788">
        <v>0.1094</v>
      </c>
    </row>
    <row r="108" hidden="1" outlineLevel="1" spans="1:51">
      <c r="A108" s="807" t="s">
        <v>120</v>
      </c>
      <c r="B108" s="787">
        <v>24.810535</v>
      </c>
      <c r="C108" s="719">
        <v>23.74111874</v>
      </c>
      <c r="D108" s="720">
        <v>1.04504489749248</v>
      </c>
      <c r="E108" s="789">
        <v>1.06941626</v>
      </c>
      <c r="F108" s="788">
        <v>62.50926</v>
      </c>
      <c r="G108" s="787">
        <v>18.253279</v>
      </c>
      <c r="H108" s="788">
        <v>16.42</v>
      </c>
      <c r="I108" s="720">
        <v>1.11164914738124</v>
      </c>
      <c r="J108" s="789">
        <v>1.833279</v>
      </c>
      <c r="K108" s="788">
        <v>19.988</v>
      </c>
      <c r="L108" s="787">
        <v>2.978856</v>
      </c>
      <c r="M108" s="788">
        <v>3.177052</v>
      </c>
      <c r="N108" s="720">
        <v>0.937616381475657</v>
      </c>
      <c r="O108" s="789">
        <v>-0.198196</v>
      </c>
      <c r="P108" s="788">
        <v>2.89483</v>
      </c>
      <c r="Q108" s="787">
        <v>1.1101</v>
      </c>
      <c r="R108" s="788">
        <v>1.3224</v>
      </c>
      <c r="S108" s="720">
        <v>0.839458560193587</v>
      </c>
      <c r="T108" s="789">
        <v>-0.2123</v>
      </c>
      <c r="U108" s="788">
        <v>-0.0914000000000011</v>
      </c>
      <c r="V108" s="787">
        <v>0</v>
      </c>
      <c r="W108" s="788">
        <v>2.28</v>
      </c>
      <c r="X108" s="720">
        <v>0</v>
      </c>
      <c r="Y108" s="789">
        <v>-2.28</v>
      </c>
      <c r="Z108" s="788">
        <v>39.65283</v>
      </c>
      <c r="AA108" s="787">
        <v>2.4683</v>
      </c>
      <c r="AB108" s="788">
        <v>0.54166674</v>
      </c>
      <c r="AC108" s="720">
        <v>4.55686092153268</v>
      </c>
      <c r="AD108" s="789">
        <v>1.92663326</v>
      </c>
      <c r="AE108" s="788">
        <v>0.065</v>
      </c>
      <c r="AF108" s="787">
        <v>0</v>
      </c>
      <c r="AG108" s="788">
        <v>0</v>
      </c>
      <c r="AH108" s="720" t="s">
        <v>29</v>
      </c>
      <c r="AI108" s="789">
        <v>0</v>
      </c>
      <c r="AJ108" s="788">
        <v>0</v>
      </c>
      <c r="AK108" s="787">
        <v>0.014049</v>
      </c>
      <c r="AL108" s="788">
        <v>0.04</v>
      </c>
      <c r="AM108" s="720">
        <v>0.351225</v>
      </c>
      <c r="AN108" s="789">
        <v>-0.025951</v>
      </c>
      <c r="AO108" s="788">
        <v>0.091716</v>
      </c>
      <c r="AP108" s="787">
        <v>-0.173059</v>
      </c>
      <c r="AQ108" s="788">
        <v>0.9</v>
      </c>
      <c r="AR108" s="720">
        <v>-0.192287777777778</v>
      </c>
      <c r="AS108" s="789">
        <v>-1.073059</v>
      </c>
      <c r="AT108" s="788">
        <v>0.1417</v>
      </c>
      <c r="AU108" s="787">
        <v>0</v>
      </c>
      <c r="AV108" s="788">
        <v>0.2</v>
      </c>
      <c r="AW108" s="720">
        <v>0</v>
      </c>
      <c r="AX108" s="789">
        <v>-0.2</v>
      </c>
      <c r="AY108" s="788">
        <v>0</v>
      </c>
    </row>
    <row r="109" hidden="1" outlineLevel="1" spans="1:51">
      <c r="A109" s="807" t="s">
        <v>124</v>
      </c>
      <c r="B109" s="787">
        <v>-9.67975699595058e-15</v>
      </c>
      <c r="C109" s="719">
        <v>0</v>
      </c>
      <c r="D109" s="720" t="s">
        <v>29</v>
      </c>
      <c r="E109" s="789">
        <v>-9.67975699595058e-15</v>
      </c>
      <c r="F109" s="788">
        <v>0</v>
      </c>
      <c r="G109" s="787">
        <v>-1.57998614191968e-14</v>
      </c>
      <c r="H109" s="788">
        <v>0</v>
      </c>
      <c r="I109" s="720" t="s">
        <v>29</v>
      </c>
      <c r="J109" s="789">
        <v>-1.57998614191968e-14</v>
      </c>
      <c r="K109" s="788">
        <v>0</v>
      </c>
      <c r="L109" s="787">
        <v>6.30658719691368e-15</v>
      </c>
      <c r="M109" s="788">
        <v>0</v>
      </c>
      <c r="N109" s="720" t="s">
        <v>29</v>
      </c>
      <c r="O109" s="789">
        <v>6.30658719691368e-15</v>
      </c>
      <c r="P109" s="788">
        <v>0</v>
      </c>
      <c r="Q109" s="787">
        <v>1.01307850997046e-15</v>
      </c>
      <c r="R109" s="788">
        <v>0</v>
      </c>
      <c r="S109" s="720" t="s">
        <v>29</v>
      </c>
      <c r="T109" s="789">
        <v>1.01307850997046e-15</v>
      </c>
      <c r="U109" s="788">
        <v>0</v>
      </c>
      <c r="V109" s="787">
        <v>0</v>
      </c>
      <c r="W109" s="788">
        <v>0</v>
      </c>
      <c r="X109" s="720" t="s">
        <v>29</v>
      </c>
      <c r="Y109" s="789">
        <v>0</v>
      </c>
      <c r="Z109" s="788">
        <v>0</v>
      </c>
      <c r="AA109" s="787">
        <v>-1.06858966120171e-15</v>
      </c>
      <c r="AB109" s="788">
        <v>0</v>
      </c>
      <c r="AC109" s="720" t="s">
        <v>29</v>
      </c>
      <c r="AD109" s="789">
        <v>-1.06858966120171e-15</v>
      </c>
      <c r="AE109" s="788">
        <v>0</v>
      </c>
      <c r="AF109" s="787">
        <v>0</v>
      </c>
      <c r="AG109" s="788">
        <v>0</v>
      </c>
      <c r="AH109" s="720" t="s">
        <v>29</v>
      </c>
      <c r="AI109" s="789">
        <v>0</v>
      </c>
      <c r="AJ109" s="788">
        <v>0</v>
      </c>
      <c r="AK109" s="787">
        <v>0</v>
      </c>
      <c r="AL109" s="788">
        <v>0</v>
      </c>
      <c r="AM109" s="720" t="s">
        <v>29</v>
      </c>
      <c r="AN109" s="789">
        <v>0</v>
      </c>
      <c r="AO109" s="788">
        <v>0</v>
      </c>
      <c r="AP109" s="787">
        <v>-4.97431956736349e-16</v>
      </c>
      <c r="AQ109" s="788">
        <v>0</v>
      </c>
      <c r="AR109" s="720" t="s">
        <v>29</v>
      </c>
      <c r="AS109" s="789">
        <v>-4.97431956736349e-16</v>
      </c>
      <c r="AT109" s="788">
        <v>0</v>
      </c>
      <c r="AU109" s="787">
        <v>0</v>
      </c>
      <c r="AV109" s="788">
        <v>0</v>
      </c>
      <c r="AW109" s="720" t="s">
        <v>29</v>
      </c>
      <c r="AX109" s="789">
        <v>0</v>
      </c>
      <c r="AY109" s="788">
        <v>0</v>
      </c>
    </row>
    <row r="110" hidden="1" outlineLevel="1" spans="1:51">
      <c r="A110" s="807" t="s">
        <v>125</v>
      </c>
      <c r="B110" s="787">
        <v>0</v>
      </c>
      <c r="C110" s="719">
        <v>0</v>
      </c>
      <c r="D110" s="720" t="s">
        <v>29</v>
      </c>
      <c r="E110" s="789">
        <v>0</v>
      </c>
      <c r="F110" s="788">
        <v>0</v>
      </c>
      <c r="G110" s="787">
        <v>0</v>
      </c>
      <c r="H110" s="788">
        <v>0</v>
      </c>
      <c r="I110" s="720" t="s">
        <v>29</v>
      </c>
      <c r="J110" s="789">
        <v>0</v>
      </c>
      <c r="K110" s="788">
        <v>0</v>
      </c>
      <c r="L110" s="787">
        <v>0</v>
      </c>
      <c r="M110" s="788">
        <v>0</v>
      </c>
      <c r="N110" s="720" t="s">
        <v>29</v>
      </c>
      <c r="O110" s="789">
        <v>0</v>
      </c>
      <c r="P110" s="788">
        <v>0</v>
      </c>
      <c r="Q110" s="787">
        <v>0</v>
      </c>
      <c r="R110" s="788">
        <v>0</v>
      </c>
      <c r="S110" s="720" t="s">
        <v>29</v>
      </c>
      <c r="T110" s="789">
        <v>0</v>
      </c>
      <c r="U110" s="788">
        <v>0</v>
      </c>
      <c r="V110" s="787">
        <v>0</v>
      </c>
      <c r="W110" s="788">
        <v>0</v>
      </c>
      <c r="X110" s="720" t="s">
        <v>29</v>
      </c>
      <c r="Y110" s="789">
        <v>0</v>
      </c>
      <c r="Z110" s="788">
        <v>0</v>
      </c>
      <c r="AA110" s="787">
        <v>0</v>
      </c>
      <c r="AB110" s="788">
        <v>0</v>
      </c>
      <c r="AC110" s="720" t="s">
        <v>29</v>
      </c>
      <c r="AD110" s="789">
        <v>0</v>
      </c>
      <c r="AE110" s="788">
        <v>0</v>
      </c>
      <c r="AF110" s="787">
        <v>0</v>
      </c>
      <c r="AG110" s="788">
        <v>0</v>
      </c>
      <c r="AH110" s="720" t="s">
        <v>29</v>
      </c>
      <c r="AI110" s="789">
        <v>0</v>
      </c>
      <c r="AJ110" s="788">
        <v>0</v>
      </c>
      <c r="AK110" s="787">
        <v>0</v>
      </c>
      <c r="AL110" s="788">
        <v>0</v>
      </c>
      <c r="AM110" s="720" t="s">
        <v>29</v>
      </c>
      <c r="AN110" s="789">
        <v>0</v>
      </c>
      <c r="AO110" s="788">
        <v>0</v>
      </c>
      <c r="AP110" s="787">
        <v>0</v>
      </c>
      <c r="AQ110" s="788">
        <v>0</v>
      </c>
      <c r="AR110" s="720" t="s">
        <v>29</v>
      </c>
      <c r="AS110" s="789">
        <v>0</v>
      </c>
      <c r="AT110" s="788">
        <v>0</v>
      </c>
      <c r="AU110" s="787">
        <v>0</v>
      </c>
      <c r="AV110" s="788">
        <v>0</v>
      </c>
      <c r="AW110" s="720" t="s">
        <v>29</v>
      </c>
      <c r="AX110" s="789">
        <v>0</v>
      </c>
      <c r="AY110" s="788">
        <v>0</v>
      </c>
    </row>
    <row r="111" s="695" customFormat="1" ht="16.2" collapsed="1" spans="1:51">
      <c r="A111" s="213" t="s">
        <v>126</v>
      </c>
      <c r="B111" s="214">
        <v>106.500614</v>
      </c>
      <c r="C111" s="799">
        <v>103.88817002</v>
      </c>
      <c r="D111" s="238">
        <v>1.02514669359848</v>
      </c>
      <c r="E111" s="799">
        <v>2.61244397999999</v>
      </c>
      <c r="F111" s="328">
        <v>136.455298</v>
      </c>
      <c r="G111" s="214">
        <v>73.3888619999999</v>
      </c>
      <c r="H111" s="328">
        <v>77.35666667</v>
      </c>
      <c r="I111" s="238">
        <v>0.948707657131523</v>
      </c>
      <c r="J111" s="799">
        <v>-3.96780467000009</v>
      </c>
      <c r="K111" s="328">
        <v>72.856479</v>
      </c>
      <c r="L111" s="214">
        <v>13.028033</v>
      </c>
      <c r="M111" s="328">
        <v>15.83297</v>
      </c>
      <c r="N111" s="238">
        <v>0.822842018901065</v>
      </c>
      <c r="O111" s="799">
        <v>-2.804937</v>
      </c>
      <c r="P111" s="328">
        <v>13.842967</v>
      </c>
      <c r="Q111" s="214">
        <v>5.0387</v>
      </c>
      <c r="R111" s="328">
        <v>5.4417</v>
      </c>
      <c r="S111" s="238">
        <v>0.925942260690593</v>
      </c>
      <c r="T111" s="799">
        <v>-0.403</v>
      </c>
      <c r="U111" s="328">
        <v>2.85359999999999</v>
      </c>
      <c r="V111" s="214">
        <v>0</v>
      </c>
      <c r="W111" s="328">
        <v>2.28</v>
      </c>
      <c r="X111" s="238">
        <v>0</v>
      </c>
      <c r="Y111" s="799">
        <v>-2.28</v>
      </c>
      <c r="Z111" s="328">
        <v>37.65283</v>
      </c>
      <c r="AA111" s="214">
        <v>15.045019</v>
      </c>
      <c r="AB111" s="328">
        <v>2.97683335</v>
      </c>
      <c r="AC111" s="238">
        <v>5.05403468420562</v>
      </c>
      <c r="AD111" s="799">
        <v>12.06818565</v>
      </c>
      <c r="AE111" s="328">
        <v>9.249422</v>
      </c>
      <c r="AF111" s="214">
        <v>0</v>
      </c>
      <c r="AG111" s="328">
        <v>0</v>
      </c>
      <c r="AH111" s="238" t="s">
        <v>29</v>
      </c>
      <c r="AI111" s="799">
        <v>0</v>
      </c>
      <c r="AJ111" s="328">
        <v>0</v>
      </c>
      <c r="AK111" s="214">
        <v>0.464051</v>
      </c>
      <c r="AL111" s="328">
        <v>0.26</v>
      </c>
      <c r="AM111" s="238">
        <v>1.78481153846154</v>
      </c>
      <c r="AN111" s="799">
        <v>0.204051</v>
      </c>
      <c r="AO111" s="328">
        <v>0.537398999999999</v>
      </c>
      <c r="AP111" s="214">
        <v>7.12013599999999</v>
      </c>
      <c r="AQ111" s="328">
        <v>6.43</v>
      </c>
      <c r="AR111" s="238">
        <v>1.10733063763608</v>
      </c>
      <c r="AS111" s="799">
        <v>0.690135999999989</v>
      </c>
      <c r="AT111" s="328">
        <v>2.239645</v>
      </c>
      <c r="AU111" s="214">
        <v>1.01879999999999</v>
      </c>
      <c r="AV111" s="328">
        <v>2.297</v>
      </c>
      <c r="AW111" s="238">
        <v>0.443535045711793</v>
      </c>
      <c r="AX111" s="799">
        <v>-1.27820000000001</v>
      </c>
      <c r="AY111" s="328">
        <v>0.8488</v>
      </c>
    </row>
    <row r="112" ht="16.2" spans="1:51">
      <c r="A112" s="808" t="s">
        <v>127</v>
      </c>
      <c r="B112" s="809">
        <v>672.282956999999</v>
      </c>
      <c r="C112" s="810">
        <v>737.62816098</v>
      </c>
      <c r="D112" s="811">
        <v>0.911411728243693</v>
      </c>
      <c r="E112" s="812">
        <v>-65.345203980001</v>
      </c>
      <c r="F112" s="810">
        <v>383.812464</v>
      </c>
      <c r="G112" s="809">
        <v>221.454748</v>
      </c>
      <c r="H112" s="810">
        <v>250.50676828</v>
      </c>
      <c r="I112" s="811">
        <v>0.884027004621578</v>
      </c>
      <c r="J112" s="812">
        <v>-29.05202028</v>
      </c>
      <c r="K112" s="810">
        <v>168.648237</v>
      </c>
      <c r="L112" s="809">
        <v>42.447809</v>
      </c>
      <c r="M112" s="810">
        <v>52.44512423</v>
      </c>
      <c r="N112" s="811">
        <v>0.809375697421243</v>
      </c>
      <c r="O112" s="812">
        <v>-9.99731523000001</v>
      </c>
      <c r="P112" s="810">
        <v>34.882903</v>
      </c>
      <c r="Q112" s="809">
        <v>9.22019999999999</v>
      </c>
      <c r="R112" s="810">
        <v>9.79018889</v>
      </c>
      <c r="S112" s="811">
        <v>0.941779581946349</v>
      </c>
      <c r="T112" s="812">
        <v>-0.56998889000001</v>
      </c>
      <c r="U112" s="810">
        <v>5.73479999999999</v>
      </c>
      <c r="V112" s="809">
        <v>368.845316</v>
      </c>
      <c r="W112" s="810">
        <v>418.47726848</v>
      </c>
      <c r="X112" s="811">
        <v>0.881398689443099</v>
      </c>
      <c r="Y112" s="812">
        <v>-49.6319524799999</v>
      </c>
      <c r="Z112" s="810">
        <v>159.959152</v>
      </c>
      <c r="AA112" s="809">
        <v>30.314884</v>
      </c>
      <c r="AB112" s="810">
        <v>6.4088111</v>
      </c>
      <c r="AC112" s="811">
        <v>4.73018841201296</v>
      </c>
      <c r="AD112" s="812">
        <v>23.9060729</v>
      </c>
      <c r="AE112" s="810">
        <v>14.587372</v>
      </c>
      <c r="AF112" s="809">
        <v>118.119816</v>
      </c>
      <c r="AG112" s="810">
        <v>172.64</v>
      </c>
      <c r="AH112" s="811">
        <v>0.684197265987025</v>
      </c>
      <c r="AI112" s="812">
        <v>-54.520184</v>
      </c>
      <c r="AJ112" s="810">
        <v>152.202567</v>
      </c>
      <c r="AK112" s="809">
        <v>10.158649</v>
      </c>
      <c r="AL112" s="810">
        <v>22.10333333</v>
      </c>
      <c r="AM112" s="811">
        <v>0.459598054661378</v>
      </c>
      <c r="AN112" s="812">
        <v>-11.94468433</v>
      </c>
      <c r="AO112" s="810">
        <v>26.708216</v>
      </c>
      <c r="AP112" s="809">
        <v>31.121011</v>
      </c>
      <c r="AQ112" s="810">
        <v>19.84166667</v>
      </c>
      <c r="AR112" s="811">
        <v>1.5684675847848</v>
      </c>
      <c r="AS112" s="812">
        <v>11.27934433</v>
      </c>
      <c r="AT112" s="810">
        <v>11.134906</v>
      </c>
      <c r="AU112" s="809">
        <v>8.78908699999998</v>
      </c>
      <c r="AV112" s="810">
        <v>11.69366667</v>
      </c>
      <c r="AW112" s="811">
        <v>0.751610871767733</v>
      </c>
      <c r="AX112" s="812">
        <v>-2.90457967000002</v>
      </c>
      <c r="AY112" s="810">
        <v>10.110449</v>
      </c>
    </row>
    <row r="113" s="695" customFormat="1" hidden="1" outlineLevel="3" spans="1:51">
      <c r="A113" s="796" t="s">
        <v>128</v>
      </c>
      <c r="B113" s="787">
        <v>5.647725</v>
      </c>
      <c r="C113" s="719">
        <v>4.58244936</v>
      </c>
      <c r="D113" s="720">
        <v>1.23246861150256</v>
      </c>
      <c r="E113" s="789">
        <v>1.06527564</v>
      </c>
      <c r="F113" s="788">
        <v>3.83418400000001</v>
      </c>
      <c r="G113" s="787">
        <v>3.126539</v>
      </c>
      <c r="H113" s="788">
        <v>3.05</v>
      </c>
      <c r="I113" s="720">
        <v>1.02509475409836</v>
      </c>
      <c r="J113" s="789">
        <v>0.0765390000000004</v>
      </c>
      <c r="K113" s="788">
        <v>2.54803600000001</v>
      </c>
      <c r="L113" s="787">
        <v>1.003186</v>
      </c>
      <c r="M113" s="788">
        <v>1.079816</v>
      </c>
      <c r="N113" s="720">
        <v>0.929034205827659</v>
      </c>
      <c r="O113" s="789">
        <v>-0.0766300000000002</v>
      </c>
      <c r="P113" s="788">
        <v>0.981648</v>
      </c>
      <c r="Q113" s="787">
        <v>0.0573999999999998</v>
      </c>
      <c r="R113" s="788">
        <v>0.1203</v>
      </c>
      <c r="S113" s="720">
        <v>0.477140482128012</v>
      </c>
      <c r="T113" s="789">
        <v>-0.0629000000000002</v>
      </c>
      <c r="U113" s="788">
        <v>0.1005</v>
      </c>
      <c r="V113" s="787">
        <v>0</v>
      </c>
      <c r="W113" s="788">
        <v>0</v>
      </c>
      <c r="X113" s="720" t="s">
        <v>29</v>
      </c>
      <c r="Y113" s="789">
        <v>0</v>
      </c>
      <c r="Z113" s="788">
        <v>0</v>
      </c>
      <c r="AA113" s="787">
        <v>1.4606</v>
      </c>
      <c r="AB113" s="788">
        <v>0.33233336</v>
      </c>
      <c r="AC113" s="720">
        <v>4.39498460220786</v>
      </c>
      <c r="AD113" s="789">
        <v>1.12826664</v>
      </c>
      <c r="AE113" s="788">
        <v>0.204</v>
      </c>
      <c r="AF113" s="787">
        <v>0</v>
      </c>
      <c r="AG113" s="788">
        <v>0</v>
      </c>
      <c r="AH113" s="720" t="s">
        <v>29</v>
      </c>
      <c r="AI113" s="789">
        <v>0</v>
      </c>
      <c r="AJ113" s="788">
        <v>0</v>
      </c>
      <c r="AK113" s="787">
        <v>0.292999999999999</v>
      </c>
      <c r="AL113" s="788">
        <v>0.22534145</v>
      </c>
      <c r="AM113" s="720">
        <v>1.30024902209513</v>
      </c>
      <c r="AN113" s="789">
        <v>0.067658549999999</v>
      </c>
      <c r="AO113" s="788">
        <v>0.1908</v>
      </c>
      <c r="AP113" s="787">
        <v>0</v>
      </c>
      <c r="AQ113" s="788">
        <v>0</v>
      </c>
      <c r="AR113" s="720" t="s">
        <v>29</v>
      </c>
      <c r="AS113" s="789">
        <v>0</v>
      </c>
      <c r="AT113" s="788">
        <v>0</v>
      </c>
      <c r="AU113" s="787">
        <v>0</v>
      </c>
      <c r="AV113" s="788">
        <v>0</v>
      </c>
      <c r="AW113" s="720" t="s">
        <v>29</v>
      </c>
      <c r="AX113" s="789">
        <v>0</v>
      </c>
      <c r="AY113" s="788">
        <v>0</v>
      </c>
    </row>
    <row r="114" s="695" customFormat="1" hidden="1" outlineLevel="3" spans="1:51">
      <c r="A114" s="796" t="s">
        <v>129</v>
      </c>
      <c r="B114" s="787">
        <v>4.863852</v>
      </c>
      <c r="C114" s="719">
        <v>3.78464669</v>
      </c>
      <c r="D114" s="720">
        <v>1.28515351587548</v>
      </c>
      <c r="E114" s="789">
        <v>1.07920531</v>
      </c>
      <c r="F114" s="788">
        <v>3.888574</v>
      </c>
      <c r="G114" s="787">
        <v>2.736458</v>
      </c>
      <c r="H114" s="788">
        <v>2.6</v>
      </c>
      <c r="I114" s="720">
        <v>1.05248384615385</v>
      </c>
      <c r="J114" s="789">
        <v>0.136458</v>
      </c>
      <c r="K114" s="788">
        <v>2.865713</v>
      </c>
      <c r="L114" s="787">
        <v>0.750894</v>
      </c>
      <c r="M114" s="788">
        <v>0.81198</v>
      </c>
      <c r="N114" s="720">
        <v>0.924769082982339</v>
      </c>
      <c r="O114" s="789">
        <v>-0.0610860000000001</v>
      </c>
      <c r="P114" s="788">
        <v>0.738160999999998</v>
      </c>
      <c r="Q114" s="787">
        <v>0.1413</v>
      </c>
      <c r="R114" s="788">
        <v>0.12</v>
      </c>
      <c r="S114" s="720">
        <v>1.1775</v>
      </c>
      <c r="T114" s="789">
        <v>0.0213</v>
      </c>
      <c r="U114" s="788">
        <v>0.134699999999999</v>
      </c>
      <c r="V114" s="787">
        <v>0</v>
      </c>
      <c r="W114" s="788">
        <v>0</v>
      </c>
      <c r="X114" s="720" t="s">
        <v>29</v>
      </c>
      <c r="Y114" s="789">
        <v>0</v>
      </c>
      <c r="Z114" s="788">
        <v>0</v>
      </c>
      <c r="AA114" s="787">
        <v>1.2352</v>
      </c>
      <c r="AB114" s="788">
        <v>0.25266669</v>
      </c>
      <c r="AC114" s="720">
        <v>4.8886539021032</v>
      </c>
      <c r="AD114" s="789">
        <v>0.98253331</v>
      </c>
      <c r="AE114" s="788">
        <v>0.15</v>
      </c>
      <c r="AF114" s="787">
        <v>0</v>
      </c>
      <c r="AG114" s="788">
        <v>0</v>
      </c>
      <c r="AH114" s="720" t="s">
        <v>29</v>
      </c>
      <c r="AI114" s="789">
        <v>0</v>
      </c>
      <c r="AJ114" s="788">
        <v>0</v>
      </c>
      <c r="AK114" s="787">
        <v>0.3552</v>
      </c>
      <c r="AL114" s="788">
        <v>0.23325951</v>
      </c>
      <c r="AM114" s="720">
        <v>1.52276749616768</v>
      </c>
      <c r="AN114" s="789">
        <v>0.12194049</v>
      </c>
      <c r="AO114" s="788">
        <v>0.1982</v>
      </c>
      <c r="AP114" s="787">
        <v>0.006098</v>
      </c>
      <c r="AQ114" s="788">
        <v>0</v>
      </c>
      <c r="AR114" s="720" t="s">
        <v>29</v>
      </c>
      <c r="AS114" s="789">
        <v>0.006098</v>
      </c>
      <c r="AT114" s="788">
        <v>0</v>
      </c>
      <c r="AU114" s="787">
        <v>0</v>
      </c>
      <c r="AV114" s="788">
        <v>0</v>
      </c>
      <c r="AW114" s="720" t="s">
        <v>29</v>
      </c>
      <c r="AX114" s="789">
        <v>0</v>
      </c>
      <c r="AY114" s="788">
        <v>0</v>
      </c>
    </row>
    <row r="115" s="695" customFormat="1" hidden="1" outlineLevel="3" spans="1:51">
      <c r="A115" s="796" t="s">
        <v>130</v>
      </c>
      <c r="B115" s="787">
        <v>2.33134</v>
      </c>
      <c r="C115" s="719">
        <v>2.83021835</v>
      </c>
      <c r="D115" s="720">
        <v>0.82373149760689</v>
      </c>
      <c r="E115" s="789">
        <v>-0.49887835</v>
      </c>
      <c r="F115" s="788">
        <v>1.975056</v>
      </c>
      <c r="G115" s="787">
        <v>1.411736</v>
      </c>
      <c r="H115" s="788">
        <v>1.89</v>
      </c>
      <c r="I115" s="720">
        <v>0.746950264550265</v>
      </c>
      <c r="J115" s="789">
        <v>-0.478264</v>
      </c>
      <c r="K115" s="788">
        <v>1.298307</v>
      </c>
      <c r="L115" s="787">
        <v>0.248304</v>
      </c>
      <c r="M115" s="788">
        <v>0.674885</v>
      </c>
      <c r="N115" s="720">
        <v>0.367920460522904</v>
      </c>
      <c r="O115" s="789">
        <v>-0.426581</v>
      </c>
      <c r="P115" s="788">
        <v>0.492749</v>
      </c>
      <c r="Q115" s="787">
        <v>0.0541999999999998</v>
      </c>
      <c r="R115" s="788">
        <v>0.06</v>
      </c>
      <c r="S115" s="720">
        <v>0.90333333333333</v>
      </c>
      <c r="T115" s="789">
        <v>-0.0058000000000002</v>
      </c>
      <c r="U115" s="788">
        <v>0.0619999999999999</v>
      </c>
      <c r="V115" s="787">
        <v>0</v>
      </c>
      <c r="W115" s="788">
        <v>0</v>
      </c>
      <c r="X115" s="720" t="s">
        <v>29</v>
      </c>
      <c r="Y115" s="789">
        <v>0</v>
      </c>
      <c r="Z115" s="788">
        <v>0</v>
      </c>
      <c r="AA115" s="787">
        <v>0.617099999999999</v>
      </c>
      <c r="AB115" s="788">
        <v>0.20533335</v>
      </c>
      <c r="AC115" s="720">
        <v>3.00535689891583</v>
      </c>
      <c r="AD115" s="789">
        <v>0.411766649999999</v>
      </c>
      <c r="AE115" s="788">
        <v>0.122</v>
      </c>
      <c r="AF115" s="787">
        <v>0</v>
      </c>
      <c r="AG115" s="788">
        <v>0</v>
      </c>
      <c r="AH115" s="720" t="s">
        <v>29</v>
      </c>
      <c r="AI115" s="789">
        <v>0</v>
      </c>
      <c r="AJ115" s="788">
        <v>0</v>
      </c>
      <c r="AK115" s="787">
        <v>0.169</v>
      </c>
      <c r="AL115" s="788">
        <v>0.14648638</v>
      </c>
      <c r="AM115" s="720">
        <v>1.15369087556126</v>
      </c>
      <c r="AN115" s="789">
        <v>0.02251362</v>
      </c>
      <c r="AO115" s="788">
        <v>0.1026</v>
      </c>
      <c r="AP115" s="787">
        <v>0</v>
      </c>
      <c r="AQ115" s="788">
        <v>0</v>
      </c>
      <c r="AR115" s="720" t="s">
        <v>29</v>
      </c>
      <c r="AS115" s="789">
        <v>0</v>
      </c>
      <c r="AT115" s="788">
        <v>0</v>
      </c>
      <c r="AU115" s="787">
        <v>0</v>
      </c>
      <c r="AV115" s="788">
        <v>0</v>
      </c>
      <c r="AW115" s="720" t="s">
        <v>29</v>
      </c>
      <c r="AX115" s="789">
        <v>0</v>
      </c>
      <c r="AY115" s="788">
        <v>0</v>
      </c>
    </row>
    <row r="116" s="695" customFormat="1" hidden="1" outlineLevel="3" spans="1:51">
      <c r="A116" s="796" t="s">
        <v>131</v>
      </c>
      <c r="B116" s="787">
        <v>4.95799199999999</v>
      </c>
      <c r="C116" s="719">
        <v>2.58050035</v>
      </c>
      <c r="D116" s="720">
        <v>1.92132971421608</v>
      </c>
      <c r="E116" s="789">
        <v>2.37749164999999</v>
      </c>
      <c r="F116" s="788">
        <v>2.26761099999999</v>
      </c>
      <c r="G116" s="787">
        <v>3.34909599999999</v>
      </c>
      <c r="H116" s="788">
        <v>1.98</v>
      </c>
      <c r="I116" s="720">
        <v>1.69146262626262</v>
      </c>
      <c r="J116" s="789">
        <v>1.36909599999999</v>
      </c>
      <c r="K116" s="788">
        <v>1.81254299999999</v>
      </c>
      <c r="L116" s="787">
        <v>0.500596</v>
      </c>
      <c r="M116" s="788">
        <v>0.409167</v>
      </c>
      <c r="N116" s="720">
        <v>1.22345154912297</v>
      </c>
      <c r="O116" s="789">
        <v>0.091429</v>
      </c>
      <c r="P116" s="788">
        <v>0.371967999999999</v>
      </c>
      <c r="Q116" s="787">
        <v>0.0270999999999999</v>
      </c>
      <c r="R116" s="788">
        <v>0.04</v>
      </c>
      <c r="S116" s="720">
        <v>0.677499999999997</v>
      </c>
      <c r="T116" s="789">
        <v>-0.0129000000000001</v>
      </c>
      <c r="U116" s="788">
        <v>0.0370999999999999</v>
      </c>
      <c r="V116" s="787">
        <v>0</v>
      </c>
      <c r="W116" s="788">
        <v>0</v>
      </c>
      <c r="X116" s="720" t="s">
        <v>29</v>
      </c>
      <c r="Y116" s="789">
        <v>0</v>
      </c>
      <c r="Z116" s="788">
        <v>0</v>
      </c>
      <c r="AA116" s="787">
        <v>1.0812</v>
      </c>
      <c r="AB116" s="788">
        <v>0.15133335</v>
      </c>
      <c r="AC116" s="720">
        <v>7.14449260523209</v>
      </c>
      <c r="AD116" s="789">
        <v>0.92986665</v>
      </c>
      <c r="AE116" s="788">
        <v>0.0459999999999999</v>
      </c>
      <c r="AF116" s="787">
        <v>0</v>
      </c>
      <c r="AG116" s="788">
        <v>0</v>
      </c>
      <c r="AH116" s="720" t="s">
        <v>29</v>
      </c>
      <c r="AI116" s="789">
        <v>0</v>
      </c>
      <c r="AJ116" s="788">
        <v>0</v>
      </c>
      <c r="AK116" s="787">
        <v>0.297999999999999</v>
      </c>
      <c r="AL116" s="788">
        <v>0.182</v>
      </c>
      <c r="AM116" s="720">
        <v>1.63736263736263</v>
      </c>
      <c r="AN116" s="789">
        <v>0.115999999999999</v>
      </c>
      <c r="AO116" s="788">
        <v>0.1577</v>
      </c>
      <c r="AP116" s="787">
        <v>0</v>
      </c>
      <c r="AQ116" s="788">
        <v>0</v>
      </c>
      <c r="AR116" s="720" t="s">
        <v>29</v>
      </c>
      <c r="AS116" s="789">
        <v>0</v>
      </c>
      <c r="AT116" s="788">
        <v>0</v>
      </c>
      <c r="AU116" s="787">
        <v>0</v>
      </c>
      <c r="AV116" s="788">
        <v>0</v>
      </c>
      <c r="AW116" s="720" t="s">
        <v>29</v>
      </c>
      <c r="AX116" s="789">
        <v>0</v>
      </c>
      <c r="AY116" s="788">
        <v>0</v>
      </c>
    </row>
    <row r="117" s="695" customFormat="1" hidden="1" outlineLevel="3" spans="1:51">
      <c r="A117" s="796" t="s">
        <v>132</v>
      </c>
      <c r="B117" s="787">
        <v>5.053547</v>
      </c>
      <c r="C117" s="719">
        <v>5.0630007</v>
      </c>
      <c r="D117" s="720">
        <v>0.998132787143403</v>
      </c>
      <c r="E117" s="789">
        <v>-0.0094536999999999</v>
      </c>
      <c r="F117" s="788">
        <v>3.927332</v>
      </c>
      <c r="G117" s="787">
        <v>3.14425100000001</v>
      </c>
      <c r="H117" s="788">
        <v>3.83</v>
      </c>
      <c r="I117" s="720">
        <v>0.820953263707574</v>
      </c>
      <c r="J117" s="789">
        <v>-0.68574899999999</v>
      </c>
      <c r="K117" s="788">
        <v>2.901521</v>
      </c>
      <c r="L117" s="787">
        <v>0.500596</v>
      </c>
      <c r="M117" s="788">
        <v>0.818334</v>
      </c>
      <c r="N117" s="720">
        <v>0.611725774561487</v>
      </c>
      <c r="O117" s="789">
        <v>-0.317738</v>
      </c>
      <c r="P117" s="788">
        <v>0.742010999999998</v>
      </c>
      <c r="Q117" s="787">
        <v>0.0270999999999999</v>
      </c>
      <c r="R117" s="788">
        <v>0.1</v>
      </c>
      <c r="S117" s="720">
        <v>0.270999999999999</v>
      </c>
      <c r="T117" s="789">
        <v>-0.0729000000000001</v>
      </c>
      <c r="U117" s="788">
        <v>0.0797999999999998</v>
      </c>
      <c r="V117" s="787">
        <v>0</v>
      </c>
      <c r="W117" s="788">
        <v>0</v>
      </c>
      <c r="X117" s="720" t="s">
        <v>29</v>
      </c>
      <c r="Y117" s="789">
        <v>0</v>
      </c>
      <c r="Z117" s="788">
        <v>0</v>
      </c>
      <c r="AA117" s="787">
        <v>1.3816</v>
      </c>
      <c r="AB117" s="788">
        <v>0.3146667</v>
      </c>
      <c r="AC117" s="720">
        <v>4.39067750098755</v>
      </c>
      <c r="AD117" s="789">
        <v>1.0669333</v>
      </c>
      <c r="AE117" s="788">
        <v>0.204</v>
      </c>
      <c r="AF117" s="787">
        <v>0</v>
      </c>
      <c r="AG117" s="788">
        <v>0</v>
      </c>
      <c r="AH117" s="720" t="s">
        <v>29</v>
      </c>
      <c r="AI117" s="789">
        <v>0</v>
      </c>
      <c r="AJ117" s="788">
        <v>0</v>
      </c>
      <c r="AK117" s="787">
        <v>0.464599999999999</v>
      </c>
      <c r="AL117" s="788">
        <v>0.45</v>
      </c>
      <c r="AM117" s="720">
        <v>1.03244444444444</v>
      </c>
      <c r="AN117" s="789">
        <v>0.014599999999999</v>
      </c>
      <c r="AO117" s="788">
        <v>0.375</v>
      </c>
      <c r="AP117" s="787">
        <v>0</v>
      </c>
      <c r="AQ117" s="788">
        <v>0</v>
      </c>
      <c r="AR117" s="720" t="s">
        <v>29</v>
      </c>
      <c r="AS117" s="789">
        <v>0</v>
      </c>
      <c r="AT117" s="788">
        <v>0</v>
      </c>
      <c r="AU117" s="787">
        <v>0</v>
      </c>
      <c r="AV117" s="788">
        <v>0</v>
      </c>
      <c r="AW117" s="720" t="s">
        <v>29</v>
      </c>
      <c r="AX117" s="789">
        <v>0</v>
      </c>
      <c r="AY117" s="788">
        <v>0</v>
      </c>
    </row>
    <row r="118" s="695" customFormat="1" hidden="1" outlineLevel="3" spans="1:51">
      <c r="A118" s="796" t="s">
        <v>133</v>
      </c>
      <c r="B118" s="787">
        <v>7.91823299999999</v>
      </c>
      <c r="C118" s="719">
        <v>6.22262137</v>
      </c>
      <c r="D118" s="720">
        <v>1.27249153197312</v>
      </c>
      <c r="E118" s="789">
        <v>1.69561162999999</v>
      </c>
      <c r="F118" s="788">
        <v>5.57440100000001</v>
      </c>
      <c r="G118" s="787">
        <v>4.67014299999999</v>
      </c>
      <c r="H118" s="788">
        <v>4.37</v>
      </c>
      <c r="I118" s="720">
        <v>1.06868260869565</v>
      </c>
      <c r="J118" s="789">
        <v>0.30014299999999</v>
      </c>
      <c r="K118" s="788">
        <v>4.04921600000001</v>
      </c>
      <c r="L118" s="787">
        <v>1.25149</v>
      </c>
      <c r="M118" s="788">
        <v>1.351888</v>
      </c>
      <c r="N118" s="720">
        <v>0.925734972127869</v>
      </c>
      <c r="O118" s="789">
        <v>-0.100398</v>
      </c>
      <c r="P118" s="788">
        <v>1.228985</v>
      </c>
      <c r="Q118" s="787">
        <v>0.0935999999999997</v>
      </c>
      <c r="R118" s="788">
        <v>0.1094</v>
      </c>
      <c r="S118" s="720">
        <v>0.855575868372941</v>
      </c>
      <c r="T118" s="789">
        <v>-0.0158000000000003</v>
      </c>
      <c r="U118" s="788">
        <v>0.0982</v>
      </c>
      <c r="V118" s="787">
        <v>0</v>
      </c>
      <c r="W118" s="788">
        <v>0</v>
      </c>
      <c r="X118" s="720" t="s">
        <v>29</v>
      </c>
      <c r="Y118" s="789">
        <v>0</v>
      </c>
      <c r="Z118" s="788">
        <v>0</v>
      </c>
      <c r="AA118" s="787">
        <v>1.903</v>
      </c>
      <c r="AB118" s="788">
        <v>0.39133337</v>
      </c>
      <c r="AC118" s="720">
        <v>4.86286155458708</v>
      </c>
      <c r="AD118" s="789">
        <v>1.51166663</v>
      </c>
      <c r="AE118" s="788">
        <v>0.198</v>
      </c>
      <c r="AF118" s="787">
        <v>0</v>
      </c>
      <c r="AG118" s="788">
        <v>0</v>
      </c>
      <c r="AH118" s="720" t="s">
        <v>29</v>
      </c>
      <c r="AI118" s="789">
        <v>0</v>
      </c>
      <c r="AJ118" s="788">
        <v>0</v>
      </c>
      <c r="AK118" s="787">
        <v>0</v>
      </c>
      <c r="AL118" s="788">
        <v>0.23333</v>
      </c>
      <c r="AM118" s="720">
        <v>0</v>
      </c>
      <c r="AN118" s="789">
        <v>-0.23333</v>
      </c>
      <c r="AO118" s="788">
        <v>0</v>
      </c>
      <c r="AP118" s="787">
        <v>0</v>
      </c>
      <c r="AQ118" s="788">
        <v>0</v>
      </c>
      <c r="AR118" s="720" t="s">
        <v>29</v>
      </c>
      <c r="AS118" s="789">
        <v>0</v>
      </c>
      <c r="AT118" s="788">
        <v>0</v>
      </c>
      <c r="AU118" s="787">
        <v>0</v>
      </c>
      <c r="AV118" s="788">
        <v>0</v>
      </c>
      <c r="AW118" s="720" t="s">
        <v>29</v>
      </c>
      <c r="AX118" s="789">
        <v>0</v>
      </c>
      <c r="AY118" s="788">
        <v>0</v>
      </c>
    </row>
    <row r="119" s="695" customFormat="1" hidden="1" outlineLevel="3" spans="1:51">
      <c r="A119" s="796" t="s">
        <v>134</v>
      </c>
      <c r="B119" s="787">
        <v>4.455909</v>
      </c>
      <c r="C119" s="719">
        <v>4.02320569</v>
      </c>
      <c r="D119" s="720">
        <v>1.10755187364035</v>
      </c>
      <c r="E119" s="789">
        <v>0.43270331</v>
      </c>
      <c r="F119" s="788">
        <v>3.000286</v>
      </c>
      <c r="G119" s="787">
        <v>2.544666</v>
      </c>
      <c r="H119" s="788">
        <v>2.76</v>
      </c>
      <c r="I119" s="720">
        <v>0.921980434782609</v>
      </c>
      <c r="J119" s="789">
        <v>-0.215334</v>
      </c>
      <c r="K119" s="788">
        <v>1.967944</v>
      </c>
      <c r="L119" s="787">
        <v>0.876042999999999</v>
      </c>
      <c r="M119" s="788">
        <v>0.944839</v>
      </c>
      <c r="N119" s="720">
        <v>0.927187594923578</v>
      </c>
      <c r="O119" s="789">
        <v>-0.068796000000001</v>
      </c>
      <c r="P119" s="788">
        <v>0.858941999999999</v>
      </c>
      <c r="Q119" s="787">
        <v>0.0337</v>
      </c>
      <c r="R119" s="788">
        <v>0.0337</v>
      </c>
      <c r="S119" s="720">
        <v>1</v>
      </c>
      <c r="T119" s="789">
        <v>0</v>
      </c>
      <c r="U119" s="788">
        <v>0.0264</v>
      </c>
      <c r="V119" s="787">
        <v>0</v>
      </c>
      <c r="W119" s="788">
        <v>0</v>
      </c>
      <c r="X119" s="720" t="s">
        <v>29</v>
      </c>
      <c r="Y119" s="789">
        <v>0</v>
      </c>
      <c r="Z119" s="788">
        <v>0</v>
      </c>
      <c r="AA119" s="787">
        <v>1.0015</v>
      </c>
      <c r="AB119" s="788">
        <v>0.28466669</v>
      </c>
      <c r="AC119" s="720">
        <v>3.51814959453106</v>
      </c>
      <c r="AD119" s="789">
        <v>0.71683331</v>
      </c>
      <c r="AE119" s="788">
        <v>0.146999999999999</v>
      </c>
      <c r="AF119" s="787">
        <v>0</v>
      </c>
      <c r="AG119" s="788">
        <v>0</v>
      </c>
      <c r="AH119" s="720" t="s">
        <v>29</v>
      </c>
      <c r="AI119" s="789">
        <v>0</v>
      </c>
      <c r="AJ119" s="788">
        <v>0</v>
      </c>
      <c r="AK119" s="787">
        <v>0.158433</v>
      </c>
      <c r="AL119" s="788">
        <v>0.1583</v>
      </c>
      <c r="AM119" s="720">
        <v>1.00084017687934</v>
      </c>
      <c r="AN119" s="789">
        <v>0.000132999999999994</v>
      </c>
      <c r="AO119" s="788">
        <v>0.089564</v>
      </c>
      <c r="AP119" s="787">
        <v>0</v>
      </c>
      <c r="AQ119" s="788">
        <v>0</v>
      </c>
      <c r="AR119" s="720" t="s">
        <v>29</v>
      </c>
      <c r="AS119" s="789">
        <v>0</v>
      </c>
      <c r="AT119" s="788">
        <v>0</v>
      </c>
      <c r="AU119" s="787">
        <v>0</v>
      </c>
      <c r="AV119" s="788">
        <v>0</v>
      </c>
      <c r="AW119" s="720" t="s">
        <v>29</v>
      </c>
      <c r="AX119" s="789">
        <v>0</v>
      </c>
      <c r="AY119" s="788">
        <v>0</v>
      </c>
    </row>
    <row r="120" s="695" customFormat="1" hidden="1" outlineLevel="3" spans="1:51">
      <c r="A120" s="796" t="s">
        <v>135</v>
      </c>
      <c r="B120" s="787">
        <v>0.746144000000001</v>
      </c>
      <c r="C120" s="719">
        <v>1.12361336</v>
      </c>
      <c r="D120" s="720">
        <v>0.664057607858989</v>
      </c>
      <c r="E120" s="789">
        <v>-0.377469359999999</v>
      </c>
      <c r="F120" s="788">
        <v>0</v>
      </c>
      <c r="G120" s="787">
        <v>0.513895000000001</v>
      </c>
      <c r="H120" s="788">
        <v>0.795</v>
      </c>
      <c r="I120" s="720">
        <v>0.646408805031448</v>
      </c>
      <c r="J120" s="789">
        <v>-0.281104999999999</v>
      </c>
      <c r="K120" s="788">
        <v>0</v>
      </c>
      <c r="L120" s="787">
        <v>0.125149</v>
      </c>
      <c r="M120" s="788">
        <v>0.264977</v>
      </c>
      <c r="N120" s="720">
        <v>0.472301369552829</v>
      </c>
      <c r="O120" s="789">
        <v>-0.139828</v>
      </c>
      <c r="P120" s="788">
        <v>0</v>
      </c>
      <c r="Q120" s="787">
        <v>0.0270999999999999</v>
      </c>
      <c r="R120" s="788">
        <v>0.03</v>
      </c>
      <c r="S120" s="720">
        <v>0.90333333333333</v>
      </c>
      <c r="T120" s="789">
        <v>-0.0029000000000001</v>
      </c>
      <c r="U120" s="788">
        <v>0</v>
      </c>
      <c r="V120" s="787">
        <v>0</v>
      </c>
      <c r="W120" s="788">
        <v>0</v>
      </c>
      <c r="X120" s="720" t="s">
        <v>29</v>
      </c>
      <c r="Y120" s="789">
        <v>0</v>
      </c>
      <c r="Z120" s="788">
        <v>0</v>
      </c>
      <c r="AA120" s="787">
        <v>0.08</v>
      </c>
      <c r="AB120" s="788">
        <v>0.03363636</v>
      </c>
      <c r="AC120" s="720">
        <v>2.37837863550039</v>
      </c>
      <c r="AD120" s="789">
        <v>0.04636364</v>
      </c>
      <c r="AE120" s="788">
        <v>0</v>
      </c>
      <c r="AF120" s="787">
        <v>0</v>
      </c>
      <c r="AG120" s="788">
        <v>0</v>
      </c>
      <c r="AH120" s="720" t="s">
        <v>29</v>
      </c>
      <c r="AI120" s="789">
        <v>0</v>
      </c>
      <c r="AJ120" s="788">
        <v>0</v>
      </c>
      <c r="AK120" s="787">
        <v>0.0446539999999999</v>
      </c>
      <c r="AL120" s="788">
        <v>0.1</v>
      </c>
      <c r="AM120" s="720">
        <v>0.446539999999999</v>
      </c>
      <c r="AN120" s="789">
        <v>-0.0553460000000001</v>
      </c>
      <c r="AO120" s="788">
        <v>0</v>
      </c>
      <c r="AP120" s="787">
        <v>0</v>
      </c>
      <c r="AQ120" s="788">
        <v>0</v>
      </c>
      <c r="AR120" s="720" t="s">
        <v>29</v>
      </c>
      <c r="AS120" s="789">
        <v>0</v>
      </c>
      <c r="AT120" s="788">
        <v>0</v>
      </c>
      <c r="AU120" s="787">
        <v>0</v>
      </c>
      <c r="AV120" s="788">
        <v>0</v>
      </c>
      <c r="AW120" s="720" t="s">
        <v>29</v>
      </c>
      <c r="AX120" s="789">
        <v>0</v>
      </c>
      <c r="AY120" s="788">
        <v>0</v>
      </c>
    </row>
    <row r="121" s="772" customFormat="1" collapsed="1" spans="1:51">
      <c r="A121" s="790" t="s">
        <v>136</v>
      </c>
      <c r="B121" s="791">
        <v>35.974742</v>
      </c>
      <c r="C121" s="794">
        <v>30.21025587</v>
      </c>
      <c r="D121" s="793">
        <v>1.19081222465661</v>
      </c>
      <c r="E121" s="794">
        <v>5.76448613</v>
      </c>
      <c r="F121" s="792">
        <v>24.467444</v>
      </c>
      <c r="G121" s="791">
        <v>21.496784</v>
      </c>
      <c r="H121" s="792">
        <v>21.275</v>
      </c>
      <c r="I121" s="793">
        <v>1.01042462984724</v>
      </c>
      <c r="J121" s="794">
        <v>0.221784000000003</v>
      </c>
      <c r="K121" s="792">
        <v>17.44328</v>
      </c>
      <c r="L121" s="791">
        <v>5.256258</v>
      </c>
      <c r="M121" s="792">
        <v>6.355886</v>
      </c>
      <c r="N121" s="793">
        <v>0.826990603670362</v>
      </c>
      <c r="O121" s="794">
        <v>-1.099628</v>
      </c>
      <c r="P121" s="792">
        <v>5.41446399999999</v>
      </c>
      <c r="Q121" s="791">
        <v>0.461499999999999</v>
      </c>
      <c r="R121" s="792">
        <v>0.6134</v>
      </c>
      <c r="S121" s="793">
        <v>0.75236387349201</v>
      </c>
      <c r="T121" s="794">
        <v>-0.151900000000001</v>
      </c>
      <c r="U121" s="792">
        <v>0.538699999999999</v>
      </c>
      <c r="V121" s="791">
        <v>0</v>
      </c>
      <c r="W121" s="792">
        <v>0</v>
      </c>
      <c r="X121" s="793" t="s">
        <v>29</v>
      </c>
      <c r="Y121" s="794">
        <v>0</v>
      </c>
      <c r="Z121" s="792">
        <v>0</v>
      </c>
      <c r="AA121" s="791">
        <v>8.76019999999999</v>
      </c>
      <c r="AB121" s="792">
        <v>1.96596987</v>
      </c>
      <c r="AC121" s="793">
        <v>4.45591772980732</v>
      </c>
      <c r="AD121" s="794">
        <v>6.79423012999999</v>
      </c>
      <c r="AE121" s="792">
        <v>1.071</v>
      </c>
      <c r="AF121" s="791">
        <v>0</v>
      </c>
      <c r="AG121" s="792">
        <v>0</v>
      </c>
      <c r="AH121" s="793" t="s">
        <v>29</v>
      </c>
      <c r="AI121" s="794">
        <v>0</v>
      </c>
      <c r="AJ121" s="792">
        <v>0</v>
      </c>
      <c r="AK121" s="791">
        <v>1.782887</v>
      </c>
      <c r="AL121" s="792">
        <v>1.72871734</v>
      </c>
      <c r="AM121" s="793">
        <v>1.0313351747834</v>
      </c>
      <c r="AN121" s="794">
        <v>0.0541696599999999</v>
      </c>
      <c r="AO121" s="792">
        <v>1.113864</v>
      </c>
      <c r="AP121" s="791">
        <v>0.006098</v>
      </c>
      <c r="AQ121" s="792">
        <v>0</v>
      </c>
      <c r="AR121" s="793" t="s">
        <v>29</v>
      </c>
      <c r="AS121" s="794">
        <v>0.006098</v>
      </c>
      <c r="AT121" s="792">
        <v>0</v>
      </c>
      <c r="AU121" s="791">
        <v>0</v>
      </c>
      <c r="AV121" s="792">
        <v>0</v>
      </c>
      <c r="AW121" s="793" t="s">
        <v>29</v>
      </c>
      <c r="AX121" s="794">
        <v>0</v>
      </c>
      <c r="AY121" s="792">
        <v>0</v>
      </c>
    </row>
    <row r="122" s="164" customFormat="1" hidden="1" outlineLevel="1" spans="1:51">
      <c r="A122" s="796" t="s">
        <v>137</v>
      </c>
      <c r="B122" s="787">
        <v>3.09184</v>
      </c>
      <c r="C122" s="719">
        <v>2.16432768</v>
      </c>
      <c r="D122" s="720">
        <v>1.42854523766013</v>
      </c>
      <c r="E122" s="789">
        <v>0.92751232</v>
      </c>
      <c r="F122" s="788">
        <v>1.80270800000001</v>
      </c>
      <c r="G122" s="787">
        <v>1.580553</v>
      </c>
      <c r="H122" s="788">
        <v>1.59</v>
      </c>
      <c r="I122" s="720">
        <v>0.994058490566038</v>
      </c>
      <c r="J122" s="789">
        <v>-0.00944699999999998</v>
      </c>
      <c r="K122" s="788">
        <v>1.25843400000001</v>
      </c>
      <c r="L122" s="787">
        <v>0.396387</v>
      </c>
      <c r="M122" s="788">
        <v>0.427161</v>
      </c>
      <c r="N122" s="720">
        <v>0.927956906178233</v>
      </c>
      <c r="O122" s="789">
        <v>-0.030774</v>
      </c>
      <c r="P122" s="788">
        <v>0.382553999999999</v>
      </c>
      <c r="Q122" s="787">
        <v>0.0225999999999999</v>
      </c>
      <c r="R122" s="788">
        <v>0.0345</v>
      </c>
      <c r="S122" s="720">
        <v>0.655072463768113</v>
      </c>
      <c r="T122" s="789">
        <v>-0.0119000000000001</v>
      </c>
      <c r="U122" s="788">
        <v>0.0225999999999999</v>
      </c>
      <c r="V122" s="787">
        <v>0</v>
      </c>
      <c r="W122" s="788">
        <v>0</v>
      </c>
      <c r="X122" s="720" t="s">
        <v>29</v>
      </c>
      <c r="Y122" s="789">
        <v>0</v>
      </c>
      <c r="Z122" s="788">
        <v>0</v>
      </c>
      <c r="AA122" s="787">
        <v>1.0923</v>
      </c>
      <c r="AB122" s="788">
        <v>0.11266668</v>
      </c>
      <c r="AC122" s="720">
        <v>9.69496926686754</v>
      </c>
      <c r="AD122" s="789">
        <v>0.97963332</v>
      </c>
      <c r="AE122" s="788">
        <v>0.13912</v>
      </c>
      <c r="AF122" s="787">
        <v>0</v>
      </c>
      <c r="AG122" s="788">
        <v>0</v>
      </c>
      <c r="AH122" s="720" t="s">
        <v>29</v>
      </c>
      <c r="AI122" s="789">
        <v>0</v>
      </c>
      <c r="AJ122" s="788">
        <v>0</v>
      </c>
      <c r="AK122" s="787">
        <v>0</v>
      </c>
      <c r="AL122" s="788">
        <v>0</v>
      </c>
      <c r="AM122" s="720" t="s">
        <v>29</v>
      </c>
      <c r="AN122" s="789">
        <v>0</v>
      </c>
      <c r="AO122" s="788">
        <v>0</v>
      </c>
      <c r="AP122" s="787">
        <v>0</v>
      </c>
      <c r="AQ122" s="788">
        <v>0</v>
      </c>
      <c r="AR122" s="720" t="s">
        <v>29</v>
      </c>
      <c r="AS122" s="789">
        <v>0</v>
      </c>
      <c r="AT122" s="788">
        <v>0</v>
      </c>
      <c r="AU122" s="787">
        <v>0</v>
      </c>
      <c r="AV122" s="788">
        <v>0</v>
      </c>
      <c r="AW122" s="720" t="s">
        <v>29</v>
      </c>
      <c r="AX122" s="789">
        <v>0</v>
      </c>
      <c r="AY122" s="788">
        <v>0</v>
      </c>
    </row>
    <row r="123" s="695" customFormat="1" hidden="1" outlineLevel="1" spans="1:51">
      <c r="A123" s="796" t="s">
        <v>138</v>
      </c>
      <c r="B123" s="787">
        <v>2.273836</v>
      </c>
      <c r="C123" s="719">
        <v>1.94302868</v>
      </c>
      <c r="D123" s="720">
        <v>1.17025344165275</v>
      </c>
      <c r="E123" s="789">
        <v>0.33080732</v>
      </c>
      <c r="F123" s="788">
        <v>1.582864</v>
      </c>
      <c r="G123" s="787">
        <v>1.516849</v>
      </c>
      <c r="H123" s="788">
        <v>1.55</v>
      </c>
      <c r="I123" s="720">
        <v>0.978612258064516</v>
      </c>
      <c r="J123" s="789">
        <v>-0.0331510000000002</v>
      </c>
      <c r="K123" s="788">
        <v>1.311828</v>
      </c>
      <c r="L123" s="787">
        <v>0.396387</v>
      </c>
      <c r="M123" s="788">
        <v>0.286362</v>
      </c>
      <c r="N123" s="720">
        <v>1.38421648123704</v>
      </c>
      <c r="O123" s="789">
        <v>0.110025</v>
      </c>
      <c r="P123" s="788">
        <v>0.255036</v>
      </c>
      <c r="Q123" s="787">
        <v>0.0225999999999999</v>
      </c>
      <c r="R123" s="788">
        <v>0.01</v>
      </c>
      <c r="S123" s="720">
        <v>2.25999999999999</v>
      </c>
      <c r="T123" s="789">
        <v>0.0125999999999999</v>
      </c>
      <c r="U123" s="788">
        <v>0.01</v>
      </c>
      <c r="V123" s="787">
        <v>0</v>
      </c>
      <c r="W123" s="788">
        <v>0</v>
      </c>
      <c r="X123" s="720" t="s">
        <v>29</v>
      </c>
      <c r="Y123" s="789">
        <v>0</v>
      </c>
      <c r="Z123" s="788">
        <v>0</v>
      </c>
      <c r="AA123" s="787">
        <v>0.338</v>
      </c>
      <c r="AB123" s="788">
        <v>0.09666668</v>
      </c>
      <c r="AC123" s="720">
        <v>3.496551241855</v>
      </c>
      <c r="AD123" s="789">
        <v>0.24133332</v>
      </c>
      <c r="AE123" s="788">
        <v>0.006</v>
      </c>
      <c r="AF123" s="787">
        <v>0</v>
      </c>
      <c r="AG123" s="788">
        <v>0</v>
      </c>
      <c r="AH123" s="720" t="s">
        <v>29</v>
      </c>
      <c r="AI123" s="789">
        <v>0</v>
      </c>
      <c r="AJ123" s="788">
        <v>0</v>
      </c>
      <c r="AK123" s="787">
        <v>0</v>
      </c>
      <c r="AL123" s="788">
        <v>0</v>
      </c>
      <c r="AM123" s="720" t="s">
        <v>29</v>
      </c>
      <c r="AN123" s="789">
        <v>0</v>
      </c>
      <c r="AO123" s="788">
        <v>0</v>
      </c>
      <c r="AP123" s="787">
        <v>0</v>
      </c>
      <c r="AQ123" s="788">
        <v>0</v>
      </c>
      <c r="AR123" s="720" t="s">
        <v>29</v>
      </c>
      <c r="AS123" s="789">
        <v>0</v>
      </c>
      <c r="AT123" s="788">
        <v>0</v>
      </c>
      <c r="AU123" s="787">
        <v>0</v>
      </c>
      <c r="AV123" s="788">
        <v>0</v>
      </c>
      <c r="AW123" s="720" t="s">
        <v>29</v>
      </c>
      <c r="AX123" s="789">
        <v>0</v>
      </c>
      <c r="AY123" s="788">
        <v>0</v>
      </c>
    </row>
    <row r="124" s="695" customFormat="1" hidden="1" outlineLevel="1" spans="1:51">
      <c r="A124" s="796" t="s">
        <v>139</v>
      </c>
      <c r="B124" s="787">
        <v>0.459536999999998</v>
      </c>
      <c r="C124" s="719">
        <v>0.44066667</v>
      </c>
      <c r="D124" s="720">
        <v>1.04282223114355</v>
      </c>
      <c r="E124" s="789">
        <v>0.0188703299999979</v>
      </c>
      <c r="F124" s="788">
        <v>0.248768999999999</v>
      </c>
      <c r="G124" s="787">
        <v>0.296836999999998</v>
      </c>
      <c r="H124" s="788">
        <v>0.4</v>
      </c>
      <c r="I124" s="720">
        <v>0.742092499999995</v>
      </c>
      <c r="J124" s="789">
        <v>-0.103163000000002</v>
      </c>
      <c r="K124" s="788">
        <v>0.231768999999999</v>
      </c>
      <c r="L124" s="787">
        <v>0</v>
      </c>
      <c r="M124" s="788">
        <v>0</v>
      </c>
      <c r="N124" s="720" t="s">
        <v>29</v>
      </c>
      <c r="O124" s="789">
        <v>0</v>
      </c>
      <c r="P124" s="788">
        <v>0</v>
      </c>
      <c r="Q124" s="787">
        <v>0</v>
      </c>
      <c r="R124" s="788">
        <v>0</v>
      </c>
      <c r="S124" s="720" t="s">
        <v>29</v>
      </c>
      <c r="T124" s="789">
        <v>0</v>
      </c>
      <c r="U124" s="788">
        <v>0</v>
      </c>
      <c r="V124" s="787">
        <v>0</v>
      </c>
      <c r="W124" s="788">
        <v>0</v>
      </c>
      <c r="X124" s="720" t="s">
        <v>29</v>
      </c>
      <c r="Y124" s="789">
        <v>0</v>
      </c>
      <c r="Z124" s="788">
        <v>0</v>
      </c>
      <c r="AA124" s="787">
        <v>0.1627</v>
      </c>
      <c r="AB124" s="788">
        <v>0.04066667</v>
      </c>
      <c r="AC124" s="720">
        <v>4.00081934419514</v>
      </c>
      <c r="AD124" s="789">
        <v>0.12203333</v>
      </c>
      <c r="AE124" s="788">
        <v>0.017</v>
      </c>
      <c r="AF124" s="787">
        <v>0</v>
      </c>
      <c r="AG124" s="788">
        <v>0</v>
      </c>
      <c r="AH124" s="720" t="s">
        <v>29</v>
      </c>
      <c r="AI124" s="789">
        <v>0</v>
      </c>
      <c r="AJ124" s="788">
        <v>0</v>
      </c>
      <c r="AK124" s="787">
        <v>0</v>
      </c>
      <c r="AL124" s="788">
        <v>0</v>
      </c>
      <c r="AM124" s="720" t="s">
        <v>29</v>
      </c>
      <c r="AN124" s="789">
        <v>0</v>
      </c>
      <c r="AO124" s="788">
        <v>0</v>
      </c>
      <c r="AP124" s="787">
        <v>0</v>
      </c>
      <c r="AQ124" s="788">
        <v>0</v>
      </c>
      <c r="AR124" s="720" t="s">
        <v>29</v>
      </c>
      <c r="AS124" s="789">
        <v>0</v>
      </c>
      <c r="AT124" s="788">
        <v>0</v>
      </c>
      <c r="AU124" s="787">
        <v>0</v>
      </c>
      <c r="AV124" s="788">
        <v>0</v>
      </c>
      <c r="AW124" s="720" t="s">
        <v>29</v>
      </c>
      <c r="AX124" s="789">
        <v>0</v>
      </c>
      <c r="AY124" s="788">
        <v>0</v>
      </c>
    </row>
    <row r="125" s="695" customFormat="1" hidden="1" outlineLevel="1" spans="1:51">
      <c r="A125" s="796" t="s">
        <v>140</v>
      </c>
      <c r="B125" s="787">
        <v>1.012038</v>
      </c>
      <c r="C125" s="719">
        <v>1.16777334</v>
      </c>
      <c r="D125" s="720">
        <v>0.866639068845329</v>
      </c>
      <c r="E125" s="789">
        <v>-0.15573534</v>
      </c>
      <c r="F125" s="788">
        <v>0.973024999999999</v>
      </c>
      <c r="G125" s="787">
        <v>0.756866999999998</v>
      </c>
      <c r="H125" s="788">
        <v>0.85</v>
      </c>
      <c r="I125" s="720">
        <v>0.89043176470588</v>
      </c>
      <c r="J125" s="789">
        <v>-0.093133000000002</v>
      </c>
      <c r="K125" s="788">
        <v>0.667764999999999</v>
      </c>
      <c r="L125" s="787">
        <v>0.102171</v>
      </c>
      <c r="M125" s="788">
        <v>0.22044</v>
      </c>
      <c r="N125" s="720">
        <v>0.463486663037561</v>
      </c>
      <c r="O125" s="789">
        <v>-0.118269</v>
      </c>
      <c r="P125" s="788">
        <v>0.20036</v>
      </c>
      <c r="Q125" s="787">
        <v>0</v>
      </c>
      <c r="R125" s="788">
        <v>0.023</v>
      </c>
      <c r="S125" s="720">
        <v>0</v>
      </c>
      <c r="T125" s="789">
        <v>-0.023</v>
      </c>
      <c r="U125" s="788">
        <v>0.0208999999999999</v>
      </c>
      <c r="V125" s="787">
        <v>0</v>
      </c>
      <c r="W125" s="788">
        <v>0</v>
      </c>
      <c r="X125" s="720" t="s">
        <v>29</v>
      </c>
      <c r="Y125" s="789">
        <v>0</v>
      </c>
      <c r="Z125" s="788">
        <v>0</v>
      </c>
      <c r="AA125" s="787">
        <v>0.153</v>
      </c>
      <c r="AB125" s="788">
        <v>0.07433334</v>
      </c>
      <c r="AC125" s="720">
        <v>2.05829577952504</v>
      </c>
      <c r="AD125" s="789">
        <v>0.07866666</v>
      </c>
      <c r="AE125" s="788">
        <v>0.0839999999999999</v>
      </c>
      <c r="AF125" s="787">
        <v>0</v>
      </c>
      <c r="AG125" s="788">
        <v>0</v>
      </c>
      <c r="AH125" s="720" t="s">
        <v>29</v>
      </c>
      <c r="AI125" s="789">
        <v>0</v>
      </c>
      <c r="AJ125" s="788">
        <v>0</v>
      </c>
      <c r="AK125" s="787">
        <v>0</v>
      </c>
      <c r="AL125" s="788">
        <v>0</v>
      </c>
      <c r="AM125" s="720" t="s">
        <v>29</v>
      </c>
      <c r="AN125" s="789">
        <v>0</v>
      </c>
      <c r="AO125" s="788">
        <v>0</v>
      </c>
      <c r="AP125" s="787">
        <v>0</v>
      </c>
      <c r="AQ125" s="788">
        <v>0</v>
      </c>
      <c r="AR125" s="720" t="s">
        <v>29</v>
      </c>
      <c r="AS125" s="789">
        <v>0</v>
      </c>
      <c r="AT125" s="788">
        <v>0</v>
      </c>
      <c r="AU125" s="787">
        <v>0</v>
      </c>
      <c r="AV125" s="788">
        <v>0</v>
      </c>
      <c r="AW125" s="720" t="s">
        <v>29</v>
      </c>
      <c r="AX125" s="789">
        <v>0</v>
      </c>
      <c r="AY125" s="788">
        <v>0</v>
      </c>
    </row>
    <row r="126" s="773" customFormat="1" hidden="1" outlineLevel="1" spans="1:51">
      <c r="A126" s="796" t="s">
        <v>141</v>
      </c>
      <c r="B126" s="787">
        <v>3.884447</v>
      </c>
      <c r="C126" s="719">
        <v>4.37852264</v>
      </c>
      <c r="D126" s="720">
        <v>0.887159281652133</v>
      </c>
      <c r="E126" s="789">
        <v>-0.49407564</v>
      </c>
      <c r="F126" s="788">
        <v>3.80575800000001</v>
      </c>
      <c r="G126" s="787">
        <v>2.971397</v>
      </c>
      <c r="H126" s="788">
        <v>3.19</v>
      </c>
      <c r="I126" s="720">
        <v>0.931472413793104</v>
      </c>
      <c r="J126" s="789">
        <v>-0.218603</v>
      </c>
      <c r="K126" s="788">
        <v>2.69246600000001</v>
      </c>
      <c r="L126" s="787">
        <v>0.757049999999999</v>
      </c>
      <c r="M126" s="788">
        <v>0.850856</v>
      </c>
      <c r="N126" s="720">
        <v>0.889751027200841</v>
      </c>
      <c r="O126" s="789">
        <v>-0.0938060000000009</v>
      </c>
      <c r="P126" s="788">
        <v>0.809392</v>
      </c>
      <c r="Q126" s="787">
        <v>0.0599999999999999</v>
      </c>
      <c r="R126" s="788">
        <v>0.029</v>
      </c>
      <c r="S126" s="720">
        <v>2.06896551724138</v>
      </c>
      <c r="T126" s="789">
        <v>0.0309999999999999</v>
      </c>
      <c r="U126" s="788">
        <v>0.0208999999999999</v>
      </c>
      <c r="V126" s="787">
        <v>0</v>
      </c>
      <c r="W126" s="788">
        <v>0</v>
      </c>
      <c r="X126" s="720" t="s">
        <v>29</v>
      </c>
      <c r="Y126" s="789">
        <v>0</v>
      </c>
      <c r="Z126" s="788">
        <v>0</v>
      </c>
      <c r="AA126" s="787">
        <v>0.096</v>
      </c>
      <c r="AB126" s="788">
        <v>0.30866664</v>
      </c>
      <c r="AC126" s="720">
        <v>0.311015145660056</v>
      </c>
      <c r="AD126" s="789">
        <v>-0.21266664</v>
      </c>
      <c r="AE126" s="788">
        <v>0.282999999999999</v>
      </c>
      <c r="AF126" s="787">
        <v>0</v>
      </c>
      <c r="AG126" s="788">
        <v>0</v>
      </c>
      <c r="AH126" s="720" t="s">
        <v>29</v>
      </c>
      <c r="AI126" s="789">
        <v>0</v>
      </c>
      <c r="AJ126" s="788">
        <v>0</v>
      </c>
      <c r="AK126" s="787">
        <v>0.1717</v>
      </c>
      <c r="AL126" s="788">
        <v>0</v>
      </c>
      <c r="AM126" s="720" t="s">
        <v>29</v>
      </c>
      <c r="AN126" s="789">
        <v>0.1717</v>
      </c>
      <c r="AO126" s="788">
        <v>0</v>
      </c>
      <c r="AP126" s="787">
        <v>0</v>
      </c>
      <c r="AQ126" s="788">
        <v>0</v>
      </c>
      <c r="AR126" s="720" t="s">
        <v>29</v>
      </c>
      <c r="AS126" s="789">
        <v>0</v>
      </c>
      <c r="AT126" s="788">
        <v>0</v>
      </c>
      <c r="AU126" s="787">
        <v>0</v>
      </c>
      <c r="AV126" s="788">
        <v>0</v>
      </c>
      <c r="AW126" s="720" t="s">
        <v>29</v>
      </c>
      <c r="AX126" s="789">
        <v>0</v>
      </c>
      <c r="AY126" s="788">
        <v>0</v>
      </c>
    </row>
    <row r="127" s="164" customFormat="1" hidden="1" outlineLevel="1" spans="1:51">
      <c r="A127" s="796" t="s">
        <v>142</v>
      </c>
      <c r="B127" s="787">
        <v>1.304811</v>
      </c>
      <c r="C127" s="719">
        <v>1.31694734</v>
      </c>
      <c r="D127" s="720">
        <v>0.990784491048822</v>
      </c>
      <c r="E127" s="789">
        <v>-0.0121363400000001</v>
      </c>
      <c r="F127" s="788">
        <v>1.055132</v>
      </c>
      <c r="G127" s="787">
        <v>0.838137000000001</v>
      </c>
      <c r="H127" s="788">
        <v>0.98</v>
      </c>
      <c r="I127" s="720">
        <v>0.855241836734695</v>
      </c>
      <c r="J127" s="789">
        <v>-0.141862999999999</v>
      </c>
      <c r="K127" s="788">
        <v>0.739300000000001</v>
      </c>
      <c r="L127" s="787">
        <v>0.260673999999999</v>
      </c>
      <c r="M127" s="788">
        <v>0.257614</v>
      </c>
      <c r="N127" s="720">
        <v>1.01187823643125</v>
      </c>
      <c r="O127" s="789">
        <v>0.00305999999999901</v>
      </c>
      <c r="P127" s="788">
        <v>0.256831999999999</v>
      </c>
      <c r="Q127" s="787">
        <v>0</v>
      </c>
      <c r="R127" s="788">
        <v>0</v>
      </c>
      <c r="S127" s="720" t="s">
        <v>29</v>
      </c>
      <c r="T127" s="789">
        <v>0</v>
      </c>
      <c r="U127" s="788">
        <v>0</v>
      </c>
      <c r="V127" s="787">
        <v>0</v>
      </c>
      <c r="W127" s="788">
        <v>0</v>
      </c>
      <c r="X127" s="720" t="s">
        <v>29</v>
      </c>
      <c r="Y127" s="789">
        <v>0</v>
      </c>
      <c r="Z127" s="788">
        <v>0</v>
      </c>
      <c r="AA127" s="787">
        <v>0.206</v>
      </c>
      <c r="AB127" s="788">
        <v>0.07933334</v>
      </c>
      <c r="AC127" s="720">
        <v>2.59663843725727</v>
      </c>
      <c r="AD127" s="789">
        <v>0.12666666</v>
      </c>
      <c r="AE127" s="788">
        <v>0.059</v>
      </c>
      <c r="AF127" s="787">
        <v>0</v>
      </c>
      <c r="AG127" s="788">
        <v>0</v>
      </c>
      <c r="AH127" s="720" t="s">
        <v>29</v>
      </c>
      <c r="AI127" s="789">
        <v>0</v>
      </c>
      <c r="AJ127" s="788">
        <v>0</v>
      </c>
      <c r="AK127" s="787">
        <v>0</v>
      </c>
      <c r="AL127" s="788">
        <v>0.05</v>
      </c>
      <c r="AM127" s="720">
        <v>0</v>
      </c>
      <c r="AN127" s="789">
        <v>-0.05</v>
      </c>
      <c r="AO127" s="788">
        <v>0.120505</v>
      </c>
      <c r="AP127" s="787">
        <v>0</v>
      </c>
      <c r="AQ127" s="788">
        <v>0</v>
      </c>
      <c r="AR127" s="720" t="s">
        <v>29</v>
      </c>
      <c r="AS127" s="789">
        <v>0</v>
      </c>
      <c r="AT127" s="788">
        <v>0</v>
      </c>
      <c r="AU127" s="787">
        <v>0</v>
      </c>
      <c r="AV127" s="788">
        <v>0</v>
      </c>
      <c r="AW127" s="720" t="s">
        <v>29</v>
      </c>
      <c r="AX127" s="789">
        <v>0</v>
      </c>
      <c r="AY127" s="788">
        <v>0</v>
      </c>
    </row>
    <row r="128" s="164" customFormat="1" hidden="1" outlineLevel="3" spans="1:51">
      <c r="A128" s="796" t="s">
        <v>143</v>
      </c>
      <c r="B128" s="787">
        <v>0</v>
      </c>
      <c r="C128" s="719">
        <v>0</v>
      </c>
      <c r="D128" s="720" t="s">
        <v>29</v>
      </c>
      <c r="E128" s="789">
        <v>0</v>
      </c>
      <c r="F128" s="788">
        <v>0</v>
      </c>
      <c r="G128" s="787">
        <v>0</v>
      </c>
      <c r="H128" s="788">
        <v>0</v>
      </c>
      <c r="I128" s="720" t="s">
        <v>29</v>
      </c>
      <c r="J128" s="789">
        <v>0</v>
      </c>
      <c r="K128" s="788">
        <v>0</v>
      </c>
      <c r="L128" s="787">
        <v>0</v>
      </c>
      <c r="M128" s="788">
        <v>0</v>
      </c>
      <c r="N128" s="720" t="s">
        <v>29</v>
      </c>
      <c r="O128" s="789">
        <v>0</v>
      </c>
      <c r="P128" s="788">
        <v>0</v>
      </c>
      <c r="Q128" s="787">
        <v>0</v>
      </c>
      <c r="R128" s="788">
        <v>0</v>
      </c>
      <c r="S128" s="720" t="s">
        <v>29</v>
      </c>
      <c r="T128" s="789">
        <v>0</v>
      </c>
      <c r="U128" s="788">
        <v>0</v>
      </c>
      <c r="V128" s="787">
        <v>0</v>
      </c>
      <c r="W128" s="788">
        <v>0</v>
      </c>
      <c r="X128" s="720" t="s">
        <v>29</v>
      </c>
      <c r="Y128" s="789">
        <v>0</v>
      </c>
      <c r="Z128" s="788">
        <v>0</v>
      </c>
      <c r="AA128" s="787">
        <v>0</v>
      </c>
      <c r="AB128" s="788">
        <v>0</v>
      </c>
      <c r="AC128" s="720" t="s">
        <v>29</v>
      </c>
      <c r="AD128" s="789">
        <v>0</v>
      </c>
      <c r="AE128" s="788">
        <v>0</v>
      </c>
      <c r="AF128" s="787">
        <v>0</v>
      </c>
      <c r="AG128" s="788">
        <v>0</v>
      </c>
      <c r="AH128" s="720" t="s">
        <v>29</v>
      </c>
      <c r="AI128" s="789">
        <v>0</v>
      </c>
      <c r="AJ128" s="788">
        <v>0</v>
      </c>
      <c r="AK128" s="787">
        <v>0</v>
      </c>
      <c r="AL128" s="788">
        <v>0</v>
      </c>
      <c r="AM128" s="720" t="s">
        <v>29</v>
      </c>
      <c r="AN128" s="789">
        <v>0</v>
      </c>
      <c r="AO128" s="788">
        <v>0</v>
      </c>
      <c r="AP128" s="787">
        <v>0</v>
      </c>
      <c r="AQ128" s="788">
        <v>0</v>
      </c>
      <c r="AR128" s="720" t="s">
        <v>29</v>
      </c>
      <c r="AS128" s="789">
        <v>0</v>
      </c>
      <c r="AT128" s="788">
        <v>0</v>
      </c>
      <c r="AU128" s="787">
        <v>0</v>
      </c>
      <c r="AV128" s="788">
        <v>0</v>
      </c>
      <c r="AW128" s="720" t="s">
        <v>29</v>
      </c>
      <c r="AX128" s="789">
        <v>0</v>
      </c>
      <c r="AY128" s="788">
        <v>0</v>
      </c>
    </row>
    <row r="129" s="772" customFormat="1" collapsed="1" spans="1:51">
      <c r="A129" s="790" t="s">
        <v>144</v>
      </c>
      <c r="B129" s="791">
        <v>12.026509</v>
      </c>
      <c r="C129" s="794">
        <v>11.41126635</v>
      </c>
      <c r="D129" s="793">
        <v>1.05391537022532</v>
      </c>
      <c r="E129" s="794">
        <v>0.615242650000001</v>
      </c>
      <c r="F129" s="792">
        <v>9.46825600000001</v>
      </c>
      <c r="G129" s="791">
        <v>7.96064</v>
      </c>
      <c r="H129" s="792">
        <v>8.56</v>
      </c>
      <c r="I129" s="793">
        <v>0.929981308411215</v>
      </c>
      <c r="J129" s="794">
        <v>-0.599360000000001</v>
      </c>
      <c r="K129" s="792">
        <v>6.90156200000002</v>
      </c>
      <c r="L129" s="791">
        <v>1.912669</v>
      </c>
      <c r="M129" s="792">
        <v>2.042433</v>
      </c>
      <c r="N129" s="793">
        <v>0.936465969752741</v>
      </c>
      <c r="O129" s="794">
        <v>-0.129764</v>
      </c>
      <c r="P129" s="792">
        <v>1.904174</v>
      </c>
      <c r="Q129" s="791">
        <v>0.1052</v>
      </c>
      <c r="R129" s="792">
        <v>0.0965</v>
      </c>
      <c r="S129" s="793">
        <v>1.09015544041451</v>
      </c>
      <c r="T129" s="794">
        <v>0.0087</v>
      </c>
      <c r="U129" s="792">
        <v>0.0743999999999997</v>
      </c>
      <c r="V129" s="791">
        <v>0</v>
      </c>
      <c r="W129" s="792">
        <v>0</v>
      </c>
      <c r="X129" s="793" t="s">
        <v>29</v>
      </c>
      <c r="Y129" s="794">
        <v>0</v>
      </c>
      <c r="Z129" s="792">
        <v>0</v>
      </c>
      <c r="AA129" s="791">
        <v>2.048</v>
      </c>
      <c r="AB129" s="792">
        <v>0.71233335</v>
      </c>
      <c r="AC129" s="793">
        <v>2.87505842594622</v>
      </c>
      <c r="AD129" s="794">
        <v>1.33566665</v>
      </c>
      <c r="AE129" s="792">
        <v>0.588119999999999</v>
      </c>
      <c r="AF129" s="791">
        <v>0</v>
      </c>
      <c r="AG129" s="792">
        <v>0</v>
      </c>
      <c r="AH129" s="793" t="s">
        <v>29</v>
      </c>
      <c r="AI129" s="794">
        <v>0</v>
      </c>
      <c r="AJ129" s="792">
        <v>0</v>
      </c>
      <c r="AK129" s="791">
        <v>0.1717</v>
      </c>
      <c r="AL129" s="792">
        <v>0.05</v>
      </c>
      <c r="AM129" s="793">
        <v>3.434</v>
      </c>
      <c r="AN129" s="794">
        <v>0.1217</v>
      </c>
      <c r="AO129" s="792">
        <v>0.120505</v>
      </c>
      <c r="AP129" s="791">
        <v>0</v>
      </c>
      <c r="AQ129" s="792">
        <v>0</v>
      </c>
      <c r="AR129" s="793" t="s">
        <v>29</v>
      </c>
      <c r="AS129" s="794">
        <v>0</v>
      </c>
      <c r="AT129" s="792">
        <v>0</v>
      </c>
      <c r="AU129" s="791">
        <v>0</v>
      </c>
      <c r="AV129" s="792">
        <v>0</v>
      </c>
      <c r="AW129" s="793" t="s">
        <v>29</v>
      </c>
      <c r="AX129" s="794">
        <v>0</v>
      </c>
      <c r="AY129" s="792">
        <v>0</v>
      </c>
    </row>
    <row r="130" s="695" customFormat="1" ht="16.2" spans="1:51">
      <c r="A130" s="213" t="s">
        <v>145</v>
      </c>
      <c r="B130" s="214">
        <v>48.001251</v>
      </c>
      <c r="C130" s="799">
        <v>41.62152222</v>
      </c>
      <c r="D130" s="238">
        <v>1.15327956402648</v>
      </c>
      <c r="E130" s="799">
        <v>6.37972878</v>
      </c>
      <c r="F130" s="328">
        <v>33.9357</v>
      </c>
      <c r="G130" s="214">
        <v>29.457424</v>
      </c>
      <c r="H130" s="328">
        <v>29.835</v>
      </c>
      <c r="I130" s="238">
        <v>0.987344528238646</v>
      </c>
      <c r="J130" s="799">
        <v>-0.377576000000001</v>
      </c>
      <c r="K130" s="328">
        <v>24.344842</v>
      </c>
      <c r="L130" s="214">
        <v>7.168927</v>
      </c>
      <c r="M130" s="328">
        <v>8.398319</v>
      </c>
      <c r="N130" s="238">
        <v>0.853614514999966</v>
      </c>
      <c r="O130" s="799">
        <v>-1.229392</v>
      </c>
      <c r="P130" s="328">
        <v>7.31863799999999</v>
      </c>
      <c r="Q130" s="214">
        <v>0.566699999999999</v>
      </c>
      <c r="R130" s="328">
        <v>0.7099</v>
      </c>
      <c r="S130" s="238">
        <v>0.798281448091279</v>
      </c>
      <c r="T130" s="799">
        <v>-0.143200000000001</v>
      </c>
      <c r="U130" s="328">
        <v>0.613099999999998</v>
      </c>
      <c r="V130" s="214">
        <v>0</v>
      </c>
      <c r="W130" s="328">
        <v>0</v>
      </c>
      <c r="X130" s="238" t="s">
        <v>29</v>
      </c>
      <c r="Y130" s="799">
        <v>0</v>
      </c>
      <c r="Z130" s="328">
        <v>0</v>
      </c>
      <c r="AA130" s="214">
        <v>10.8082</v>
      </c>
      <c r="AB130" s="328">
        <v>2.67830322</v>
      </c>
      <c r="AC130" s="238">
        <v>4.03546540932733</v>
      </c>
      <c r="AD130" s="799">
        <v>8.12989678</v>
      </c>
      <c r="AE130" s="328">
        <v>1.65912</v>
      </c>
      <c r="AF130" s="214">
        <v>0</v>
      </c>
      <c r="AG130" s="328">
        <v>0</v>
      </c>
      <c r="AH130" s="238" t="s">
        <v>29</v>
      </c>
      <c r="AI130" s="799">
        <v>0</v>
      </c>
      <c r="AJ130" s="328">
        <v>0</v>
      </c>
      <c r="AK130" s="214">
        <v>1.954587</v>
      </c>
      <c r="AL130" s="328">
        <v>1.77871734</v>
      </c>
      <c r="AM130" s="238">
        <v>1.09887442824389</v>
      </c>
      <c r="AN130" s="799">
        <v>0.17586966</v>
      </c>
      <c r="AO130" s="328">
        <v>1.234369</v>
      </c>
      <c r="AP130" s="214">
        <v>0.006098</v>
      </c>
      <c r="AQ130" s="328">
        <v>0</v>
      </c>
      <c r="AR130" s="238" t="s">
        <v>29</v>
      </c>
      <c r="AS130" s="799">
        <v>0.006098</v>
      </c>
      <c r="AT130" s="328">
        <v>0</v>
      </c>
      <c r="AU130" s="214">
        <v>0</v>
      </c>
      <c r="AV130" s="328">
        <v>0</v>
      </c>
      <c r="AW130" s="238" t="s">
        <v>29</v>
      </c>
      <c r="AX130" s="799">
        <v>0</v>
      </c>
      <c r="AY130" s="328">
        <v>0</v>
      </c>
    </row>
    <row r="131" s="695" customFormat="1" hidden="1" outlineLevel="2" spans="1:51">
      <c r="A131" s="813" t="s">
        <v>146</v>
      </c>
      <c r="B131" s="827">
        <v>2.360033</v>
      </c>
      <c r="C131" s="825">
        <v>2.05302701</v>
      </c>
      <c r="D131" s="314">
        <v>1.14953821284602</v>
      </c>
      <c r="E131" s="825">
        <v>0.30700599</v>
      </c>
      <c r="F131" s="475">
        <v>1.753311</v>
      </c>
      <c r="G131" s="787">
        <v>1.252637</v>
      </c>
      <c r="H131" s="788">
        <v>1.36</v>
      </c>
      <c r="I131" s="720">
        <v>0.921056617647059</v>
      </c>
      <c r="J131" s="789">
        <v>-0.107363</v>
      </c>
      <c r="K131" s="788">
        <v>1.148</v>
      </c>
      <c r="L131" s="787">
        <v>0.400296</v>
      </c>
      <c r="M131" s="788">
        <v>0.419027</v>
      </c>
      <c r="N131" s="720">
        <v>0.955298823226188</v>
      </c>
      <c r="O131" s="789">
        <v>-0.018731</v>
      </c>
      <c r="P131" s="788">
        <v>0.403310999999998</v>
      </c>
      <c r="Q131" s="787">
        <v>0.0839999999999998</v>
      </c>
      <c r="R131" s="788">
        <v>0.084</v>
      </c>
      <c r="S131" s="720">
        <v>0.999999999999998</v>
      </c>
      <c r="T131" s="789">
        <v>-2.08166817117217e-16</v>
      </c>
      <c r="U131" s="788">
        <v>0.0769999999999999</v>
      </c>
      <c r="V131" s="787">
        <v>0</v>
      </c>
      <c r="W131" s="788">
        <v>0</v>
      </c>
      <c r="X131" s="720" t="s">
        <v>29</v>
      </c>
      <c r="Y131" s="789">
        <v>0</v>
      </c>
      <c r="Z131" s="788">
        <v>0</v>
      </c>
      <c r="AA131" s="787">
        <v>0.623099999999998</v>
      </c>
      <c r="AB131" s="788">
        <v>0.19000001</v>
      </c>
      <c r="AC131" s="720">
        <v>3.27947351160665</v>
      </c>
      <c r="AD131" s="789">
        <v>0.433099989999998</v>
      </c>
      <c r="AE131" s="788">
        <v>0.125</v>
      </c>
      <c r="AF131" s="787">
        <v>0</v>
      </c>
      <c r="AG131" s="788">
        <v>0</v>
      </c>
      <c r="AH131" s="720" t="s">
        <v>29</v>
      </c>
      <c r="AI131" s="789">
        <v>0</v>
      </c>
      <c r="AJ131" s="788">
        <v>0</v>
      </c>
      <c r="AK131" s="787">
        <v>0</v>
      </c>
      <c r="AL131" s="788">
        <v>0</v>
      </c>
      <c r="AM131" s="720" t="s">
        <v>29</v>
      </c>
      <c r="AN131" s="789">
        <v>0</v>
      </c>
      <c r="AO131" s="788">
        <v>0</v>
      </c>
      <c r="AP131" s="787">
        <v>0</v>
      </c>
      <c r="AQ131" s="788">
        <v>0</v>
      </c>
      <c r="AR131" s="720" t="s">
        <v>29</v>
      </c>
      <c r="AS131" s="789">
        <v>0</v>
      </c>
      <c r="AT131" s="788">
        <v>0</v>
      </c>
      <c r="AU131" s="787">
        <v>0</v>
      </c>
      <c r="AV131" s="788">
        <v>0</v>
      </c>
      <c r="AW131" s="720" t="s">
        <v>29</v>
      </c>
      <c r="AX131" s="789">
        <v>0</v>
      </c>
      <c r="AY131" s="788">
        <v>0</v>
      </c>
    </row>
    <row r="132" s="695" customFormat="1" hidden="1" outlineLevel="2" spans="1:51">
      <c r="A132" s="813" t="s">
        <v>147</v>
      </c>
      <c r="B132" s="827">
        <v>0.761727999999999</v>
      </c>
      <c r="C132" s="825">
        <v>1.08536734</v>
      </c>
      <c r="D132" s="314">
        <v>0.70181584789533</v>
      </c>
      <c r="E132" s="825">
        <v>-0.323639340000001</v>
      </c>
      <c r="F132" s="475">
        <v>0</v>
      </c>
      <c r="G132" s="787">
        <v>0.292229999999999</v>
      </c>
      <c r="H132" s="788">
        <v>0.72</v>
      </c>
      <c r="I132" s="720">
        <v>0.405874999999999</v>
      </c>
      <c r="J132" s="789">
        <v>-0.427770000000001</v>
      </c>
      <c r="K132" s="788">
        <v>0</v>
      </c>
      <c r="L132" s="787">
        <v>0.250298</v>
      </c>
      <c r="M132" s="788">
        <v>0.267834</v>
      </c>
      <c r="N132" s="720">
        <v>0.93452660976575</v>
      </c>
      <c r="O132" s="789">
        <v>-0.017536</v>
      </c>
      <c r="P132" s="788">
        <v>0</v>
      </c>
      <c r="Q132" s="787">
        <v>0.0541999999999998</v>
      </c>
      <c r="R132" s="788">
        <v>0.0542</v>
      </c>
      <c r="S132" s="720">
        <v>0.999999999999996</v>
      </c>
      <c r="T132" s="789">
        <v>-2.0122792321331e-16</v>
      </c>
      <c r="U132" s="788">
        <v>0</v>
      </c>
      <c r="V132" s="787">
        <v>0</v>
      </c>
      <c r="W132" s="788">
        <v>0</v>
      </c>
      <c r="X132" s="720" t="s">
        <v>29</v>
      </c>
      <c r="Y132" s="789">
        <v>0</v>
      </c>
      <c r="Z132" s="788">
        <v>0</v>
      </c>
      <c r="AA132" s="787">
        <v>0.165</v>
      </c>
      <c r="AB132" s="788">
        <v>0.04333334</v>
      </c>
      <c r="AC132" s="720">
        <v>3.80769172189358</v>
      </c>
      <c r="AD132" s="789">
        <v>0.12166666</v>
      </c>
      <c r="AE132" s="788">
        <v>0</v>
      </c>
      <c r="AF132" s="787">
        <v>0</v>
      </c>
      <c r="AG132" s="788">
        <v>0</v>
      </c>
      <c r="AH132" s="720" t="s">
        <v>29</v>
      </c>
      <c r="AI132" s="789">
        <v>0</v>
      </c>
      <c r="AJ132" s="788">
        <v>0</v>
      </c>
      <c r="AK132" s="787">
        <v>0</v>
      </c>
      <c r="AL132" s="788">
        <v>0</v>
      </c>
      <c r="AM132" s="720" t="s">
        <v>29</v>
      </c>
      <c r="AN132" s="789">
        <v>0</v>
      </c>
      <c r="AO132" s="788">
        <v>0</v>
      </c>
      <c r="AP132" s="787">
        <v>0</v>
      </c>
      <c r="AQ132" s="788">
        <v>0</v>
      </c>
      <c r="AR132" s="720" t="s">
        <v>29</v>
      </c>
      <c r="AS132" s="789">
        <v>0</v>
      </c>
      <c r="AT132" s="788">
        <v>0</v>
      </c>
      <c r="AU132" s="787">
        <v>0</v>
      </c>
      <c r="AV132" s="788">
        <v>0</v>
      </c>
      <c r="AW132" s="720" t="s">
        <v>29</v>
      </c>
      <c r="AX132" s="789">
        <v>0</v>
      </c>
      <c r="AY132" s="788">
        <v>0</v>
      </c>
    </row>
    <row r="133" s="695" customFormat="1" hidden="1" outlineLevel="2" spans="1:51">
      <c r="A133" s="813" t="s">
        <v>148</v>
      </c>
      <c r="B133" s="827">
        <v>0.664233999999998</v>
      </c>
      <c r="C133" s="825">
        <v>0</v>
      </c>
      <c r="D133" s="314" t="s">
        <v>29</v>
      </c>
      <c r="E133" s="825">
        <v>0.664233999999998</v>
      </c>
      <c r="F133" s="475">
        <v>0</v>
      </c>
      <c r="G133" s="787">
        <v>0.429504999999998</v>
      </c>
      <c r="H133" s="788">
        <v>0</v>
      </c>
      <c r="I133" s="720" t="s">
        <v>29</v>
      </c>
      <c r="J133" s="789">
        <v>0.429504999999998</v>
      </c>
      <c r="K133" s="788">
        <v>0</v>
      </c>
      <c r="L133" s="787">
        <v>0.132129</v>
      </c>
      <c r="M133" s="788">
        <v>0</v>
      </c>
      <c r="N133" s="720" t="s">
        <v>29</v>
      </c>
      <c r="O133" s="789">
        <v>0.132129</v>
      </c>
      <c r="P133" s="788">
        <v>0</v>
      </c>
      <c r="Q133" s="787">
        <v>0.0225999999999999</v>
      </c>
      <c r="R133" s="788">
        <v>0</v>
      </c>
      <c r="S133" s="720" t="s">
        <v>29</v>
      </c>
      <c r="T133" s="789">
        <v>0.0225999999999999</v>
      </c>
      <c r="U133" s="788">
        <v>0</v>
      </c>
      <c r="V133" s="787">
        <v>0</v>
      </c>
      <c r="W133" s="788">
        <v>0</v>
      </c>
      <c r="X133" s="720" t="s">
        <v>29</v>
      </c>
      <c r="Y133" s="789">
        <v>0</v>
      </c>
      <c r="Z133" s="788">
        <v>0</v>
      </c>
      <c r="AA133" s="787">
        <v>0.08</v>
      </c>
      <c r="AB133" s="788">
        <v>0</v>
      </c>
      <c r="AC133" s="720" t="s">
        <v>29</v>
      </c>
      <c r="AD133" s="789">
        <v>0.08</v>
      </c>
      <c r="AE133" s="788">
        <v>0</v>
      </c>
      <c r="AF133" s="787">
        <v>0</v>
      </c>
      <c r="AG133" s="788">
        <v>0</v>
      </c>
      <c r="AH133" s="720" t="s">
        <v>29</v>
      </c>
      <c r="AI133" s="789">
        <v>0</v>
      </c>
      <c r="AJ133" s="788">
        <v>0</v>
      </c>
      <c r="AK133" s="787">
        <v>0</v>
      </c>
      <c r="AL133" s="788">
        <v>0</v>
      </c>
      <c r="AM133" s="720" t="s">
        <v>29</v>
      </c>
      <c r="AN133" s="789">
        <v>0</v>
      </c>
      <c r="AO133" s="788">
        <v>0</v>
      </c>
      <c r="AP133" s="787">
        <v>0</v>
      </c>
      <c r="AQ133" s="788">
        <v>0</v>
      </c>
      <c r="AR133" s="720" t="s">
        <v>29</v>
      </c>
      <c r="AS133" s="789">
        <v>0</v>
      </c>
      <c r="AT133" s="788">
        <v>0</v>
      </c>
      <c r="AU133" s="787">
        <v>0</v>
      </c>
      <c r="AV133" s="788">
        <v>0</v>
      </c>
      <c r="AW133" s="720" t="s">
        <v>29</v>
      </c>
      <c r="AX133" s="789">
        <v>0</v>
      </c>
      <c r="AY133" s="788">
        <v>0</v>
      </c>
    </row>
    <row r="134" s="695" customFormat="1" hidden="1" outlineLevel="2" spans="1:51">
      <c r="A134" s="813" t="s">
        <v>149</v>
      </c>
      <c r="B134" s="827">
        <v>2.188836</v>
      </c>
      <c r="C134" s="825">
        <v>1.86535101</v>
      </c>
      <c r="D134" s="314">
        <v>1.17341775798004</v>
      </c>
      <c r="E134" s="825">
        <v>0.32348499</v>
      </c>
      <c r="F134" s="475">
        <v>1.695904</v>
      </c>
      <c r="G134" s="787">
        <v>1.131689</v>
      </c>
      <c r="H134" s="788">
        <v>1.3</v>
      </c>
      <c r="I134" s="720">
        <v>0.87053</v>
      </c>
      <c r="J134" s="789">
        <v>-0.168311</v>
      </c>
      <c r="K134" s="788">
        <v>1.218</v>
      </c>
      <c r="L134" s="787">
        <v>0.375447</v>
      </c>
      <c r="M134" s="788">
        <v>0.401751</v>
      </c>
      <c r="N134" s="720">
        <v>0.93452660976575</v>
      </c>
      <c r="O134" s="789">
        <v>-0.026304</v>
      </c>
      <c r="P134" s="788">
        <v>0.371003999999999</v>
      </c>
      <c r="Q134" s="787">
        <v>0.0835999999999997</v>
      </c>
      <c r="R134" s="788">
        <v>0.0836</v>
      </c>
      <c r="S134" s="720">
        <v>0.999999999999997</v>
      </c>
      <c r="T134" s="789">
        <v>-2.91433543964104e-16</v>
      </c>
      <c r="U134" s="788">
        <v>0.0768999999999999</v>
      </c>
      <c r="V134" s="787">
        <v>0</v>
      </c>
      <c r="W134" s="788">
        <v>0</v>
      </c>
      <c r="X134" s="720" t="s">
        <v>29</v>
      </c>
      <c r="Y134" s="789">
        <v>0</v>
      </c>
      <c r="Z134" s="788">
        <v>0</v>
      </c>
      <c r="AA134" s="787">
        <v>0.598099999999998</v>
      </c>
      <c r="AB134" s="788">
        <v>0.08000001</v>
      </c>
      <c r="AC134" s="720">
        <v>7.47624906546884</v>
      </c>
      <c r="AD134" s="789">
        <v>0.518099989999998</v>
      </c>
      <c r="AE134" s="788">
        <v>0.03</v>
      </c>
      <c r="AF134" s="787">
        <v>0</v>
      </c>
      <c r="AG134" s="788">
        <v>0</v>
      </c>
      <c r="AH134" s="720" t="s">
        <v>29</v>
      </c>
      <c r="AI134" s="789">
        <v>0</v>
      </c>
      <c r="AJ134" s="788">
        <v>0</v>
      </c>
      <c r="AK134" s="787">
        <v>0</v>
      </c>
      <c r="AL134" s="788">
        <v>0</v>
      </c>
      <c r="AM134" s="720" t="s">
        <v>29</v>
      </c>
      <c r="AN134" s="789">
        <v>0</v>
      </c>
      <c r="AO134" s="788">
        <v>0</v>
      </c>
      <c r="AP134" s="787">
        <v>0</v>
      </c>
      <c r="AQ134" s="788">
        <v>0</v>
      </c>
      <c r="AR134" s="720" t="s">
        <v>29</v>
      </c>
      <c r="AS134" s="789">
        <v>0</v>
      </c>
      <c r="AT134" s="788">
        <v>0</v>
      </c>
      <c r="AU134" s="787">
        <v>0</v>
      </c>
      <c r="AV134" s="788">
        <v>0</v>
      </c>
      <c r="AW134" s="720" t="s">
        <v>29</v>
      </c>
      <c r="AX134" s="789">
        <v>0</v>
      </c>
      <c r="AY134" s="788">
        <v>0</v>
      </c>
    </row>
    <row r="135" s="695" customFormat="1" hidden="1" outlineLevel="2" spans="1:51">
      <c r="A135" s="813" t="s">
        <v>150</v>
      </c>
      <c r="B135" s="827">
        <v>1.971212</v>
      </c>
      <c r="C135" s="825">
        <v>2.62928268</v>
      </c>
      <c r="D135" s="314">
        <v>0.749714747293737</v>
      </c>
      <c r="E135" s="825">
        <v>-0.65807068</v>
      </c>
      <c r="F135" s="475">
        <v>6.52337999999999</v>
      </c>
      <c r="G135" s="787">
        <v>0.677958999999999</v>
      </c>
      <c r="H135" s="788">
        <v>1.95</v>
      </c>
      <c r="I135" s="720">
        <v>0.347671282051282</v>
      </c>
      <c r="J135" s="789">
        <v>-1.272041</v>
      </c>
      <c r="K135" s="788">
        <v>3.275</v>
      </c>
      <c r="L135" s="787">
        <v>0.373453</v>
      </c>
      <c r="M135" s="788">
        <v>0.452216</v>
      </c>
      <c r="N135" s="720">
        <v>0.825828807472535</v>
      </c>
      <c r="O135" s="789">
        <v>-0.078763</v>
      </c>
      <c r="P135" s="788">
        <v>0.439344999999996</v>
      </c>
      <c r="Q135" s="787">
        <v>0.0812999999999997</v>
      </c>
      <c r="R135" s="788">
        <v>0.1004</v>
      </c>
      <c r="S135" s="720">
        <v>0.809760956175296</v>
      </c>
      <c r="T135" s="789">
        <v>-0.0191000000000003</v>
      </c>
      <c r="U135" s="788">
        <v>0.1098</v>
      </c>
      <c r="V135" s="787">
        <v>0</v>
      </c>
      <c r="W135" s="788">
        <v>0</v>
      </c>
      <c r="X135" s="720" t="s">
        <v>29</v>
      </c>
      <c r="Y135" s="789">
        <v>0</v>
      </c>
      <c r="Z135" s="788">
        <v>0</v>
      </c>
      <c r="AA135" s="787">
        <v>0.838499999999999</v>
      </c>
      <c r="AB135" s="788">
        <v>0.12666668</v>
      </c>
      <c r="AC135" s="720">
        <v>6.61973614529092</v>
      </c>
      <c r="AD135" s="789">
        <v>0.711833319999999</v>
      </c>
      <c r="AE135" s="788">
        <v>2.69923499999999</v>
      </c>
      <c r="AF135" s="787">
        <v>0</v>
      </c>
      <c r="AG135" s="788">
        <v>0</v>
      </c>
      <c r="AH135" s="720" t="s">
        <v>29</v>
      </c>
      <c r="AI135" s="789">
        <v>0</v>
      </c>
      <c r="AJ135" s="788">
        <v>0</v>
      </c>
      <c r="AK135" s="787">
        <v>0</v>
      </c>
      <c r="AL135" s="788">
        <v>0</v>
      </c>
      <c r="AM135" s="720" t="s">
        <v>29</v>
      </c>
      <c r="AN135" s="789">
        <v>0</v>
      </c>
      <c r="AO135" s="788">
        <v>0</v>
      </c>
      <c r="AP135" s="787">
        <v>0</v>
      </c>
      <c r="AQ135" s="788">
        <v>0</v>
      </c>
      <c r="AR135" s="720" t="s">
        <v>29</v>
      </c>
      <c r="AS135" s="789">
        <v>0</v>
      </c>
      <c r="AT135" s="788">
        <v>0</v>
      </c>
      <c r="AU135" s="787">
        <v>0</v>
      </c>
      <c r="AV135" s="788">
        <v>0</v>
      </c>
      <c r="AW135" s="720" t="s">
        <v>29</v>
      </c>
      <c r="AX135" s="789">
        <v>0</v>
      </c>
      <c r="AY135" s="788">
        <v>0</v>
      </c>
    </row>
    <row r="136" s="695" customFormat="1" hidden="1" outlineLevel="2" spans="1:51">
      <c r="A136" s="813" t="s">
        <v>151</v>
      </c>
      <c r="B136" s="827">
        <v>0.644315999999999</v>
      </c>
      <c r="C136" s="825">
        <v>0.82272467</v>
      </c>
      <c r="D136" s="314">
        <v>0.783148996856991</v>
      </c>
      <c r="E136" s="825">
        <v>-0.178408670000001</v>
      </c>
      <c r="F136" s="475">
        <v>1.48022299999999</v>
      </c>
      <c r="G136" s="787">
        <v>0.429315999999999</v>
      </c>
      <c r="H136" s="788">
        <v>0.66</v>
      </c>
      <c r="I136" s="720">
        <v>0.650478787878786</v>
      </c>
      <c r="J136" s="789">
        <v>-0.230684000000001</v>
      </c>
      <c r="K136" s="788">
        <v>1.03299999999999</v>
      </c>
      <c r="L136" s="787">
        <v>0</v>
      </c>
      <c r="M136" s="788">
        <v>0.001058</v>
      </c>
      <c r="N136" s="720">
        <v>0</v>
      </c>
      <c r="O136" s="789">
        <v>-0.001058</v>
      </c>
      <c r="P136" s="788">
        <v>0.250223</v>
      </c>
      <c r="Q136" s="787">
        <v>0</v>
      </c>
      <c r="R136" s="788">
        <v>0.01</v>
      </c>
      <c r="S136" s="720">
        <v>0</v>
      </c>
      <c r="T136" s="789">
        <v>-0.01</v>
      </c>
      <c r="U136" s="788">
        <v>0.0619999999999999</v>
      </c>
      <c r="V136" s="787">
        <v>0</v>
      </c>
      <c r="W136" s="788">
        <v>0</v>
      </c>
      <c r="X136" s="720" t="s">
        <v>29</v>
      </c>
      <c r="Y136" s="789">
        <v>0</v>
      </c>
      <c r="Z136" s="788">
        <v>0</v>
      </c>
      <c r="AA136" s="787">
        <v>0.215</v>
      </c>
      <c r="AB136" s="788">
        <v>0.15166667</v>
      </c>
      <c r="AC136" s="720">
        <v>1.41758238642676</v>
      </c>
      <c r="AD136" s="789">
        <v>0.06333333</v>
      </c>
      <c r="AE136" s="788">
        <v>0.135</v>
      </c>
      <c r="AF136" s="787">
        <v>0</v>
      </c>
      <c r="AG136" s="788">
        <v>0</v>
      </c>
      <c r="AH136" s="720" t="s">
        <v>29</v>
      </c>
      <c r="AI136" s="789">
        <v>0</v>
      </c>
      <c r="AJ136" s="788">
        <v>0</v>
      </c>
      <c r="AK136" s="787">
        <v>0</v>
      </c>
      <c r="AL136" s="788">
        <v>0</v>
      </c>
      <c r="AM136" s="720" t="s">
        <v>29</v>
      </c>
      <c r="AN136" s="789">
        <v>0</v>
      </c>
      <c r="AO136" s="788">
        <v>0</v>
      </c>
      <c r="AP136" s="787">
        <v>0</v>
      </c>
      <c r="AQ136" s="788">
        <v>0</v>
      </c>
      <c r="AR136" s="720" t="s">
        <v>29</v>
      </c>
      <c r="AS136" s="789">
        <v>0</v>
      </c>
      <c r="AT136" s="788">
        <v>0</v>
      </c>
      <c r="AU136" s="787">
        <v>0</v>
      </c>
      <c r="AV136" s="788">
        <v>0</v>
      </c>
      <c r="AW136" s="720" t="s">
        <v>29</v>
      </c>
      <c r="AX136" s="789">
        <v>0</v>
      </c>
      <c r="AY136" s="788">
        <v>0</v>
      </c>
    </row>
    <row r="137" s="695" customFormat="1" ht="16.2" collapsed="1" spans="1:51">
      <c r="A137" s="213" t="s">
        <v>152</v>
      </c>
      <c r="B137" s="214">
        <v>8.59035899999999</v>
      </c>
      <c r="C137" s="799">
        <v>8.45575271</v>
      </c>
      <c r="D137" s="238">
        <v>1.01591890096795</v>
      </c>
      <c r="E137" s="799">
        <v>0.13460628999999</v>
      </c>
      <c r="F137" s="328">
        <v>11.452818</v>
      </c>
      <c r="G137" s="214">
        <v>4.21333599999999</v>
      </c>
      <c r="H137" s="328">
        <v>5.99</v>
      </c>
      <c r="I137" s="238">
        <v>0.703394991652753</v>
      </c>
      <c r="J137" s="799">
        <v>-1.77666400000001</v>
      </c>
      <c r="K137" s="328">
        <v>6.67399999999998</v>
      </c>
      <c r="L137" s="214">
        <v>1.531623</v>
      </c>
      <c r="M137" s="328">
        <v>1.541886</v>
      </c>
      <c r="N137" s="238">
        <v>0.993343865888918</v>
      </c>
      <c r="O137" s="799">
        <v>-0.0102629999999999</v>
      </c>
      <c r="P137" s="328">
        <v>1.46388299999999</v>
      </c>
      <c r="Q137" s="214">
        <v>0.325699999999999</v>
      </c>
      <c r="R137" s="328">
        <v>0.3322</v>
      </c>
      <c r="S137" s="238">
        <v>0.980433473810954</v>
      </c>
      <c r="T137" s="799">
        <v>-0.006500000000001</v>
      </c>
      <c r="U137" s="328">
        <v>0.3257</v>
      </c>
      <c r="V137" s="214">
        <v>0</v>
      </c>
      <c r="W137" s="328">
        <v>0</v>
      </c>
      <c r="X137" s="238" t="s">
        <v>29</v>
      </c>
      <c r="Y137" s="799">
        <v>0</v>
      </c>
      <c r="Z137" s="328">
        <v>0</v>
      </c>
      <c r="AA137" s="214">
        <v>2.51969999999999</v>
      </c>
      <c r="AB137" s="328">
        <v>0.59166671</v>
      </c>
      <c r="AC137" s="238">
        <v>4.25864757542298</v>
      </c>
      <c r="AD137" s="799">
        <v>1.92803328999999</v>
      </c>
      <c r="AE137" s="328">
        <v>2.98923499999999</v>
      </c>
      <c r="AF137" s="214">
        <v>0</v>
      </c>
      <c r="AG137" s="328">
        <v>0</v>
      </c>
      <c r="AH137" s="238" t="s">
        <v>29</v>
      </c>
      <c r="AI137" s="799">
        <v>0</v>
      </c>
      <c r="AJ137" s="328">
        <v>0</v>
      </c>
      <c r="AK137" s="214">
        <v>0</v>
      </c>
      <c r="AL137" s="328">
        <v>0</v>
      </c>
      <c r="AM137" s="238" t="s">
        <v>29</v>
      </c>
      <c r="AN137" s="799">
        <v>0</v>
      </c>
      <c r="AO137" s="328">
        <v>0</v>
      </c>
      <c r="AP137" s="214">
        <v>0</v>
      </c>
      <c r="AQ137" s="328">
        <v>0</v>
      </c>
      <c r="AR137" s="238" t="s">
        <v>29</v>
      </c>
      <c r="AS137" s="799">
        <v>0</v>
      </c>
      <c r="AT137" s="328">
        <v>0</v>
      </c>
      <c r="AU137" s="214">
        <v>0</v>
      </c>
      <c r="AV137" s="328">
        <v>0</v>
      </c>
      <c r="AW137" s="238" t="s">
        <v>29</v>
      </c>
      <c r="AX137" s="799">
        <v>0</v>
      </c>
      <c r="AY137" s="328">
        <v>0</v>
      </c>
    </row>
    <row r="138" s="695" customFormat="1" ht="16.2" spans="1:51">
      <c r="A138" s="213" t="s">
        <v>153</v>
      </c>
      <c r="B138" s="214">
        <v>5.098955</v>
      </c>
      <c r="C138" s="799">
        <v>16.48566718</v>
      </c>
      <c r="D138" s="238">
        <v>0.309296247723958</v>
      </c>
      <c r="E138" s="799">
        <v>-11.38671218</v>
      </c>
      <c r="F138" s="328">
        <v>6.60728299999997</v>
      </c>
      <c r="G138" s="214">
        <v>3.315</v>
      </c>
      <c r="H138" s="328">
        <v>12.33</v>
      </c>
      <c r="I138" s="238">
        <v>0.268856447688564</v>
      </c>
      <c r="J138" s="799">
        <v>-9.015</v>
      </c>
      <c r="K138" s="328">
        <v>5.32999999999997</v>
      </c>
      <c r="L138" s="214">
        <v>1.037655</v>
      </c>
      <c r="M138" s="328">
        <v>3.059506</v>
      </c>
      <c r="N138" s="238">
        <v>0.339157694085254</v>
      </c>
      <c r="O138" s="799">
        <v>-2.021851</v>
      </c>
      <c r="P138" s="328">
        <v>1.049883</v>
      </c>
      <c r="Q138" s="214">
        <v>0.2332</v>
      </c>
      <c r="R138" s="328">
        <v>0.6748</v>
      </c>
      <c r="S138" s="238">
        <v>0.345583876704209</v>
      </c>
      <c r="T138" s="799">
        <v>-0.4416</v>
      </c>
      <c r="U138" s="328">
        <v>0.192399999999999</v>
      </c>
      <c r="V138" s="214">
        <v>0</v>
      </c>
      <c r="W138" s="328">
        <v>0</v>
      </c>
      <c r="X138" s="238" t="s">
        <v>29</v>
      </c>
      <c r="Y138" s="799">
        <v>0</v>
      </c>
      <c r="Z138" s="328">
        <v>0</v>
      </c>
      <c r="AA138" s="214">
        <v>0.5131</v>
      </c>
      <c r="AB138" s="328">
        <v>0.42136118</v>
      </c>
      <c r="AC138" s="238">
        <v>1.21772015162859</v>
      </c>
      <c r="AD138" s="799">
        <v>0.09173882</v>
      </c>
      <c r="AE138" s="328">
        <v>0.035</v>
      </c>
      <c r="AF138" s="214">
        <v>0</v>
      </c>
      <c r="AG138" s="328">
        <v>0</v>
      </c>
      <c r="AH138" s="238" t="s">
        <v>29</v>
      </c>
      <c r="AI138" s="799">
        <v>0</v>
      </c>
      <c r="AJ138" s="328">
        <v>0</v>
      </c>
      <c r="AK138" s="214">
        <v>0</v>
      </c>
      <c r="AL138" s="328">
        <v>0</v>
      </c>
      <c r="AM138" s="238" t="s">
        <v>29</v>
      </c>
      <c r="AN138" s="799">
        <v>0</v>
      </c>
      <c r="AO138" s="328">
        <v>0</v>
      </c>
      <c r="AP138" s="214">
        <v>1.124515</v>
      </c>
      <c r="AQ138" s="328">
        <v>0.29</v>
      </c>
      <c r="AR138" s="238">
        <v>3.87763793103448</v>
      </c>
      <c r="AS138" s="799">
        <v>0.834515</v>
      </c>
      <c r="AT138" s="328">
        <v>0.038</v>
      </c>
      <c r="AU138" s="214">
        <v>0</v>
      </c>
      <c r="AV138" s="328">
        <v>0</v>
      </c>
      <c r="AW138" s="238" t="s">
        <v>29</v>
      </c>
      <c r="AX138" s="799">
        <v>0</v>
      </c>
      <c r="AY138" s="328">
        <v>0</v>
      </c>
    </row>
    <row r="139" s="695" customFormat="1" ht="16.2" spans="1:51">
      <c r="A139" s="213" t="s">
        <v>154</v>
      </c>
      <c r="B139" s="214">
        <v>13.3347859999999</v>
      </c>
      <c r="C139" s="799">
        <v>9.5959764</v>
      </c>
      <c r="D139" s="238">
        <v>1.38962263391976</v>
      </c>
      <c r="E139" s="799">
        <v>3.7388095999999</v>
      </c>
      <c r="F139" s="328">
        <v>8.60826899999998</v>
      </c>
      <c r="G139" s="214">
        <v>8.6913659999999</v>
      </c>
      <c r="H139" s="328">
        <v>6.86</v>
      </c>
      <c r="I139" s="238">
        <v>1.26696297376092</v>
      </c>
      <c r="J139" s="799">
        <v>1.8313659999999</v>
      </c>
      <c r="K139" s="328">
        <v>6.25592299999998</v>
      </c>
      <c r="L139" s="214">
        <v>2.41632</v>
      </c>
      <c r="M139" s="328">
        <v>1.886593</v>
      </c>
      <c r="N139" s="238">
        <v>1.28078499178148</v>
      </c>
      <c r="O139" s="799">
        <v>0.529727</v>
      </c>
      <c r="P139" s="328">
        <v>1.888846</v>
      </c>
      <c r="Q139" s="214">
        <v>0.956999999999999</v>
      </c>
      <c r="R139" s="328">
        <v>0.4798</v>
      </c>
      <c r="S139" s="238">
        <v>1.9945810754481</v>
      </c>
      <c r="T139" s="799">
        <v>0.477199999999999</v>
      </c>
      <c r="U139" s="328">
        <v>0.3885</v>
      </c>
      <c r="V139" s="214">
        <v>0</v>
      </c>
      <c r="W139" s="328">
        <v>0</v>
      </c>
      <c r="X139" s="238" t="s">
        <v>29</v>
      </c>
      <c r="Y139" s="799">
        <v>0</v>
      </c>
      <c r="Z139" s="328">
        <v>0</v>
      </c>
      <c r="AA139" s="214">
        <v>1.2701</v>
      </c>
      <c r="AB139" s="328">
        <v>0.3695834</v>
      </c>
      <c r="AC139" s="238">
        <v>3.43657209712341</v>
      </c>
      <c r="AD139" s="799">
        <v>0.9005166</v>
      </c>
      <c r="AE139" s="328">
        <v>0.075</v>
      </c>
      <c r="AF139" s="214">
        <v>0</v>
      </c>
      <c r="AG139" s="328">
        <v>0</v>
      </c>
      <c r="AH139" s="238" t="s">
        <v>29</v>
      </c>
      <c r="AI139" s="799">
        <v>0</v>
      </c>
      <c r="AJ139" s="328">
        <v>0</v>
      </c>
      <c r="AK139" s="214">
        <v>0.652645</v>
      </c>
      <c r="AL139" s="328">
        <v>0.09</v>
      </c>
      <c r="AM139" s="238">
        <v>7.25161111111111</v>
      </c>
      <c r="AN139" s="799">
        <v>0.562645</v>
      </c>
      <c r="AO139" s="328">
        <v>0.374604999999999</v>
      </c>
      <c r="AP139" s="214">
        <v>0.285297</v>
      </c>
      <c r="AQ139" s="328">
        <v>0.5</v>
      </c>
      <c r="AR139" s="238">
        <v>0.570594</v>
      </c>
      <c r="AS139" s="799">
        <v>-0.214703</v>
      </c>
      <c r="AT139" s="328">
        <v>0.581469</v>
      </c>
      <c r="AU139" s="214">
        <v>0</v>
      </c>
      <c r="AV139" s="328">
        <v>0</v>
      </c>
      <c r="AW139" s="238" t="s">
        <v>29</v>
      </c>
      <c r="AX139" s="799">
        <v>0</v>
      </c>
      <c r="AY139" s="328">
        <v>0.011618</v>
      </c>
    </row>
    <row r="140" ht="16.2" spans="1:2302">
      <c r="A140" s="808" t="s">
        <v>155</v>
      </c>
      <c r="B140" s="809">
        <v>75.0253509999998</v>
      </c>
      <c r="C140" s="810">
        <v>76.15891851</v>
      </c>
      <c r="D140" s="811">
        <v>0.985115761460671</v>
      </c>
      <c r="E140" s="812">
        <v>-1.13356751000019</v>
      </c>
      <c r="F140" s="810">
        <v>60.6040699999999</v>
      </c>
      <c r="G140" s="809">
        <v>45.6771259999999</v>
      </c>
      <c r="H140" s="810">
        <v>55.015</v>
      </c>
      <c r="I140" s="811">
        <v>0.830266763609923</v>
      </c>
      <c r="J140" s="812">
        <v>-9.3378740000001</v>
      </c>
      <c r="K140" s="810">
        <v>42.604765</v>
      </c>
      <c r="L140" s="809">
        <v>12.154525</v>
      </c>
      <c r="M140" s="810">
        <v>14.886304</v>
      </c>
      <c r="N140" s="811">
        <v>0.816490446520506</v>
      </c>
      <c r="O140" s="812">
        <v>-2.731779</v>
      </c>
      <c r="P140" s="810">
        <v>11.72125</v>
      </c>
      <c r="Q140" s="809">
        <v>2.0826</v>
      </c>
      <c r="R140" s="810">
        <v>2.1967</v>
      </c>
      <c r="S140" s="811">
        <v>0.948058451313334</v>
      </c>
      <c r="T140" s="812">
        <v>-0.1141</v>
      </c>
      <c r="U140" s="810">
        <v>1.5197</v>
      </c>
      <c r="V140" s="809">
        <v>0</v>
      </c>
      <c r="W140" s="810">
        <v>0</v>
      </c>
      <c r="X140" s="811" t="s">
        <v>29</v>
      </c>
      <c r="Y140" s="812">
        <v>0</v>
      </c>
      <c r="Z140" s="810">
        <v>0</v>
      </c>
      <c r="AA140" s="809">
        <v>15.1111</v>
      </c>
      <c r="AB140" s="810">
        <v>4.06091451</v>
      </c>
      <c r="AC140" s="811">
        <v>3.72110763789509</v>
      </c>
      <c r="AD140" s="812">
        <v>11.05018549</v>
      </c>
      <c r="AE140" s="810">
        <v>4.75835499999999</v>
      </c>
      <c r="AF140" s="809">
        <v>0</v>
      </c>
      <c r="AG140" s="810">
        <v>0</v>
      </c>
      <c r="AH140" s="811" t="s">
        <v>29</v>
      </c>
      <c r="AI140" s="812">
        <v>0</v>
      </c>
      <c r="AJ140" s="810">
        <v>0</v>
      </c>
      <c r="AK140" s="809">
        <v>2.607232</v>
      </c>
      <c r="AL140" s="810">
        <v>1.86871734</v>
      </c>
      <c r="AM140" s="811">
        <v>1.3951986981616</v>
      </c>
      <c r="AN140" s="812">
        <v>0.73851466</v>
      </c>
      <c r="AO140" s="810">
        <v>1.608974</v>
      </c>
      <c r="AP140" s="809">
        <v>1.41591</v>
      </c>
      <c r="AQ140" s="810">
        <v>0.79</v>
      </c>
      <c r="AR140" s="811">
        <v>1.79229113924051</v>
      </c>
      <c r="AS140" s="812">
        <v>0.62591</v>
      </c>
      <c r="AT140" s="810">
        <v>0.619469</v>
      </c>
      <c r="AU140" s="809">
        <v>0</v>
      </c>
      <c r="AV140" s="810">
        <v>0</v>
      </c>
      <c r="AW140" s="811" t="s">
        <v>29</v>
      </c>
      <c r="AX140" s="812">
        <v>0</v>
      </c>
      <c r="AY140" s="810">
        <v>0.011618</v>
      </c>
      <c r="AZ140" s="820"/>
      <c r="BA140" s="426"/>
      <c r="BB140" s="423"/>
      <c r="BC140" s="423"/>
      <c r="BD140" s="423"/>
      <c r="BE140" s="423"/>
      <c r="BF140" s="423"/>
      <c r="BG140" s="425"/>
      <c r="BH140" s="425"/>
      <c r="BI140" s="423"/>
      <c r="BJ140" s="820"/>
      <c r="BK140" s="425"/>
      <c r="BL140" s="820"/>
      <c r="BM140" s="423"/>
      <c r="BN140" s="428"/>
      <c r="BO140" s="423"/>
      <c r="BP140" s="423"/>
      <c r="BQ140" s="423"/>
      <c r="BR140" s="423"/>
      <c r="BS140" s="423"/>
      <c r="BT140" s="429"/>
      <c r="BU140" s="821"/>
      <c r="BV140" s="423"/>
      <c r="BW140" s="423"/>
      <c r="BX140" s="428"/>
      <c r="BY140" s="429"/>
      <c r="BZ140" s="821"/>
      <c r="CA140" s="423"/>
      <c r="CB140" s="428"/>
      <c r="CC140" s="431"/>
      <c r="CD140" s="425"/>
      <c r="CE140" s="423"/>
      <c r="CF140" s="820"/>
      <c r="CG140" s="423"/>
      <c r="CH140" s="426"/>
      <c r="CI140" s="432"/>
      <c r="CJ140" s="433"/>
      <c r="CK140" s="433"/>
      <c r="CL140" s="822"/>
      <c r="CM140" s="822"/>
      <c r="CN140" s="823"/>
      <c r="CO140" s="425"/>
      <c r="CP140" s="425"/>
      <c r="CQ140" s="423"/>
      <c r="CR140" s="820"/>
      <c r="CS140" s="425"/>
      <c r="CT140" s="425"/>
      <c r="CU140" s="425"/>
      <c r="CV140" s="423"/>
      <c r="CW140" s="425"/>
      <c r="CX140" s="426"/>
      <c r="CY140" s="425"/>
      <c r="CZ140" s="425"/>
      <c r="DA140" s="423"/>
      <c r="DB140" s="425"/>
      <c r="DC140" s="426"/>
      <c r="DD140" s="425"/>
      <c r="DE140" s="425"/>
      <c r="DF140" s="423"/>
      <c r="DG140" s="425"/>
      <c r="DH140" s="426"/>
      <c r="DI140" s="423"/>
      <c r="DJ140" s="423"/>
      <c r="DK140" s="423"/>
      <c r="DL140" s="423"/>
      <c r="DM140" s="423"/>
      <c r="DN140" s="425"/>
      <c r="DO140" s="425"/>
      <c r="DP140" s="423"/>
      <c r="DQ140" s="820"/>
      <c r="DR140" s="425"/>
      <c r="DS140" s="425"/>
      <c r="DT140" s="425"/>
      <c r="DU140" s="423"/>
      <c r="DV140" s="820"/>
      <c r="DW140" s="425"/>
      <c r="DX140" s="425"/>
      <c r="DY140" s="425"/>
      <c r="DZ140" s="423"/>
      <c r="EA140" s="820"/>
      <c r="EB140" s="425"/>
      <c r="EC140" s="425"/>
      <c r="ED140" s="425"/>
      <c r="EE140" s="427"/>
      <c r="EF140" s="820"/>
      <c r="EG140" s="425"/>
      <c r="EH140" s="425"/>
      <c r="EI140" s="820"/>
      <c r="EJ140" s="423"/>
      <c r="EK140" s="820"/>
      <c r="EL140" s="426"/>
      <c r="EM140" s="423"/>
      <c r="EN140" s="423"/>
      <c r="EO140" s="423"/>
      <c r="EP140" s="423"/>
      <c r="EQ140" s="423"/>
      <c r="ER140" s="425"/>
      <c r="ES140" s="425"/>
      <c r="ET140" s="423"/>
      <c r="EU140" s="820"/>
      <c r="EV140" s="425"/>
      <c r="EW140" s="820"/>
      <c r="EX140" s="423"/>
      <c r="EY140" s="428"/>
      <c r="EZ140" s="423"/>
      <c r="FA140" s="423"/>
      <c r="FB140" s="423"/>
      <c r="FC140" s="423"/>
      <c r="FD140" s="423"/>
      <c r="FE140" s="429"/>
      <c r="FF140" s="821"/>
      <c r="FG140" s="423"/>
      <c r="FH140" s="423"/>
      <c r="FI140" s="428"/>
      <c r="FJ140" s="429"/>
      <c r="FK140" s="821"/>
      <c r="FL140" s="423"/>
      <c r="FM140" s="428"/>
      <c r="FN140" s="431"/>
      <c r="FO140" s="425"/>
      <c r="FP140" s="423"/>
      <c r="FQ140" s="820"/>
      <c r="FR140" s="423"/>
      <c r="FS140" s="426"/>
      <c r="FT140" s="432"/>
      <c r="FU140" s="433"/>
      <c r="FV140" s="433"/>
      <c r="FW140" s="822"/>
      <c r="FX140" s="822"/>
      <c r="FY140" s="823"/>
      <c r="FZ140" s="425"/>
      <c r="GA140" s="425"/>
      <c r="GB140" s="423"/>
      <c r="GC140" s="820"/>
      <c r="GD140" s="425"/>
      <c r="GE140" s="425"/>
      <c r="GF140" s="425"/>
      <c r="GG140" s="423"/>
      <c r="GH140" s="425"/>
      <c r="GI140" s="426"/>
      <c r="GJ140" s="425"/>
      <c r="GK140" s="425"/>
      <c r="GL140" s="423"/>
      <c r="GM140" s="425"/>
      <c r="GN140" s="426"/>
      <c r="GO140" s="425"/>
      <c r="GP140" s="425"/>
      <c r="GQ140" s="423"/>
      <c r="GR140" s="425"/>
      <c r="GS140" s="426"/>
      <c r="GT140" s="423"/>
      <c r="GU140" s="423"/>
      <c r="GV140" s="423"/>
      <c r="GW140" s="423"/>
      <c r="GX140" s="423"/>
      <c r="GY140" s="425"/>
      <c r="GZ140" s="425"/>
      <c r="HA140" s="423"/>
      <c r="HB140" s="820"/>
      <c r="HC140" s="425"/>
      <c r="HD140" s="425"/>
      <c r="HE140" s="425"/>
      <c r="HF140" s="423"/>
      <c r="HG140" s="820"/>
      <c r="HH140" s="425"/>
      <c r="HI140" s="425"/>
      <c r="HJ140" s="425"/>
      <c r="HK140" s="423"/>
      <c r="HL140" s="820"/>
      <c r="HM140" s="425"/>
      <c r="HN140" s="425"/>
      <c r="HO140" s="425"/>
      <c r="HP140" s="427"/>
      <c r="HQ140" s="820"/>
      <c r="HR140" s="425"/>
      <c r="HS140" s="425"/>
      <c r="HT140" s="820"/>
      <c r="HU140" s="423"/>
      <c r="HV140" s="820"/>
      <c r="HW140" s="426"/>
      <c r="HX140" s="423"/>
      <c r="HY140" s="423"/>
      <c r="HZ140" s="423"/>
      <c r="IA140" s="423"/>
      <c r="IB140" s="423"/>
      <c r="IC140" s="425"/>
      <c r="ID140" s="425"/>
      <c r="IE140" s="423"/>
      <c r="IF140" s="820"/>
      <c r="IG140" s="425"/>
      <c r="IH140" s="820"/>
      <c r="II140" s="423"/>
      <c r="IJ140" s="428"/>
      <c r="IK140" s="423"/>
      <c r="IL140" s="423"/>
      <c r="IM140" s="423"/>
      <c r="IN140" s="423"/>
      <c r="IO140" s="423"/>
      <c r="IP140" s="429"/>
      <c r="IQ140" s="821"/>
      <c r="IR140" s="423"/>
      <c r="IS140" s="423"/>
      <c r="IT140" s="428"/>
      <c r="IU140" s="429"/>
      <c r="IV140" s="821"/>
      <c r="IW140" s="423"/>
      <c r="IX140" s="428"/>
      <c r="IY140" s="431"/>
      <c r="IZ140" s="425"/>
      <c r="JA140" s="423"/>
      <c r="JB140" s="820"/>
      <c r="JC140" s="423"/>
      <c r="JD140" s="426"/>
      <c r="JE140" s="432"/>
      <c r="JF140" s="433"/>
      <c r="JG140" s="433"/>
      <c r="JH140" s="822"/>
      <c r="JI140" s="822"/>
      <c r="JJ140" s="823"/>
      <c r="JK140" s="425"/>
      <c r="JL140" s="425"/>
      <c r="JM140" s="423"/>
      <c r="JN140" s="820"/>
      <c r="JO140" s="425"/>
      <c r="JP140" s="425"/>
      <c r="JQ140" s="425"/>
      <c r="JR140" s="423"/>
      <c r="JS140" s="425"/>
      <c r="JT140" s="426"/>
      <c r="JU140" s="425"/>
      <c r="JV140" s="425"/>
      <c r="JW140" s="423"/>
      <c r="JX140" s="425"/>
      <c r="JY140" s="426"/>
      <c r="JZ140" s="425"/>
      <c r="KA140" s="425"/>
      <c r="KB140" s="423"/>
      <c r="KC140" s="425"/>
      <c r="KD140" s="426"/>
      <c r="KE140" s="423"/>
      <c r="KF140" s="423"/>
      <c r="KG140" s="423"/>
      <c r="KH140" s="423"/>
      <c r="KI140" s="423"/>
      <c r="KJ140" s="425"/>
      <c r="KK140" s="425"/>
      <c r="KL140" s="423"/>
      <c r="KM140" s="820"/>
      <c r="KN140" s="425"/>
      <c r="KO140" s="425"/>
      <c r="KP140" s="425"/>
      <c r="KQ140" s="423"/>
      <c r="KR140" s="820"/>
      <c r="KS140" s="425"/>
      <c r="KT140" s="425"/>
      <c r="KU140" s="425"/>
      <c r="KV140" s="423"/>
      <c r="KW140" s="820"/>
      <c r="KX140" s="425"/>
      <c r="KY140" s="425"/>
      <c r="KZ140" s="425"/>
      <c r="LA140" s="427"/>
      <c r="LB140" s="820"/>
      <c r="LC140" s="425"/>
      <c r="LD140" s="425"/>
      <c r="LE140" s="820"/>
      <c r="LF140" s="423"/>
      <c r="LG140" s="820"/>
      <c r="LH140" s="426"/>
      <c r="LI140" s="423"/>
      <c r="LJ140" s="423"/>
      <c r="LK140" s="423"/>
      <c r="LL140" s="423"/>
      <c r="LM140" s="423"/>
      <c r="LN140" s="425"/>
      <c r="LO140" s="425"/>
      <c r="LP140" s="423"/>
      <c r="LQ140" s="820"/>
      <c r="LR140" s="425"/>
      <c r="LS140" s="820"/>
      <c r="LT140" s="423"/>
      <c r="LU140" s="428"/>
      <c r="LV140" s="423"/>
      <c r="LW140" s="423"/>
      <c r="LX140" s="423"/>
      <c r="LY140" s="423"/>
      <c r="LZ140" s="423"/>
      <c r="MA140" s="429"/>
      <c r="MB140" s="821"/>
      <c r="MC140" s="423"/>
      <c r="MD140" s="423"/>
      <c r="ME140" s="428"/>
      <c r="MF140" s="429"/>
      <c r="MG140" s="821"/>
      <c r="MH140" s="423"/>
      <c r="MI140" s="428"/>
      <c r="MJ140" s="431"/>
      <c r="MK140" s="425"/>
      <c r="ML140" s="423"/>
      <c r="MM140" s="820"/>
      <c r="MN140" s="423"/>
      <c r="MO140" s="426"/>
      <c r="MP140" s="432"/>
      <c r="MQ140" s="433"/>
      <c r="MR140" s="433"/>
      <c r="MS140" s="822"/>
      <c r="MT140" s="822"/>
      <c r="MU140" s="823"/>
      <c r="MV140" s="425"/>
      <c r="MW140" s="425"/>
      <c r="MX140" s="423"/>
      <c r="MY140" s="820"/>
      <c r="MZ140" s="425"/>
      <c r="NA140" s="425"/>
      <c r="NB140" s="425"/>
      <c r="NC140" s="423"/>
      <c r="ND140" s="425"/>
      <c r="NE140" s="426"/>
      <c r="NF140" s="425"/>
      <c r="NG140" s="425"/>
      <c r="NH140" s="423"/>
      <c r="NI140" s="425"/>
      <c r="NJ140" s="426"/>
      <c r="NK140" s="425"/>
      <c r="NL140" s="425"/>
      <c r="NM140" s="423"/>
      <c r="NN140" s="425"/>
      <c r="NO140" s="426"/>
      <c r="NP140" s="423"/>
      <c r="NQ140" s="423"/>
      <c r="NR140" s="423"/>
      <c r="NS140" s="423"/>
      <c r="NT140" s="423"/>
      <c r="NU140" s="425"/>
      <c r="NV140" s="425"/>
      <c r="NW140" s="423"/>
      <c r="NX140" s="820"/>
      <c r="NY140" s="425"/>
      <c r="NZ140" s="425"/>
      <c r="OA140" s="425"/>
      <c r="OB140" s="423"/>
      <c r="OC140" s="820"/>
      <c r="OD140" s="425"/>
      <c r="OE140" s="425"/>
      <c r="OF140" s="425"/>
      <c r="OG140" s="423"/>
      <c r="OH140" s="820"/>
      <c r="OI140" s="425"/>
      <c r="OJ140" s="425"/>
      <c r="OK140" s="425"/>
      <c r="OL140" s="427"/>
      <c r="OM140" s="820"/>
      <c r="ON140" s="425"/>
      <c r="OO140" s="425"/>
      <c r="OP140" s="820"/>
      <c r="OQ140" s="423"/>
      <c r="OR140" s="820"/>
      <c r="OS140" s="426"/>
      <c r="OT140" s="423"/>
      <c r="OU140" s="423"/>
      <c r="OV140" s="423"/>
      <c r="OW140" s="423"/>
      <c r="OX140" s="423"/>
      <c r="OY140" s="425"/>
      <c r="OZ140" s="425"/>
      <c r="PA140" s="423"/>
      <c r="PB140" s="820"/>
      <c r="PC140" s="425"/>
      <c r="PD140" s="820"/>
      <c r="PE140" s="423"/>
      <c r="PF140" s="428"/>
      <c r="PG140" s="423"/>
      <c r="PH140" s="423"/>
      <c r="PI140" s="423"/>
      <c r="PJ140" s="423"/>
      <c r="PK140" s="423"/>
      <c r="PL140" s="429"/>
      <c r="PM140" s="821"/>
      <c r="PN140" s="423"/>
      <c r="PO140" s="423"/>
      <c r="PP140" s="428"/>
      <c r="PQ140" s="429"/>
      <c r="PR140" s="821"/>
      <c r="PS140" s="423"/>
      <c r="PT140" s="428"/>
      <c r="PU140" s="431"/>
      <c r="PV140" s="425"/>
      <c r="PW140" s="423"/>
      <c r="PX140" s="820"/>
      <c r="PY140" s="423"/>
      <c r="PZ140" s="426"/>
      <c r="QA140" s="432"/>
      <c r="QB140" s="433"/>
      <c r="QC140" s="433"/>
      <c r="QD140" s="822"/>
      <c r="QE140" s="822"/>
      <c r="QF140" s="823"/>
      <c r="QG140" s="425"/>
      <c r="QH140" s="425"/>
      <c r="QI140" s="423"/>
      <c r="QJ140" s="820"/>
      <c r="QK140" s="425"/>
      <c r="QL140" s="425"/>
      <c r="QM140" s="425"/>
      <c r="QN140" s="423"/>
      <c r="QO140" s="425"/>
      <c r="QP140" s="426"/>
      <c r="QQ140" s="425"/>
      <c r="QR140" s="425"/>
      <c r="QS140" s="423"/>
      <c r="QT140" s="425"/>
      <c r="QU140" s="426"/>
      <c r="QV140" s="425"/>
      <c r="QW140" s="425"/>
      <c r="QX140" s="423"/>
      <c r="QY140" s="425"/>
      <c r="QZ140" s="426"/>
      <c r="RA140" s="423"/>
      <c r="RB140" s="423"/>
      <c r="RC140" s="423"/>
      <c r="RD140" s="423"/>
      <c r="RE140" s="423"/>
      <c r="RF140" s="425"/>
      <c r="RG140" s="425"/>
      <c r="RH140" s="423"/>
      <c r="RI140" s="820"/>
      <c r="RJ140" s="425"/>
      <c r="RK140" s="425"/>
      <c r="RL140" s="425"/>
      <c r="RM140" s="423"/>
      <c r="RN140" s="820"/>
      <c r="RO140" s="425"/>
      <c r="RP140" s="425"/>
      <c r="RQ140" s="425"/>
      <c r="RR140" s="423"/>
      <c r="RS140" s="820"/>
      <c r="RT140" s="425"/>
      <c r="RU140" s="425"/>
      <c r="RV140" s="425"/>
      <c r="RW140" s="427"/>
      <c r="RX140" s="820"/>
      <c r="RY140" s="425"/>
      <c r="RZ140" s="425"/>
      <c r="SA140" s="820"/>
      <c r="SB140" s="423"/>
      <c r="SC140" s="820"/>
      <c r="SD140" s="426"/>
      <c r="SE140" s="423"/>
      <c r="SF140" s="423"/>
      <c r="SG140" s="423"/>
      <c r="SH140" s="423"/>
      <c r="SI140" s="423"/>
      <c r="SJ140" s="425"/>
      <c r="SK140" s="425"/>
      <c r="SL140" s="423"/>
      <c r="SM140" s="820"/>
      <c r="SN140" s="425"/>
      <c r="SO140" s="820"/>
      <c r="SP140" s="423"/>
      <c r="SQ140" s="428"/>
      <c r="SR140" s="423"/>
      <c r="SS140" s="423"/>
      <c r="ST140" s="423"/>
      <c r="SU140" s="423"/>
      <c r="SV140" s="423"/>
      <c r="SW140" s="429"/>
      <c r="SX140" s="821"/>
      <c r="SY140" s="423"/>
      <c r="SZ140" s="423"/>
      <c r="TA140" s="428"/>
      <c r="TB140" s="429"/>
      <c r="TC140" s="821"/>
      <c r="TD140" s="423"/>
      <c r="TE140" s="428"/>
      <c r="TF140" s="431"/>
      <c r="TG140" s="425"/>
      <c r="TH140" s="423"/>
      <c r="TI140" s="820"/>
      <c r="TJ140" s="423"/>
      <c r="TK140" s="426"/>
      <c r="TL140" s="432"/>
      <c r="TM140" s="433"/>
      <c r="TN140" s="433"/>
      <c r="TO140" s="822"/>
      <c r="TP140" s="822"/>
      <c r="TQ140" s="823"/>
      <c r="TR140" s="425"/>
      <c r="TS140" s="425"/>
      <c r="TT140" s="423"/>
      <c r="TU140" s="820"/>
      <c r="TV140" s="425"/>
      <c r="TW140" s="425"/>
      <c r="TX140" s="425"/>
      <c r="TY140" s="423"/>
      <c r="TZ140" s="425"/>
      <c r="UA140" s="426"/>
      <c r="UB140" s="425"/>
      <c r="UC140" s="425"/>
      <c r="UD140" s="423"/>
      <c r="UE140" s="425"/>
      <c r="UF140" s="426"/>
      <c r="UG140" s="425"/>
      <c r="UH140" s="425"/>
      <c r="UI140" s="423"/>
      <c r="UJ140" s="425"/>
      <c r="UK140" s="426"/>
      <c r="UL140" s="423"/>
      <c r="UM140" s="423"/>
      <c r="UN140" s="423"/>
      <c r="UO140" s="423"/>
      <c r="UP140" s="423"/>
      <c r="UQ140" s="425"/>
      <c r="UR140" s="425"/>
      <c r="US140" s="423"/>
      <c r="UT140" s="820"/>
      <c r="UU140" s="425"/>
      <c r="UV140" s="425"/>
      <c r="UW140" s="425"/>
      <c r="UX140" s="423"/>
      <c r="UY140" s="820"/>
      <c r="UZ140" s="425"/>
      <c r="VA140" s="425"/>
      <c r="VB140" s="425"/>
      <c r="VC140" s="423"/>
      <c r="VD140" s="820"/>
      <c r="VE140" s="425"/>
      <c r="VF140" s="425"/>
      <c r="VG140" s="425"/>
      <c r="VH140" s="427"/>
      <c r="VI140" s="820"/>
      <c r="VJ140" s="425"/>
      <c r="VK140" s="425"/>
      <c r="VL140" s="820"/>
      <c r="VM140" s="423"/>
      <c r="VN140" s="820"/>
      <c r="VO140" s="426"/>
      <c r="VP140" s="423"/>
      <c r="VQ140" s="423"/>
      <c r="VR140" s="423"/>
      <c r="VS140" s="423"/>
      <c r="VT140" s="423"/>
      <c r="VU140" s="425"/>
      <c r="VV140" s="425"/>
      <c r="VW140" s="423"/>
      <c r="VX140" s="820"/>
      <c r="VY140" s="425"/>
      <c r="VZ140" s="820"/>
      <c r="WA140" s="423"/>
      <c r="WB140" s="428"/>
      <c r="WC140" s="423"/>
      <c r="WD140" s="423"/>
      <c r="WE140" s="423"/>
      <c r="WF140" s="423"/>
      <c r="WG140" s="423"/>
      <c r="WH140" s="429"/>
      <c r="WI140" s="821"/>
      <c r="WJ140" s="423"/>
      <c r="WK140" s="423"/>
      <c r="WL140" s="428"/>
      <c r="WM140" s="429"/>
      <c r="WN140" s="821"/>
      <c r="WO140" s="423"/>
      <c r="WP140" s="428"/>
      <c r="WQ140" s="431"/>
      <c r="WR140" s="425"/>
      <c r="WS140" s="423"/>
      <c r="WT140" s="820"/>
      <c r="WU140" s="423"/>
      <c r="WV140" s="426"/>
      <c r="WW140" s="432"/>
      <c r="WX140" s="433"/>
      <c r="WY140" s="433"/>
      <c r="WZ140" s="822"/>
      <c r="XA140" s="822"/>
      <c r="XB140" s="823"/>
      <c r="XC140" s="425"/>
      <c r="XD140" s="425"/>
      <c r="XE140" s="423"/>
      <c r="XF140" s="820"/>
      <c r="XG140" s="425"/>
      <c r="XH140" s="425"/>
      <c r="XI140" s="425"/>
      <c r="XJ140" s="423"/>
      <c r="XK140" s="425"/>
      <c r="XL140" s="426"/>
      <c r="XM140" s="425"/>
      <c r="XN140" s="425"/>
      <c r="XO140" s="423"/>
      <c r="XP140" s="425"/>
      <c r="XQ140" s="426"/>
      <c r="XR140" s="425"/>
      <c r="XS140" s="425"/>
      <c r="XT140" s="423"/>
      <c r="XU140" s="425"/>
      <c r="XV140" s="426"/>
      <c r="XW140" s="423"/>
      <c r="XX140" s="423"/>
      <c r="XY140" s="423"/>
      <c r="XZ140" s="423"/>
      <c r="YA140" s="423"/>
      <c r="YB140" s="425"/>
      <c r="YC140" s="425"/>
      <c r="YD140" s="423"/>
      <c r="YE140" s="820"/>
      <c r="YF140" s="425"/>
      <c r="YG140" s="425"/>
      <c r="YH140" s="425"/>
      <c r="YI140" s="423"/>
      <c r="YJ140" s="820"/>
      <c r="YK140" s="425"/>
      <c r="YL140" s="425"/>
      <c r="YM140" s="425"/>
      <c r="YN140" s="423"/>
      <c r="YO140" s="820"/>
      <c r="YP140" s="425"/>
      <c r="YQ140" s="425"/>
      <c r="YR140" s="425"/>
      <c r="YS140" s="427"/>
      <c r="YT140" s="820"/>
      <c r="YU140" s="425"/>
      <c r="YV140" s="425"/>
      <c r="YW140" s="820"/>
      <c r="YX140" s="423"/>
      <c r="YY140" s="820"/>
      <c r="YZ140" s="426"/>
      <c r="ZA140" s="423"/>
      <c r="ZB140" s="423"/>
      <c r="ZC140" s="423"/>
      <c r="ZD140" s="423"/>
      <c r="ZE140" s="423"/>
      <c r="ZF140" s="425"/>
      <c r="ZG140" s="425"/>
      <c r="ZH140" s="423"/>
      <c r="ZI140" s="820"/>
      <c r="ZJ140" s="425"/>
      <c r="ZK140" s="820"/>
      <c r="ZL140" s="423"/>
      <c r="ZM140" s="428"/>
      <c r="ZN140" s="423"/>
      <c r="ZO140" s="423"/>
      <c r="ZP140" s="423"/>
      <c r="ZQ140" s="423"/>
      <c r="ZR140" s="423"/>
      <c r="ZS140" s="429"/>
      <c r="ZT140" s="821"/>
      <c r="ZU140" s="423"/>
      <c r="ZV140" s="423"/>
      <c r="ZW140" s="428"/>
      <c r="ZX140" s="429"/>
      <c r="ZY140" s="821"/>
      <c r="ZZ140" s="423"/>
      <c r="AAA140" s="428"/>
      <c r="AAB140" s="431"/>
      <c r="AAC140" s="425"/>
      <c r="AAD140" s="423"/>
      <c r="AAE140" s="820"/>
      <c r="AAF140" s="423"/>
      <c r="AAG140" s="426"/>
      <c r="AAH140" s="432"/>
      <c r="AAI140" s="433"/>
      <c r="AAJ140" s="433"/>
      <c r="AAK140" s="822"/>
      <c r="AAL140" s="822"/>
      <c r="AAM140" s="823"/>
      <c r="AAN140" s="425"/>
      <c r="AAO140" s="425"/>
      <c r="AAP140" s="423"/>
      <c r="AAQ140" s="820"/>
      <c r="AAR140" s="425"/>
      <c r="AAS140" s="425"/>
      <c r="AAT140" s="425"/>
      <c r="AAU140" s="423"/>
      <c r="AAV140" s="425"/>
      <c r="AAW140" s="426"/>
      <c r="AAX140" s="425"/>
      <c r="AAY140" s="425"/>
      <c r="AAZ140" s="423"/>
      <c r="ABA140" s="425"/>
      <c r="ABB140" s="426"/>
      <c r="ABC140" s="425"/>
      <c r="ABD140" s="425"/>
      <c r="ABE140" s="423"/>
      <c r="ABF140" s="425"/>
      <c r="ABG140" s="426"/>
      <c r="ABH140" s="423"/>
      <c r="ABI140" s="423"/>
      <c r="ABJ140" s="423"/>
      <c r="ABK140" s="423"/>
      <c r="ABL140" s="423"/>
      <c r="ABM140" s="425"/>
      <c r="ABN140" s="425"/>
      <c r="ABO140" s="423"/>
      <c r="ABP140" s="820"/>
      <c r="ABQ140" s="425"/>
      <c r="ABR140" s="425"/>
      <c r="ABS140" s="425"/>
      <c r="ABT140" s="423"/>
      <c r="ABU140" s="820"/>
      <c r="ABV140" s="425"/>
      <c r="ABW140" s="425"/>
      <c r="ABX140" s="425"/>
      <c r="ABY140" s="423"/>
      <c r="ABZ140" s="820"/>
      <c r="ACA140" s="425"/>
      <c r="ACB140" s="425"/>
      <c r="ACC140" s="425"/>
      <c r="ACD140" s="427"/>
      <c r="ACE140" s="820"/>
      <c r="ACF140" s="425"/>
      <c r="ACG140" s="425"/>
      <c r="ACH140" s="820"/>
      <c r="ACI140" s="423"/>
      <c r="ACJ140" s="820"/>
      <c r="ACK140" s="426"/>
      <c r="ACL140" s="423"/>
      <c r="ACM140" s="423"/>
      <c r="ACN140" s="423"/>
      <c r="ACO140" s="423"/>
      <c r="ACP140" s="423"/>
      <c r="ACQ140" s="425"/>
      <c r="ACR140" s="425"/>
      <c r="ACS140" s="423"/>
      <c r="ACT140" s="820"/>
      <c r="ACU140" s="425"/>
      <c r="ACV140" s="820"/>
      <c r="ACW140" s="423"/>
      <c r="ACX140" s="428"/>
      <c r="ACY140" s="423"/>
      <c r="ACZ140" s="423"/>
      <c r="ADA140" s="423"/>
      <c r="ADB140" s="423"/>
      <c r="ADC140" s="423"/>
      <c r="ADD140" s="429"/>
      <c r="ADE140" s="821"/>
      <c r="ADF140" s="423"/>
      <c r="ADG140" s="423"/>
      <c r="ADH140" s="428"/>
      <c r="ADI140" s="429"/>
      <c r="ADJ140" s="821"/>
      <c r="ADK140" s="423"/>
      <c r="ADL140" s="428"/>
      <c r="ADM140" s="431"/>
      <c r="ADN140" s="425"/>
      <c r="ADO140" s="423"/>
      <c r="ADP140" s="820"/>
      <c r="ADQ140" s="423"/>
      <c r="ADR140" s="426"/>
      <c r="ADS140" s="432"/>
      <c r="ADT140" s="433"/>
      <c r="ADU140" s="433"/>
      <c r="ADV140" s="822"/>
      <c r="ADW140" s="822"/>
      <c r="ADX140" s="823"/>
      <c r="ADY140" s="425"/>
      <c r="ADZ140" s="425"/>
      <c r="AEA140" s="423"/>
      <c r="AEB140" s="820"/>
      <c r="AEC140" s="425"/>
      <c r="AED140" s="425"/>
      <c r="AEE140" s="425"/>
      <c r="AEF140" s="423"/>
      <c r="AEG140" s="425"/>
      <c r="AEH140" s="426"/>
      <c r="AEI140" s="425"/>
      <c r="AEJ140" s="425"/>
      <c r="AEK140" s="423"/>
      <c r="AEL140" s="425"/>
      <c r="AEM140" s="426"/>
      <c r="AEN140" s="425"/>
      <c r="AEO140" s="425"/>
      <c r="AEP140" s="423"/>
      <c r="AEQ140" s="425"/>
      <c r="AER140" s="426"/>
      <c r="AES140" s="423"/>
      <c r="AET140" s="423"/>
      <c r="AEU140" s="423"/>
      <c r="AEV140" s="423"/>
      <c r="AEW140" s="423"/>
      <c r="AEX140" s="425"/>
      <c r="AEY140" s="425"/>
      <c r="AEZ140" s="423"/>
      <c r="AFA140" s="820"/>
      <c r="AFB140" s="425"/>
      <c r="AFC140" s="425"/>
      <c r="AFD140" s="425"/>
      <c r="AFE140" s="423"/>
      <c r="AFF140" s="820"/>
      <c r="AFG140" s="425"/>
      <c r="AFH140" s="425"/>
      <c r="AFI140" s="425"/>
      <c r="AFJ140" s="423"/>
      <c r="AFK140" s="820"/>
      <c r="AFL140" s="425"/>
      <c r="AFM140" s="425"/>
      <c r="AFN140" s="425"/>
      <c r="AFO140" s="427"/>
      <c r="AFP140" s="820"/>
      <c r="AFQ140" s="425"/>
      <c r="AFR140" s="425"/>
      <c r="AFS140" s="820"/>
      <c r="AFT140" s="423"/>
      <c r="AFU140" s="820"/>
      <c r="AFV140" s="426"/>
      <c r="AFW140" s="423"/>
      <c r="AFX140" s="423"/>
      <c r="AFY140" s="423"/>
      <c r="AFZ140" s="423"/>
      <c r="AGA140" s="423"/>
      <c r="AGB140" s="425"/>
      <c r="AGC140" s="425"/>
      <c r="AGD140" s="423"/>
      <c r="AGE140" s="820"/>
      <c r="AGF140" s="425"/>
      <c r="AGG140" s="820"/>
      <c r="AGH140" s="423"/>
      <c r="AGI140" s="428"/>
      <c r="AGJ140" s="423"/>
      <c r="AGK140" s="423"/>
      <c r="AGL140" s="423"/>
      <c r="AGM140" s="423"/>
      <c r="AGN140" s="423"/>
      <c r="AGO140" s="429"/>
      <c r="AGP140" s="821"/>
      <c r="AGQ140" s="423"/>
      <c r="AGR140" s="423"/>
      <c r="AGS140" s="428"/>
      <c r="AGT140" s="429"/>
      <c r="AGU140" s="821"/>
      <c r="AGV140" s="423"/>
      <c r="AGW140" s="428"/>
      <c r="AGX140" s="431"/>
      <c r="AGY140" s="425"/>
      <c r="AGZ140" s="423"/>
      <c r="AHA140" s="820"/>
      <c r="AHB140" s="423"/>
      <c r="AHC140" s="426"/>
      <c r="AHD140" s="432"/>
      <c r="AHE140" s="433"/>
      <c r="AHF140" s="433"/>
      <c r="AHG140" s="822"/>
      <c r="AHH140" s="822"/>
      <c r="AHI140" s="823"/>
      <c r="AHJ140" s="425"/>
      <c r="AHK140" s="425"/>
      <c r="AHL140" s="423"/>
      <c r="AHM140" s="820"/>
      <c r="AHN140" s="425"/>
      <c r="AHO140" s="425"/>
      <c r="AHP140" s="425"/>
      <c r="AHQ140" s="423"/>
      <c r="AHR140" s="425"/>
      <c r="AHS140" s="426"/>
      <c r="AHT140" s="425"/>
      <c r="AHU140" s="425"/>
      <c r="AHV140" s="423"/>
      <c r="AHW140" s="425"/>
      <c r="AHX140" s="426"/>
      <c r="AHY140" s="425"/>
      <c r="AHZ140" s="425"/>
      <c r="AIA140" s="423"/>
      <c r="AIB140" s="425"/>
      <c r="AIC140" s="426"/>
      <c r="AID140" s="423"/>
      <c r="AIE140" s="423"/>
      <c r="AIF140" s="423"/>
      <c r="AIG140" s="423"/>
      <c r="AIH140" s="423"/>
      <c r="AII140" s="425"/>
      <c r="AIJ140" s="425"/>
      <c r="AIK140" s="423"/>
      <c r="AIL140" s="820"/>
      <c r="AIM140" s="425"/>
      <c r="AIN140" s="425"/>
      <c r="AIO140" s="425"/>
      <c r="AIP140" s="423"/>
      <c r="AIQ140" s="820"/>
      <c r="AIR140" s="425"/>
      <c r="AIS140" s="425"/>
      <c r="AIT140" s="425"/>
      <c r="AIU140" s="423"/>
      <c r="AIV140" s="820"/>
      <c r="AIW140" s="425"/>
      <c r="AIX140" s="425"/>
      <c r="AIY140" s="425"/>
      <c r="AIZ140" s="427"/>
      <c r="AJA140" s="820"/>
      <c r="AJB140" s="425"/>
      <c r="AJC140" s="425"/>
      <c r="AJD140" s="820"/>
      <c r="AJE140" s="423"/>
      <c r="AJF140" s="820"/>
      <c r="AJG140" s="426"/>
      <c r="AJH140" s="423"/>
      <c r="AJI140" s="423"/>
      <c r="AJJ140" s="423"/>
      <c r="AJK140" s="423"/>
      <c r="AJL140" s="423"/>
      <c r="AJM140" s="425"/>
      <c r="AJN140" s="425"/>
      <c r="AJO140" s="423"/>
      <c r="AJP140" s="820"/>
      <c r="AJQ140" s="425"/>
      <c r="AJR140" s="820"/>
      <c r="AJS140" s="423"/>
      <c r="AJT140" s="428"/>
      <c r="AJU140" s="423"/>
      <c r="AJV140" s="423"/>
      <c r="AJW140" s="423"/>
      <c r="AJX140" s="423"/>
      <c r="AJY140" s="423"/>
      <c r="AJZ140" s="429"/>
      <c r="AKA140" s="821"/>
      <c r="AKB140" s="423"/>
      <c r="AKC140" s="423"/>
      <c r="AKD140" s="428"/>
      <c r="AKE140" s="429"/>
      <c r="AKF140" s="821"/>
      <c r="AKG140" s="423"/>
      <c r="AKH140" s="428"/>
      <c r="AKI140" s="431"/>
      <c r="AKJ140" s="425"/>
      <c r="AKK140" s="423"/>
      <c r="AKL140" s="820"/>
      <c r="AKM140" s="423"/>
      <c r="AKN140" s="426"/>
      <c r="AKO140" s="432"/>
      <c r="AKP140" s="433"/>
      <c r="AKQ140" s="433"/>
      <c r="AKR140" s="822"/>
      <c r="AKS140" s="822"/>
      <c r="AKT140" s="823"/>
      <c r="AKU140" s="425"/>
      <c r="AKV140" s="425"/>
      <c r="AKW140" s="423"/>
      <c r="AKX140" s="820"/>
      <c r="AKY140" s="425"/>
      <c r="AKZ140" s="425"/>
      <c r="ALA140" s="425"/>
      <c r="ALB140" s="423"/>
      <c r="ALC140" s="425"/>
      <c r="ALD140" s="426"/>
      <c r="ALE140" s="425"/>
      <c r="ALF140" s="425"/>
      <c r="ALG140" s="423"/>
      <c r="ALH140" s="425"/>
      <c r="ALI140" s="426"/>
      <c r="ALJ140" s="425"/>
      <c r="ALK140" s="425"/>
      <c r="ALL140" s="423"/>
      <c r="ALM140" s="425"/>
      <c r="ALN140" s="426"/>
      <c r="ALO140" s="423"/>
      <c r="ALP140" s="423"/>
      <c r="ALQ140" s="423"/>
      <c r="ALR140" s="423"/>
      <c r="ALS140" s="423"/>
      <c r="ALT140" s="425"/>
      <c r="ALU140" s="425"/>
      <c r="ALV140" s="423"/>
      <c r="ALW140" s="820"/>
      <c r="ALX140" s="425"/>
      <c r="ALY140" s="425"/>
      <c r="ALZ140" s="425"/>
      <c r="AMA140" s="423"/>
      <c r="AMB140" s="820"/>
      <c r="AMC140" s="425"/>
      <c r="AMD140" s="425"/>
      <c r="AME140" s="425"/>
      <c r="AMF140" s="423"/>
      <c r="AMG140" s="820"/>
      <c r="AMH140" s="425"/>
      <c r="AMI140" s="425"/>
      <c r="AMJ140" s="425"/>
      <c r="AMK140" s="427"/>
      <c r="AML140" s="820"/>
      <c r="AMM140" s="425"/>
      <c r="AMN140" s="425"/>
      <c r="AMO140" s="820"/>
      <c r="AMP140" s="423"/>
      <c r="AMQ140" s="820"/>
      <c r="AMR140" s="426"/>
      <c r="AMS140" s="423"/>
      <c r="AMT140" s="423"/>
      <c r="AMU140" s="423"/>
      <c r="AMV140" s="423"/>
      <c r="AMW140" s="423"/>
      <c r="AMX140" s="425"/>
      <c r="AMY140" s="425"/>
      <c r="AMZ140" s="423"/>
      <c r="ANA140" s="820"/>
      <c r="ANB140" s="425"/>
      <c r="ANC140" s="820"/>
      <c r="AND140" s="423"/>
      <c r="ANE140" s="428"/>
      <c r="ANF140" s="423"/>
      <c r="ANG140" s="423"/>
      <c r="ANH140" s="423"/>
      <c r="ANI140" s="423"/>
      <c r="ANJ140" s="423"/>
      <c r="ANK140" s="429"/>
      <c r="ANL140" s="821"/>
      <c r="ANM140" s="423"/>
      <c r="ANN140" s="423"/>
      <c r="ANO140" s="428"/>
      <c r="ANP140" s="429"/>
      <c r="ANQ140" s="821"/>
      <c r="ANR140" s="423"/>
      <c r="ANS140" s="428"/>
      <c r="ANT140" s="431"/>
      <c r="ANU140" s="425"/>
      <c r="ANV140" s="423"/>
      <c r="ANW140" s="820"/>
      <c r="ANX140" s="423"/>
      <c r="ANY140" s="426"/>
      <c r="ANZ140" s="432"/>
      <c r="AOA140" s="433"/>
      <c r="AOB140" s="433"/>
      <c r="AOC140" s="822"/>
      <c r="AOD140" s="822"/>
      <c r="AOE140" s="823"/>
      <c r="AOF140" s="425"/>
      <c r="AOG140" s="425"/>
      <c r="AOH140" s="423"/>
      <c r="AOI140" s="820"/>
      <c r="AOJ140" s="425"/>
      <c r="AOK140" s="425"/>
      <c r="AOL140" s="425"/>
      <c r="AOM140" s="423"/>
      <c r="AON140" s="425"/>
      <c r="AOO140" s="426"/>
      <c r="AOP140" s="425"/>
      <c r="AOQ140" s="425"/>
      <c r="AOR140" s="423"/>
      <c r="AOS140" s="425"/>
      <c r="AOT140" s="426"/>
      <c r="AOU140" s="425"/>
      <c r="AOV140" s="425"/>
      <c r="AOW140" s="423"/>
      <c r="AOX140" s="425"/>
      <c r="AOY140" s="426"/>
      <c r="AOZ140" s="423"/>
      <c r="APA140" s="423"/>
      <c r="APB140" s="423"/>
      <c r="APC140" s="423"/>
      <c r="APD140" s="423"/>
      <c r="APE140" s="425"/>
      <c r="APF140" s="425"/>
      <c r="APG140" s="423"/>
      <c r="APH140" s="820"/>
      <c r="API140" s="425"/>
      <c r="APJ140" s="425"/>
      <c r="APK140" s="425"/>
      <c r="APL140" s="423"/>
      <c r="APM140" s="820"/>
      <c r="APN140" s="425"/>
      <c r="APO140" s="425"/>
      <c r="APP140" s="425"/>
      <c r="APQ140" s="423"/>
      <c r="APR140" s="820"/>
      <c r="APS140" s="425"/>
      <c r="APT140" s="425"/>
      <c r="APU140" s="425"/>
      <c r="APV140" s="427"/>
      <c r="APW140" s="820"/>
      <c r="APX140" s="425"/>
      <c r="APY140" s="425"/>
      <c r="APZ140" s="820"/>
      <c r="AQA140" s="423"/>
      <c r="AQB140" s="820"/>
      <c r="AQC140" s="426"/>
      <c r="AQD140" s="423"/>
      <c r="AQE140" s="423"/>
      <c r="AQF140" s="423"/>
      <c r="AQG140" s="423"/>
      <c r="AQH140" s="423"/>
      <c r="AQI140" s="425"/>
      <c r="AQJ140" s="425"/>
      <c r="AQK140" s="423"/>
      <c r="AQL140" s="820"/>
      <c r="AQM140" s="425"/>
      <c r="AQN140" s="820"/>
      <c r="AQO140" s="423"/>
      <c r="AQP140" s="428"/>
      <c r="AQQ140" s="423"/>
      <c r="AQR140" s="423"/>
      <c r="AQS140" s="423"/>
      <c r="AQT140" s="423"/>
      <c r="AQU140" s="423"/>
      <c r="AQV140" s="429"/>
      <c r="AQW140" s="821"/>
      <c r="AQX140" s="423"/>
      <c r="AQY140" s="423"/>
      <c r="AQZ140" s="428"/>
      <c r="ARA140" s="429"/>
      <c r="ARB140" s="821"/>
      <c r="ARC140" s="423"/>
      <c r="ARD140" s="428"/>
      <c r="ARE140" s="431"/>
      <c r="ARF140" s="425"/>
      <c r="ARG140" s="423"/>
      <c r="ARH140" s="820"/>
      <c r="ARI140" s="423"/>
      <c r="ARJ140" s="426"/>
      <c r="ARK140" s="432"/>
      <c r="ARL140" s="433"/>
      <c r="ARM140" s="433"/>
      <c r="ARN140" s="822"/>
      <c r="ARO140" s="822"/>
      <c r="ARP140" s="823"/>
      <c r="ARQ140" s="425"/>
      <c r="ARR140" s="425"/>
      <c r="ARS140" s="423"/>
      <c r="ART140" s="820"/>
      <c r="ARU140" s="425"/>
      <c r="ARV140" s="425"/>
      <c r="ARW140" s="425"/>
      <c r="ARX140" s="423"/>
      <c r="ARY140" s="425"/>
      <c r="ARZ140" s="426"/>
      <c r="ASA140" s="425"/>
      <c r="ASB140" s="425"/>
      <c r="ASC140" s="423"/>
      <c r="ASD140" s="425"/>
      <c r="ASE140" s="426"/>
      <c r="ASF140" s="425"/>
      <c r="ASG140" s="425"/>
      <c r="ASH140" s="423"/>
      <c r="ASI140" s="425"/>
      <c r="ASJ140" s="426"/>
      <c r="ASK140" s="423"/>
      <c r="ASL140" s="423"/>
      <c r="ASM140" s="423"/>
      <c r="ASN140" s="423"/>
      <c r="ASO140" s="423"/>
      <c r="ASP140" s="425"/>
      <c r="ASQ140" s="425"/>
      <c r="ASR140" s="423"/>
      <c r="ASS140" s="820"/>
      <c r="AST140" s="425"/>
      <c r="ASU140" s="425"/>
      <c r="ASV140" s="425"/>
      <c r="ASW140" s="423"/>
      <c r="ASX140" s="820"/>
      <c r="ASY140" s="425"/>
      <c r="ASZ140" s="425"/>
      <c r="ATA140" s="425"/>
      <c r="ATB140" s="423"/>
      <c r="ATC140" s="820"/>
      <c r="ATD140" s="425"/>
      <c r="ATE140" s="425"/>
      <c r="ATF140" s="425"/>
      <c r="ATG140" s="427"/>
      <c r="ATH140" s="820"/>
      <c r="ATI140" s="425"/>
      <c r="ATJ140" s="425"/>
      <c r="ATK140" s="820"/>
      <c r="ATL140" s="423"/>
      <c r="ATM140" s="820"/>
      <c r="ATN140" s="426"/>
      <c r="ATO140" s="423"/>
      <c r="ATP140" s="423"/>
      <c r="ATQ140" s="423"/>
      <c r="ATR140" s="423"/>
      <c r="ATS140" s="423"/>
      <c r="ATT140" s="425"/>
      <c r="ATU140" s="425"/>
      <c r="ATV140" s="423"/>
      <c r="ATW140" s="820"/>
      <c r="ATX140" s="425"/>
      <c r="ATY140" s="820"/>
      <c r="ATZ140" s="423"/>
      <c r="AUA140" s="428"/>
      <c r="AUB140" s="423"/>
      <c r="AUC140" s="423"/>
      <c r="AUD140" s="423"/>
      <c r="AUE140" s="423"/>
      <c r="AUF140" s="423"/>
      <c r="AUG140" s="429"/>
      <c r="AUH140" s="821"/>
      <c r="AUI140" s="423"/>
      <c r="AUJ140" s="423"/>
      <c r="AUK140" s="428"/>
      <c r="AUL140" s="429"/>
      <c r="AUM140" s="821"/>
      <c r="AUN140" s="423"/>
      <c r="AUO140" s="428"/>
      <c r="AUP140" s="431"/>
      <c r="AUQ140" s="425"/>
      <c r="AUR140" s="423"/>
      <c r="AUS140" s="820"/>
      <c r="AUT140" s="423"/>
      <c r="AUU140" s="426"/>
      <c r="AUV140" s="432"/>
      <c r="AUW140" s="433"/>
      <c r="AUX140" s="433"/>
      <c r="AUY140" s="822"/>
      <c r="AUZ140" s="822"/>
      <c r="AVA140" s="823"/>
      <c r="AVB140" s="425"/>
      <c r="AVC140" s="425"/>
      <c r="AVD140" s="423"/>
      <c r="AVE140" s="820"/>
      <c r="AVF140" s="425"/>
      <c r="AVG140" s="425"/>
      <c r="AVH140" s="425"/>
      <c r="AVI140" s="423"/>
      <c r="AVJ140" s="425"/>
      <c r="AVK140" s="426"/>
      <c r="AVL140" s="425"/>
      <c r="AVM140" s="425"/>
      <c r="AVN140" s="423"/>
      <c r="AVO140" s="425"/>
      <c r="AVP140" s="426"/>
      <c r="AVQ140" s="425"/>
      <c r="AVR140" s="425"/>
      <c r="AVS140" s="423"/>
      <c r="AVT140" s="425"/>
      <c r="AVU140" s="426"/>
      <c r="AVV140" s="423"/>
      <c r="AVW140" s="423"/>
      <c r="AVX140" s="423"/>
      <c r="AVY140" s="423"/>
      <c r="AVZ140" s="423"/>
      <c r="AWA140" s="425"/>
      <c r="AWB140" s="425"/>
      <c r="AWC140" s="423"/>
      <c r="AWD140" s="820"/>
      <c r="AWE140" s="425"/>
      <c r="AWF140" s="425"/>
      <c r="AWG140" s="425"/>
      <c r="AWH140" s="423"/>
      <c r="AWI140" s="820"/>
      <c r="AWJ140" s="425"/>
      <c r="AWK140" s="425"/>
      <c r="AWL140" s="425"/>
      <c r="AWM140" s="423"/>
      <c r="AWN140" s="820"/>
      <c r="AWO140" s="425"/>
      <c r="AWP140" s="425"/>
      <c r="AWQ140" s="425"/>
      <c r="AWR140" s="427"/>
      <c r="AWS140" s="820"/>
      <c r="AWT140" s="425"/>
      <c r="AWU140" s="425"/>
      <c r="AWV140" s="820"/>
      <c r="AWW140" s="423"/>
      <c r="AWX140" s="820"/>
      <c r="AWY140" s="426"/>
      <c r="AWZ140" s="423"/>
      <c r="AXA140" s="423"/>
      <c r="AXB140" s="423"/>
      <c r="AXC140" s="423"/>
      <c r="AXD140" s="423"/>
      <c r="AXE140" s="425"/>
      <c r="AXF140" s="425"/>
      <c r="AXG140" s="423"/>
      <c r="AXH140" s="820"/>
      <c r="AXI140" s="425"/>
      <c r="AXJ140" s="820"/>
      <c r="AXK140" s="423"/>
      <c r="AXL140" s="428"/>
      <c r="AXM140" s="423"/>
      <c r="AXN140" s="423"/>
      <c r="AXO140" s="423"/>
      <c r="AXP140" s="423"/>
      <c r="AXQ140" s="423"/>
      <c r="AXR140" s="429"/>
      <c r="AXS140" s="821"/>
      <c r="AXT140" s="423"/>
      <c r="AXU140" s="423"/>
      <c r="AXV140" s="428"/>
      <c r="AXW140" s="429"/>
      <c r="AXX140" s="821"/>
      <c r="AXY140" s="423"/>
      <c r="AXZ140" s="428"/>
      <c r="AYA140" s="431"/>
      <c r="AYB140" s="425"/>
      <c r="AYC140" s="423"/>
      <c r="AYD140" s="820"/>
      <c r="AYE140" s="423"/>
      <c r="AYF140" s="426"/>
      <c r="AYG140" s="432"/>
      <c r="AYH140" s="433"/>
      <c r="AYI140" s="433"/>
      <c r="AYJ140" s="822"/>
      <c r="AYK140" s="822"/>
      <c r="AYL140" s="823"/>
      <c r="AYM140" s="425"/>
      <c r="AYN140" s="425"/>
      <c r="AYO140" s="423"/>
      <c r="AYP140" s="820"/>
      <c r="AYQ140" s="425"/>
      <c r="AYR140" s="425"/>
      <c r="AYS140" s="425"/>
      <c r="AYT140" s="423"/>
      <c r="AYU140" s="425"/>
      <c r="AYV140" s="426"/>
      <c r="AYW140" s="425"/>
      <c r="AYX140" s="425"/>
      <c r="AYY140" s="423"/>
      <c r="AYZ140" s="425"/>
      <c r="AZA140" s="426"/>
      <c r="AZB140" s="425"/>
      <c r="AZC140" s="425"/>
      <c r="AZD140" s="423"/>
      <c r="AZE140" s="425"/>
      <c r="AZF140" s="426"/>
      <c r="AZG140" s="423"/>
      <c r="AZH140" s="423"/>
      <c r="AZI140" s="423"/>
      <c r="AZJ140" s="423"/>
      <c r="AZK140" s="423"/>
      <c r="AZL140" s="425"/>
      <c r="AZM140" s="425"/>
      <c r="AZN140" s="423"/>
      <c r="AZO140" s="820"/>
      <c r="AZP140" s="425"/>
      <c r="AZQ140" s="425"/>
      <c r="AZR140" s="425"/>
      <c r="AZS140" s="423"/>
      <c r="AZT140" s="820"/>
      <c r="AZU140" s="425"/>
      <c r="AZV140" s="425"/>
      <c r="AZW140" s="425"/>
      <c r="AZX140" s="423"/>
      <c r="AZY140" s="820"/>
      <c r="AZZ140" s="425"/>
      <c r="BAA140" s="425"/>
      <c r="BAB140" s="425"/>
      <c r="BAC140" s="427"/>
      <c r="BAD140" s="820"/>
      <c r="BAE140" s="425"/>
      <c r="BAF140" s="425"/>
      <c r="BAG140" s="820"/>
      <c r="BAH140" s="423"/>
      <c r="BAI140" s="820"/>
      <c r="BAJ140" s="426"/>
      <c r="BAK140" s="423"/>
      <c r="BAL140" s="423"/>
      <c r="BAM140" s="423"/>
      <c r="BAN140" s="423"/>
      <c r="BAO140" s="423"/>
      <c r="BAP140" s="425"/>
      <c r="BAQ140" s="425"/>
      <c r="BAR140" s="423"/>
      <c r="BAS140" s="820"/>
      <c r="BAT140" s="425"/>
      <c r="BAU140" s="820"/>
      <c r="BAV140" s="423"/>
      <c r="BAW140" s="428"/>
      <c r="BAX140" s="423"/>
      <c r="BAY140" s="423"/>
      <c r="BAZ140" s="423"/>
      <c r="BBA140" s="423"/>
      <c r="BBB140" s="423"/>
      <c r="BBC140" s="429"/>
      <c r="BBD140" s="821"/>
      <c r="BBE140" s="423"/>
      <c r="BBF140" s="423"/>
      <c r="BBG140" s="428"/>
      <c r="BBH140" s="429"/>
      <c r="BBI140" s="821"/>
      <c r="BBJ140" s="423"/>
      <c r="BBK140" s="428"/>
      <c r="BBL140" s="431"/>
      <c r="BBM140" s="425"/>
      <c r="BBN140" s="423"/>
      <c r="BBO140" s="820"/>
      <c r="BBP140" s="423"/>
      <c r="BBQ140" s="426"/>
      <c r="BBR140" s="432"/>
      <c r="BBS140" s="433"/>
      <c r="BBT140" s="433"/>
      <c r="BBU140" s="822"/>
      <c r="BBV140" s="822"/>
      <c r="BBW140" s="823"/>
      <c r="BBX140" s="425"/>
      <c r="BBY140" s="425"/>
      <c r="BBZ140" s="423"/>
      <c r="BCA140" s="820"/>
      <c r="BCB140" s="425"/>
      <c r="BCC140" s="425"/>
      <c r="BCD140" s="425"/>
      <c r="BCE140" s="423"/>
      <c r="BCF140" s="425"/>
      <c r="BCG140" s="426"/>
      <c r="BCH140" s="425"/>
      <c r="BCI140" s="425"/>
      <c r="BCJ140" s="423"/>
      <c r="BCK140" s="425"/>
      <c r="BCL140" s="426"/>
      <c r="BCM140" s="425"/>
      <c r="BCN140" s="425"/>
      <c r="BCO140" s="423"/>
      <c r="BCP140" s="425"/>
      <c r="BCQ140" s="426"/>
      <c r="BCR140" s="423"/>
      <c r="BCS140" s="423"/>
      <c r="BCT140" s="423"/>
      <c r="BCU140" s="423"/>
      <c r="BCV140" s="423"/>
      <c r="BCW140" s="425"/>
      <c r="BCX140" s="425"/>
      <c r="BCY140" s="423"/>
      <c r="BCZ140" s="820"/>
      <c r="BDA140" s="425"/>
      <c r="BDB140" s="425"/>
      <c r="BDC140" s="425"/>
      <c r="BDD140" s="423"/>
      <c r="BDE140" s="820"/>
      <c r="BDF140" s="425"/>
      <c r="BDG140" s="425"/>
      <c r="BDH140" s="425"/>
      <c r="BDI140" s="423"/>
      <c r="BDJ140" s="820"/>
      <c r="BDK140" s="425"/>
      <c r="BDL140" s="425"/>
      <c r="BDM140" s="425"/>
      <c r="BDN140" s="427"/>
      <c r="BDO140" s="820"/>
      <c r="BDP140" s="425"/>
      <c r="BDQ140" s="425"/>
      <c r="BDR140" s="820"/>
      <c r="BDS140" s="423"/>
      <c r="BDT140" s="820"/>
      <c r="BDU140" s="426"/>
      <c r="BDV140" s="423"/>
      <c r="BDW140" s="423"/>
      <c r="BDX140" s="423"/>
      <c r="BDY140" s="423"/>
      <c r="BDZ140" s="423"/>
      <c r="BEA140" s="425"/>
      <c r="BEB140" s="425"/>
      <c r="BEC140" s="423"/>
      <c r="BED140" s="820"/>
      <c r="BEE140" s="425"/>
      <c r="BEF140" s="820"/>
      <c r="BEG140" s="423"/>
      <c r="BEH140" s="428"/>
      <c r="BEI140" s="423"/>
      <c r="BEJ140" s="423"/>
      <c r="BEK140" s="423"/>
      <c r="BEL140" s="423"/>
      <c r="BEM140" s="423"/>
      <c r="BEN140" s="429"/>
      <c r="BEO140" s="821"/>
      <c r="BEP140" s="423"/>
      <c r="BEQ140" s="423"/>
      <c r="BER140" s="428"/>
      <c r="BES140" s="429"/>
      <c r="BET140" s="821"/>
      <c r="BEU140" s="423"/>
      <c r="BEV140" s="428"/>
      <c r="BEW140" s="431"/>
      <c r="BEX140" s="425"/>
      <c r="BEY140" s="423"/>
      <c r="BEZ140" s="820"/>
      <c r="BFA140" s="423"/>
      <c r="BFB140" s="426"/>
      <c r="BFC140" s="432"/>
      <c r="BFD140" s="433"/>
      <c r="BFE140" s="433"/>
      <c r="BFF140" s="822"/>
      <c r="BFG140" s="822"/>
      <c r="BFH140" s="823"/>
      <c r="BFI140" s="425"/>
      <c r="BFJ140" s="425"/>
      <c r="BFK140" s="423"/>
      <c r="BFL140" s="820"/>
      <c r="BFM140" s="425"/>
      <c r="BFN140" s="425"/>
      <c r="BFO140" s="425"/>
      <c r="BFP140" s="423"/>
      <c r="BFQ140" s="425"/>
      <c r="BFR140" s="426"/>
      <c r="BFS140" s="425"/>
      <c r="BFT140" s="425"/>
      <c r="BFU140" s="423"/>
      <c r="BFV140" s="425"/>
      <c r="BFW140" s="426"/>
      <c r="BFX140" s="425"/>
      <c r="BFY140" s="425"/>
      <c r="BFZ140" s="423"/>
      <c r="BGA140" s="425"/>
      <c r="BGB140" s="426"/>
      <c r="BGC140" s="423"/>
      <c r="BGD140" s="423"/>
      <c r="BGE140" s="423"/>
      <c r="BGF140" s="423"/>
      <c r="BGG140" s="423"/>
      <c r="BGH140" s="425"/>
      <c r="BGI140" s="425"/>
      <c r="BGJ140" s="423"/>
      <c r="BGK140" s="820"/>
      <c r="BGL140" s="425"/>
      <c r="BGM140" s="425"/>
      <c r="BGN140" s="425"/>
      <c r="BGO140" s="423"/>
      <c r="BGP140" s="820"/>
      <c r="BGQ140" s="425"/>
      <c r="BGR140" s="425"/>
      <c r="BGS140" s="425"/>
      <c r="BGT140" s="423"/>
      <c r="BGU140" s="820"/>
      <c r="BGV140" s="425"/>
      <c r="BGW140" s="425"/>
      <c r="BGX140" s="425"/>
      <c r="BGY140" s="427"/>
      <c r="BGZ140" s="820"/>
      <c r="BHA140" s="425"/>
      <c r="BHB140" s="425"/>
      <c r="BHC140" s="820"/>
      <c r="BHD140" s="423"/>
      <c r="BHE140" s="820"/>
      <c r="BHF140" s="426"/>
      <c r="BHG140" s="423"/>
      <c r="BHH140" s="423"/>
      <c r="BHI140" s="423"/>
      <c r="BHJ140" s="423"/>
      <c r="BHK140" s="423"/>
      <c r="BHL140" s="425"/>
      <c r="BHM140" s="425"/>
      <c r="BHN140" s="423"/>
      <c r="BHO140" s="820"/>
      <c r="BHP140" s="425"/>
      <c r="BHQ140" s="820"/>
      <c r="BHR140" s="423"/>
      <c r="BHS140" s="428"/>
      <c r="BHT140" s="423"/>
      <c r="BHU140" s="423"/>
      <c r="BHV140" s="423"/>
      <c r="BHW140" s="423"/>
      <c r="BHX140" s="423"/>
      <c r="BHY140" s="429"/>
      <c r="BHZ140" s="821"/>
      <c r="BIA140" s="423"/>
      <c r="BIB140" s="423"/>
      <c r="BIC140" s="428"/>
      <c r="BID140" s="429"/>
      <c r="BIE140" s="821"/>
      <c r="BIF140" s="423"/>
      <c r="BIG140" s="428"/>
      <c r="BIH140" s="431"/>
      <c r="BII140" s="425"/>
      <c r="BIJ140" s="423"/>
      <c r="BIK140" s="820"/>
      <c r="BIL140" s="423"/>
      <c r="BIM140" s="426"/>
      <c r="BIN140" s="432"/>
      <c r="BIO140" s="433"/>
      <c r="BIP140" s="433"/>
      <c r="BIQ140" s="822"/>
      <c r="BIR140" s="822"/>
      <c r="BIS140" s="823"/>
      <c r="BIT140" s="425"/>
      <c r="BIU140" s="425"/>
      <c r="BIV140" s="423"/>
      <c r="BIW140" s="820"/>
      <c r="BIX140" s="425"/>
      <c r="BIY140" s="425"/>
      <c r="BIZ140" s="425"/>
      <c r="BJA140" s="423"/>
      <c r="BJB140" s="425"/>
      <c r="BJC140" s="426"/>
      <c r="BJD140" s="425"/>
      <c r="BJE140" s="425"/>
      <c r="BJF140" s="423"/>
      <c r="BJG140" s="425"/>
      <c r="BJH140" s="426"/>
      <c r="BJI140" s="425"/>
      <c r="BJJ140" s="425"/>
      <c r="BJK140" s="423"/>
      <c r="BJL140" s="425"/>
      <c r="BJM140" s="426"/>
      <c r="BJN140" s="423"/>
      <c r="BJO140" s="423"/>
      <c r="BJP140" s="423"/>
      <c r="BJQ140" s="423"/>
      <c r="BJR140" s="423"/>
      <c r="BJS140" s="425"/>
      <c r="BJT140" s="425"/>
      <c r="BJU140" s="423"/>
      <c r="BJV140" s="820"/>
      <c r="BJW140" s="425"/>
      <c r="BJX140" s="425"/>
      <c r="BJY140" s="425"/>
      <c r="BJZ140" s="423"/>
      <c r="BKA140" s="820"/>
      <c r="BKB140" s="425"/>
      <c r="BKC140" s="425"/>
      <c r="BKD140" s="425"/>
      <c r="BKE140" s="423"/>
      <c r="BKF140" s="820"/>
      <c r="BKG140" s="425"/>
      <c r="BKH140" s="425"/>
      <c r="BKI140" s="425"/>
      <c r="BKJ140" s="427"/>
      <c r="BKK140" s="820"/>
      <c r="BKL140" s="425"/>
      <c r="BKM140" s="425"/>
      <c r="BKN140" s="820"/>
      <c r="BKO140" s="423"/>
      <c r="BKP140" s="820"/>
      <c r="BKQ140" s="426"/>
      <c r="BKR140" s="423"/>
      <c r="BKS140" s="423"/>
      <c r="BKT140" s="423"/>
      <c r="BKU140" s="423"/>
      <c r="BKV140" s="423"/>
      <c r="BKW140" s="425"/>
      <c r="BKX140" s="425"/>
      <c r="BKY140" s="423"/>
      <c r="BKZ140" s="820"/>
      <c r="BLA140" s="425"/>
      <c r="BLB140" s="820"/>
      <c r="BLC140" s="423"/>
      <c r="BLD140" s="428"/>
      <c r="BLE140" s="423"/>
      <c r="BLF140" s="423"/>
      <c r="BLG140" s="423"/>
      <c r="BLH140" s="423"/>
      <c r="BLI140" s="423"/>
      <c r="BLJ140" s="429"/>
      <c r="BLK140" s="821"/>
      <c r="BLL140" s="423"/>
      <c r="BLM140" s="423"/>
      <c r="BLN140" s="428"/>
      <c r="BLO140" s="429"/>
      <c r="BLP140" s="821"/>
      <c r="BLQ140" s="423"/>
      <c r="BLR140" s="428"/>
      <c r="BLS140" s="431"/>
      <c r="BLT140" s="425"/>
      <c r="BLU140" s="423"/>
      <c r="BLV140" s="820"/>
      <c r="BLW140" s="423"/>
      <c r="BLX140" s="426"/>
      <c r="BLY140" s="432"/>
      <c r="BLZ140" s="433"/>
      <c r="BMA140" s="433"/>
      <c r="BMB140" s="822"/>
      <c r="BMC140" s="822"/>
      <c r="BMD140" s="823"/>
      <c r="BME140" s="425"/>
      <c r="BMF140" s="425"/>
      <c r="BMG140" s="423"/>
      <c r="BMH140" s="820"/>
      <c r="BMI140" s="425"/>
      <c r="BMJ140" s="425"/>
      <c r="BMK140" s="425"/>
      <c r="BML140" s="423"/>
      <c r="BMM140" s="425"/>
      <c r="BMN140" s="426"/>
      <c r="BMO140" s="425"/>
      <c r="BMP140" s="425"/>
      <c r="BMQ140" s="423"/>
      <c r="BMR140" s="425"/>
      <c r="BMS140" s="426"/>
      <c r="BMT140" s="425"/>
      <c r="BMU140" s="425"/>
      <c r="BMV140" s="423"/>
      <c r="BMW140" s="425"/>
      <c r="BMX140" s="426"/>
      <c r="BMY140" s="423"/>
      <c r="BMZ140" s="423"/>
      <c r="BNA140" s="423"/>
      <c r="BNB140" s="423"/>
      <c r="BNC140" s="423"/>
      <c r="BND140" s="425"/>
      <c r="BNE140" s="425"/>
      <c r="BNF140" s="423"/>
      <c r="BNG140" s="820"/>
      <c r="BNH140" s="425"/>
      <c r="BNI140" s="425"/>
      <c r="BNJ140" s="425"/>
      <c r="BNK140" s="423"/>
      <c r="BNL140" s="820"/>
      <c r="BNM140" s="425"/>
      <c r="BNN140" s="425"/>
      <c r="BNO140" s="425"/>
      <c r="BNP140" s="423"/>
      <c r="BNQ140" s="820"/>
      <c r="BNR140" s="425"/>
      <c r="BNS140" s="425"/>
      <c r="BNT140" s="425"/>
      <c r="BNU140" s="427"/>
      <c r="BNV140" s="820"/>
      <c r="BNW140" s="425"/>
      <c r="BNX140" s="425"/>
      <c r="BNY140" s="820"/>
      <c r="BNZ140" s="423"/>
      <c r="BOA140" s="820"/>
      <c r="BOB140" s="426"/>
      <c r="BOC140" s="423"/>
      <c r="BOD140" s="423"/>
      <c r="BOE140" s="423"/>
      <c r="BOF140" s="423"/>
      <c r="BOG140" s="423"/>
      <c r="BOH140" s="425"/>
      <c r="BOI140" s="425"/>
      <c r="BOJ140" s="423"/>
      <c r="BOK140" s="820"/>
      <c r="BOL140" s="425"/>
      <c r="BOM140" s="820"/>
      <c r="BON140" s="423"/>
      <c r="BOO140" s="428"/>
      <c r="BOP140" s="423"/>
      <c r="BOQ140" s="423"/>
      <c r="BOR140" s="423"/>
      <c r="BOS140" s="423"/>
      <c r="BOT140" s="423"/>
      <c r="BOU140" s="429"/>
      <c r="BOV140" s="821"/>
      <c r="BOW140" s="423"/>
      <c r="BOX140" s="423"/>
      <c r="BOY140" s="428"/>
      <c r="BOZ140" s="429"/>
      <c r="BPA140" s="821"/>
      <c r="BPB140" s="423"/>
      <c r="BPC140" s="428"/>
      <c r="BPD140" s="431"/>
      <c r="BPE140" s="425"/>
      <c r="BPF140" s="423"/>
      <c r="BPG140" s="820"/>
      <c r="BPH140" s="423"/>
      <c r="BPI140" s="426"/>
      <c r="BPJ140" s="432"/>
      <c r="BPK140" s="433"/>
      <c r="BPL140" s="433"/>
      <c r="BPM140" s="822"/>
      <c r="BPN140" s="822"/>
      <c r="BPO140" s="823"/>
      <c r="BPP140" s="425"/>
      <c r="BPQ140" s="425"/>
      <c r="BPR140" s="423"/>
      <c r="BPS140" s="820"/>
      <c r="BPT140" s="425"/>
      <c r="BPU140" s="425"/>
      <c r="BPV140" s="425"/>
      <c r="BPW140" s="423"/>
      <c r="BPX140" s="425"/>
      <c r="BPY140" s="426"/>
      <c r="BPZ140" s="425"/>
      <c r="BQA140" s="425"/>
      <c r="BQB140" s="423"/>
      <c r="BQC140" s="425"/>
      <c r="BQD140" s="426"/>
      <c r="BQE140" s="425"/>
      <c r="BQF140" s="425"/>
      <c r="BQG140" s="423"/>
      <c r="BQH140" s="425"/>
      <c r="BQI140" s="426"/>
      <c r="BQJ140" s="423"/>
      <c r="BQK140" s="423"/>
      <c r="BQL140" s="423"/>
      <c r="BQM140" s="423"/>
      <c r="BQN140" s="423"/>
      <c r="BQO140" s="425"/>
      <c r="BQP140" s="425"/>
      <c r="BQQ140" s="423"/>
      <c r="BQR140" s="820"/>
      <c r="BQS140" s="425"/>
      <c r="BQT140" s="425"/>
      <c r="BQU140" s="425"/>
      <c r="BQV140" s="423"/>
      <c r="BQW140" s="820"/>
      <c r="BQX140" s="425"/>
      <c r="BQY140" s="425"/>
      <c r="BQZ140" s="425"/>
      <c r="BRA140" s="423"/>
      <c r="BRB140" s="820"/>
      <c r="BRC140" s="425"/>
      <c r="BRD140" s="425"/>
      <c r="BRE140" s="425"/>
      <c r="BRF140" s="427"/>
      <c r="BRG140" s="820"/>
      <c r="BRH140" s="425"/>
      <c r="BRI140" s="425"/>
      <c r="BRJ140" s="820"/>
      <c r="BRK140" s="423"/>
      <c r="BRL140" s="820"/>
      <c r="BRM140" s="426"/>
      <c r="BRN140" s="423"/>
      <c r="BRO140" s="423"/>
      <c r="BRP140" s="423"/>
      <c r="BRQ140" s="423"/>
      <c r="BRR140" s="423"/>
      <c r="BRS140" s="425"/>
      <c r="BRT140" s="425"/>
      <c r="BRU140" s="423"/>
      <c r="BRV140" s="820"/>
      <c r="BRW140" s="425"/>
      <c r="BRX140" s="820"/>
      <c r="BRY140" s="423"/>
      <c r="BRZ140" s="428"/>
      <c r="BSA140" s="423"/>
      <c r="BSB140" s="423"/>
      <c r="BSC140" s="423"/>
      <c r="BSD140" s="423"/>
      <c r="BSE140" s="423"/>
      <c r="BSF140" s="429"/>
      <c r="BSG140" s="821"/>
      <c r="BSH140" s="423"/>
      <c r="BSI140" s="423"/>
      <c r="BSJ140" s="428"/>
      <c r="BSK140" s="429"/>
      <c r="BSL140" s="821"/>
      <c r="BSM140" s="423"/>
      <c r="BSN140" s="428"/>
      <c r="BSO140" s="431"/>
      <c r="BSP140" s="425"/>
      <c r="BSQ140" s="423"/>
      <c r="BSR140" s="820"/>
      <c r="BSS140" s="423"/>
      <c r="BST140" s="426"/>
      <c r="BSU140" s="432"/>
      <c r="BSV140" s="433"/>
      <c r="BSW140" s="433"/>
      <c r="BSX140" s="822"/>
      <c r="BSY140" s="822"/>
      <c r="BSZ140" s="823"/>
      <c r="BTA140" s="425"/>
      <c r="BTB140" s="425"/>
      <c r="BTC140" s="423"/>
      <c r="BTD140" s="820"/>
      <c r="BTE140" s="425"/>
      <c r="BTF140" s="425"/>
      <c r="BTG140" s="425"/>
      <c r="BTH140" s="423"/>
      <c r="BTI140" s="425"/>
      <c r="BTJ140" s="426"/>
      <c r="BTK140" s="425"/>
      <c r="BTL140" s="425"/>
      <c r="BTM140" s="423"/>
      <c r="BTN140" s="425"/>
      <c r="BTO140" s="426"/>
      <c r="BTP140" s="425"/>
      <c r="BTQ140" s="425"/>
      <c r="BTR140" s="423"/>
      <c r="BTS140" s="425"/>
      <c r="BTT140" s="426"/>
      <c r="BTU140" s="423"/>
      <c r="BTV140" s="423"/>
      <c r="BTW140" s="423"/>
      <c r="BTX140" s="423"/>
      <c r="BTY140" s="423"/>
      <c r="BTZ140" s="425"/>
      <c r="BUA140" s="425"/>
      <c r="BUB140" s="423"/>
      <c r="BUC140" s="820"/>
      <c r="BUD140" s="425"/>
      <c r="BUE140" s="425"/>
      <c r="BUF140" s="425"/>
      <c r="BUG140" s="423"/>
      <c r="BUH140" s="820"/>
      <c r="BUI140" s="425"/>
      <c r="BUJ140" s="425"/>
      <c r="BUK140" s="425"/>
      <c r="BUL140" s="423"/>
      <c r="BUM140" s="820"/>
      <c r="BUN140" s="425"/>
      <c r="BUO140" s="425"/>
      <c r="BUP140" s="425"/>
      <c r="BUQ140" s="427"/>
      <c r="BUR140" s="820"/>
      <c r="BUS140" s="425"/>
      <c r="BUT140" s="425"/>
      <c r="BUU140" s="820"/>
      <c r="BUV140" s="423"/>
      <c r="BUW140" s="820"/>
      <c r="BUX140" s="426"/>
      <c r="BUY140" s="423"/>
      <c r="BUZ140" s="423"/>
      <c r="BVA140" s="423"/>
      <c r="BVB140" s="423"/>
      <c r="BVC140" s="423"/>
      <c r="BVD140" s="425"/>
      <c r="BVE140" s="425"/>
      <c r="BVF140" s="423"/>
      <c r="BVG140" s="820"/>
      <c r="BVH140" s="425"/>
      <c r="BVI140" s="820"/>
      <c r="BVJ140" s="423"/>
      <c r="BVK140" s="428"/>
      <c r="BVL140" s="423"/>
      <c r="BVM140" s="423"/>
      <c r="BVN140" s="423"/>
      <c r="BVO140" s="423"/>
      <c r="BVP140" s="423"/>
      <c r="BVQ140" s="429"/>
      <c r="BVR140" s="821"/>
      <c r="BVS140" s="423"/>
      <c r="BVT140" s="423"/>
      <c r="BVU140" s="428"/>
      <c r="BVV140" s="429"/>
      <c r="BVW140" s="821"/>
      <c r="BVX140" s="423"/>
      <c r="BVY140" s="428"/>
      <c r="BVZ140" s="431"/>
      <c r="BWA140" s="425"/>
      <c r="BWB140" s="423"/>
      <c r="BWC140" s="820"/>
      <c r="BWD140" s="423"/>
      <c r="BWE140" s="426"/>
      <c r="BWF140" s="432"/>
      <c r="BWG140" s="433"/>
      <c r="BWH140" s="433"/>
      <c r="BWI140" s="822"/>
      <c r="BWJ140" s="822"/>
      <c r="BWK140" s="823"/>
      <c r="BWL140" s="425"/>
      <c r="BWM140" s="425"/>
      <c r="BWN140" s="423"/>
      <c r="BWO140" s="820"/>
      <c r="BWP140" s="425"/>
      <c r="BWQ140" s="425"/>
      <c r="BWR140" s="425"/>
      <c r="BWS140" s="423"/>
      <c r="BWT140" s="425"/>
      <c r="BWU140" s="426"/>
      <c r="BWV140" s="425"/>
      <c r="BWW140" s="425"/>
      <c r="BWX140" s="423"/>
      <c r="BWY140" s="425"/>
      <c r="BWZ140" s="426"/>
      <c r="BXA140" s="425"/>
      <c r="BXB140" s="425"/>
      <c r="BXC140" s="423"/>
      <c r="BXD140" s="425"/>
      <c r="BXE140" s="426"/>
      <c r="BXF140" s="423"/>
      <c r="BXG140" s="423"/>
      <c r="BXH140" s="423"/>
      <c r="BXI140" s="423"/>
      <c r="BXJ140" s="423"/>
      <c r="BXK140" s="425"/>
      <c r="BXL140" s="425"/>
      <c r="BXM140" s="423"/>
      <c r="BXN140" s="820"/>
      <c r="BXO140" s="425"/>
      <c r="BXP140" s="425"/>
      <c r="BXQ140" s="425"/>
      <c r="BXR140" s="423"/>
      <c r="BXS140" s="820"/>
      <c r="BXT140" s="425"/>
      <c r="BXU140" s="425"/>
      <c r="BXV140" s="425"/>
      <c r="BXW140" s="423"/>
      <c r="BXX140" s="820"/>
      <c r="BXY140" s="425"/>
      <c r="BXZ140" s="425"/>
      <c r="BYA140" s="425"/>
      <c r="BYB140" s="427"/>
      <c r="BYC140" s="820"/>
      <c r="BYD140" s="425"/>
      <c r="BYE140" s="425"/>
      <c r="BYF140" s="820"/>
      <c r="BYG140" s="423"/>
      <c r="BYH140" s="820"/>
      <c r="BYI140" s="426"/>
      <c r="BYJ140" s="423"/>
      <c r="BYK140" s="423"/>
      <c r="BYL140" s="423"/>
      <c r="BYM140" s="423"/>
      <c r="BYN140" s="423"/>
      <c r="BYO140" s="425"/>
      <c r="BYP140" s="425"/>
      <c r="BYQ140" s="423"/>
      <c r="BYR140" s="820"/>
      <c r="BYS140" s="425"/>
      <c r="BYT140" s="820"/>
      <c r="BYU140" s="423"/>
      <c r="BYV140" s="428"/>
      <c r="BYW140" s="423"/>
      <c r="BYX140" s="423"/>
      <c r="BYY140" s="423"/>
      <c r="BYZ140" s="423"/>
      <c r="BZA140" s="423"/>
      <c r="BZB140" s="429"/>
      <c r="BZC140" s="821"/>
      <c r="BZD140" s="423"/>
      <c r="BZE140" s="423"/>
      <c r="BZF140" s="428"/>
      <c r="BZG140" s="429"/>
      <c r="BZH140" s="821"/>
      <c r="BZI140" s="423"/>
      <c r="BZJ140" s="428"/>
      <c r="BZK140" s="431"/>
      <c r="BZL140" s="425"/>
      <c r="BZM140" s="423"/>
      <c r="BZN140" s="820"/>
      <c r="BZO140" s="423"/>
      <c r="BZP140" s="426"/>
      <c r="BZQ140" s="432"/>
      <c r="BZR140" s="433"/>
      <c r="BZS140" s="433"/>
      <c r="BZT140" s="822"/>
      <c r="BZU140" s="822"/>
      <c r="BZV140" s="823"/>
      <c r="BZW140" s="425"/>
      <c r="BZX140" s="425"/>
      <c r="BZY140" s="423"/>
      <c r="BZZ140" s="820"/>
      <c r="CAA140" s="425"/>
      <c r="CAB140" s="425"/>
      <c r="CAC140" s="425"/>
      <c r="CAD140" s="423"/>
      <c r="CAE140" s="425"/>
      <c r="CAF140" s="426"/>
      <c r="CAG140" s="425"/>
      <c r="CAH140" s="425"/>
      <c r="CAI140" s="423"/>
      <c r="CAJ140" s="425"/>
      <c r="CAK140" s="426"/>
      <c r="CAL140" s="425"/>
      <c r="CAM140" s="425"/>
      <c r="CAN140" s="423"/>
      <c r="CAO140" s="425"/>
      <c r="CAP140" s="426"/>
      <c r="CAQ140" s="423"/>
      <c r="CAR140" s="423"/>
      <c r="CAS140" s="423"/>
      <c r="CAT140" s="423"/>
      <c r="CAU140" s="423"/>
      <c r="CAV140" s="425"/>
      <c r="CAW140" s="425"/>
      <c r="CAX140" s="423"/>
      <c r="CAY140" s="820"/>
      <c r="CAZ140" s="425"/>
      <c r="CBA140" s="425"/>
      <c r="CBB140" s="425"/>
      <c r="CBC140" s="423"/>
      <c r="CBD140" s="820"/>
      <c r="CBE140" s="425"/>
      <c r="CBF140" s="425"/>
      <c r="CBG140" s="425"/>
      <c r="CBH140" s="423"/>
      <c r="CBI140" s="820"/>
      <c r="CBJ140" s="425"/>
      <c r="CBK140" s="425"/>
      <c r="CBL140" s="425"/>
      <c r="CBM140" s="427"/>
      <c r="CBN140" s="820"/>
      <c r="CBO140" s="425"/>
      <c r="CBP140" s="425"/>
      <c r="CBQ140" s="820"/>
      <c r="CBR140" s="423"/>
      <c r="CBS140" s="820"/>
      <c r="CBT140" s="426"/>
      <c r="CBU140" s="423"/>
      <c r="CBV140" s="423"/>
      <c r="CBW140" s="423"/>
      <c r="CBX140" s="423"/>
      <c r="CBY140" s="423"/>
      <c r="CBZ140" s="425"/>
      <c r="CCA140" s="425"/>
      <c r="CCB140" s="423"/>
      <c r="CCC140" s="820"/>
      <c r="CCD140" s="425"/>
      <c r="CCE140" s="820"/>
      <c r="CCF140" s="423"/>
      <c r="CCG140" s="428"/>
      <c r="CCH140" s="423"/>
      <c r="CCI140" s="423"/>
      <c r="CCJ140" s="423"/>
      <c r="CCK140" s="423"/>
      <c r="CCL140" s="423"/>
      <c r="CCM140" s="429"/>
      <c r="CCN140" s="821"/>
      <c r="CCO140" s="423"/>
      <c r="CCP140" s="423"/>
      <c r="CCQ140" s="428"/>
      <c r="CCR140" s="429"/>
      <c r="CCS140" s="821"/>
      <c r="CCT140" s="423"/>
      <c r="CCU140" s="428"/>
      <c r="CCV140" s="431"/>
      <c r="CCW140" s="425"/>
      <c r="CCX140" s="423"/>
      <c r="CCY140" s="820"/>
      <c r="CCZ140" s="423"/>
      <c r="CDA140" s="426"/>
      <c r="CDB140" s="432"/>
      <c r="CDC140" s="433"/>
      <c r="CDD140" s="433"/>
      <c r="CDE140" s="822"/>
      <c r="CDF140" s="822"/>
      <c r="CDG140" s="823"/>
      <c r="CDH140" s="425"/>
      <c r="CDI140" s="425"/>
      <c r="CDJ140" s="423"/>
      <c r="CDK140" s="820"/>
      <c r="CDL140" s="425"/>
      <c r="CDM140" s="425"/>
      <c r="CDN140" s="425"/>
      <c r="CDO140" s="423"/>
      <c r="CDP140" s="425"/>
      <c r="CDQ140" s="426"/>
      <c r="CDR140" s="425"/>
      <c r="CDS140" s="425"/>
      <c r="CDT140" s="423"/>
      <c r="CDU140" s="425"/>
      <c r="CDV140" s="426"/>
      <c r="CDW140" s="425"/>
      <c r="CDX140" s="425"/>
      <c r="CDY140" s="423"/>
      <c r="CDZ140" s="425"/>
      <c r="CEA140" s="426"/>
      <c r="CEB140" s="423"/>
      <c r="CEC140" s="423"/>
      <c r="CED140" s="423"/>
      <c r="CEE140" s="423"/>
      <c r="CEF140" s="423"/>
      <c r="CEG140" s="425"/>
      <c r="CEH140" s="425"/>
      <c r="CEI140" s="423"/>
      <c r="CEJ140" s="820"/>
      <c r="CEK140" s="425"/>
      <c r="CEL140" s="425"/>
      <c r="CEM140" s="425"/>
      <c r="CEN140" s="423"/>
      <c r="CEO140" s="820"/>
      <c r="CEP140" s="425"/>
      <c r="CEQ140" s="425"/>
      <c r="CER140" s="425"/>
      <c r="CES140" s="423"/>
      <c r="CET140" s="820"/>
      <c r="CEU140" s="425"/>
      <c r="CEV140" s="425"/>
      <c r="CEW140" s="425"/>
      <c r="CEX140" s="427"/>
      <c r="CEY140" s="820"/>
      <c r="CEZ140" s="425"/>
      <c r="CFA140" s="425"/>
      <c r="CFB140" s="820"/>
      <c r="CFC140" s="423"/>
      <c r="CFD140" s="820"/>
      <c r="CFE140" s="426"/>
      <c r="CFF140" s="423"/>
      <c r="CFG140" s="423"/>
      <c r="CFH140" s="423"/>
      <c r="CFI140" s="423"/>
      <c r="CFJ140" s="423"/>
      <c r="CFK140" s="425"/>
      <c r="CFL140" s="425"/>
      <c r="CFM140" s="423"/>
      <c r="CFN140" s="820"/>
      <c r="CFO140" s="425"/>
      <c r="CFP140" s="820"/>
      <c r="CFQ140" s="423"/>
      <c r="CFR140" s="428"/>
      <c r="CFS140" s="423"/>
      <c r="CFT140" s="423"/>
      <c r="CFU140" s="423"/>
      <c r="CFV140" s="423"/>
      <c r="CFW140" s="423"/>
      <c r="CFX140" s="429"/>
      <c r="CFY140" s="821"/>
      <c r="CFZ140" s="423"/>
      <c r="CGA140" s="423"/>
      <c r="CGB140" s="428"/>
      <c r="CGC140" s="429"/>
      <c r="CGD140" s="821"/>
      <c r="CGE140" s="423"/>
      <c r="CGF140" s="428"/>
      <c r="CGG140" s="431"/>
      <c r="CGH140" s="425"/>
      <c r="CGI140" s="423"/>
      <c r="CGJ140" s="820"/>
      <c r="CGK140" s="423"/>
      <c r="CGL140" s="426"/>
      <c r="CGM140" s="432"/>
      <c r="CGN140" s="433"/>
      <c r="CGO140" s="433"/>
      <c r="CGP140" s="822"/>
      <c r="CGQ140" s="822"/>
      <c r="CGR140" s="823"/>
      <c r="CGS140" s="425"/>
      <c r="CGT140" s="425"/>
      <c r="CGU140" s="423"/>
      <c r="CGV140" s="820"/>
      <c r="CGW140" s="425"/>
      <c r="CGX140" s="425"/>
      <c r="CGY140" s="425"/>
      <c r="CGZ140" s="423"/>
      <c r="CHA140" s="425"/>
      <c r="CHB140" s="426"/>
      <c r="CHC140" s="425"/>
      <c r="CHD140" s="425"/>
      <c r="CHE140" s="423"/>
      <c r="CHF140" s="425"/>
      <c r="CHG140" s="426"/>
      <c r="CHH140" s="425"/>
      <c r="CHI140" s="425"/>
      <c r="CHJ140" s="423"/>
      <c r="CHK140" s="425"/>
      <c r="CHL140" s="426"/>
      <c r="CHM140" s="423"/>
      <c r="CHN140" s="423"/>
      <c r="CHO140" s="423"/>
      <c r="CHP140" s="423"/>
      <c r="CHQ140" s="423"/>
      <c r="CHR140" s="425"/>
      <c r="CHS140" s="425"/>
      <c r="CHT140" s="423"/>
      <c r="CHU140" s="820"/>
      <c r="CHV140" s="425"/>
      <c r="CHW140" s="425"/>
      <c r="CHX140" s="425"/>
      <c r="CHY140" s="423"/>
      <c r="CHZ140" s="820"/>
      <c r="CIA140" s="425"/>
      <c r="CIB140" s="425"/>
      <c r="CIC140" s="425"/>
      <c r="CID140" s="423"/>
      <c r="CIE140" s="820"/>
      <c r="CIF140" s="425"/>
      <c r="CIG140" s="425"/>
      <c r="CIH140" s="425"/>
      <c r="CII140" s="427"/>
      <c r="CIJ140" s="820"/>
      <c r="CIK140" s="425"/>
      <c r="CIL140" s="425"/>
      <c r="CIM140" s="820"/>
      <c r="CIN140" s="423"/>
      <c r="CIO140" s="820"/>
      <c r="CIP140" s="426"/>
      <c r="CIQ140" s="423"/>
      <c r="CIR140" s="423"/>
      <c r="CIS140" s="423"/>
      <c r="CIT140" s="423"/>
      <c r="CIU140" s="423"/>
      <c r="CIV140" s="425"/>
      <c r="CIW140" s="425"/>
      <c r="CIX140" s="423"/>
      <c r="CIY140" s="820"/>
      <c r="CIZ140" s="425"/>
      <c r="CJA140" s="820"/>
      <c r="CJB140" s="423"/>
      <c r="CJC140" s="428"/>
      <c r="CJD140" s="423"/>
      <c r="CJE140" s="423"/>
      <c r="CJF140" s="423"/>
      <c r="CJG140" s="423"/>
      <c r="CJH140" s="423"/>
      <c r="CJI140" s="429"/>
      <c r="CJJ140" s="821"/>
      <c r="CJK140" s="423"/>
      <c r="CJL140" s="423"/>
      <c r="CJM140" s="428"/>
      <c r="CJN140" s="429"/>
    </row>
    <row r="141" ht="16.2" spans="1:51">
      <c r="A141" s="204" t="s">
        <v>156</v>
      </c>
      <c r="B141" s="205">
        <v>747.308307999999</v>
      </c>
      <c r="C141" s="206">
        <v>813.78707949</v>
      </c>
      <c r="D141" s="234">
        <v>0.91830937948577</v>
      </c>
      <c r="E141" s="814">
        <v>-66.478771490001</v>
      </c>
      <c r="F141" s="206">
        <v>444.416534</v>
      </c>
      <c r="G141" s="205">
        <v>267.131874</v>
      </c>
      <c r="H141" s="206">
        <v>305.52176828</v>
      </c>
      <c r="I141" s="234">
        <v>0.874346451658341</v>
      </c>
      <c r="J141" s="814">
        <v>-38.38989428</v>
      </c>
      <c r="K141" s="206">
        <v>211.253002</v>
      </c>
      <c r="L141" s="205">
        <v>54.602334</v>
      </c>
      <c r="M141" s="206">
        <v>67.33142823</v>
      </c>
      <c r="N141" s="234">
        <v>0.810948697144546</v>
      </c>
      <c r="O141" s="814">
        <v>-12.72909423</v>
      </c>
      <c r="P141" s="206">
        <v>46.604153</v>
      </c>
      <c r="Q141" s="205">
        <v>11.3028</v>
      </c>
      <c r="R141" s="206">
        <v>11.98688889</v>
      </c>
      <c r="S141" s="234">
        <v>0.942930238506616</v>
      </c>
      <c r="T141" s="814">
        <v>-0.68408889</v>
      </c>
      <c r="U141" s="206">
        <v>7.25449999999999</v>
      </c>
      <c r="V141" s="205">
        <v>368.845316</v>
      </c>
      <c r="W141" s="206">
        <v>418.47726848</v>
      </c>
      <c r="X141" s="234">
        <v>0.881398689443099</v>
      </c>
      <c r="Y141" s="814">
        <v>-49.6319524799999</v>
      </c>
      <c r="Z141" s="206">
        <v>159.959152</v>
      </c>
      <c r="AA141" s="205">
        <v>45.425984</v>
      </c>
      <c r="AB141" s="206">
        <v>10.46972561</v>
      </c>
      <c r="AC141" s="234">
        <v>4.33879412814908</v>
      </c>
      <c r="AD141" s="814">
        <v>34.95625839</v>
      </c>
      <c r="AE141" s="206">
        <v>19.345727</v>
      </c>
      <c r="AF141" s="205">
        <v>118.119816</v>
      </c>
      <c r="AG141" s="206">
        <v>172.64</v>
      </c>
      <c r="AH141" s="234">
        <v>0.684197265987025</v>
      </c>
      <c r="AI141" s="814">
        <v>-54.520184</v>
      </c>
      <c r="AJ141" s="206">
        <v>152.202567</v>
      </c>
      <c r="AK141" s="205">
        <v>12.765881</v>
      </c>
      <c r="AL141" s="206">
        <v>23.97205067</v>
      </c>
      <c r="AM141" s="234">
        <v>0.532531871208497</v>
      </c>
      <c r="AN141" s="814">
        <v>-11.20616967</v>
      </c>
      <c r="AO141" s="206">
        <v>28.31719</v>
      </c>
      <c r="AP141" s="205">
        <v>32.536921</v>
      </c>
      <c r="AQ141" s="206">
        <v>20.63166667</v>
      </c>
      <c r="AR141" s="234">
        <v>1.57703793495807</v>
      </c>
      <c r="AS141" s="814">
        <v>11.90525433</v>
      </c>
      <c r="AT141" s="206">
        <v>11.754375</v>
      </c>
      <c r="AU141" s="205">
        <v>8.78908699999998</v>
      </c>
      <c r="AV141" s="206">
        <v>11.69366667</v>
      </c>
      <c r="AW141" s="234">
        <v>0.751610871767733</v>
      </c>
      <c r="AX141" s="814">
        <v>-2.90457967000002</v>
      </c>
      <c r="AY141" s="206">
        <v>10.122067</v>
      </c>
    </row>
    <row r="142" ht="16.95" spans="1:51">
      <c r="A142" s="815" t="s">
        <v>157</v>
      </c>
      <c r="B142" s="816">
        <v>1216.072065</v>
      </c>
      <c r="C142" s="817">
        <v>1280.36815232</v>
      </c>
      <c r="D142" s="363">
        <v>0.949783125108589</v>
      </c>
      <c r="E142" s="817">
        <v>-64.29608732</v>
      </c>
      <c r="F142" s="817">
        <v>889.518611999999</v>
      </c>
      <c r="G142" s="816">
        <v>522.738424999999</v>
      </c>
      <c r="H142" s="817">
        <v>578.43994628</v>
      </c>
      <c r="I142" s="363">
        <v>0.90370388207415</v>
      </c>
      <c r="J142" s="817">
        <v>-55.701521280001</v>
      </c>
      <c r="K142" s="817">
        <v>466.130667</v>
      </c>
      <c r="L142" s="816">
        <v>108.011567</v>
      </c>
      <c r="M142" s="817">
        <v>128.46097123</v>
      </c>
      <c r="N142" s="363">
        <v>0.840812318058947</v>
      </c>
      <c r="O142" s="817">
        <v>-20.44940423</v>
      </c>
      <c r="P142" s="817">
        <v>102.529555</v>
      </c>
      <c r="Q142" s="816">
        <v>26.6784</v>
      </c>
      <c r="R142" s="817">
        <v>27.83898889</v>
      </c>
      <c r="S142" s="363">
        <v>0.958310666576799</v>
      </c>
      <c r="T142" s="817">
        <v>-1.16058889</v>
      </c>
      <c r="U142" s="817">
        <v>21.2523</v>
      </c>
      <c r="V142" s="816">
        <v>417.625572</v>
      </c>
      <c r="W142" s="817">
        <v>484.50986848</v>
      </c>
      <c r="X142" s="363">
        <v>0.86195472820847</v>
      </c>
      <c r="Y142" s="817">
        <v>-66.88429648</v>
      </c>
      <c r="Z142" s="817">
        <v>205.877509</v>
      </c>
      <c r="AA142" s="816">
        <v>141.018101</v>
      </c>
      <c r="AB142" s="817">
        <v>61.11837744</v>
      </c>
      <c r="AC142" s="363">
        <v>2.30729457990664</v>
      </c>
      <c r="AD142" s="817">
        <v>79.89972356</v>
      </c>
      <c r="AE142" s="817">
        <v>93.728581</v>
      </c>
      <c r="AF142" s="816">
        <v>148.732267</v>
      </c>
      <c r="AG142" s="817">
        <v>189.88</v>
      </c>
      <c r="AH142" s="363">
        <v>0.783296118601222</v>
      </c>
      <c r="AI142" s="817">
        <v>-41.147733</v>
      </c>
      <c r="AJ142" s="817">
        <v>187.2065</v>
      </c>
      <c r="AK142" s="816">
        <v>58.5014339999999</v>
      </c>
      <c r="AL142" s="817">
        <v>116.65722067</v>
      </c>
      <c r="AM142" s="363">
        <v>0.501481465647881</v>
      </c>
      <c r="AN142" s="817">
        <v>-58.1557866700001</v>
      </c>
      <c r="AO142" s="817">
        <v>150.862716</v>
      </c>
      <c r="AP142" s="816">
        <v>33.736918</v>
      </c>
      <c r="AQ142" s="817">
        <v>27.00133334</v>
      </c>
      <c r="AR142" s="363">
        <v>1.24945377975175</v>
      </c>
      <c r="AS142" s="817">
        <v>6.73558466</v>
      </c>
      <c r="AT142" s="817">
        <v>15.749232</v>
      </c>
      <c r="AU142" s="816">
        <v>15.287187</v>
      </c>
      <c r="AV142" s="817">
        <v>13.15366667</v>
      </c>
      <c r="AW142" s="363">
        <v>1.16219966519799</v>
      </c>
      <c r="AX142" s="817">
        <v>2.13352033</v>
      </c>
      <c r="AY142" s="817">
        <v>10.612267</v>
      </c>
    </row>
    <row r="143" s="695" customFormat="1" ht="16.2" spans="1:51">
      <c r="A143" s="818"/>
      <c r="B143" s="818">
        <v>0</v>
      </c>
      <c r="C143" s="818">
        <v>0</v>
      </c>
      <c r="D143" s="818"/>
      <c r="E143" s="818">
        <v>-9.80548975348938e-13</v>
      </c>
      <c r="F143" s="818">
        <v>0</v>
      </c>
      <c r="G143" s="818"/>
      <c r="H143" s="818"/>
      <c r="I143" s="818"/>
      <c r="J143" s="818"/>
      <c r="K143" s="818"/>
      <c r="L143" s="818"/>
      <c r="M143" s="818"/>
      <c r="N143" s="818"/>
      <c r="O143" s="818"/>
      <c r="P143" s="818"/>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18"/>
      <c r="AN143" s="818"/>
      <c r="AO143" s="818"/>
      <c r="AP143" s="818"/>
      <c r="AQ143" s="818"/>
      <c r="AR143" s="818"/>
      <c r="AS143" s="818"/>
      <c r="AT143" s="818"/>
      <c r="AU143" s="818"/>
      <c r="AV143" s="818"/>
      <c r="AW143" s="818"/>
      <c r="AX143" s="818"/>
      <c r="AY143" s="818"/>
    </row>
    <row r="144" spans="1:6">
      <c r="A144" s="172"/>
      <c r="B144" s="172"/>
      <c r="C144" s="172"/>
      <c r="D144" s="172"/>
      <c r="E144" s="172"/>
      <c r="F144" s="172"/>
    </row>
    <row r="145" spans="1:6">
      <c r="A145" s="172"/>
      <c r="B145" s="172"/>
      <c r="C145" s="172"/>
      <c r="D145" s="172"/>
      <c r="E145" s="172"/>
      <c r="F145" s="172"/>
    </row>
    <row r="146" spans="1:6">
      <c r="A146" s="172"/>
      <c r="B146" s="172"/>
      <c r="C146" s="172"/>
      <c r="D146" s="172"/>
      <c r="E146" s="172"/>
      <c r="F146" s="172"/>
    </row>
    <row r="174" spans="2:4">
      <c r="B174" s="778"/>
      <c r="C174" s="778"/>
      <c r="D174" s="778"/>
    </row>
    <row r="175" spans="2:4">
      <c r="B175" s="778"/>
      <c r="C175" s="778"/>
      <c r="D175" s="778"/>
    </row>
    <row r="176" spans="2:4">
      <c r="B176" s="778"/>
      <c r="C176" s="778"/>
      <c r="D176" s="778"/>
    </row>
    <row r="177" spans="2:4">
      <c r="B177" s="778"/>
      <c r="C177" s="778"/>
      <c r="D177" s="778"/>
    </row>
    <row r="178" spans="2:4">
      <c r="B178" s="778"/>
      <c r="C178" s="778"/>
      <c r="D178" s="778"/>
    </row>
    <row r="179" spans="2:4">
      <c r="B179" s="778"/>
      <c r="C179" s="778"/>
      <c r="D179" s="778"/>
    </row>
    <row r="180" spans="2:4">
      <c r="B180" s="778"/>
      <c r="C180" s="778"/>
      <c r="D180" s="778"/>
    </row>
    <row r="182" spans="2:2">
      <c r="B182" s="819"/>
    </row>
    <row r="186" spans="2:2">
      <c r="B186" s="819"/>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8">
    <cfRule type="duplicateValues" dxfId="1" priority="3"/>
  </conditionalFormatting>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3"/>
  <sheetViews>
    <sheetView zoomScale="85" zoomScaleNormal="85" topLeftCell="A3" workbookViewId="0">
      <pane xSplit="1" ySplit="5" topLeftCell="B8" activePane="bottomRight" state="frozen"/>
      <selection/>
      <selection pane="topRight"/>
      <selection pane="bottomLeft"/>
      <selection pane="bottomRight" activeCell="D95" sqref="D95"/>
    </sheetView>
  </sheetViews>
  <sheetFormatPr defaultColWidth="10.1018518518519" defaultRowHeight="15.6"/>
  <cols>
    <col min="1" max="1" width="27.6111111111111" style="774" customWidth="1"/>
    <col min="2" max="2" width="9.37962962962963" style="774" customWidth="1"/>
    <col min="3" max="6" width="10.1018518518519" style="774" customWidth="1"/>
    <col min="7" max="31" width="10.1018518518519" style="774" hidden="1" customWidth="1" outlineLevel="1"/>
    <col min="32" max="32" width="10.1018518518519" style="774" customWidth="1" collapsed="1"/>
    <col min="33" max="36" width="10.1018518518519" style="774" customWidth="1"/>
    <col min="37" max="16108" width="10.1018518518519" style="695" customWidth="1"/>
    <col min="16109" max="16110" width="10.1018518518519" style="775" customWidth="1"/>
    <col min="16111" max="16118" width="10.1018518518519" style="172" customWidth="1"/>
    <col min="16119" max="16130" width="10.1018518518519" style="164" customWidth="1"/>
    <col min="16131" max="16384" width="10.1018518518519" style="164"/>
  </cols>
  <sheetData>
    <row r="1" s="695" customFormat="1" hidden="1" spans="1:36">
      <c r="A1" s="774"/>
      <c r="B1" s="776"/>
      <c r="C1" s="167"/>
      <c r="D1" s="774"/>
      <c r="E1" s="774"/>
      <c r="F1" s="777"/>
      <c r="G1" s="774"/>
      <c r="H1" s="774"/>
      <c r="I1" s="774"/>
      <c r="J1" s="774"/>
      <c r="K1" s="774"/>
      <c r="L1" s="774"/>
      <c r="M1" s="774"/>
      <c r="N1" s="774"/>
      <c r="O1" s="774"/>
      <c r="P1" s="774"/>
      <c r="Q1" s="774"/>
      <c r="R1" s="774"/>
      <c r="S1" s="774"/>
      <c r="T1" s="774"/>
      <c r="U1" s="774"/>
      <c r="V1" s="774"/>
      <c r="W1" s="774"/>
      <c r="X1" s="774"/>
      <c r="Y1" s="774"/>
      <c r="Z1" s="774"/>
      <c r="AA1" s="774"/>
      <c r="AB1" s="774"/>
      <c r="AC1" s="774"/>
      <c r="AD1" s="774"/>
      <c r="AE1" s="774"/>
      <c r="AF1" s="774"/>
      <c r="AG1" s="774"/>
      <c r="AH1" s="774"/>
      <c r="AI1" s="774"/>
      <c r="AJ1" s="774"/>
    </row>
    <row r="2" s="695" customFormat="1" hidden="1" spans="1:36">
      <c r="A2" s="774"/>
      <c r="B2" s="775"/>
      <c r="C2" s="775"/>
      <c r="D2" s="774"/>
      <c r="E2" s="774"/>
      <c r="F2" s="777"/>
      <c r="G2" s="774"/>
      <c r="H2" s="774"/>
      <c r="I2" s="774"/>
      <c r="J2" s="774"/>
      <c r="K2" s="774"/>
      <c r="L2" s="774"/>
      <c r="M2" s="774"/>
      <c r="N2" s="774"/>
      <c r="O2" s="774"/>
      <c r="P2" s="774"/>
      <c r="Q2" s="774"/>
      <c r="R2" s="774"/>
      <c r="S2" s="774"/>
      <c r="T2" s="774"/>
      <c r="U2" s="774"/>
      <c r="V2" s="774"/>
      <c r="W2" s="774"/>
      <c r="X2" s="774"/>
      <c r="Y2" s="774"/>
      <c r="Z2" s="774"/>
      <c r="AA2" s="774"/>
      <c r="AB2" s="774"/>
      <c r="AC2" s="774"/>
      <c r="AD2" s="774"/>
      <c r="AE2" s="774"/>
      <c r="AF2" s="774"/>
      <c r="AG2" s="774"/>
      <c r="AH2" s="774"/>
      <c r="AI2" s="774"/>
      <c r="AJ2" s="774"/>
    </row>
    <row r="3" s="695" customFormat="1" spans="1:36">
      <c r="A3" s="174" t="s">
        <v>1</v>
      </c>
      <c r="B3" s="174" t="s">
        <v>2</v>
      </c>
      <c r="C3" s="174" t="s">
        <v>3</v>
      </c>
      <c r="D3" s="774"/>
      <c r="E3" s="778"/>
      <c r="F3" s="777"/>
      <c r="G3" s="774"/>
      <c r="H3" s="774"/>
      <c r="I3" s="774"/>
      <c r="J3" s="774"/>
      <c r="K3" s="774"/>
      <c r="L3" s="774"/>
      <c r="M3" s="774"/>
      <c r="N3" s="774"/>
      <c r="O3" s="774"/>
      <c r="P3" s="774"/>
      <c r="Q3" s="774"/>
      <c r="R3" s="774"/>
      <c r="S3" s="774"/>
      <c r="T3" s="774"/>
      <c r="U3" s="774"/>
      <c r="V3" s="774"/>
      <c r="W3" s="774"/>
      <c r="X3" s="774"/>
      <c r="Y3" s="774"/>
      <c r="Z3" s="774"/>
      <c r="AA3" s="774"/>
      <c r="AB3" s="774"/>
      <c r="AC3" s="774"/>
      <c r="AD3" s="774"/>
      <c r="AE3" s="774"/>
      <c r="AF3" s="774"/>
      <c r="AG3" s="774"/>
      <c r="AH3" s="774"/>
      <c r="AI3" s="774"/>
      <c r="AJ3" s="774"/>
    </row>
    <row r="4" s="769" customFormat="1" ht="16.35" spans="1:36">
      <c r="A4" s="776"/>
      <c r="B4" s="779"/>
      <c r="C4" s="779"/>
      <c r="D4" s="438"/>
      <c r="E4" s="780"/>
      <c r="F4" s="777"/>
      <c r="G4" s="774"/>
      <c r="H4" s="774"/>
      <c r="I4" s="774"/>
      <c r="J4" s="774"/>
      <c r="K4" s="774"/>
      <c r="L4" s="774"/>
      <c r="M4" s="774"/>
      <c r="N4" s="774"/>
      <c r="O4" s="774"/>
      <c r="P4" s="774"/>
      <c r="Q4" s="774"/>
      <c r="R4" s="774"/>
      <c r="S4" s="774"/>
      <c r="T4" s="774"/>
      <c r="U4" s="774"/>
      <c r="V4" s="774"/>
      <c r="W4" s="774"/>
      <c r="X4" s="774"/>
      <c r="Y4" s="774"/>
      <c r="Z4" s="774"/>
      <c r="AA4" s="774"/>
      <c r="AB4" s="774"/>
      <c r="AC4" s="774"/>
      <c r="AD4" s="774"/>
      <c r="AE4" s="774"/>
      <c r="AF4" s="774"/>
      <c r="AG4" s="774"/>
      <c r="AH4" s="774"/>
      <c r="AI4" s="774"/>
      <c r="AJ4" s="774"/>
    </row>
    <row r="5" s="770" customFormat="1" ht="18.15" spans="1:51">
      <c r="A5" s="178"/>
      <c r="B5" s="781" t="s">
        <v>5</v>
      </c>
      <c r="C5" s="781"/>
      <c r="D5" s="781"/>
      <c r="E5" s="781"/>
      <c r="F5" s="781"/>
      <c r="G5" s="781"/>
      <c r="H5" s="781"/>
      <c r="I5" s="781"/>
      <c r="J5" s="781"/>
      <c r="K5" s="781"/>
      <c r="L5" s="781"/>
      <c r="M5" s="781"/>
      <c r="N5" s="781"/>
      <c r="O5" s="781"/>
      <c r="P5" s="781"/>
      <c r="Q5" s="781"/>
      <c r="R5" s="781"/>
      <c r="S5" s="781"/>
      <c r="T5" s="781"/>
      <c r="U5" s="781"/>
      <c r="V5" s="781"/>
      <c r="W5" s="781"/>
      <c r="X5" s="781"/>
      <c r="Y5" s="781"/>
      <c r="Z5" s="781"/>
      <c r="AA5" s="781"/>
      <c r="AB5" s="781"/>
      <c r="AC5" s="781"/>
      <c r="AD5" s="781"/>
      <c r="AE5" s="781"/>
      <c r="AF5" s="781"/>
      <c r="AG5" s="781"/>
      <c r="AH5" s="781"/>
      <c r="AI5" s="781"/>
      <c r="AJ5" s="781"/>
      <c r="AK5" s="800"/>
      <c r="AL5" s="800"/>
      <c r="AM5" s="800"/>
      <c r="AN5" s="800"/>
      <c r="AO5" s="800"/>
      <c r="AP5" s="800"/>
      <c r="AQ5" s="800"/>
      <c r="AR5" s="800"/>
      <c r="AS5" s="800"/>
      <c r="AT5" s="800"/>
      <c r="AU5" s="800"/>
      <c r="AV5" s="800"/>
      <c r="AW5" s="800"/>
      <c r="AX5" s="800"/>
      <c r="AY5" s="800"/>
    </row>
    <row r="6" ht="21" customHeight="1" spans="1:51">
      <c r="A6" s="782" t="s">
        <v>6</v>
      </c>
      <c r="B6" s="241" t="s">
        <v>12</v>
      </c>
      <c r="C6" s="242"/>
      <c r="D6" s="243"/>
      <c r="E6" s="242"/>
      <c r="F6" s="244"/>
      <c r="G6" s="181" t="s">
        <v>167</v>
      </c>
      <c r="H6" s="182"/>
      <c r="I6" s="182"/>
      <c r="J6" s="182"/>
      <c r="K6" s="183"/>
      <c r="L6" s="181" t="s">
        <v>168</v>
      </c>
      <c r="M6" s="182"/>
      <c r="N6" s="182"/>
      <c r="O6" s="182"/>
      <c r="P6" s="183"/>
      <c r="Q6" s="181" t="s">
        <v>169</v>
      </c>
      <c r="R6" s="182"/>
      <c r="S6" s="182"/>
      <c r="T6" s="182"/>
      <c r="U6" s="183"/>
      <c r="V6" s="181" t="s">
        <v>170</v>
      </c>
      <c r="W6" s="182"/>
      <c r="X6" s="182"/>
      <c r="Y6" s="182"/>
      <c r="Z6" s="183"/>
      <c r="AA6" s="181" t="s">
        <v>171</v>
      </c>
      <c r="AB6" s="182"/>
      <c r="AC6" s="182"/>
      <c r="AD6" s="182"/>
      <c r="AE6" s="183"/>
      <c r="AF6" s="181" t="s">
        <v>172</v>
      </c>
      <c r="AG6" s="182"/>
      <c r="AH6" s="182"/>
      <c r="AI6" s="182"/>
      <c r="AJ6" s="183"/>
      <c r="AK6" s="181" t="s">
        <v>173</v>
      </c>
      <c r="AL6" s="182"/>
      <c r="AM6" s="182"/>
      <c r="AN6" s="182"/>
      <c r="AO6" s="183"/>
      <c r="AP6" s="181" t="s">
        <v>174</v>
      </c>
      <c r="AQ6" s="182"/>
      <c r="AR6" s="182"/>
      <c r="AS6" s="182"/>
      <c r="AT6" s="183"/>
      <c r="AU6" s="181" t="s">
        <v>175</v>
      </c>
      <c r="AV6" s="182"/>
      <c r="AW6" s="182"/>
      <c r="AX6" s="182"/>
      <c r="AY6" s="183"/>
    </row>
    <row r="7" ht="32.4" spans="1:51">
      <c r="A7" s="783"/>
      <c r="B7" s="246" t="s">
        <v>23</v>
      </c>
      <c r="C7" s="784" t="s">
        <v>187</v>
      </c>
      <c r="D7" s="226" t="s">
        <v>25</v>
      </c>
      <c r="E7" s="784" t="s">
        <v>26</v>
      </c>
      <c r="F7" s="784" t="s">
        <v>27</v>
      </c>
      <c r="G7" s="187" t="s">
        <v>23</v>
      </c>
      <c r="H7" s="785" t="s">
        <v>187</v>
      </c>
      <c r="I7" s="189" t="s">
        <v>25</v>
      </c>
      <c r="J7" s="785" t="s">
        <v>26</v>
      </c>
      <c r="K7" s="190" t="s">
        <v>27</v>
      </c>
      <c r="L7" s="187" t="s">
        <v>23</v>
      </c>
      <c r="M7" s="785" t="s">
        <v>187</v>
      </c>
      <c r="N7" s="189" t="s">
        <v>25</v>
      </c>
      <c r="O7" s="785" t="s">
        <v>26</v>
      </c>
      <c r="P7" s="190" t="s">
        <v>27</v>
      </c>
      <c r="Q7" s="187" t="s">
        <v>23</v>
      </c>
      <c r="R7" s="785" t="s">
        <v>187</v>
      </c>
      <c r="S7" s="189" t="s">
        <v>25</v>
      </c>
      <c r="T7" s="785" t="s">
        <v>26</v>
      </c>
      <c r="U7" s="190" t="s">
        <v>27</v>
      </c>
      <c r="V7" s="187" t="s">
        <v>23</v>
      </c>
      <c r="W7" s="785" t="s">
        <v>187</v>
      </c>
      <c r="X7" s="189" t="s">
        <v>25</v>
      </c>
      <c r="Y7" s="785" t="s">
        <v>26</v>
      </c>
      <c r="Z7" s="190" t="s">
        <v>27</v>
      </c>
      <c r="AA7" s="187" t="s">
        <v>23</v>
      </c>
      <c r="AB7" s="785" t="s">
        <v>187</v>
      </c>
      <c r="AC7" s="189" t="s">
        <v>25</v>
      </c>
      <c r="AD7" s="785" t="s">
        <v>26</v>
      </c>
      <c r="AE7" s="190" t="s">
        <v>27</v>
      </c>
      <c r="AF7" s="187" t="s">
        <v>23</v>
      </c>
      <c r="AG7" s="785" t="s">
        <v>187</v>
      </c>
      <c r="AH7" s="189" t="s">
        <v>25</v>
      </c>
      <c r="AI7" s="785" t="s">
        <v>26</v>
      </c>
      <c r="AJ7" s="190" t="s">
        <v>27</v>
      </c>
      <c r="AK7" s="187" t="s">
        <v>23</v>
      </c>
      <c r="AL7" s="785" t="s">
        <v>187</v>
      </c>
      <c r="AM7" s="189" t="s">
        <v>25</v>
      </c>
      <c r="AN7" s="785" t="s">
        <v>26</v>
      </c>
      <c r="AO7" s="190" t="s">
        <v>27</v>
      </c>
      <c r="AP7" s="187" t="s">
        <v>23</v>
      </c>
      <c r="AQ7" s="785" t="s">
        <v>187</v>
      </c>
      <c r="AR7" s="189" t="s">
        <v>25</v>
      </c>
      <c r="AS7" s="785" t="s">
        <v>26</v>
      </c>
      <c r="AT7" s="190" t="s">
        <v>27</v>
      </c>
      <c r="AU7" s="187" t="s">
        <v>23</v>
      </c>
      <c r="AV7" s="785" t="s">
        <v>187</v>
      </c>
      <c r="AW7" s="189" t="s">
        <v>25</v>
      </c>
      <c r="AX7" s="785" t="s">
        <v>26</v>
      </c>
      <c r="AY7" s="190" t="s">
        <v>27</v>
      </c>
    </row>
    <row r="8" s="695" customFormat="1" hidden="1" outlineLevel="1" spans="1:51">
      <c r="A8" s="786" t="s">
        <v>28</v>
      </c>
      <c r="B8" s="787">
        <v>106.404552</v>
      </c>
      <c r="C8" s="788">
        <v>96.84562733</v>
      </c>
      <c r="D8" s="720">
        <v>1.09870269761822</v>
      </c>
      <c r="E8" s="789">
        <v>9.55892467000002</v>
      </c>
      <c r="F8" s="788">
        <v>94.0770550000001</v>
      </c>
      <c r="G8" s="787">
        <v>58.7916540000001</v>
      </c>
      <c r="H8" s="788">
        <v>52.3995</v>
      </c>
      <c r="I8" s="720">
        <v>1.12198883577134</v>
      </c>
      <c r="J8" s="789">
        <v>6.3921540000001</v>
      </c>
      <c r="K8" s="788">
        <v>62.7869290000001</v>
      </c>
      <c r="L8" s="787">
        <v>12.495039</v>
      </c>
      <c r="M8" s="788">
        <v>12.882252</v>
      </c>
      <c r="N8" s="720">
        <v>0.969942134341108</v>
      </c>
      <c r="O8" s="789">
        <v>-0.387212999999999</v>
      </c>
      <c r="P8" s="788">
        <v>13.698026</v>
      </c>
      <c r="Q8" s="787">
        <v>3.1854</v>
      </c>
      <c r="R8" s="788">
        <v>3.267</v>
      </c>
      <c r="S8" s="720">
        <v>0.975022956841139</v>
      </c>
      <c r="T8" s="789">
        <v>-0.0815999999999999</v>
      </c>
      <c r="U8" s="788">
        <v>3.6021</v>
      </c>
      <c r="V8" s="787">
        <v>21.395039</v>
      </c>
      <c r="W8" s="788">
        <v>22.5656</v>
      </c>
      <c r="X8" s="720">
        <v>0.948126307299607</v>
      </c>
      <c r="Y8" s="789">
        <v>-1.170561</v>
      </c>
      <c r="Z8" s="788">
        <v>7.2</v>
      </c>
      <c r="AA8" s="787">
        <v>10.53742</v>
      </c>
      <c r="AB8" s="788">
        <v>5.73127533</v>
      </c>
      <c r="AC8" s="720">
        <v>1.83858205953613</v>
      </c>
      <c r="AD8" s="789">
        <v>4.80614467</v>
      </c>
      <c r="AE8" s="788">
        <v>6.79</v>
      </c>
      <c r="AF8" s="787">
        <v>0</v>
      </c>
      <c r="AG8" s="788">
        <v>0</v>
      </c>
      <c r="AH8" s="720" t="s">
        <v>29</v>
      </c>
      <c r="AI8" s="789">
        <v>0</v>
      </c>
      <c r="AJ8" s="788">
        <v>0</v>
      </c>
      <c r="AK8" s="787">
        <v>16.810595</v>
      </c>
      <c r="AL8" s="788">
        <v>18.10211</v>
      </c>
      <c r="AM8" s="720">
        <v>0.928653897252862</v>
      </c>
      <c r="AN8" s="789">
        <v>-1.291515</v>
      </c>
      <c r="AO8" s="788">
        <v>23.00524</v>
      </c>
      <c r="AP8" s="787">
        <v>0.007</v>
      </c>
      <c r="AQ8" s="788">
        <v>0.24</v>
      </c>
      <c r="AR8" s="720">
        <v>0.0291666666666667</v>
      </c>
      <c r="AS8" s="789">
        <v>-0.233</v>
      </c>
      <c r="AT8" s="788">
        <v>0</v>
      </c>
      <c r="AU8" s="787">
        <v>0</v>
      </c>
      <c r="AV8" s="788">
        <v>0</v>
      </c>
      <c r="AW8" s="720" t="s">
        <v>29</v>
      </c>
      <c r="AX8" s="789">
        <v>0</v>
      </c>
      <c r="AY8" s="788">
        <v>0</v>
      </c>
    </row>
    <row r="9" s="771" customFormat="1" hidden="1" outlineLevel="1" spans="1:51">
      <c r="A9" s="786" t="s">
        <v>30</v>
      </c>
      <c r="B9" s="787">
        <v>43.9499679999999</v>
      </c>
      <c r="C9" s="788">
        <v>47.82603715</v>
      </c>
      <c r="D9" s="720">
        <v>0.918954833371552</v>
      </c>
      <c r="E9" s="789">
        <v>-3.87606915000011</v>
      </c>
      <c r="F9" s="788">
        <v>44.784562</v>
      </c>
      <c r="G9" s="787">
        <v>23.193357</v>
      </c>
      <c r="H9" s="788">
        <v>25.204</v>
      </c>
      <c r="I9" s="720">
        <v>0.920225242025075</v>
      </c>
      <c r="J9" s="789">
        <v>-2.010643</v>
      </c>
      <c r="K9" s="788">
        <v>28.838071</v>
      </c>
      <c r="L9" s="787">
        <v>6.128432</v>
      </c>
      <c r="M9" s="788">
        <v>7.696512</v>
      </c>
      <c r="N9" s="720">
        <v>0.796260955612101</v>
      </c>
      <c r="O9" s="789">
        <v>-1.56808</v>
      </c>
      <c r="P9" s="788">
        <v>6.49491100000001</v>
      </c>
      <c r="Q9" s="787">
        <v>1.4741</v>
      </c>
      <c r="R9" s="788">
        <v>1.8756</v>
      </c>
      <c r="S9" s="720">
        <v>0.785935167413094</v>
      </c>
      <c r="T9" s="789">
        <v>-0.4015</v>
      </c>
      <c r="U9" s="788">
        <v>1.6874</v>
      </c>
      <c r="V9" s="787">
        <v>8.257599</v>
      </c>
      <c r="W9" s="788">
        <v>9.6399</v>
      </c>
      <c r="X9" s="720">
        <v>0.856606292596396</v>
      </c>
      <c r="Y9" s="789">
        <v>-1.382301</v>
      </c>
      <c r="Z9" s="788">
        <v>4.16908</v>
      </c>
      <c r="AA9" s="787">
        <v>4.89648000000001</v>
      </c>
      <c r="AB9" s="788">
        <v>3.41002515</v>
      </c>
      <c r="AC9" s="720">
        <v>1.43590729822037</v>
      </c>
      <c r="AD9" s="789">
        <v>1.48645485000001</v>
      </c>
      <c r="AE9" s="788">
        <v>3.59510000000001</v>
      </c>
      <c r="AF9" s="787">
        <v>0</v>
      </c>
      <c r="AG9" s="788">
        <v>0</v>
      </c>
      <c r="AH9" s="720" t="s">
        <v>29</v>
      </c>
      <c r="AI9" s="789">
        <v>0</v>
      </c>
      <c r="AJ9" s="788">
        <v>0</v>
      </c>
      <c r="AK9" s="787">
        <v>2.91256</v>
      </c>
      <c r="AL9" s="788">
        <v>3.21</v>
      </c>
      <c r="AM9" s="720">
        <v>0.907339563862928</v>
      </c>
      <c r="AN9" s="789">
        <v>-0.29744</v>
      </c>
      <c r="AO9" s="788">
        <v>3.53928</v>
      </c>
      <c r="AP9" s="787">
        <v>0.026321</v>
      </c>
      <c r="AQ9" s="788">
        <v>0.24</v>
      </c>
      <c r="AR9" s="720">
        <v>0.109670833333333</v>
      </c>
      <c r="AS9" s="789">
        <v>-0.213679</v>
      </c>
      <c r="AT9" s="788">
        <v>0.149922</v>
      </c>
      <c r="AU9" s="787">
        <v>0</v>
      </c>
      <c r="AV9" s="788">
        <v>0</v>
      </c>
      <c r="AW9" s="720" t="s">
        <v>29</v>
      </c>
      <c r="AX9" s="789">
        <v>0</v>
      </c>
      <c r="AY9" s="788">
        <v>0</v>
      </c>
    </row>
    <row r="10" s="772" customFormat="1" collapsed="1" spans="1:51">
      <c r="A10" s="790" t="s">
        <v>31</v>
      </c>
      <c r="B10" s="791">
        <v>150.35452</v>
      </c>
      <c r="C10" s="792">
        <v>144.67166448</v>
      </c>
      <c r="D10" s="793">
        <v>1.03928105438218</v>
      </c>
      <c r="E10" s="794">
        <v>5.68285552000003</v>
      </c>
      <c r="F10" s="792">
        <v>138.861617</v>
      </c>
      <c r="G10" s="791">
        <v>81.9850110000001</v>
      </c>
      <c r="H10" s="792">
        <v>77.6035</v>
      </c>
      <c r="I10" s="793">
        <v>1.05646022408783</v>
      </c>
      <c r="J10" s="794">
        <v>4.3815110000001</v>
      </c>
      <c r="K10" s="792">
        <v>91.625</v>
      </c>
      <c r="L10" s="791">
        <v>18.623471</v>
      </c>
      <c r="M10" s="792">
        <v>20.578764</v>
      </c>
      <c r="N10" s="793">
        <v>0.904984915517764</v>
      </c>
      <c r="O10" s="794">
        <v>-1.955293</v>
      </c>
      <c r="P10" s="792">
        <v>20.192937</v>
      </c>
      <c r="Q10" s="791">
        <v>4.6595</v>
      </c>
      <c r="R10" s="792">
        <v>5.1426</v>
      </c>
      <c r="S10" s="793">
        <v>0.906059191848481</v>
      </c>
      <c r="T10" s="794">
        <v>-0.483099999999999</v>
      </c>
      <c r="U10" s="792">
        <v>5.2895</v>
      </c>
      <c r="V10" s="791">
        <v>29.652638</v>
      </c>
      <c r="W10" s="792">
        <v>32.2055</v>
      </c>
      <c r="X10" s="793">
        <v>0.920732110974833</v>
      </c>
      <c r="Y10" s="794">
        <v>-2.552862</v>
      </c>
      <c r="Z10" s="792">
        <v>11.36908</v>
      </c>
      <c r="AA10" s="791">
        <v>15.4339</v>
      </c>
      <c r="AB10" s="792">
        <v>9.14130048</v>
      </c>
      <c r="AC10" s="793">
        <v>1.68837027442292</v>
      </c>
      <c r="AD10" s="794">
        <v>6.29259952</v>
      </c>
      <c r="AE10" s="792">
        <v>10.3851</v>
      </c>
      <c r="AF10" s="791">
        <v>0</v>
      </c>
      <c r="AG10" s="792">
        <v>0</v>
      </c>
      <c r="AH10" s="793" t="s">
        <v>29</v>
      </c>
      <c r="AI10" s="794">
        <v>0</v>
      </c>
      <c r="AJ10" s="792">
        <v>0</v>
      </c>
      <c r="AK10" s="791">
        <v>19.723155</v>
      </c>
      <c r="AL10" s="792">
        <v>21.31211</v>
      </c>
      <c r="AM10" s="793">
        <v>0.925443562369</v>
      </c>
      <c r="AN10" s="794">
        <v>-1.588955</v>
      </c>
      <c r="AO10" s="792">
        <v>26.54452</v>
      </c>
      <c r="AP10" s="791">
        <v>0.033321</v>
      </c>
      <c r="AQ10" s="792">
        <v>0.48</v>
      </c>
      <c r="AR10" s="793">
        <v>0.06941875</v>
      </c>
      <c r="AS10" s="794">
        <v>-0.446679</v>
      </c>
      <c r="AT10" s="792">
        <v>0.149922</v>
      </c>
      <c r="AU10" s="791">
        <v>0</v>
      </c>
      <c r="AV10" s="792">
        <v>0</v>
      </c>
      <c r="AW10" s="793" t="s">
        <v>29</v>
      </c>
      <c r="AX10" s="794">
        <v>0</v>
      </c>
      <c r="AY10" s="792">
        <v>0</v>
      </c>
    </row>
    <row r="11" s="164" customFormat="1" hidden="1" outlineLevel="1" spans="1:51">
      <c r="A11" s="786" t="s">
        <v>32</v>
      </c>
      <c r="B11" s="787">
        <v>33.662657</v>
      </c>
      <c r="C11" s="788">
        <v>34.32208717</v>
      </c>
      <c r="D11" s="720">
        <v>0.980787002645446</v>
      </c>
      <c r="E11" s="789">
        <v>-0.659430169999993</v>
      </c>
      <c r="F11" s="788">
        <v>34.24604</v>
      </c>
      <c r="G11" s="787">
        <v>21.0151</v>
      </c>
      <c r="H11" s="788">
        <v>22.2031</v>
      </c>
      <c r="I11" s="720">
        <v>0.946493958050903</v>
      </c>
      <c r="J11" s="789">
        <v>-1.188</v>
      </c>
      <c r="K11" s="788">
        <v>23.225144</v>
      </c>
      <c r="L11" s="787">
        <v>5.519692</v>
      </c>
      <c r="M11" s="788">
        <v>6.508062</v>
      </c>
      <c r="N11" s="720">
        <v>0.848131440665439</v>
      </c>
      <c r="O11" s="789">
        <v>-0.988369999999999</v>
      </c>
      <c r="P11" s="788">
        <v>6.538196</v>
      </c>
      <c r="Q11" s="787">
        <v>1.3234</v>
      </c>
      <c r="R11" s="788">
        <v>1.5909</v>
      </c>
      <c r="S11" s="720">
        <v>0.831856182035326</v>
      </c>
      <c r="T11" s="789">
        <v>-0.2675</v>
      </c>
      <c r="U11" s="788">
        <v>1.3668</v>
      </c>
      <c r="V11" s="787">
        <v>1.499265</v>
      </c>
      <c r="W11" s="788">
        <v>1.43</v>
      </c>
      <c r="X11" s="720">
        <v>1.04843706293706</v>
      </c>
      <c r="Y11" s="789">
        <v>0.0692650000000001</v>
      </c>
      <c r="Z11" s="788">
        <v>0.896899999999999</v>
      </c>
      <c r="AA11" s="787">
        <v>4.3052</v>
      </c>
      <c r="AB11" s="788">
        <v>2.59002517</v>
      </c>
      <c r="AC11" s="720">
        <v>1.66222322851017</v>
      </c>
      <c r="AD11" s="789">
        <v>1.71517483</v>
      </c>
      <c r="AE11" s="788">
        <v>2.219</v>
      </c>
      <c r="AF11" s="787">
        <v>0</v>
      </c>
      <c r="AG11" s="788">
        <v>0</v>
      </c>
      <c r="AH11" s="720" t="s">
        <v>29</v>
      </c>
      <c r="AI11" s="789">
        <v>0</v>
      </c>
      <c r="AJ11" s="788">
        <v>0</v>
      </c>
      <c r="AK11" s="787">
        <v>13.394737</v>
      </c>
      <c r="AL11" s="788">
        <v>13.73</v>
      </c>
      <c r="AM11" s="720">
        <v>0.975581718863802</v>
      </c>
      <c r="AN11" s="789">
        <v>-0.335263000000001</v>
      </c>
      <c r="AO11" s="788">
        <v>12.766835</v>
      </c>
      <c r="AP11" s="787">
        <v>0</v>
      </c>
      <c r="AQ11" s="788">
        <v>0</v>
      </c>
      <c r="AR11" s="720" t="s">
        <v>29</v>
      </c>
      <c r="AS11" s="789">
        <v>0</v>
      </c>
      <c r="AT11" s="788">
        <v>0.0807019999999999</v>
      </c>
      <c r="AU11" s="787">
        <v>0</v>
      </c>
      <c r="AV11" s="788">
        <v>0.3</v>
      </c>
      <c r="AW11" s="720">
        <v>0</v>
      </c>
      <c r="AX11" s="789">
        <v>-0.3</v>
      </c>
      <c r="AY11" s="788">
        <v>0</v>
      </c>
    </row>
    <row r="12" s="695" customFormat="1" hidden="1" outlineLevel="1" spans="1:51">
      <c r="A12" s="786" t="s">
        <v>33</v>
      </c>
      <c r="B12" s="787">
        <v>21.077602</v>
      </c>
      <c r="C12" s="788">
        <v>19.02400409</v>
      </c>
      <c r="D12" s="720">
        <v>1.10794772227154</v>
      </c>
      <c r="E12" s="789">
        <v>2.05359790999999</v>
      </c>
      <c r="F12" s="788">
        <v>19.6248709999999</v>
      </c>
      <c r="G12" s="787">
        <v>8.56629999999999</v>
      </c>
      <c r="H12" s="788">
        <v>8.851</v>
      </c>
      <c r="I12" s="720">
        <v>0.967834143034684</v>
      </c>
      <c r="J12" s="789">
        <v>-0.28470000000001</v>
      </c>
      <c r="K12" s="788">
        <v>12.1595</v>
      </c>
      <c r="L12" s="787">
        <v>2.298162</v>
      </c>
      <c r="M12" s="788">
        <v>2.421954</v>
      </c>
      <c r="N12" s="720">
        <v>0.948887551126074</v>
      </c>
      <c r="O12" s="789">
        <v>-0.123792</v>
      </c>
      <c r="P12" s="788">
        <v>2.596071</v>
      </c>
      <c r="Q12" s="787">
        <v>0.5896</v>
      </c>
      <c r="R12" s="788">
        <v>0.6018</v>
      </c>
      <c r="S12" s="720">
        <v>0.979727484214025</v>
      </c>
      <c r="T12" s="789">
        <v>-0.0122</v>
      </c>
      <c r="U12" s="788">
        <v>0.6243</v>
      </c>
      <c r="V12" s="787">
        <v>7.88473999999999</v>
      </c>
      <c r="W12" s="788">
        <v>6.133</v>
      </c>
      <c r="X12" s="720">
        <v>1.28562530572314</v>
      </c>
      <c r="Y12" s="789">
        <v>1.75173999999999</v>
      </c>
      <c r="Z12" s="788">
        <v>2.79999999999999</v>
      </c>
      <c r="AA12" s="787">
        <v>1.7388</v>
      </c>
      <c r="AB12" s="788">
        <v>1.01625009</v>
      </c>
      <c r="AC12" s="720">
        <v>1.71099615843576</v>
      </c>
      <c r="AD12" s="789">
        <v>0.72254991</v>
      </c>
      <c r="AE12" s="788">
        <v>1.445</v>
      </c>
      <c r="AF12" s="787">
        <v>0</v>
      </c>
      <c r="AG12" s="788">
        <v>0</v>
      </c>
      <c r="AH12" s="720" t="s">
        <v>29</v>
      </c>
      <c r="AI12" s="789">
        <v>0</v>
      </c>
      <c r="AJ12" s="788">
        <v>0</v>
      </c>
      <c r="AK12" s="787">
        <v>6.00756599999998</v>
      </c>
      <c r="AL12" s="788">
        <v>5.14</v>
      </c>
      <c r="AM12" s="720">
        <v>1.16878715953307</v>
      </c>
      <c r="AN12" s="789">
        <v>0.86756599999998</v>
      </c>
      <c r="AO12" s="788">
        <v>5.95333699999998</v>
      </c>
      <c r="AP12" s="787">
        <v>0</v>
      </c>
      <c r="AQ12" s="788">
        <v>0</v>
      </c>
      <c r="AR12" s="720" t="s">
        <v>29</v>
      </c>
      <c r="AS12" s="789">
        <v>0</v>
      </c>
      <c r="AT12" s="788">
        <v>0</v>
      </c>
      <c r="AU12" s="787">
        <v>0</v>
      </c>
      <c r="AV12" s="788">
        <v>0</v>
      </c>
      <c r="AW12" s="720" t="s">
        <v>29</v>
      </c>
      <c r="AX12" s="789">
        <v>0</v>
      </c>
      <c r="AY12" s="788">
        <v>0</v>
      </c>
    </row>
    <row r="13" s="164" customFormat="1" hidden="1" outlineLevel="1" spans="1:51">
      <c r="A13" s="786" t="s">
        <v>34</v>
      </c>
      <c r="B13" s="795">
        <v>48.464209</v>
      </c>
      <c r="C13" s="788">
        <v>53.95085414</v>
      </c>
      <c r="D13" s="720">
        <v>0.898302904977882</v>
      </c>
      <c r="E13" s="789">
        <v>-5.48664513999999</v>
      </c>
      <c r="F13" s="788">
        <v>52.527901</v>
      </c>
      <c r="G13" s="795">
        <v>30.397595</v>
      </c>
      <c r="H13" s="788">
        <v>26.669</v>
      </c>
      <c r="I13" s="720">
        <v>1.13981007911808</v>
      </c>
      <c r="J13" s="789">
        <v>3.728595</v>
      </c>
      <c r="K13" s="788">
        <v>36.327314</v>
      </c>
      <c r="L13" s="795">
        <v>5.070226</v>
      </c>
      <c r="M13" s="788">
        <v>5.858079</v>
      </c>
      <c r="N13" s="720">
        <v>0.865510007632195</v>
      </c>
      <c r="O13" s="789">
        <v>-0.787853</v>
      </c>
      <c r="P13" s="788">
        <v>6.35263399999998</v>
      </c>
      <c r="Q13" s="795">
        <v>1.6921</v>
      </c>
      <c r="R13" s="788">
        <v>1.7715</v>
      </c>
      <c r="S13" s="720">
        <v>0.955179226644087</v>
      </c>
      <c r="T13" s="789">
        <v>-0.0794000000000001</v>
      </c>
      <c r="U13" s="788">
        <v>1.5978</v>
      </c>
      <c r="V13" s="795">
        <v>8.609888</v>
      </c>
      <c r="W13" s="788">
        <v>17.8735</v>
      </c>
      <c r="X13" s="720">
        <v>0.481712479368898</v>
      </c>
      <c r="Y13" s="789">
        <v>-9.263612</v>
      </c>
      <c r="Z13" s="788">
        <v>5.40405299999999</v>
      </c>
      <c r="AA13" s="795">
        <v>2.6944</v>
      </c>
      <c r="AB13" s="788">
        <v>1.77877514</v>
      </c>
      <c r="AC13" s="720">
        <v>1.51475020052282</v>
      </c>
      <c r="AD13" s="789">
        <v>0.91562486</v>
      </c>
      <c r="AE13" s="788">
        <v>2.8461</v>
      </c>
      <c r="AF13" s="795">
        <v>0</v>
      </c>
      <c r="AG13" s="788">
        <v>0</v>
      </c>
      <c r="AH13" s="720" t="s">
        <v>29</v>
      </c>
      <c r="AI13" s="789">
        <v>0</v>
      </c>
      <c r="AJ13" s="788">
        <v>0</v>
      </c>
      <c r="AK13" s="795">
        <v>10.52209</v>
      </c>
      <c r="AL13" s="788">
        <v>11</v>
      </c>
      <c r="AM13" s="720">
        <v>0.956553636363636</v>
      </c>
      <c r="AN13" s="789">
        <v>-0.47791</v>
      </c>
      <c r="AO13" s="788">
        <v>10.695134</v>
      </c>
      <c r="AP13" s="795">
        <v>0</v>
      </c>
      <c r="AQ13" s="788">
        <v>0.15</v>
      </c>
      <c r="AR13" s="720">
        <v>0</v>
      </c>
      <c r="AS13" s="789">
        <v>-0.15</v>
      </c>
      <c r="AT13" s="788">
        <v>0.0728999999999999</v>
      </c>
      <c r="AU13" s="795">
        <v>0</v>
      </c>
      <c r="AV13" s="788">
        <v>0</v>
      </c>
      <c r="AW13" s="720" t="s">
        <v>29</v>
      </c>
      <c r="AX13" s="789">
        <v>0</v>
      </c>
      <c r="AY13" s="788">
        <v>0</v>
      </c>
    </row>
    <row r="14" s="772" customFormat="1" collapsed="1" spans="1:51">
      <c r="A14" s="790" t="s">
        <v>35</v>
      </c>
      <c r="B14" s="791">
        <v>103.204468</v>
      </c>
      <c r="C14" s="792">
        <v>107.2969454</v>
      </c>
      <c r="D14" s="793">
        <v>0.961858397881288</v>
      </c>
      <c r="E14" s="794">
        <v>-4.09247739999999</v>
      </c>
      <c r="F14" s="792">
        <v>106.398812</v>
      </c>
      <c r="G14" s="791">
        <v>59.978995</v>
      </c>
      <c r="H14" s="792">
        <v>57.7231</v>
      </c>
      <c r="I14" s="793">
        <v>1.03908132099627</v>
      </c>
      <c r="J14" s="794">
        <v>2.255895</v>
      </c>
      <c r="K14" s="792">
        <v>71.7119579999999</v>
      </c>
      <c r="L14" s="791">
        <v>12.88808</v>
      </c>
      <c r="M14" s="792">
        <v>14.788095</v>
      </c>
      <c r="N14" s="793">
        <v>0.871517257631899</v>
      </c>
      <c r="O14" s="794">
        <v>-1.900015</v>
      </c>
      <c r="P14" s="792">
        <v>15.486901</v>
      </c>
      <c r="Q14" s="791">
        <v>3.6051</v>
      </c>
      <c r="R14" s="792">
        <v>3.9642</v>
      </c>
      <c r="S14" s="793">
        <v>0.90941425760557</v>
      </c>
      <c r="T14" s="794">
        <v>-0.3591</v>
      </c>
      <c r="U14" s="792">
        <v>3.5889</v>
      </c>
      <c r="V14" s="791">
        <v>17.993893</v>
      </c>
      <c r="W14" s="792">
        <v>25.4365</v>
      </c>
      <c r="X14" s="793">
        <v>0.707404438503725</v>
      </c>
      <c r="Y14" s="794">
        <v>-7.442607</v>
      </c>
      <c r="Z14" s="792">
        <v>9.10095299999998</v>
      </c>
      <c r="AA14" s="791">
        <v>8.73839999999999</v>
      </c>
      <c r="AB14" s="792">
        <v>5.3850504</v>
      </c>
      <c r="AC14" s="793">
        <v>1.62271461748993</v>
      </c>
      <c r="AD14" s="794">
        <v>3.35334959999999</v>
      </c>
      <c r="AE14" s="792">
        <v>6.51009999999999</v>
      </c>
      <c r="AF14" s="791">
        <v>0</v>
      </c>
      <c r="AG14" s="792">
        <v>0</v>
      </c>
      <c r="AH14" s="793" t="s">
        <v>29</v>
      </c>
      <c r="AI14" s="794">
        <v>0</v>
      </c>
      <c r="AJ14" s="792">
        <v>0</v>
      </c>
      <c r="AK14" s="791">
        <v>29.924393</v>
      </c>
      <c r="AL14" s="792">
        <v>29.87</v>
      </c>
      <c r="AM14" s="793">
        <v>1.00182099096083</v>
      </c>
      <c r="AN14" s="794">
        <v>0.0543929999999975</v>
      </c>
      <c r="AO14" s="792">
        <v>29.415306</v>
      </c>
      <c r="AP14" s="791">
        <v>0</v>
      </c>
      <c r="AQ14" s="792">
        <v>0.15</v>
      </c>
      <c r="AR14" s="793">
        <v>0</v>
      </c>
      <c r="AS14" s="794">
        <v>-0.15</v>
      </c>
      <c r="AT14" s="792">
        <v>0.153602</v>
      </c>
      <c r="AU14" s="791">
        <v>0</v>
      </c>
      <c r="AV14" s="792">
        <v>0.3</v>
      </c>
      <c r="AW14" s="793">
        <v>0</v>
      </c>
      <c r="AX14" s="794">
        <v>-0.3</v>
      </c>
      <c r="AY14" s="792">
        <v>0</v>
      </c>
    </row>
    <row r="15" s="772" customFormat="1" spans="1:51">
      <c r="A15" s="790" t="s">
        <v>36</v>
      </c>
      <c r="B15" s="791">
        <v>278.66591</v>
      </c>
      <c r="C15" s="792">
        <v>265.4567677</v>
      </c>
      <c r="D15" s="793">
        <v>1.04976005100359</v>
      </c>
      <c r="E15" s="794">
        <v>13.2091423000001</v>
      </c>
      <c r="F15" s="792">
        <v>280.184172</v>
      </c>
      <c r="G15" s="791">
        <v>113.362377</v>
      </c>
      <c r="H15" s="792">
        <v>125.7863</v>
      </c>
      <c r="I15" s="793">
        <v>0.901229919315538</v>
      </c>
      <c r="J15" s="794">
        <v>-12.423923</v>
      </c>
      <c r="K15" s="792">
        <v>118.621248</v>
      </c>
      <c r="L15" s="791">
        <v>25.137466</v>
      </c>
      <c r="M15" s="792">
        <v>27.200442</v>
      </c>
      <c r="N15" s="793">
        <v>0.92415652657409</v>
      </c>
      <c r="O15" s="794">
        <v>-2.062976</v>
      </c>
      <c r="P15" s="792">
        <v>24.8794669999999</v>
      </c>
      <c r="Q15" s="791">
        <v>7.59169999999997</v>
      </c>
      <c r="R15" s="792">
        <v>5.676</v>
      </c>
      <c r="S15" s="793">
        <v>1.33750880902043</v>
      </c>
      <c r="T15" s="794">
        <v>1.91569999999997</v>
      </c>
      <c r="U15" s="792">
        <v>5.80210000000001</v>
      </c>
      <c r="V15" s="791">
        <v>0</v>
      </c>
      <c r="W15" s="792">
        <v>0</v>
      </c>
      <c r="X15" s="793" t="s">
        <v>29</v>
      </c>
      <c r="Y15" s="794">
        <v>0</v>
      </c>
      <c r="Z15" s="792">
        <v>0</v>
      </c>
      <c r="AA15" s="791">
        <v>132.574367</v>
      </c>
      <c r="AB15" s="792">
        <v>106.7940257</v>
      </c>
      <c r="AC15" s="793">
        <v>1.24140246732922</v>
      </c>
      <c r="AD15" s="794">
        <v>25.7803413</v>
      </c>
      <c r="AE15" s="792">
        <v>130.881357</v>
      </c>
      <c r="AF15" s="791">
        <v>74.6124870000003</v>
      </c>
      <c r="AG15" s="792">
        <v>33.24</v>
      </c>
      <c r="AH15" s="793">
        <v>2.24465965703972</v>
      </c>
      <c r="AI15" s="794">
        <v>41.3724870000003</v>
      </c>
      <c r="AJ15" s="792">
        <v>72.404859</v>
      </c>
      <c r="AK15" s="791">
        <v>0</v>
      </c>
      <c r="AL15" s="792">
        <v>93.3</v>
      </c>
      <c r="AM15" s="793">
        <v>0</v>
      </c>
      <c r="AN15" s="794">
        <v>-93.3</v>
      </c>
      <c r="AO15" s="792">
        <v>119.982806</v>
      </c>
      <c r="AP15" s="791">
        <v>0.261477</v>
      </c>
      <c r="AQ15" s="792">
        <v>18.73400001</v>
      </c>
      <c r="AR15" s="793">
        <v>0.013957350264782</v>
      </c>
      <c r="AS15" s="794">
        <v>-18.47252301</v>
      </c>
      <c r="AT15" s="792">
        <v>12.8564</v>
      </c>
      <c r="AU15" s="791">
        <v>0</v>
      </c>
      <c r="AV15" s="792">
        <v>2.1</v>
      </c>
      <c r="AW15" s="793">
        <v>0</v>
      </c>
      <c r="AX15" s="794">
        <v>-2.1</v>
      </c>
      <c r="AY15" s="792">
        <v>0</v>
      </c>
    </row>
    <row r="16" s="772" customFormat="1" spans="1:51">
      <c r="A16" s="790" t="s">
        <v>37</v>
      </c>
      <c r="B16" s="791">
        <v>238.359307</v>
      </c>
      <c r="C16" s="792">
        <v>240.26383729</v>
      </c>
      <c r="D16" s="793">
        <v>0.992073171262552</v>
      </c>
      <c r="E16" s="794">
        <v>-1.90453028999997</v>
      </c>
      <c r="F16" s="792">
        <v>283.6945</v>
      </c>
      <c r="G16" s="791">
        <v>175.011532</v>
      </c>
      <c r="H16" s="792">
        <v>179.6035</v>
      </c>
      <c r="I16" s="793">
        <v>0.974432747691443</v>
      </c>
      <c r="J16" s="794">
        <v>-4.59196800000001</v>
      </c>
      <c r="K16" s="792">
        <v>228.895146</v>
      </c>
      <c r="L16" s="791">
        <v>29.952775</v>
      </c>
      <c r="M16" s="792">
        <v>32.160486</v>
      </c>
      <c r="N16" s="793">
        <v>0.931353307285219</v>
      </c>
      <c r="O16" s="794">
        <v>-2.207711</v>
      </c>
      <c r="P16" s="792">
        <v>30.433254</v>
      </c>
      <c r="Q16" s="791">
        <v>10.8042</v>
      </c>
      <c r="R16" s="792">
        <v>13.4301</v>
      </c>
      <c r="S16" s="793">
        <v>0.80447651171622</v>
      </c>
      <c r="T16" s="794">
        <v>-2.6259</v>
      </c>
      <c r="U16" s="792">
        <v>9.76939999999999</v>
      </c>
      <c r="V16" s="791">
        <v>4.2</v>
      </c>
      <c r="W16" s="792">
        <v>0</v>
      </c>
      <c r="X16" s="793" t="s">
        <v>29</v>
      </c>
      <c r="Y16" s="794">
        <v>4.2</v>
      </c>
      <c r="Z16" s="792">
        <v>1.58</v>
      </c>
      <c r="AA16" s="791">
        <v>18.3908</v>
      </c>
      <c r="AB16" s="792">
        <v>15.06975129</v>
      </c>
      <c r="AC16" s="793">
        <v>1.22037846850225</v>
      </c>
      <c r="AD16" s="794">
        <v>3.32104871</v>
      </c>
      <c r="AE16" s="792">
        <v>13.0167</v>
      </c>
      <c r="AF16" s="791">
        <v>0</v>
      </c>
      <c r="AG16" s="792">
        <v>0</v>
      </c>
      <c r="AH16" s="793" t="s">
        <v>29</v>
      </c>
      <c r="AI16" s="794">
        <v>0</v>
      </c>
      <c r="AJ16" s="792">
        <v>0</v>
      </c>
      <c r="AK16" s="791">
        <v>3.84470999999999</v>
      </c>
      <c r="AL16" s="792">
        <v>4.65</v>
      </c>
      <c r="AM16" s="793">
        <v>0.826819354838708</v>
      </c>
      <c r="AN16" s="794">
        <v>-0.80529000000001</v>
      </c>
      <c r="AO16" s="792">
        <v>4.381161</v>
      </c>
      <c r="AP16" s="791">
        <v>2.517945</v>
      </c>
      <c r="AQ16" s="792">
        <v>0.351</v>
      </c>
      <c r="AR16" s="793">
        <v>7.17363247863248</v>
      </c>
      <c r="AS16" s="794">
        <v>2.166945</v>
      </c>
      <c r="AT16" s="792">
        <v>2.1179</v>
      </c>
      <c r="AU16" s="791">
        <v>2.3421</v>
      </c>
      <c r="AV16" s="792">
        <v>3.225</v>
      </c>
      <c r="AW16" s="793">
        <v>0.726232558139535</v>
      </c>
      <c r="AX16" s="794">
        <v>-0.8829</v>
      </c>
      <c r="AY16" s="792">
        <v>3.5734</v>
      </c>
    </row>
    <row r="17" s="164" customFormat="1" hidden="1" outlineLevel="1" spans="1:51">
      <c r="A17" s="796" t="s">
        <v>38</v>
      </c>
      <c r="B17" s="795">
        <v>26.8796429999999</v>
      </c>
      <c r="C17" s="788">
        <v>43.8737861</v>
      </c>
      <c r="D17" s="720">
        <v>0.612658386461885</v>
      </c>
      <c r="E17" s="789">
        <v>-16.9941431000001</v>
      </c>
      <c r="F17" s="788">
        <v>24.1561579999998</v>
      </c>
      <c r="G17" s="795">
        <v>9.48699999999996</v>
      </c>
      <c r="H17" s="788">
        <v>2.64</v>
      </c>
      <c r="I17" s="720">
        <v>3.59356060606059</v>
      </c>
      <c r="J17" s="789">
        <v>6.84699999999996</v>
      </c>
      <c r="K17" s="788">
        <v>7.17249999999993</v>
      </c>
      <c r="L17" s="795">
        <v>2.208053</v>
      </c>
      <c r="M17" s="788">
        <v>2.240886</v>
      </c>
      <c r="N17" s="720">
        <v>0.985348206022082</v>
      </c>
      <c r="O17" s="789">
        <v>-0.0328330000000001</v>
      </c>
      <c r="P17" s="788">
        <v>2.229732</v>
      </c>
      <c r="Q17" s="795">
        <v>0.449299999999999</v>
      </c>
      <c r="R17" s="788">
        <v>0.4206</v>
      </c>
      <c r="S17" s="720">
        <v>1.06823585354256</v>
      </c>
      <c r="T17" s="789">
        <v>0.028699999999999</v>
      </c>
      <c r="U17" s="788">
        <v>0.3513</v>
      </c>
      <c r="V17" s="795">
        <v>12.35729</v>
      </c>
      <c r="W17" s="788">
        <v>37.9698</v>
      </c>
      <c r="X17" s="720">
        <v>0.325450489599629</v>
      </c>
      <c r="Y17" s="789">
        <v>-25.61251</v>
      </c>
      <c r="Z17" s="788">
        <v>11.9993259999999</v>
      </c>
      <c r="AA17" s="795">
        <v>2.378</v>
      </c>
      <c r="AB17" s="788">
        <v>0.6025001</v>
      </c>
      <c r="AC17" s="720">
        <v>3.94688731171995</v>
      </c>
      <c r="AD17" s="789">
        <v>1.7754999</v>
      </c>
      <c r="AE17" s="788">
        <v>2.4033</v>
      </c>
      <c r="AF17" s="795">
        <v>0.178217999999999</v>
      </c>
      <c r="AG17" s="788">
        <v>0.9</v>
      </c>
      <c r="AH17" s="720">
        <v>0.198019999999999</v>
      </c>
      <c r="AI17" s="789">
        <v>-0.721782000000001</v>
      </c>
      <c r="AJ17" s="788">
        <v>0</v>
      </c>
      <c r="AK17" s="795">
        <v>2.656204</v>
      </c>
      <c r="AL17" s="788">
        <v>3.8</v>
      </c>
      <c r="AM17" s="720">
        <v>0.699001052631579</v>
      </c>
      <c r="AN17" s="789">
        <v>-1.143796</v>
      </c>
      <c r="AO17" s="788">
        <v>0</v>
      </c>
      <c r="AP17" s="795">
        <v>0.0365259999999999</v>
      </c>
      <c r="AQ17" s="788">
        <v>0.39</v>
      </c>
      <c r="AR17" s="720">
        <v>0.09365641025641</v>
      </c>
      <c r="AS17" s="789">
        <v>-0.353474</v>
      </c>
      <c r="AT17" s="788">
        <v>0.985487</v>
      </c>
      <c r="AU17" s="795">
        <v>0</v>
      </c>
      <c r="AV17" s="788">
        <v>0</v>
      </c>
      <c r="AW17" s="720" t="s">
        <v>29</v>
      </c>
      <c r="AX17" s="789">
        <v>0</v>
      </c>
      <c r="AY17" s="788">
        <v>0</v>
      </c>
    </row>
    <row r="18" s="164" customFormat="1" hidden="1" outlineLevel="1" spans="1:51">
      <c r="A18" s="796" t="s">
        <v>39</v>
      </c>
      <c r="B18" s="795">
        <v>76.2637479999999</v>
      </c>
      <c r="C18" s="788">
        <v>80.20519409</v>
      </c>
      <c r="D18" s="720">
        <v>0.950857969552728</v>
      </c>
      <c r="E18" s="789">
        <v>-3.94144609000011</v>
      </c>
      <c r="F18" s="788">
        <v>80.269179</v>
      </c>
      <c r="G18" s="795">
        <v>23.585235</v>
      </c>
      <c r="H18" s="788">
        <v>20.1953</v>
      </c>
      <c r="I18" s="720">
        <v>1.16785762033741</v>
      </c>
      <c r="J18" s="789">
        <v>3.389935</v>
      </c>
      <c r="K18" s="788">
        <v>23.469374</v>
      </c>
      <c r="L18" s="795">
        <v>3.135192</v>
      </c>
      <c r="M18" s="788">
        <v>3.328344</v>
      </c>
      <c r="N18" s="720">
        <v>0.941967537009396</v>
      </c>
      <c r="O18" s="789">
        <v>-0.193152</v>
      </c>
      <c r="P18" s="788">
        <v>3.025776</v>
      </c>
      <c r="Q18" s="795">
        <v>0.829199999999997</v>
      </c>
      <c r="R18" s="788">
        <v>1.1682</v>
      </c>
      <c r="S18" s="720">
        <v>0.70980996404725</v>
      </c>
      <c r="T18" s="789">
        <v>-0.339000000000003</v>
      </c>
      <c r="U18" s="788">
        <v>0.806399999999997</v>
      </c>
      <c r="V18" s="795">
        <v>46.6971209999999</v>
      </c>
      <c r="W18" s="788">
        <v>54.4901</v>
      </c>
      <c r="X18" s="720">
        <v>0.856983580503613</v>
      </c>
      <c r="Y18" s="789">
        <v>-7.79297900000009</v>
      </c>
      <c r="Z18" s="788">
        <v>50.775629</v>
      </c>
      <c r="AA18" s="795">
        <v>2.017</v>
      </c>
      <c r="AB18" s="788">
        <v>1.02325009</v>
      </c>
      <c r="AC18" s="720">
        <v>1.97117011736593</v>
      </c>
      <c r="AD18" s="789">
        <v>0.99374991</v>
      </c>
      <c r="AE18" s="788">
        <v>2.192</v>
      </c>
      <c r="AF18" s="795">
        <v>0</v>
      </c>
      <c r="AG18" s="788">
        <v>0</v>
      </c>
      <c r="AH18" s="720" t="s">
        <v>29</v>
      </c>
      <c r="AI18" s="789">
        <v>0</v>
      </c>
      <c r="AJ18" s="788">
        <v>0</v>
      </c>
      <c r="AK18" s="795">
        <v>6.99159899999999</v>
      </c>
      <c r="AL18" s="788">
        <v>10.79</v>
      </c>
      <c r="AM18" s="720">
        <v>0.647970250231695</v>
      </c>
      <c r="AN18" s="789">
        <v>-3.79840100000001</v>
      </c>
      <c r="AO18" s="788">
        <v>8.490046</v>
      </c>
      <c r="AP18" s="795">
        <v>0</v>
      </c>
      <c r="AQ18" s="788">
        <v>0.168</v>
      </c>
      <c r="AR18" s="720">
        <v>0</v>
      </c>
      <c r="AS18" s="789">
        <v>-0.168</v>
      </c>
      <c r="AT18" s="788">
        <v>0</v>
      </c>
      <c r="AU18" s="795">
        <v>0</v>
      </c>
      <c r="AV18" s="788">
        <v>0</v>
      </c>
      <c r="AW18" s="720" t="s">
        <v>29</v>
      </c>
      <c r="AX18" s="789">
        <v>0</v>
      </c>
      <c r="AY18" s="788">
        <v>0</v>
      </c>
    </row>
    <row r="19" s="164" customFormat="1" hidden="1" outlineLevel="1" spans="1:51">
      <c r="A19" s="796" t="s">
        <v>40</v>
      </c>
      <c r="B19" s="795">
        <v>0</v>
      </c>
      <c r="C19" s="788">
        <v>0</v>
      </c>
      <c r="D19" s="720" t="s">
        <v>29</v>
      </c>
      <c r="E19" s="789">
        <v>0</v>
      </c>
      <c r="F19" s="788">
        <v>0</v>
      </c>
      <c r="G19" s="795">
        <v>0</v>
      </c>
      <c r="H19" s="788">
        <v>0</v>
      </c>
      <c r="I19" s="720" t="s">
        <v>29</v>
      </c>
      <c r="J19" s="789">
        <v>0</v>
      </c>
      <c r="K19" s="788">
        <v>0</v>
      </c>
      <c r="L19" s="795">
        <v>0</v>
      </c>
      <c r="M19" s="788">
        <v>0</v>
      </c>
      <c r="N19" s="720" t="s">
        <v>29</v>
      </c>
      <c r="O19" s="789">
        <v>0</v>
      </c>
      <c r="P19" s="788">
        <v>0</v>
      </c>
      <c r="Q19" s="795">
        <v>0</v>
      </c>
      <c r="R19" s="788">
        <v>0</v>
      </c>
      <c r="S19" s="720" t="s">
        <v>29</v>
      </c>
      <c r="T19" s="789">
        <v>0</v>
      </c>
      <c r="U19" s="788">
        <v>0</v>
      </c>
      <c r="V19" s="795">
        <v>0</v>
      </c>
      <c r="W19" s="788">
        <v>0</v>
      </c>
      <c r="X19" s="720" t="s">
        <v>29</v>
      </c>
      <c r="Y19" s="789">
        <v>0</v>
      </c>
      <c r="Z19" s="788">
        <v>0</v>
      </c>
      <c r="AA19" s="795">
        <v>0</v>
      </c>
      <c r="AB19" s="788">
        <v>0</v>
      </c>
      <c r="AC19" s="720" t="s">
        <v>29</v>
      </c>
      <c r="AD19" s="789">
        <v>0</v>
      </c>
      <c r="AE19" s="788">
        <v>0</v>
      </c>
      <c r="AF19" s="795">
        <v>0</v>
      </c>
      <c r="AG19" s="788">
        <v>0</v>
      </c>
      <c r="AH19" s="720" t="s">
        <v>29</v>
      </c>
      <c r="AI19" s="789">
        <v>0</v>
      </c>
      <c r="AJ19" s="788">
        <v>0</v>
      </c>
      <c r="AK19" s="795">
        <v>0</v>
      </c>
      <c r="AL19" s="788">
        <v>0</v>
      </c>
      <c r="AM19" s="720" t="s">
        <v>29</v>
      </c>
      <c r="AN19" s="789">
        <v>0</v>
      </c>
      <c r="AO19" s="788">
        <v>0</v>
      </c>
      <c r="AP19" s="795">
        <v>0</v>
      </c>
      <c r="AQ19" s="788">
        <v>0</v>
      </c>
      <c r="AR19" s="720" t="s">
        <v>29</v>
      </c>
      <c r="AS19" s="789">
        <v>0</v>
      </c>
      <c r="AT19" s="788">
        <v>0</v>
      </c>
      <c r="AU19" s="795">
        <v>0</v>
      </c>
      <c r="AV19" s="788">
        <v>0</v>
      </c>
      <c r="AW19" s="720" t="s">
        <v>29</v>
      </c>
      <c r="AX19" s="789">
        <v>0</v>
      </c>
      <c r="AY19" s="788">
        <v>0</v>
      </c>
    </row>
    <row r="20" s="164" customFormat="1" hidden="1" outlineLevel="1" spans="1:51">
      <c r="A20" s="796" t="s">
        <v>41</v>
      </c>
      <c r="B20" s="795">
        <v>81.382314</v>
      </c>
      <c r="C20" s="788">
        <v>74.47316416</v>
      </c>
      <c r="D20" s="720">
        <v>1.09277368456047</v>
      </c>
      <c r="E20" s="789">
        <v>6.90914984</v>
      </c>
      <c r="F20" s="788">
        <v>69.134655</v>
      </c>
      <c r="G20" s="795">
        <v>27.087956</v>
      </c>
      <c r="H20" s="788">
        <v>20.7075</v>
      </c>
      <c r="I20" s="720">
        <v>1.30812295062176</v>
      </c>
      <c r="J20" s="789">
        <v>6.380456</v>
      </c>
      <c r="K20" s="788">
        <v>20.210224</v>
      </c>
      <c r="L20" s="795">
        <v>4.92597</v>
      </c>
      <c r="M20" s="788">
        <v>5.872764</v>
      </c>
      <c r="N20" s="720">
        <v>0.838782215665401</v>
      </c>
      <c r="O20" s="789">
        <v>-0.946794</v>
      </c>
      <c r="P20" s="788">
        <v>4.445688</v>
      </c>
      <c r="Q20" s="795">
        <v>1.2033</v>
      </c>
      <c r="R20" s="788">
        <v>1.3815</v>
      </c>
      <c r="S20" s="720">
        <v>0.871009771986971</v>
      </c>
      <c r="T20" s="789">
        <v>-0.1782</v>
      </c>
      <c r="U20" s="788">
        <v>1.1066</v>
      </c>
      <c r="V20" s="795">
        <v>45.420088</v>
      </c>
      <c r="W20" s="788">
        <v>44.5754</v>
      </c>
      <c r="X20" s="720">
        <v>1.01894964487139</v>
      </c>
      <c r="Y20" s="789">
        <v>0.844687999999998</v>
      </c>
      <c r="Z20" s="788">
        <v>41.744979</v>
      </c>
      <c r="AA20" s="795">
        <v>2.745</v>
      </c>
      <c r="AB20" s="788">
        <v>1.93600016</v>
      </c>
      <c r="AC20" s="720">
        <v>1.41787178364696</v>
      </c>
      <c r="AD20" s="789">
        <v>0.80899984</v>
      </c>
      <c r="AE20" s="788">
        <v>1.627164</v>
      </c>
      <c r="AF20" s="795">
        <v>0</v>
      </c>
      <c r="AG20" s="788">
        <v>0</v>
      </c>
      <c r="AH20" s="720" t="s">
        <v>29</v>
      </c>
      <c r="AI20" s="789">
        <v>0</v>
      </c>
      <c r="AJ20" s="788">
        <v>0</v>
      </c>
      <c r="AK20" s="795">
        <v>0</v>
      </c>
      <c r="AL20" s="788">
        <v>0</v>
      </c>
      <c r="AM20" s="720" t="s">
        <v>29</v>
      </c>
      <c r="AN20" s="789">
        <v>0</v>
      </c>
      <c r="AO20" s="788">
        <v>0</v>
      </c>
      <c r="AP20" s="795">
        <v>0</v>
      </c>
      <c r="AQ20" s="788">
        <v>0</v>
      </c>
      <c r="AR20" s="720" t="s">
        <v>29</v>
      </c>
      <c r="AS20" s="789">
        <v>0</v>
      </c>
      <c r="AT20" s="788">
        <v>0</v>
      </c>
      <c r="AU20" s="795">
        <v>0</v>
      </c>
      <c r="AV20" s="788">
        <v>0</v>
      </c>
      <c r="AW20" s="720" t="s">
        <v>29</v>
      </c>
      <c r="AX20" s="789">
        <v>0</v>
      </c>
      <c r="AY20" s="788">
        <v>0</v>
      </c>
    </row>
    <row r="21" s="772" customFormat="1" collapsed="1" spans="1:51">
      <c r="A21" s="790" t="s">
        <v>42</v>
      </c>
      <c r="B21" s="791">
        <v>184.525705</v>
      </c>
      <c r="C21" s="792">
        <v>198.55214435</v>
      </c>
      <c r="D21" s="793">
        <v>0.929356394533444</v>
      </c>
      <c r="E21" s="794">
        <v>-14.02643935</v>
      </c>
      <c r="F21" s="792">
        <v>173.559992</v>
      </c>
      <c r="G21" s="791">
        <v>60.1601909999999</v>
      </c>
      <c r="H21" s="792">
        <v>43.5428</v>
      </c>
      <c r="I21" s="793">
        <v>1.38163349623818</v>
      </c>
      <c r="J21" s="794">
        <v>16.6173909999999</v>
      </c>
      <c r="K21" s="792">
        <v>50.8520979999999</v>
      </c>
      <c r="L21" s="791">
        <v>10.269215</v>
      </c>
      <c r="M21" s="792">
        <v>11.441994</v>
      </c>
      <c r="N21" s="793">
        <v>0.897502218581831</v>
      </c>
      <c r="O21" s="794">
        <v>-1.172779</v>
      </c>
      <c r="P21" s="792">
        <v>9.701196</v>
      </c>
      <c r="Q21" s="791">
        <v>2.4818</v>
      </c>
      <c r="R21" s="792">
        <v>2.9703</v>
      </c>
      <c r="S21" s="793">
        <v>0.835538497794835</v>
      </c>
      <c r="T21" s="794">
        <v>-0.4885</v>
      </c>
      <c r="U21" s="792">
        <v>2.2643</v>
      </c>
      <c r="V21" s="791">
        <v>104.474499</v>
      </c>
      <c r="W21" s="792">
        <v>137.0353</v>
      </c>
      <c r="X21" s="793">
        <v>0.762391143012056</v>
      </c>
      <c r="Y21" s="794">
        <v>-32.560801</v>
      </c>
      <c r="Z21" s="792">
        <v>104.519934</v>
      </c>
      <c r="AA21" s="791">
        <v>7.14</v>
      </c>
      <c r="AB21" s="792">
        <v>3.56175035</v>
      </c>
      <c r="AC21" s="793">
        <v>2.00463235723413</v>
      </c>
      <c r="AD21" s="794">
        <v>3.57824965</v>
      </c>
      <c r="AE21" s="792">
        <v>6.222464</v>
      </c>
      <c r="AF21" s="791">
        <v>0.178217999999999</v>
      </c>
      <c r="AG21" s="792">
        <v>0.9</v>
      </c>
      <c r="AH21" s="793">
        <v>0.198019999999999</v>
      </c>
      <c r="AI21" s="794">
        <v>-0.721782000000001</v>
      </c>
      <c r="AJ21" s="792">
        <v>0</v>
      </c>
      <c r="AK21" s="791">
        <v>9.64780299999999</v>
      </c>
      <c r="AL21" s="792">
        <v>14.59</v>
      </c>
      <c r="AM21" s="793">
        <v>0.66126134338588</v>
      </c>
      <c r="AN21" s="794">
        <v>-4.94219700000001</v>
      </c>
      <c r="AO21" s="792">
        <v>8.490046</v>
      </c>
      <c r="AP21" s="791">
        <v>0.0365259999999999</v>
      </c>
      <c r="AQ21" s="792">
        <v>0.558</v>
      </c>
      <c r="AR21" s="793">
        <v>0.065458781362007</v>
      </c>
      <c r="AS21" s="794">
        <v>-0.521474</v>
      </c>
      <c r="AT21" s="792">
        <v>0.985487</v>
      </c>
      <c r="AU21" s="791">
        <v>0</v>
      </c>
      <c r="AV21" s="792">
        <v>0</v>
      </c>
      <c r="AW21" s="793" t="s">
        <v>29</v>
      </c>
      <c r="AX21" s="794">
        <v>0</v>
      </c>
      <c r="AY21" s="792">
        <v>0</v>
      </c>
    </row>
    <row r="22" s="164" customFormat="1" hidden="1" outlineLevel="1" spans="1:51">
      <c r="A22" s="796" t="s">
        <v>43</v>
      </c>
      <c r="B22" s="795">
        <v>176.117095</v>
      </c>
      <c r="C22" s="788">
        <v>169.90386313</v>
      </c>
      <c r="D22" s="720">
        <v>1.03656910299471</v>
      </c>
      <c r="E22" s="789">
        <v>6.21323186999999</v>
      </c>
      <c r="F22" s="788">
        <v>157.150883</v>
      </c>
      <c r="G22" s="795">
        <v>111.936039</v>
      </c>
      <c r="H22" s="788">
        <v>113.1635</v>
      </c>
      <c r="I22" s="720">
        <v>0.989153207527162</v>
      </c>
      <c r="J22" s="789">
        <v>-1.22746100000001</v>
      </c>
      <c r="K22" s="788">
        <v>107.957244</v>
      </c>
      <c r="L22" s="795">
        <v>29.561502</v>
      </c>
      <c r="M22" s="788">
        <v>32.739854</v>
      </c>
      <c r="N22" s="720">
        <v>0.902921008749764</v>
      </c>
      <c r="O22" s="789">
        <v>-3.178352</v>
      </c>
      <c r="P22" s="788">
        <v>28.313088</v>
      </c>
      <c r="Q22" s="795">
        <v>6.85459999999999</v>
      </c>
      <c r="R22" s="788">
        <v>6.322</v>
      </c>
      <c r="S22" s="720">
        <v>1.08424549193293</v>
      </c>
      <c r="T22" s="789">
        <v>0.532599999999991</v>
      </c>
      <c r="U22" s="788">
        <v>6.05789999999998</v>
      </c>
      <c r="V22" s="795">
        <v>9.777854</v>
      </c>
      <c r="W22" s="788">
        <v>3.7934</v>
      </c>
      <c r="X22" s="720">
        <v>2.57759635155797</v>
      </c>
      <c r="Y22" s="789">
        <v>5.984454</v>
      </c>
      <c r="Z22" s="788">
        <v>1.325556</v>
      </c>
      <c r="AA22" s="795">
        <v>17.9871</v>
      </c>
      <c r="AB22" s="788">
        <v>13.88510913</v>
      </c>
      <c r="AC22" s="720">
        <v>1.29542374003653</v>
      </c>
      <c r="AD22" s="789">
        <v>4.10199087</v>
      </c>
      <c r="AE22" s="788">
        <v>13.497095</v>
      </c>
      <c r="AF22" s="795">
        <v>4.42282699999999</v>
      </c>
      <c r="AG22" s="788">
        <v>0</v>
      </c>
      <c r="AH22" s="720" t="s">
        <v>29</v>
      </c>
      <c r="AI22" s="789">
        <v>4.42282699999999</v>
      </c>
      <c r="AJ22" s="788">
        <v>0.454827</v>
      </c>
      <c r="AK22" s="795">
        <v>0.960192999999999</v>
      </c>
      <c r="AL22" s="788">
        <v>1.53</v>
      </c>
      <c r="AM22" s="720">
        <v>0.627577124183006</v>
      </c>
      <c r="AN22" s="789">
        <v>-0.569807000000001</v>
      </c>
      <c r="AO22" s="788">
        <v>1.080862</v>
      </c>
      <c r="AP22" s="795">
        <v>0.432973</v>
      </c>
      <c r="AQ22" s="788">
        <v>1.62</v>
      </c>
      <c r="AR22" s="720">
        <v>0.267267283950617</v>
      </c>
      <c r="AS22" s="789">
        <v>-1.187027</v>
      </c>
      <c r="AT22" s="788">
        <v>0.0680089999999999</v>
      </c>
      <c r="AU22" s="795">
        <v>7.13509999999999</v>
      </c>
      <c r="AV22" s="788">
        <v>4.36</v>
      </c>
      <c r="AW22" s="720">
        <v>1.63649082568807</v>
      </c>
      <c r="AX22" s="789">
        <v>2.77509999999999</v>
      </c>
      <c r="AY22" s="788">
        <v>5.53039999999999</v>
      </c>
    </row>
    <row r="23" s="164" customFormat="1" hidden="1" outlineLevel="1" spans="1:51">
      <c r="A23" s="796" t="s">
        <v>44</v>
      </c>
      <c r="B23" s="795">
        <v>63.9851159999999</v>
      </c>
      <c r="C23" s="788">
        <v>55.84609636</v>
      </c>
      <c r="D23" s="720">
        <v>1.14574017112196</v>
      </c>
      <c r="E23" s="789">
        <v>8.13901963999989</v>
      </c>
      <c r="F23" s="788">
        <v>65.5490609999999</v>
      </c>
      <c r="G23" s="795">
        <v>46.6730999999999</v>
      </c>
      <c r="H23" s="788">
        <v>36.479334</v>
      </c>
      <c r="I23" s="720">
        <v>1.27943947660886</v>
      </c>
      <c r="J23" s="789">
        <v>10.1937659999999</v>
      </c>
      <c r="K23" s="788">
        <v>43.9421679999999</v>
      </c>
      <c r="L23" s="795">
        <v>10.424916</v>
      </c>
      <c r="M23" s="788">
        <v>12.416487</v>
      </c>
      <c r="N23" s="720">
        <v>0.839602699217581</v>
      </c>
      <c r="O23" s="789">
        <v>-1.991571</v>
      </c>
      <c r="P23" s="788">
        <v>11.652393</v>
      </c>
      <c r="Q23" s="795">
        <v>2.7393</v>
      </c>
      <c r="R23" s="788">
        <v>2.5236</v>
      </c>
      <c r="S23" s="720">
        <v>1.08547313361864</v>
      </c>
      <c r="T23" s="789">
        <v>0.2157</v>
      </c>
      <c r="U23" s="788">
        <v>2.3628</v>
      </c>
      <c r="V23" s="795">
        <v>0</v>
      </c>
      <c r="W23" s="788">
        <v>0</v>
      </c>
      <c r="X23" s="720" t="s">
        <v>29</v>
      </c>
      <c r="Y23" s="789">
        <v>0</v>
      </c>
      <c r="Z23" s="788">
        <v>0</v>
      </c>
      <c r="AA23" s="795">
        <v>4.1478</v>
      </c>
      <c r="AB23" s="788">
        <v>4.42667536</v>
      </c>
      <c r="AC23" s="720">
        <v>0.937001171913361</v>
      </c>
      <c r="AD23" s="789">
        <v>-0.27887536</v>
      </c>
      <c r="AE23" s="788">
        <v>7.5917</v>
      </c>
      <c r="AF23" s="795">
        <v>0</v>
      </c>
      <c r="AG23" s="788">
        <v>0</v>
      </c>
      <c r="AH23" s="720" t="s">
        <v>29</v>
      </c>
      <c r="AI23" s="789">
        <v>0</v>
      </c>
      <c r="AJ23" s="788">
        <v>0</v>
      </c>
      <c r="AK23" s="795">
        <v>0</v>
      </c>
      <c r="AL23" s="788">
        <v>0</v>
      </c>
      <c r="AM23" s="720" t="s">
        <v>29</v>
      </c>
      <c r="AN23" s="789">
        <v>0</v>
      </c>
      <c r="AO23" s="788">
        <v>0</v>
      </c>
      <c r="AP23" s="795">
        <v>0.322697999999999</v>
      </c>
      <c r="AQ23" s="788">
        <v>0.81</v>
      </c>
      <c r="AR23" s="720">
        <v>0.398392592592591</v>
      </c>
      <c r="AS23" s="789">
        <v>-0.487302000000001</v>
      </c>
      <c r="AT23" s="788">
        <v>0.886839999999999</v>
      </c>
      <c r="AU23" s="795">
        <v>0.2454</v>
      </c>
      <c r="AV23" s="788">
        <v>0.24</v>
      </c>
      <c r="AW23" s="720">
        <v>1.0225</v>
      </c>
      <c r="AX23" s="789">
        <v>0.00540000000000002</v>
      </c>
      <c r="AY23" s="788">
        <v>0.1832</v>
      </c>
    </row>
    <row r="24" s="164" customFormat="1" hidden="1" outlineLevel="1" spans="1:51">
      <c r="A24" s="796" t="s">
        <v>45</v>
      </c>
      <c r="B24" s="795">
        <v>9.69734799999999</v>
      </c>
      <c r="C24" s="788">
        <v>9.72335801</v>
      </c>
      <c r="D24" s="720">
        <v>0.997324997189936</v>
      </c>
      <c r="E24" s="789">
        <v>-0.0260100100000091</v>
      </c>
      <c r="F24" s="788">
        <v>11.867728</v>
      </c>
      <c r="G24" s="795">
        <v>7.995</v>
      </c>
      <c r="H24" s="788">
        <v>7.5</v>
      </c>
      <c r="I24" s="720">
        <v>1.066</v>
      </c>
      <c r="J24" s="789">
        <v>0.495</v>
      </c>
      <c r="K24" s="788">
        <v>9.290833</v>
      </c>
      <c r="L24" s="795">
        <v>1.128936</v>
      </c>
      <c r="M24" s="788">
        <v>1.146783</v>
      </c>
      <c r="N24" s="720">
        <v>0.984437334700636</v>
      </c>
      <c r="O24" s="789">
        <v>-0.0178470000000002</v>
      </c>
      <c r="P24" s="788">
        <v>1.146783</v>
      </c>
      <c r="Q24" s="795">
        <v>0.493199999999997</v>
      </c>
      <c r="R24" s="788">
        <v>0.5286</v>
      </c>
      <c r="S24" s="720">
        <v>0.933030646992049</v>
      </c>
      <c r="T24" s="789">
        <v>-0.035400000000003</v>
      </c>
      <c r="U24" s="788">
        <v>0.5286</v>
      </c>
      <c r="V24" s="795">
        <v>0</v>
      </c>
      <c r="W24" s="788">
        <v>0</v>
      </c>
      <c r="X24" s="720" t="s">
        <v>29</v>
      </c>
      <c r="Y24" s="789">
        <v>0</v>
      </c>
      <c r="Z24" s="788">
        <v>0</v>
      </c>
      <c r="AA24" s="795">
        <v>0.080212</v>
      </c>
      <c r="AB24" s="788">
        <v>0.54797501</v>
      </c>
      <c r="AC24" s="720">
        <v>0.146378937973832</v>
      </c>
      <c r="AD24" s="789">
        <v>-0.46776301</v>
      </c>
      <c r="AE24" s="788">
        <v>0.901512</v>
      </c>
      <c r="AF24" s="795">
        <v>0</v>
      </c>
      <c r="AG24" s="788">
        <v>0</v>
      </c>
      <c r="AH24" s="720" t="s">
        <v>29</v>
      </c>
      <c r="AI24" s="789">
        <v>0</v>
      </c>
      <c r="AJ24" s="788">
        <v>0</v>
      </c>
      <c r="AK24" s="795">
        <v>0</v>
      </c>
      <c r="AL24" s="788">
        <v>0</v>
      </c>
      <c r="AM24" s="720" t="s">
        <v>29</v>
      </c>
      <c r="AN24" s="789">
        <v>0</v>
      </c>
      <c r="AO24" s="788">
        <v>0</v>
      </c>
      <c r="AP24" s="795">
        <v>0.004201999999999</v>
      </c>
      <c r="AQ24" s="788">
        <v>0</v>
      </c>
      <c r="AR24" s="720" t="s">
        <v>29</v>
      </c>
      <c r="AS24" s="789">
        <v>0.004201999999999</v>
      </c>
      <c r="AT24" s="788">
        <v>0.084717</v>
      </c>
      <c r="AU24" s="795">
        <v>0.105</v>
      </c>
      <c r="AV24" s="788">
        <v>0</v>
      </c>
      <c r="AW24" s="720" t="s">
        <v>29</v>
      </c>
      <c r="AX24" s="789">
        <v>0.105</v>
      </c>
      <c r="AY24" s="788">
        <v>0</v>
      </c>
    </row>
    <row r="25" s="164" customFormat="1" hidden="1" outlineLevel="1" spans="1:51">
      <c r="A25" s="796" t="s">
        <v>46</v>
      </c>
      <c r="B25" s="795">
        <v>192.085386</v>
      </c>
      <c r="C25" s="788">
        <v>206.5829141</v>
      </c>
      <c r="D25" s="720">
        <v>0.929822230637224</v>
      </c>
      <c r="E25" s="789">
        <v>-14.4975281</v>
      </c>
      <c r="F25" s="788">
        <v>199.340185</v>
      </c>
      <c r="G25" s="795">
        <v>136.677848</v>
      </c>
      <c r="H25" s="788">
        <v>151.2466</v>
      </c>
      <c r="I25" s="720">
        <v>0.903675507416365</v>
      </c>
      <c r="J25" s="789">
        <v>-14.568752</v>
      </c>
      <c r="K25" s="788">
        <v>146.933294</v>
      </c>
      <c r="L25" s="795">
        <v>22.781826</v>
      </c>
      <c r="M25" s="788">
        <v>30.533463</v>
      </c>
      <c r="N25" s="720">
        <v>0.746126503895087</v>
      </c>
      <c r="O25" s="789">
        <v>-7.751637</v>
      </c>
      <c r="P25" s="788">
        <v>26.364304</v>
      </c>
      <c r="Q25" s="795">
        <v>5.90569999999999</v>
      </c>
      <c r="R25" s="788">
        <v>6.9039</v>
      </c>
      <c r="S25" s="720">
        <v>0.85541505525862</v>
      </c>
      <c r="T25" s="789">
        <v>-0.99820000000001</v>
      </c>
      <c r="U25" s="788">
        <v>6.95119799999999</v>
      </c>
      <c r="V25" s="795">
        <v>0.125902</v>
      </c>
      <c r="W25" s="788">
        <v>0</v>
      </c>
      <c r="X25" s="720" t="s">
        <v>29</v>
      </c>
      <c r="Y25" s="789">
        <v>0.125902</v>
      </c>
      <c r="Z25" s="788">
        <v>1.825471</v>
      </c>
      <c r="AA25" s="795">
        <v>26.59411</v>
      </c>
      <c r="AB25" s="788">
        <v>17.8989511</v>
      </c>
      <c r="AC25" s="720">
        <v>1.48579153333739</v>
      </c>
      <c r="AD25" s="789">
        <v>8.6951589</v>
      </c>
      <c r="AE25" s="788">
        <v>17.265918</v>
      </c>
      <c r="AF25" s="795">
        <v>0</v>
      </c>
      <c r="AG25" s="788">
        <v>0</v>
      </c>
      <c r="AH25" s="720" t="s">
        <v>29</v>
      </c>
      <c r="AI25" s="789">
        <v>0</v>
      </c>
      <c r="AJ25" s="788">
        <v>0</v>
      </c>
      <c r="AK25" s="795">
        <v>108.527555</v>
      </c>
      <c r="AL25" s="788">
        <v>105</v>
      </c>
      <c r="AM25" s="720">
        <v>1.03359576190476</v>
      </c>
      <c r="AN25" s="789">
        <v>3.52755500000001</v>
      </c>
      <c r="AO25" s="788">
        <v>92.1151449999998</v>
      </c>
      <c r="AP25" s="795">
        <v>2.75592799999999</v>
      </c>
      <c r="AQ25" s="788">
        <v>1.98</v>
      </c>
      <c r="AR25" s="720">
        <v>1.39188282828282</v>
      </c>
      <c r="AS25" s="789">
        <v>0.77592799999999</v>
      </c>
      <c r="AT25" s="788">
        <v>0.956353999999999</v>
      </c>
      <c r="AU25" s="795">
        <v>0.992599999999998</v>
      </c>
      <c r="AV25" s="788">
        <v>2.48</v>
      </c>
      <c r="AW25" s="720">
        <v>0.40024193548387</v>
      </c>
      <c r="AX25" s="789">
        <v>-1.4874</v>
      </c>
      <c r="AY25" s="788">
        <v>0.612</v>
      </c>
    </row>
    <row r="26" s="164" customFormat="1" hidden="1" outlineLevel="1" spans="1:51">
      <c r="A26" s="796" t="s">
        <v>47</v>
      </c>
      <c r="B26" s="795">
        <v>0</v>
      </c>
      <c r="C26" s="788">
        <v>0</v>
      </c>
      <c r="D26" s="720" t="s">
        <v>29</v>
      </c>
      <c r="E26" s="789">
        <v>0</v>
      </c>
      <c r="F26" s="788">
        <v>-0.005</v>
      </c>
      <c r="G26" s="795">
        <v>0</v>
      </c>
      <c r="H26" s="788">
        <v>0</v>
      </c>
      <c r="I26" s="720" t="s">
        <v>29</v>
      </c>
      <c r="J26" s="789">
        <v>0</v>
      </c>
      <c r="K26" s="788">
        <v>0</v>
      </c>
      <c r="L26" s="795">
        <v>0</v>
      </c>
      <c r="M26" s="788">
        <v>0</v>
      </c>
      <c r="N26" s="720" t="s">
        <v>29</v>
      </c>
      <c r="O26" s="789">
        <v>0</v>
      </c>
      <c r="P26" s="788">
        <v>0</v>
      </c>
      <c r="Q26" s="795">
        <v>0</v>
      </c>
      <c r="R26" s="788">
        <v>0</v>
      </c>
      <c r="S26" s="720" t="s">
        <v>29</v>
      </c>
      <c r="T26" s="789">
        <v>0</v>
      </c>
      <c r="U26" s="788">
        <v>0</v>
      </c>
      <c r="V26" s="795">
        <v>0</v>
      </c>
      <c r="W26" s="788">
        <v>0</v>
      </c>
      <c r="X26" s="720" t="s">
        <v>29</v>
      </c>
      <c r="Y26" s="789">
        <v>0</v>
      </c>
      <c r="Z26" s="788">
        <v>0</v>
      </c>
      <c r="AA26" s="795">
        <v>0</v>
      </c>
      <c r="AB26" s="788">
        <v>0</v>
      </c>
      <c r="AC26" s="720" t="s">
        <v>29</v>
      </c>
      <c r="AD26" s="789">
        <v>0</v>
      </c>
      <c r="AE26" s="788">
        <v>-0.005</v>
      </c>
      <c r="AF26" s="795">
        <v>0</v>
      </c>
      <c r="AG26" s="788">
        <v>0</v>
      </c>
      <c r="AH26" s="720" t="s">
        <v>29</v>
      </c>
      <c r="AI26" s="789">
        <v>0</v>
      </c>
      <c r="AJ26" s="788">
        <v>0</v>
      </c>
      <c r="AK26" s="795">
        <v>0</v>
      </c>
      <c r="AL26" s="788">
        <v>0</v>
      </c>
      <c r="AM26" s="720" t="s">
        <v>29</v>
      </c>
      <c r="AN26" s="789">
        <v>0</v>
      </c>
      <c r="AO26" s="788">
        <v>0</v>
      </c>
      <c r="AP26" s="795">
        <v>0</v>
      </c>
      <c r="AQ26" s="788">
        <v>0</v>
      </c>
      <c r="AR26" s="720" t="s">
        <v>29</v>
      </c>
      <c r="AS26" s="789">
        <v>0</v>
      </c>
      <c r="AT26" s="788">
        <v>0</v>
      </c>
      <c r="AU26" s="795">
        <v>0</v>
      </c>
      <c r="AV26" s="788">
        <v>0</v>
      </c>
      <c r="AW26" s="720" t="s">
        <v>29</v>
      </c>
      <c r="AX26" s="789">
        <v>0</v>
      </c>
      <c r="AY26" s="788">
        <v>0</v>
      </c>
    </row>
    <row r="27" s="772" customFormat="1" collapsed="1" spans="1:51">
      <c r="A27" s="790" t="s">
        <v>48</v>
      </c>
      <c r="B27" s="791">
        <v>441.884944999999</v>
      </c>
      <c r="C27" s="792">
        <v>442.0562316</v>
      </c>
      <c r="D27" s="793">
        <v>0.999612523050787</v>
      </c>
      <c r="E27" s="794">
        <v>-0.171286600001054</v>
      </c>
      <c r="F27" s="792">
        <v>433.902856999999</v>
      </c>
      <c r="G27" s="791">
        <v>303.281987</v>
      </c>
      <c r="H27" s="792">
        <v>308.389434</v>
      </c>
      <c r="I27" s="793">
        <v>0.983438320393299</v>
      </c>
      <c r="J27" s="794">
        <v>-5.10744699999998</v>
      </c>
      <c r="K27" s="792">
        <v>308.123539</v>
      </c>
      <c r="L27" s="791">
        <v>63.8971799999999</v>
      </c>
      <c r="M27" s="792">
        <v>76.836587</v>
      </c>
      <c r="N27" s="793">
        <v>0.831598363420279</v>
      </c>
      <c r="O27" s="794">
        <v>-12.9394070000001</v>
      </c>
      <c r="P27" s="792">
        <v>67.4765679999999</v>
      </c>
      <c r="Q27" s="791">
        <v>15.9928</v>
      </c>
      <c r="R27" s="792">
        <v>16.2781</v>
      </c>
      <c r="S27" s="793">
        <v>0.982473384485904</v>
      </c>
      <c r="T27" s="794">
        <v>-0.285299999999998</v>
      </c>
      <c r="U27" s="792">
        <v>15.900498</v>
      </c>
      <c r="V27" s="791">
        <v>9.903756</v>
      </c>
      <c r="W27" s="792">
        <v>3.7934</v>
      </c>
      <c r="X27" s="793">
        <v>2.61078610217747</v>
      </c>
      <c r="Y27" s="794">
        <v>6.110356</v>
      </c>
      <c r="Z27" s="792">
        <v>3.151027</v>
      </c>
      <c r="AA27" s="791">
        <v>48.8092219999999</v>
      </c>
      <c r="AB27" s="792">
        <v>36.7587106</v>
      </c>
      <c r="AC27" s="793">
        <v>1.32782736943988</v>
      </c>
      <c r="AD27" s="794">
        <v>12.0505113999999</v>
      </c>
      <c r="AE27" s="792">
        <v>39.251225</v>
      </c>
      <c r="AF27" s="791">
        <v>4.42282699999999</v>
      </c>
      <c r="AG27" s="792">
        <v>0</v>
      </c>
      <c r="AH27" s="793" t="s">
        <v>29</v>
      </c>
      <c r="AI27" s="794">
        <v>4.42282699999999</v>
      </c>
      <c r="AJ27" s="792">
        <v>0.454827</v>
      </c>
      <c r="AK27" s="791">
        <v>109.487748</v>
      </c>
      <c r="AL27" s="792">
        <v>106.53</v>
      </c>
      <c r="AM27" s="793">
        <v>1.02776446071529</v>
      </c>
      <c r="AN27" s="794">
        <v>2.95774799999999</v>
      </c>
      <c r="AO27" s="792">
        <v>93.1960069999998</v>
      </c>
      <c r="AP27" s="791">
        <v>3.51580099999998</v>
      </c>
      <c r="AQ27" s="792">
        <v>4.41</v>
      </c>
      <c r="AR27" s="793">
        <v>0.797233786848068</v>
      </c>
      <c r="AS27" s="794">
        <v>-0.89419900000002</v>
      </c>
      <c r="AT27" s="792">
        <v>1.99592</v>
      </c>
      <c r="AU27" s="791">
        <v>8.47809999999999</v>
      </c>
      <c r="AV27" s="792">
        <v>7.08</v>
      </c>
      <c r="AW27" s="793">
        <v>1.19747175141243</v>
      </c>
      <c r="AX27" s="794">
        <v>1.39809999999999</v>
      </c>
      <c r="AY27" s="792">
        <v>6.32559999999999</v>
      </c>
    </row>
    <row r="28" ht="16.2" spans="1:51">
      <c r="A28" s="204" t="s">
        <v>49</v>
      </c>
      <c r="B28" s="205">
        <v>1396.994855</v>
      </c>
      <c r="C28" s="206">
        <v>1398.29759082</v>
      </c>
      <c r="D28" s="234">
        <v>0.999068341511455</v>
      </c>
      <c r="E28" s="206">
        <v>-1.30273582000093</v>
      </c>
      <c r="F28" s="209">
        <v>1416.60195</v>
      </c>
      <c r="G28" s="205">
        <v>793.780092999999</v>
      </c>
      <c r="H28" s="206">
        <v>792.648634</v>
      </c>
      <c r="I28" s="234">
        <v>1.0014274407997</v>
      </c>
      <c r="J28" s="206">
        <v>1.13145899999904</v>
      </c>
      <c r="K28" s="209">
        <v>869.828988999999</v>
      </c>
      <c r="L28" s="205">
        <v>160.768187</v>
      </c>
      <c r="M28" s="206">
        <v>183.006368</v>
      </c>
      <c r="N28" s="234">
        <v>0.878484113733135</v>
      </c>
      <c r="O28" s="206">
        <v>-22.238181</v>
      </c>
      <c r="P28" s="209">
        <v>168.170323</v>
      </c>
      <c r="Q28" s="205">
        <v>45.1350999999999</v>
      </c>
      <c r="R28" s="206">
        <v>47.4613</v>
      </c>
      <c r="S28" s="234">
        <v>0.950987436079498</v>
      </c>
      <c r="T28" s="206">
        <v>-2.3262000000001</v>
      </c>
      <c r="U28" s="209">
        <v>42.614698</v>
      </c>
      <c r="V28" s="205">
        <v>166.224786</v>
      </c>
      <c r="W28" s="206">
        <v>198.4707</v>
      </c>
      <c r="X28" s="234">
        <v>0.837528088528937</v>
      </c>
      <c r="Y28" s="206">
        <v>-32.245914</v>
      </c>
      <c r="Z28" s="209">
        <v>129.720994</v>
      </c>
      <c r="AA28" s="205">
        <v>231.086689</v>
      </c>
      <c r="AB28" s="206">
        <v>176.71058882</v>
      </c>
      <c r="AC28" s="234">
        <v>1.30771274400194</v>
      </c>
      <c r="AD28" s="206">
        <v>54.37610018</v>
      </c>
      <c r="AE28" s="209">
        <v>206.266946</v>
      </c>
      <c r="AF28" s="205">
        <v>79.2135320000003</v>
      </c>
      <c r="AG28" s="206">
        <v>34.14</v>
      </c>
      <c r="AH28" s="234">
        <v>2.32025577035736</v>
      </c>
      <c r="AI28" s="206">
        <v>45.0735320000003</v>
      </c>
      <c r="AJ28" s="209">
        <v>72.859686</v>
      </c>
      <c r="AK28" s="205">
        <v>172.627809</v>
      </c>
      <c r="AL28" s="206">
        <v>270.25211</v>
      </c>
      <c r="AM28" s="234">
        <v>0.638765813891333</v>
      </c>
      <c r="AN28" s="206">
        <v>-97.624301</v>
      </c>
      <c r="AO28" s="209">
        <v>282.009845999999</v>
      </c>
      <c r="AP28" s="205">
        <v>6.36506999999998</v>
      </c>
      <c r="AQ28" s="206">
        <v>24.68300001</v>
      </c>
      <c r="AR28" s="234">
        <v>0.257872624779048</v>
      </c>
      <c r="AS28" s="206">
        <v>-18.31793001</v>
      </c>
      <c r="AT28" s="209">
        <v>18.259231</v>
      </c>
      <c r="AU28" s="205">
        <v>10.8202</v>
      </c>
      <c r="AV28" s="206">
        <v>12.705</v>
      </c>
      <c r="AW28" s="234">
        <v>0.851648957103502</v>
      </c>
      <c r="AX28" s="206">
        <v>-1.8848</v>
      </c>
      <c r="AY28" s="209">
        <v>9.89899999999999</v>
      </c>
    </row>
    <row r="29" s="695" customFormat="1" hidden="1" outlineLevel="2" spans="1:51">
      <c r="A29" s="796" t="s">
        <v>50</v>
      </c>
      <c r="B29" s="787">
        <v>48.68919</v>
      </c>
      <c r="C29" s="788">
        <v>58.20407335</v>
      </c>
      <c r="D29" s="720">
        <v>0.836525473178073</v>
      </c>
      <c r="E29" s="789">
        <v>-9.51488335</v>
      </c>
      <c r="F29" s="788">
        <v>10.1870969999999</v>
      </c>
      <c r="G29" s="787">
        <v>27.595578</v>
      </c>
      <c r="H29" s="788">
        <v>43.7617</v>
      </c>
      <c r="I29" s="720">
        <v>0.630587431475468</v>
      </c>
      <c r="J29" s="789">
        <v>-16.166122</v>
      </c>
      <c r="K29" s="788">
        <v>-5.87728500000006</v>
      </c>
      <c r="L29" s="787">
        <v>7.86069799999997</v>
      </c>
      <c r="M29" s="788">
        <v>11.230233</v>
      </c>
      <c r="N29" s="720">
        <v>0.699958585008875</v>
      </c>
      <c r="O29" s="789">
        <v>-3.36953500000003</v>
      </c>
      <c r="P29" s="788">
        <v>5.24733999999999</v>
      </c>
      <c r="Q29" s="787">
        <v>1.6473</v>
      </c>
      <c r="R29" s="788">
        <v>1.9212</v>
      </c>
      <c r="S29" s="720">
        <v>0.857432854465959</v>
      </c>
      <c r="T29" s="789">
        <v>-0.2739</v>
      </c>
      <c r="U29" s="788">
        <v>-0.920700000000004</v>
      </c>
      <c r="V29" s="787">
        <v>9.85795199999999</v>
      </c>
      <c r="W29" s="788">
        <v>-0.93581</v>
      </c>
      <c r="X29" s="720">
        <v>-10.5341383400476</v>
      </c>
      <c r="Y29" s="789">
        <v>10.793762</v>
      </c>
      <c r="Z29" s="788">
        <v>10.677363</v>
      </c>
      <c r="AA29" s="787">
        <v>1.727662</v>
      </c>
      <c r="AB29" s="788">
        <v>2.22675035</v>
      </c>
      <c r="AC29" s="720">
        <v>0.775866948892587</v>
      </c>
      <c r="AD29" s="789">
        <v>-0.49908835</v>
      </c>
      <c r="AE29" s="788">
        <v>1.060379</v>
      </c>
      <c r="AF29" s="787">
        <v>45.5654039999999</v>
      </c>
      <c r="AG29" s="788">
        <v>43.68</v>
      </c>
      <c r="AH29" s="720">
        <v>1.04316401098901</v>
      </c>
      <c r="AI29" s="789">
        <v>1.8854039999999</v>
      </c>
      <c r="AJ29" s="788">
        <v>150.880388</v>
      </c>
      <c r="AK29" s="787">
        <v>0.169</v>
      </c>
      <c r="AL29" s="788">
        <v>0.18</v>
      </c>
      <c r="AM29" s="720">
        <v>0.938888888888889</v>
      </c>
      <c r="AN29" s="789">
        <v>-0.011</v>
      </c>
      <c r="AO29" s="788">
        <v>0.122</v>
      </c>
      <c r="AP29" s="787">
        <v>-0.370942999999988</v>
      </c>
      <c r="AQ29" s="788">
        <v>1.80000001</v>
      </c>
      <c r="AR29" s="720">
        <v>-0.206079443299552</v>
      </c>
      <c r="AS29" s="789">
        <v>-2.17094300999999</v>
      </c>
      <c r="AT29" s="788">
        <v>5.12318699999999</v>
      </c>
      <c r="AU29" s="787">
        <v>2.48719999999999</v>
      </c>
      <c r="AV29" s="788">
        <v>1.50000001</v>
      </c>
      <c r="AW29" s="720">
        <v>1.6581333222791</v>
      </c>
      <c r="AX29" s="789">
        <v>0.98719998999999</v>
      </c>
      <c r="AY29" s="788">
        <v>4.640759</v>
      </c>
    </row>
    <row r="30" s="695" customFormat="1" hidden="1" outlineLevel="2" spans="1:51">
      <c r="A30" s="796" t="s">
        <v>51</v>
      </c>
      <c r="B30" s="787">
        <v>44.006278</v>
      </c>
      <c r="C30" s="788">
        <v>47.56762015</v>
      </c>
      <c r="D30" s="720">
        <v>0.925130958017878</v>
      </c>
      <c r="E30" s="789">
        <v>-3.56134214999999</v>
      </c>
      <c r="F30" s="788">
        <v>51.505812</v>
      </c>
      <c r="G30" s="787">
        <v>15.256899</v>
      </c>
      <c r="H30" s="788">
        <v>15.7208</v>
      </c>
      <c r="I30" s="720">
        <v>0.970491259986769</v>
      </c>
      <c r="J30" s="789">
        <v>-0.463900999999998</v>
      </c>
      <c r="K30" s="788">
        <v>23.030308</v>
      </c>
      <c r="L30" s="787">
        <v>5.10698599999999</v>
      </c>
      <c r="M30" s="788">
        <v>5.411295</v>
      </c>
      <c r="N30" s="720">
        <v>0.943764108221782</v>
      </c>
      <c r="O30" s="789">
        <v>-0.30430900000001</v>
      </c>
      <c r="P30" s="788">
        <v>8.85420999999999</v>
      </c>
      <c r="Q30" s="787">
        <v>0.0541999999999998</v>
      </c>
      <c r="R30" s="788">
        <v>0</v>
      </c>
      <c r="S30" s="720" t="s">
        <v>29</v>
      </c>
      <c r="T30" s="789">
        <v>0.0541999999999998</v>
      </c>
      <c r="U30" s="788">
        <v>0.2202</v>
      </c>
      <c r="V30" s="787">
        <v>21.882574</v>
      </c>
      <c r="W30" s="788">
        <v>25.8774</v>
      </c>
      <c r="X30" s="720">
        <v>0.845624908221073</v>
      </c>
      <c r="Y30" s="789">
        <v>-3.994826</v>
      </c>
      <c r="Z30" s="788">
        <v>18.019094</v>
      </c>
      <c r="AA30" s="787">
        <v>1.705619</v>
      </c>
      <c r="AB30" s="788">
        <v>0.55812515</v>
      </c>
      <c r="AC30" s="720">
        <v>3.05597946983754</v>
      </c>
      <c r="AD30" s="789">
        <v>1.14749385</v>
      </c>
      <c r="AE30" s="788">
        <v>1.382</v>
      </c>
      <c r="AF30" s="787">
        <v>0</v>
      </c>
      <c r="AG30" s="788">
        <v>0</v>
      </c>
      <c r="AH30" s="720" t="s">
        <v>29</v>
      </c>
      <c r="AI30" s="789">
        <v>0</v>
      </c>
      <c r="AJ30" s="788">
        <v>0</v>
      </c>
      <c r="AK30" s="787">
        <v>5.37867299999997</v>
      </c>
      <c r="AL30" s="788">
        <v>6</v>
      </c>
      <c r="AM30" s="720">
        <v>0.896445499999995</v>
      </c>
      <c r="AN30" s="789">
        <v>-0.62132700000003</v>
      </c>
      <c r="AO30" s="788">
        <v>11.8</v>
      </c>
      <c r="AP30" s="787">
        <v>0.253039</v>
      </c>
      <c r="AQ30" s="788">
        <v>0</v>
      </c>
      <c r="AR30" s="720" t="s">
        <v>29</v>
      </c>
      <c r="AS30" s="789">
        <v>0.253039</v>
      </c>
      <c r="AT30" s="788">
        <v>0.261377</v>
      </c>
      <c r="AU30" s="787">
        <v>0</v>
      </c>
      <c r="AV30" s="788">
        <v>0</v>
      </c>
      <c r="AW30" s="720" t="s">
        <v>29</v>
      </c>
      <c r="AX30" s="789">
        <v>0</v>
      </c>
      <c r="AY30" s="788">
        <v>0</v>
      </c>
    </row>
    <row r="31" s="695" customFormat="1" hidden="1" outlineLevel="2" spans="1:51">
      <c r="A31" s="796" t="s">
        <v>52</v>
      </c>
      <c r="B31" s="787">
        <v>37.41959</v>
      </c>
      <c r="C31" s="788">
        <v>35.02364496</v>
      </c>
      <c r="D31" s="720">
        <v>1.06840935724241</v>
      </c>
      <c r="E31" s="789">
        <v>2.39594504</v>
      </c>
      <c r="F31" s="788">
        <v>37.071606</v>
      </c>
      <c r="G31" s="787">
        <v>2.976145</v>
      </c>
      <c r="H31" s="788">
        <v>2.897</v>
      </c>
      <c r="I31" s="720">
        <v>1.02731964100794</v>
      </c>
      <c r="J31" s="789">
        <v>0.079145</v>
      </c>
      <c r="K31" s="788">
        <v>2.71912499999999</v>
      </c>
      <c r="L31" s="787">
        <v>0.746875999999997</v>
      </c>
      <c r="M31" s="788">
        <v>0.716016</v>
      </c>
      <c r="N31" s="720">
        <v>1.04309959553976</v>
      </c>
      <c r="O31" s="789">
        <v>0.030859999999997</v>
      </c>
      <c r="P31" s="788">
        <v>0.741252</v>
      </c>
      <c r="Q31" s="787">
        <v>0</v>
      </c>
      <c r="R31" s="788">
        <v>0</v>
      </c>
      <c r="S31" s="720" t="s">
        <v>29</v>
      </c>
      <c r="T31" s="789">
        <v>0</v>
      </c>
      <c r="U31" s="788">
        <v>0</v>
      </c>
      <c r="V31" s="787">
        <v>32.789618</v>
      </c>
      <c r="W31" s="788">
        <v>31.28612894</v>
      </c>
      <c r="X31" s="720">
        <v>1.04805609101987</v>
      </c>
      <c r="Y31" s="789">
        <v>1.50348906</v>
      </c>
      <c r="Z31" s="788">
        <v>33.587229</v>
      </c>
      <c r="AA31" s="787">
        <v>0.906950999999998</v>
      </c>
      <c r="AB31" s="788">
        <v>0.12450002</v>
      </c>
      <c r="AC31" s="720">
        <v>7.2847458177115</v>
      </c>
      <c r="AD31" s="789">
        <v>0.782450979999998</v>
      </c>
      <c r="AE31" s="788">
        <v>0.024</v>
      </c>
      <c r="AF31" s="787">
        <v>0</v>
      </c>
      <c r="AG31" s="788">
        <v>0</v>
      </c>
      <c r="AH31" s="720" t="s">
        <v>29</v>
      </c>
      <c r="AI31" s="789">
        <v>0</v>
      </c>
      <c r="AJ31" s="788">
        <v>0</v>
      </c>
      <c r="AK31" s="787">
        <v>4.8</v>
      </c>
      <c r="AL31" s="788">
        <v>3.8</v>
      </c>
      <c r="AM31" s="720">
        <v>1.26315789473684</v>
      </c>
      <c r="AN31" s="789">
        <v>1</v>
      </c>
      <c r="AO31" s="788">
        <v>0.60262</v>
      </c>
      <c r="AP31" s="787">
        <v>1.002485</v>
      </c>
      <c r="AQ31" s="788">
        <v>0.181</v>
      </c>
      <c r="AR31" s="720">
        <v>5.53859116022099</v>
      </c>
      <c r="AS31" s="789">
        <v>0.821485</v>
      </c>
      <c r="AT31" s="788">
        <v>0.162746999999999</v>
      </c>
      <c r="AU31" s="787">
        <v>0.588</v>
      </c>
      <c r="AV31" s="788">
        <v>0.25</v>
      </c>
      <c r="AW31" s="720">
        <v>2.352</v>
      </c>
      <c r="AX31" s="789">
        <v>0.338</v>
      </c>
      <c r="AY31" s="788">
        <v>0.2275</v>
      </c>
    </row>
    <row r="32" s="695" customFormat="1" hidden="1" outlineLevel="2" spans="1:51">
      <c r="A32" s="796" t="s">
        <v>53</v>
      </c>
      <c r="B32" s="787">
        <v>4.00093699999999</v>
      </c>
      <c r="C32" s="788">
        <v>2.4222</v>
      </c>
      <c r="D32" s="720">
        <v>1.65177813557922</v>
      </c>
      <c r="E32" s="789">
        <v>1.57873699999999</v>
      </c>
      <c r="F32" s="788">
        <v>1.195996</v>
      </c>
      <c r="G32" s="787">
        <v>1.81527599999999</v>
      </c>
      <c r="H32" s="788">
        <v>0</v>
      </c>
      <c r="I32" s="720" t="s">
        <v>29</v>
      </c>
      <c r="J32" s="789">
        <v>1.81527599999999</v>
      </c>
      <c r="K32" s="788">
        <v>0</v>
      </c>
      <c r="L32" s="787">
        <v>0.746875999999997</v>
      </c>
      <c r="M32" s="788">
        <v>0</v>
      </c>
      <c r="N32" s="720" t="s">
        <v>29</v>
      </c>
      <c r="O32" s="789">
        <v>0.746875999999997</v>
      </c>
      <c r="P32" s="788">
        <v>0</v>
      </c>
      <c r="Q32" s="787">
        <v>0</v>
      </c>
      <c r="R32" s="788">
        <v>0</v>
      </c>
      <c r="S32" s="720" t="s">
        <v>29</v>
      </c>
      <c r="T32" s="789">
        <v>0</v>
      </c>
      <c r="U32" s="788">
        <v>0</v>
      </c>
      <c r="V32" s="787">
        <v>1.393785</v>
      </c>
      <c r="W32" s="788">
        <v>2.4222</v>
      </c>
      <c r="X32" s="720">
        <v>0.575421104780778</v>
      </c>
      <c r="Y32" s="789">
        <v>-1.028415</v>
      </c>
      <c r="Z32" s="788">
        <v>1.130996</v>
      </c>
      <c r="AA32" s="787">
        <v>0.045</v>
      </c>
      <c r="AB32" s="788">
        <v>0</v>
      </c>
      <c r="AC32" s="720" t="s">
        <v>29</v>
      </c>
      <c r="AD32" s="789">
        <v>0.045</v>
      </c>
      <c r="AE32" s="788">
        <v>0.065</v>
      </c>
      <c r="AF32" s="787">
        <v>0</v>
      </c>
      <c r="AG32" s="788">
        <v>0</v>
      </c>
      <c r="AH32" s="720" t="s">
        <v>29</v>
      </c>
      <c r="AI32" s="789">
        <v>0</v>
      </c>
      <c r="AJ32" s="788">
        <v>0</v>
      </c>
      <c r="AK32" s="787">
        <v>0</v>
      </c>
      <c r="AL32" s="788">
        <v>0.9</v>
      </c>
      <c r="AM32" s="720">
        <v>0</v>
      </c>
      <c r="AN32" s="789">
        <v>-0.9</v>
      </c>
      <c r="AO32" s="788">
        <v>0</v>
      </c>
      <c r="AP32" s="787">
        <v>0</v>
      </c>
      <c r="AQ32" s="788">
        <v>0</v>
      </c>
      <c r="AR32" s="720" t="s">
        <v>29</v>
      </c>
      <c r="AS32" s="789">
        <v>0</v>
      </c>
      <c r="AT32" s="788">
        <v>0.0909999999999999</v>
      </c>
      <c r="AU32" s="787">
        <v>0.228</v>
      </c>
      <c r="AV32" s="788">
        <v>0</v>
      </c>
      <c r="AW32" s="720" t="s">
        <v>29</v>
      </c>
      <c r="AX32" s="789">
        <v>0.228</v>
      </c>
      <c r="AY32" s="788">
        <v>0</v>
      </c>
    </row>
    <row r="33" s="695" customFormat="1" hidden="1" outlineLevel="2" spans="1:51">
      <c r="A33" s="796" t="s">
        <v>54</v>
      </c>
      <c r="B33" s="787">
        <v>6.61283399999999</v>
      </c>
      <c r="C33" s="788">
        <v>9.26492505</v>
      </c>
      <c r="D33" s="720">
        <v>0.713749324933826</v>
      </c>
      <c r="E33" s="789">
        <v>-2.65209105000001</v>
      </c>
      <c r="F33" s="788">
        <v>0.53959099999999</v>
      </c>
      <c r="G33" s="787">
        <v>3.204894</v>
      </c>
      <c r="H33" s="788">
        <v>6.8383</v>
      </c>
      <c r="I33" s="720">
        <v>0.468668236257549</v>
      </c>
      <c r="J33" s="789">
        <v>-3.633406</v>
      </c>
      <c r="K33" s="788">
        <v>-0.210161000000012</v>
      </c>
      <c r="L33" s="787">
        <v>0.819813999999997</v>
      </c>
      <c r="M33" s="788">
        <v>1.7715</v>
      </c>
      <c r="N33" s="720">
        <v>0.462779565340106</v>
      </c>
      <c r="O33" s="789">
        <v>-0.951686000000003</v>
      </c>
      <c r="P33" s="788">
        <v>1.237252</v>
      </c>
      <c r="Q33" s="787">
        <v>0</v>
      </c>
      <c r="R33" s="788">
        <v>0</v>
      </c>
      <c r="S33" s="720" t="s">
        <v>29</v>
      </c>
      <c r="T33" s="789">
        <v>0</v>
      </c>
      <c r="U33" s="788">
        <v>-0.3485</v>
      </c>
      <c r="V33" s="787">
        <v>2.408126</v>
      </c>
      <c r="W33" s="788">
        <v>0</v>
      </c>
      <c r="X33" s="720" t="s">
        <v>29</v>
      </c>
      <c r="Y33" s="789">
        <v>2.408126</v>
      </c>
      <c r="Z33" s="788">
        <v>0</v>
      </c>
      <c r="AA33" s="787">
        <v>0.18</v>
      </c>
      <c r="AB33" s="788">
        <v>0.65512505</v>
      </c>
      <c r="AC33" s="720">
        <v>0.274756704845892</v>
      </c>
      <c r="AD33" s="789">
        <v>-0.47512505</v>
      </c>
      <c r="AE33" s="788">
        <v>-0.138999999999999</v>
      </c>
      <c r="AF33" s="787">
        <v>0</v>
      </c>
      <c r="AG33" s="788">
        <v>0</v>
      </c>
      <c r="AH33" s="720" t="s">
        <v>29</v>
      </c>
      <c r="AI33" s="789">
        <v>0</v>
      </c>
      <c r="AJ33" s="788">
        <v>0</v>
      </c>
      <c r="AK33" s="787">
        <v>0</v>
      </c>
      <c r="AL33" s="788">
        <v>0.96</v>
      </c>
      <c r="AM33" s="720">
        <v>0</v>
      </c>
      <c r="AN33" s="789">
        <v>-0.96</v>
      </c>
      <c r="AO33" s="788">
        <v>0</v>
      </c>
      <c r="AP33" s="787">
        <v>0</v>
      </c>
      <c r="AQ33" s="788">
        <v>0</v>
      </c>
      <c r="AR33" s="720" t="s">
        <v>29</v>
      </c>
      <c r="AS33" s="789">
        <v>0</v>
      </c>
      <c r="AT33" s="788">
        <v>0.606363999999999</v>
      </c>
      <c r="AU33" s="787">
        <v>0</v>
      </c>
      <c r="AV33" s="788">
        <v>0</v>
      </c>
      <c r="AW33" s="720" t="s">
        <v>29</v>
      </c>
      <c r="AX33" s="789">
        <v>0</v>
      </c>
      <c r="AY33" s="788">
        <v>0</v>
      </c>
    </row>
    <row r="34" s="695" customFormat="1" hidden="1" outlineLevel="2" spans="1:51">
      <c r="A34" s="796" t="s">
        <v>55</v>
      </c>
      <c r="B34" s="787">
        <v>7.500983</v>
      </c>
      <c r="C34" s="788">
        <v>7.93472806</v>
      </c>
      <c r="D34" s="720">
        <v>0.945335863217977</v>
      </c>
      <c r="E34" s="789">
        <v>-0.43374506</v>
      </c>
      <c r="F34" s="788">
        <v>7.69832399999998</v>
      </c>
      <c r="G34" s="787">
        <v>4.93648</v>
      </c>
      <c r="H34" s="788">
        <v>5.3155</v>
      </c>
      <c r="I34" s="720">
        <v>0.928695324992945</v>
      </c>
      <c r="J34" s="789">
        <v>-0.37902</v>
      </c>
      <c r="K34" s="788">
        <v>5.10756799999998</v>
      </c>
      <c r="L34" s="787">
        <v>2.24062799999999</v>
      </c>
      <c r="M34" s="788">
        <v>2.118978</v>
      </c>
      <c r="N34" s="720">
        <v>1.05740975130463</v>
      </c>
      <c r="O34" s="789">
        <v>0.12164999999999</v>
      </c>
      <c r="P34" s="788">
        <v>2.223756</v>
      </c>
      <c r="Q34" s="787">
        <v>0</v>
      </c>
      <c r="R34" s="788">
        <v>0</v>
      </c>
      <c r="S34" s="720" t="s">
        <v>29</v>
      </c>
      <c r="T34" s="789">
        <v>0</v>
      </c>
      <c r="U34" s="788">
        <v>0</v>
      </c>
      <c r="V34" s="787">
        <v>0</v>
      </c>
      <c r="W34" s="788">
        <v>0</v>
      </c>
      <c r="X34" s="720" t="s">
        <v>29</v>
      </c>
      <c r="Y34" s="789">
        <v>0</v>
      </c>
      <c r="Z34" s="788">
        <v>0</v>
      </c>
      <c r="AA34" s="787">
        <v>0.323875</v>
      </c>
      <c r="AB34" s="788">
        <v>0.50025006</v>
      </c>
      <c r="AC34" s="720">
        <v>0.647426209204253</v>
      </c>
      <c r="AD34" s="789">
        <v>-0.17637506</v>
      </c>
      <c r="AE34" s="788">
        <v>0.367</v>
      </c>
      <c r="AF34" s="787">
        <v>0</v>
      </c>
      <c r="AG34" s="788">
        <v>0</v>
      </c>
      <c r="AH34" s="720" t="s">
        <v>29</v>
      </c>
      <c r="AI34" s="789">
        <v>0</v>
      </c>
      <c r="AJ34" s="788">
        <v>0</v>
      </c>
      <c r="AK34" s="787">
        <v>0</v>
      </c>
      <c r="AL34" s="788">
        <v>0.96</v>
      </c>
      <c r="AM34" s="720">
        <v>0</v>
      </c>
      <c r="AN34" s="789">
        <v>-0.96</v>
      </c>
      <c r="AO34" s="788">
        <v>0</v>
      </c>
      <c r="AP34" s="787">
        <v>0</v>
      </c>
      <c r="AQ34" s="788">
        <v>0</v>
      </c>
      <c r="AR34" s="720" t="s">
        <v>29</v>
      </c>
      <c r="AS34" s="789">
        <v>0</v>
      </c>
      <c r="AT34" s="788">
        <v>1.594065</v>
      </c>
      <c r="AU34" s="787">
        <v>0</v>
      </c>
      <c r="AV34" s="788">
        <v>0</v>
      </c>
      <c r="AW34" s="720" t="s">
        <v>29</v>
      </c>
      <c r="AX34" s="789">
        <v>0</v>
      </c>
      <c r="AY34" s="788">
        <v>0</v>
      </c>
    </row>
    <row r="35" s="695" customFormat="1" hidden="1" outlineLevel="2" spans="1:51">
      <c r="A35" s="796" t="s">
        <v>56</v>
      </c>
      <c r="B35" s="787">
        <v>5.40582599999998</v>
      </c>
      <c r="C35" s="788">
        <v>6.71612703</v>
      </c>
      <c r="D35" s="720">
        <v>0.804902286072451</v>
      </c>
      <c r="E35" s="789">
        <v>-1.31030103000002</v>
      </c>
      <c r="F35" s="788">
        <v>6.09952499999999</v>
      </c>
      <c r="G35" s="787">
        <v>1.599231</v>
      </c>
      <c r="H35" s="788">
        <v>2.9127</v>
      </c>
      <c r="I35" s="720">
        <v>0.549054485528891</v>
      </c>
      <c r="J35" s="789">
        <v>-1.313469</v>
      </c>
      <c r="K35" s="788">
        <v>2.938677</v>
      </c>
      <c r="L35" s="787">
        <v>0.402476</v>
      </c>
      <c r="M35" s="788">
        <v>0.927477</v>
      </c>
      <c r="N35" s="720">
        <v>0.433947149093724</v>
      </c>
      <c r="O35" s="789">
        <v>-0.525001</v>
      </c>
      <c r="P35" s="788">
        <v>1.343616</v>
      </c>
      <c r="Q35" s="787">
        <v>0</v>
      </c>
      <c r="R35" s="788">
        <v>0</v>
      </c>
      <c r="S35" s="720" t="s">
        <v>29</v>
      </c>
      <c r="T35" s="789">
        <v>0</v>
      </c>
      <c r="U35" s="788">
        <v>0</v>
      </c>
      <c r="V35" s="787">
        <v>3.23779199999998</v>
      </c>
      <c r="W35" s="788">
        <v>2.6922</v>
      </c>
      <c r="X35" s="720">
        <v>1.20265656340539</v>
      </c>
      <c r="Y35" s="789">
        <v>0.54559199999998</v>
      </c>
      <c r="Z35" s="788">
        <v>1.631232</v>
      </c>
      <c r="AA35" s="787">
        <v>0.166327</v>
      </c>
      <c r="AB35" s="788">
        <v>0.18375003</v>
      </c>
      <c r="AC35" s="720">
        <v>0.905180804596331</v>
      </c>
      <c r="AD35" s="789">
        <v>-0.01742303</v>
      </c>
      <c r="AE35" s="788">
        <v>0.186</v>
      </c>
      <c r="AF35" s="787">
        <v>0</v>
      </c>
      <c r="AG35" s="788">
        <v>0</v>
      </c>
      <c r="AH35" s="720" t="s">
        <v>29</v>
      </c>
      <c r="AI35" s="789">
        <v>0</v>
      </c>
      <c r="AJ35" s="788">
        <v>0</v>
      </c>
      <c r="AK35" s="787">
        <v>0.058893</v>
      </c>
      <c r="AL35" s="788">
        <v>0.09</v>
      </c>
      <c r="AM35" s="720">
        <v>0.654366666666667</v>
      </c>
      <c r="AN35" s="789">
        <v>-0.031107</v>
      </c>
      <c r="AO35" s="788">
        <v>0.033685</v>
      </c>
      <c r="AP35" s="787">
        <v>0</v>
      </c>
      <c r="AQ35" s="788">
        <v>0</v>
      </c>
      <c r="AR35" s="720" t="s">
        <v>29</v>
      </c>
      <c r="AS35" s="789">
        <v>0</v>
      </c>
      <c r="AT35" s="788">
        <v>0</v>
      </c>
      <c r="AU35" s="787">
        <v>0</v>
      </c>
      <c r="AV35" s="788">
        <v>0</v>
      </c>
      <c r="AW35" s="720" t="s">
        <v>29</v>
      </c>
      <c r="AX35" s="789">
        <v>0</v>
      </c>
      <c r="AY35" s="788">
        <v>0</v>
      </c>
    </row>
    <row r="36" s="695" customFormat="1" hidden="1" outlineLevel="2" spans="1:51">
      <c r="A36" s="796" t="s">
        <v>57</v>
      </c>
      <c r="B36" s="787">
        <v>46.9330119999999</v>
      </c>
      <c r="C36" s="788">
        <v>47.27266</v>
      </c>
      <c r="D36" s="720">
        <v>0.992815128236911</v>
      </c>
      <c r="E36" s="789">
        <v>-0.339648000000103</v>
      </c>
      <c r="F36" s="788">
        <v>20.740452</v>
      </c>
      <c r="G36" s="787">
        <v>23.366659</v>
      </c>
      <c r="H36" s="788">
        <v>40.8766</v>
      </c>
      <c r="I36" s="720">
        <v>0.571639006179575</v>
      </c>
      <c r="J36" s="789">
        <v>-17.509941</v>
      </c>
      <c r="K36" s="788">
        <v>8.650769</v>
      </c>
      <c r="L36" s="787">
        <v>7.18554899999999</v>
      </c>
      <c r="M36" s="788">
        <v>10.830183</v>
      </c>
      <c r="N36" s="720">
        <v>0.663474384504859</v>
      </c>
      <c r="O36" s="789">
        <v>-3.64463400000001</v>
      </c>
      <c r="P36" s="788">
        <v>2.365218</v>
      </c>
      <c r="Q36" s="787">
        <v>0.337799999999999</v>
      </c>
      <c r="R36" s="788">
        <v>0.6495</v>
      </c>
      <c r="S36" s="720">
        <v>0.520092378752885</v>
      </c>
      <c r="T36" s="789">
        <v>-0.311700000000001</v>
      </c>
      <c r="U36" s="788">
        <v>0.145</v>
      </c>
      <c r="V36" s="787">
        <v>14.05064</v>
      </c>
      <c r="W36" s="788">
        <v>-5.89237326</v>
      </c>
      <c r="X36" s="720">
        <v>-2.38454683368107</v>
      </c>
      <c r="Y36" s="789">
        <v>19.94301326</v>
      </c>
      <c r="Z36" s="788">
        <v>9.47660499999999</v>
      </c>
      <c r="AA36" s="787">
        <v>1.992364</v>
      </c>
      <c r="AB36" s="788">
        <v>0.80875026</v>
      </c>
      <c r="AC36" s="720">
        <v>2.46350956350852</v>
      </c>
      <c r="AD36" s="789">
        <v>1.18361374</v>
      </c>
      <c r="AE36" s="788">
        <v>0.102859999999999</v>
      </c>
      <c r="AF36" s="787">
        <v>29.1926600000001</v>
      </c>
      <c r="AG36" s="788">
        <v>33.2</v>
      </c>
      <c r="AH36" s="720">
        <v>0.87929698795181</v>
      </c>
      <c r="AI36" s="789">
        <v>-4.0073399999999</v>
      </c>
      <c r="AJ36" s="788">
        <v>0</v>
      </c>
      <c r="AK36" s="787">
        <v>3.364113</v>
      </c>
      <c r="AL36" s="788">
        <v>4.9</v>
      </c>
      <c r="AM36" s="720">
        <v>0.686553673469388</v>
      </c>
      <c r="AN36" s="789">
        <v>-1.535887</v>
      </c>
      <c r="AO36" s="788">
        <v>0</v>
      </c>
      <c r="AP36" s="787">
        <v>0.842143</v>
      </c>
      <c r="AQ36" s="788">
        <v>0.75</v>
      </c>
      <c r="AR36" s="720">
        <v>1.12285733333333</v>
      </c>
      <c r="AS36" s="789">
        <v>0.092143</v>
      </c>
      <c r="AT36" s="788">
        <v>0.698599999999999</v>
      </c>
      <c r="AU36" s="787">
        <v>2.187938</v>
      </c>
      <c r="AV36" s="788">
        <v>0.75</v>
      </c>
      <c r="AW36" s="720">
        <v>2.91725066666667</v>
      </c>
      <c r="AX36" s="789">
        <v>1.437938</v>
      </c>
      <c r="AY36" s="788">
        <v>0.53</v>
      </c>
    </row>
    <row r="37" s="695" customFormat="1" hidden="1" outlineLevel="2" spans="1:51">
      <c r="A37" s="796" t="s">
        <v>58</v>
      </c>
      <c r="B37" s="787">
        <v>36.834613</v>
      </c>
      <c r="C37" s="788">
        <v>54.31227227</v>
      </c>
      <c r="D37" s="720">
        <v>0.678200551376047</v>
      </c>
      <c r="E37" s="789">
        <v>-17.47765927</v>
      </c>
      <c r="F37" s="788">
        <v>55.6999859999999</v>
      </c>
      <c r="G37" s="787">
        <v>22.106132</v>
      </c>
      <c r="H37" s="788">
        <v>40.5108</v>
      </c>
      <c r="I37" s="720">
        <v>0.545684903778745</v>
      </c>
      <c r="J37" s="789">
        <v>-18.404668</v>
      </c>
      <c r="K37" s="788">
        <v>21.269009</v>
      </c>
      <c r="L37" s="787">
        <v>5.11383599999999</v>
      </c>
      <c r="M37" s="788">
        <v>8.517072</v>
      </c>
      <c r="N37" s="720">
        <v>0.600421835109529</v>
      </c>
      <c r="O37" s="789">
        <v>-3.40323600000001</v>
      </c>
      <c r="P37" s="788">
        <v>4.65258</v>
      </c>
      <c r="Q37" s="787">
        <v>0.348</v>
      </c>
      <c r="R37" s="788">
        <v>0.3159</v>
      </c>
      <c r="S37" s="720">
        <v>1.10161443494777</v>
      </c>
      <c r="T37" s="789">
        <v>0.0321</v>
      </c>
      <c r="U37" s="788">
        <v>0.2375</v>
      </c>
      <c r="V37" s="787">
        <v>6.94802</v>
      </c>
      <c r="W37" s="788">
        <v>4.1035</v>
      </c>
      <c r="X37" s="720">
        <v>1.69319361520653</v>
      </c>
      <c r="Y37" s="789">
        <v>2.84452</v>
      </c>
      <c r="Z37" s="788">
        <v>29.460897</v>
      </c>
      <c r="AA37" s="787">
        <v>2.318625</v>
      </c>
      <c r="AB37" s="788">
        <v>0.86500027</v>
      </c>
      <c r="AC37" s="720">
        <v>2.68049049279487</v>
      </c>
      <c r="AD37" s="789">
        <v>1.45362473</v>
      </c>
      <c r="AE37" s="788">
        <v>0.0799999999999999</v>
      </c>
      <c r="AF37" s="787">
        <v>35.235749</v>
      </c>
      <c r="AG37" s="788">
        <v>38</v>
      </c>
      <c r="AH37" s="720">
        <v>0.927256552631579</v>
      </c>
      <c r="AI37" s="789">
        <v>-2.764251</v>
      </c>
      <c r="AJ37" s="788">
        <v>0.437236999999999</v>
      </c>
      <c r="AK37" s="787">
        <v>1.000618</v>
      </c>
      <c r="AL37" s="788">
        <v>2.6</v>
      </c>
      <c r="AM37" s="720">
        <v>0.384853076923077</v>
      </c>
      <c r="AN37" s="789">
        <v>-1.599382</v>
      </c>
      <c r="AO37" s="788">
        <v>2.574077</v>
      </c>
      <c r="AP37" s="787">
        <v>0.0839590000000015</v>
      </c>
      <c r="AQ37" s="788">
        <v>1.5</v>
      </c>
      <c r="AR37" s="720">
        <v>0.0559726666666677</v>
      </c>
      <c r="AS37" s="789">
        <v>-1.416041</v>
      </c>
      <c r="AT37" s="788">
        <v>0.450346999999999</v>
      </c>
      <c r="AU37" s="787">
        <v>0.218</v>
      </c>
      <c r="AV37" s="788">
        <v>1.3</v>
      </c>
      <c r="AW37" s="720">
        <v>0.167692307692308</v>
      </c>
      <c r="AX37" s="789">
        <v>-1.082</v>
      </c>
      <c r="AY37" s="788">
        <v>1.15629</v>
      </c>
    </row>
    <row r="38" s="695" customFormat="1" hidden="1" outlineLevel="2" spans="1:51">
      <c r="A38" s="796" t="s">
        <v>59</v>
      </c>
      <c r="B38" s="787">
        <v>0</v>
      </c>
      <c r="C38" s="788">
        <v>0</v>
      </c>
      <c r="D38" s="720" t="s">
        <v>29</v>
      </c>
      <c r="E38" s="789">
        <v>0</v>
      </c>
      <c r="F38" s="788">
        <v>17.10366</v>
      </c>
      <c r="G38" s="787">
        <v>0</v>
      </c>
      <c r="H38" s="788">
        <v>0</v>
      </c>
      <c r="I38" s="720" t="s">
        <v>29</v>
      </c>
      <c r="J38" s="789">
        <v>0</v>
      </c>
      <c r="K38" s="788">
        <v>1.86375</v>
      </c>
      <c r="L38" s="787">
        <v>0</v>
      </c>
      <c r="M38" s="788">
        <v>0</v>
      </c>
      <c r="N38" s="720" t="s">
        <v>29</v>
      </c>
      <c r="O38" s="789">
        <v>0</v>
      </c>
      <c r="P38" s="788">
        <v>0.370625999999999</v>
      </c>
      <c r="Q38" s="787">
        <v>0</v>
      </c>
      <c r="R38" s="788">
        <v>0</v>
      </c>
      <c r="S38" s="720" t="s">
        <v>29</v>
      </c>
      <c r="T38" s="789">
        <v>0</v>
      </c>
      <c r="U38" s="788">
        <v>0.042</v>
      </c>
      <c r="V38" s="787">
        <v>0</v>
      </c>
      <c r="W38" s="788">
        <v>0</v>
      </c>
      <c r="X38" s="720" t="s">
        <v>29</v>
      </c>
      <c r="Y38" s="789">
        <v>0</v>
      </c>
      <c r="Z38" s="788">
        <v>14.791284</v>
      </c>
      <c r="AA38" s="787">
        <v>0</v>
      </c>
      <c r="AB38" s="788">
        <v>0</v>
      </c>
      <c r="AC38" s="720" t="s">
        <v>29</v>
      </c>
      <c r="AD38" s="789">
        <v>0</v>
      </c>
      <c r="AE38" s="788">
        <v>0.036</v>
      </c>
      <c r="AF38" s="787">
        <v>0</v>
      </c>
      <c r="AG38" s="788">
        <v>0</v>
      </c>
      <c r="AH38" s="720" t="s">
        <v>29</v>
      </c>
      <c r="AI38" s="789">
        <v>0</v>
      </c>
      <c r="AJ38" s="788">
        <v>0</v>
      </c>
      <c r="AK38" s="787">
        <v>0</v>
      </c>
      <c r="AL38" s="788">
        <v>0</v>
      </c>
      <c r="AM38" s="720" t="s">
        <v>29</v>
      </c>
      <c r="AN38" s="789">
        <v>0</v>
      </c>
      <c r="AO38" s="788">
        <v>2.31072999999999</v>
      </c>
      <c r="AP38" s="787">
        <v>0</v>
      </c>
      <c r="AQ38" s="788">
        <v>0</v>
      </c>
      <c r="AR38" s="720" t="s">
        <v>29</v>
      </c>
      <c r="AS38" s="789">
        <v>0</v>
      </c>
      <c r="AT38" s="788">
        <v>0</v>
      </c>
      <c r="AU38" s="787">
        <v>0</v>
      </c>
      <c r="AV38" s="788">
        <v>0</v>
      </c>
      <c r="AW38" s="720" t="s">
        <v>29</v>
      </c>
      <c r="AX38" s="789">
        <v>0</v>
      </c>
      <c r="AY38" s="788">
        <v>0.195</v>
      </c>
    </row>
    <row r="39" s="695" customFormat="1" hidden="1" outlineLevel="2" spans="1:51">
      <c r="A39" s="796" t="s">
        <v>60</v>
      </c>
      <c r="B39" s="787">
        <v>0</v>
      </c>
      <c r="C39" s="788">
        <v>0</v>
      </c>
      <c r="D39" s="720" t="s">
        <v>29</v>
      </c>
      <c r="E39" s="789">
        <v>0</v>
      </c>
      <c r="F39" s="788">
        <v>0</v>
      </c>
      <c r="G39" s="787">
        <v>0</v>
      </c>
      <c r="H39" s="788">
        <v>0</v>
      </c>
      <c r="I39" s="720" t="s">
        <v>29</v>
      </c>
      <c r="J39" s="789">
        <v>0</v>
      </c>
      <c r="K39" s="788">
        <v>0</v>
      </c>
      <c r="L39" s="787">
        <v>0</v>
      </c>
      <c r="M39" s="788">
        <v>0</v>
      </c>
      <c r="N39" s="720" t="s">
        <v>29</v>
      </c>
      <c r="O39" s="789">
        <v>0</v>
      </c>
      <c r="P39" s="788">
        <v>0</v>
      </c>
      <c r="Q39" s="787">
        <v>0</v>
      </c>
      <c r="R39" s="788">
        <v>0</v>
      </c>
      <c r="S39" s="720" t="s">
        <v>29</v>
      </c>
      <c r="T39" s="789">
        <v>0</v>
      </c>
      <c r="U39" s="788">
        <v>0</v>
      </c>
      <c r="V39" s="787">
        <v>0</v>
      </c>
      <c r="W39" s="788">
        <v>0</v>
      </c>
      <c r="X39" s="720" t="s">
        <v>29</v>
      </c>
      <c r="Y39" s="789">
        <v>0</v>
      </c>
      <c r="Z39" s="788">
        <v>0</v>
      </c>
      <c r="AA39" s="787">
        <v>0</v>
      </c>
      <c r="AB39" s="788">
        <v>0</v>
      </c>
      <c r="AC39" s="720" t="s">
        <v>29</v>
      </c>
      <c r="AD39" s="789">
        <v>0</v>
      </c>
      <c r="AE39" s="788">
        <v>0</v>
      </c>
      <c r="AF39" s="787">
        <v>0</v>
      </c>
      <c r="AG39" s="788">
        <v>0</v>
      </c>
      <c r="AH39" s="720" t="s">
        <v>29</v>
      </c>
      <c r="AI39" s="789">
        <v>0</v>
      </c>
      <c r="AJ39" s="788">
        <v>0</v>
      </c>
      <c r="AK39" s="787">
        <v>0</v>
      </c>
      <c r="AL39" s="788">
        <v>0</v>
      </c>
      <c r="AM39" s="720" t="s">
        <v>29</v>
      </c>
      <c r="AN39" s="789">
        <v>0</v>
      </c>
      <c r="AO39" s="788">
        <v>0</v>
      </c>
      <c r="AP39" s="787">
        <v>0</v>
      </c>
      <c r="AQ39" s="788">
        <v>0</v>
      </c>
      <c r="AR39" s="720" t="s">
        <v>29</v>
      </c>
      <c r="AS39" s="789">
        <v>0</v>
      </c>
      <c r="AT39" s="788">
        <v>0</v>
      </c>
      <c r="AU39" s="787">
        <v>0</v>
      </c>
      <c r="AV39" s="788">
        <v>0</v>
      </c>
      <c r="AW39" s="720" t="s">
        <v>29</v>
      </c>
      <c r="AX39" s="789">
        <v>0</v>
      </c>
      <c r="AY39" s="788">
        <v>0</v>
      </c>
    </row>
    <row r="40" s="695" customFormat="1" hidden="1" outlineLevel="2" spans="1:51">
      <c r="A40" s="796" t="s">
        <v>61</v>
      </c>
      <c r="B40" s="787">
        <v>0</v>
      </c>
      <c r="C40" s="788">
        <v>0</v>
      </c>
      <c r="D40" s="720" t="s">
        <v>29</v>
      </c>
      <c r="E40" s="789">
        <v>0</v>
      </c>
      <c r="F40" s="788">
        <v>0</v>
      </c>
      <c r="G40" s="787">
        <v>0</v>
      </c>
      <c r="H40" s="788">
        <v>0</v>
      </c>
      <c r="I40" s="720" t="s">
        <v>29</v>
      </c>
      <c r="J40" s="789">
        <v>0</v>
      </c>
      <c r="K40" s="788">
        <v>0</v>
      </c>
      <c r="L40" s="787">
        <v>0</v>
      </c>
      <c r="M40" s="788">
        <v>0</v>
      </c>
      <c r="N40" s="720" t="s">
        <v>29</v>
      </c>
      <c r="O40" s="789">
        <v>0</v>
      </c>
      <c r="P40" s="788">
        <v>0</v>
      </c>
      <c r="Q40" s="787">
        <v>0</v>
      </c>
      <c r="R40" s="788">
        <v>0</v>
      </c>
      <c r="S40" s="720" t="s">
        <v>29</v>
      </c>
      <c r="T40" s="789">
        <v>0</v>
      </c>
      <c r="U40" s="788">
        <v>0</v>
      </c>
      <c r="V40" s="787">
        <v>0</v>
      </c>
      <c r="W40" s="788">
        <v>0</v>
      </c>
      <c r="X40" s="720" t="s">
        <v>29</v>
      </c>
      <c r="Y40" s="789">
        <v>0</v>
      </c>
      <c r="Z40" s="788">
        <v>0</v>
      </c>
      <c r="AA40" s="787">
        <v>0</v>
      </c>
      <c r="AB40" s="788">
        <v>0</v>
      </c>
      <c r="AC40" s="720" t="s">
        <v>29</v>
      </c>
      <c r="AD40" s="789">
        <v>0</v>
      </c>
      <c r="AE40" s="788">
        <v>0</v>
      </c>
      <c r="AF40" s="787">
        <v>0</v>
      </c>
      <c r="AG40" s="788">
        <v>0</v>
      </c>
      <c r="AH40" s="720" t="s">
        <v>29</v>
      </c>
      <c r="AI40" s="789">
        <v>0</v>
      </c>
      <c r="AJ40" s="788">
        <v>0</v>
      </c>
      <c r="AK40" s="787">
        <v>0</v>
      </c>
      <c r="AL40" s="788">
        <v>0</v>
      </c>
      <c r="AM40" s="720" t="s">
        <v>29</v>
      </c>
      <c r="AN40" s="789">
        <v>0</v>
      </c>
      <c r="AO40" s="788">
        <v>0</v>
      </c>
      <c r="AP40" s="787">
        <v>0</v>
      </c>
      <c r="AQ40" s="788">
        <v>0</v>
      </c>
      <c r="AR40" s="720" t="s">
        <v>29</v>
      </c>
      <c r="AS40" s="789">
        <v>0</v>
      </c>
      <c r="AT40" s="788">
        <v>0</v>
      </c>
      <c r="AU40" s="787">
        <v>0</v>
      </c>
      <c r="AV40" s="788">
        <v>0</v>
      </c>
      <c r="AW40" s="720" t="s">
        <v>29</v>
      </c>
      <c r="AX40" s="789">
        <v>0</v>
      </c>
      <c r="AY40" s="788">
        <v>0</v>
      </c>
    </row>
    <row r="41" s="772" customFormat="1" collapsed="1" spans="1:51">
      <c r="A41" s="790" t="s">
        <v>62</v>
      </c>
      <c r="B41" s="791">
        <v>237.403263</v>
      </c>
      <c r="C41" s="792">
        <v>268.71825087</v>
      </c>
      <c r="D41" s="793">
        <v>0.883465347929979</v>
      </c>
      <c r="E41" s="794">
        <v>-31.31498787</v>
      </c>
      <c r="F41" s="792">
        <v>207.842049</v>
      </c>
      <c r="G41" s="791">
        <v>102.857294</v>
      </c>
      <c r="H41" s="792">
        <v>158.8334</v>
      </c>
      <c r="I41" s="793">
        <v>0.647579753376809</v>
      </c>
      <c r="J41" s="794">
        <v>-55.976106</v>
      </c>
      <c r="K41" s="792">
        <v>59.4917599999999</v>
      </c>
      <c r="L41" s="791">
        <v>30.2237389999999</v>
      </c>
      <c r="M41" s="792">
        <v>41.522754</v>
      </c>
      <c r="N41" s="793">
        <v>0.727883776687835</v>
      </c>
      <c r="O41" s="794">
        <v>-11.2990150000001</v>
      </c>
      <c r="P41" s="792">
        <v>27.03585</v>
      </c>
      <c r="Q41" s="791">
        <v>2.38729999999999</v>
      </c>
      <c r="R41" s="792">
        <v>2.8866</v>
      </c>
      <c r="S41" s="793">
        <v>0.827028337836898</v>
      </c>
      <c r="T41" s="794">
        <v>-0.49930000000001</v>
      </c>
      <c r="U41" s="792">
        <v>-0.624500000000004</v>
      </c>
      <c r="V41" s="791">
        <v>92.5685069999999</v>
      </c>
      <c r="W41" s="792">
        <v>59.55324568</v>
      </c>
      <c r="X41" s="793">
        <v>1.55438223295842</v>
      </c>
      <c r="Y41" s="794">
        <v>33.0152613199999</v>
      </c>
      <c r="Z41" s="792">
        <v>118.7747</v>
      </c>
      <c r="AA41" s="791">
        <v>9.36642299999999</v>
      </c>
      <c r="AB41" s="792">
        <v>5.92225119</v>
      </c>
      <c r="AC41" s="793">
        <v>1.58156462796033</v>
      </c>
      <c r="AD41" s="794">
        <v>3.44417180999999</v>
      </c>
      <c r="AE41" s="792">
        <v>3.164239</v>
      </c>
      <c r="AF41" s="791">
        <v>109.993813</v>
      </c>
      <c r="AG41" s="792">
        <v>114.88</v>
      </c>
      <c r="AH41" s="793">
        <v>0.957467035167131</v>
      </c>
      <c r="AI41" s="794">
        <v>-4.88618699999999</v>
      </c>
      <c r="AJ41" s="792">
        <v>151.317625</v>
      </c>
      <c r="AK41" s="791">
        <v>14.771297</v>
      </c>
      <c r="AL41" s="792">
        <v>20.39</v>
      </c>
      <c r="AM41" s="793">
        <v>0.72443830308975</v>
      </c>
      <c r="AN41" s="794">
        <v>-5.618703</v>
      </c>
      <c r="AO41" s="792">
        <v>17.443112</v>
      </c>
      <c r="AP41" s="791">
        <v>1.81068300000001</v>
      </c>
      <c r="AQ41" s="792">
        <v>4.23100001</v>
      </c>
      <c r="AR41" s="793">
        <v>0.427956274100791</v>
      </c>
      <c r="AS41" s="794">
        <v>-2.42031700999999</v>
      </c>
      <c r="AT41" s="792">
        <v>8.98768699999999</v>
      </c>
      <c r="AU41" s="791">
        <v>5.70913799999999</v>
      </c>
      <c r="AV41" s="792">
        <v>3.80000001</v>
      </c>
      <c r="AW41" s="793">
        <v>1.50240473288841</v>
      </c>
      <c r="AX41" s="794">
        <v>1.90913798999999</v>
      </c>
      <c r="AY41" s="792">
        <v>6.749549</v>
      </c>
    </row>
    <row r="42" s="695" customFormat="1" hidden="1" outlineLevel="2" spans="1:51">
      <c r="A42" s="796" t="s">
        <v>63</v>
      </c>
      <c r="B42" s="787">
        <v>0.002079</v>
      </c>
      <c r="C42" s="788">
        <v>0</v>
      </c>
      <c r="D42" s="720" t="s">
        <v>29</v>
      </c>
      <c r="E42" s="789">
        <v>0.002079</v>
      </c>
      <c r="F42" s="788">
        <v>0</v>
      </c>
      <c r="G42" s="787">
        <v>0</v>
      </c>
      <c r="H42" s="788">
        <v>0</v>
      </c>
      <c r="I42" s="720" t="s">
        <v>29</v>
      </c>
      <c r="J42" s="789">
        <v>0</v>
      </c>
      <c r="K42" s="788">
        <v>0</v>
      </c>
      <c r="L42" s="787">
        <v>0</v>
      </c>
      <c r="M42" s="788">
        <v>0</v>
      </c>
      <c r="N42" s="720" t="s">
        <v>29</v>
      </c>
      <c r="O42" s="789">
        <v>0</v>
      </c>
      <c r="P42" s="788">
        <v>0</v>
      </c>
      <c r="Q42" s="787">
        <v>0</v>
      </c>
      <c r="R42" s="788">
        <v>0</v>
      </c>
      <c r="S42" s="720" t="s">
        <v>29</v>
      </c>
      <c r="T42" s="789">
        <v>0</v>
      </c>
      <c r="U42" s="788">
        <v>0</v>
      </c>
      <c r="V42" s="787">
        <v>0.002079</v>
      </c>
      <c r="W42" s="788">
        <v>0</v>
      </c>
      <c r="X42" s="720" t="s">
        <v>29</v>
      </c>
      <c r="Y42" s="789">
        <v>0.002079</v>
      </c>
      <c r="Z42" s="788">
        <v>0</v>
      </c>
      <c r="AA42" s="787">
        <v>0</v>
      </c>
      <c r="AB42" s="788">
        <v>0</v>
      </c>
      <c r="AC42" s="720" t="s">
        <v>29</v>
      </c>
      <c r="AD42" s="789">
        <v>0</v>
      </c>
      <c r="AE42" s="788">
        <v>0</v>
      </c>
      <c r="AF42" s="787">
        <v>0</v>
      </c>
      <c r="AG42" s="788">
        <v>0</v>
      </c>
      <c r="AH42" s="720" t="s">
        <v>29</v>
      </c>
      <c r="AI42" s="789">
        <v>0</v>
      </c>
      <c r="AJ42" s="788">
        <v>0</v>
      </c>
      <c r="AK42" s="787">
        <v>0.338000999999999</v>
      </c>
      <c r="AL42" s="788">
        <v>3.43</v>
      </c>
      <c r="AM42" s="720">
        <v>0.0985425655976674</v>
      </c>
      <c r="AN42" s="789">
        <v>-3.091999</v>
      </c>
      <c r="AO42" s="788">
        <v>0</v>
      </c>
      <c r="AP42" s="787">
        <v>0</v>
      </c>
      <c r="AQ42" s="788">
        <v>0</v>
      </c>
      <c r="AR42" s="720" t="s">
        <v>29</v>
      </c>
      <c r="AS42" s="789">
        <v>0</v>
      </c>
      <c r="AT42" s="788">
        <v>0</v>
      </c>
      <c r="AU42" s="787">
        <v>0</v>
      </c>
      <c r="AV42" s="788">
        <v>0</v>
      </c>
      <c r="AW42" s="720" t="s">
        <v>29</v>
      </c>
      <c r="AX42" s="789">
        <v>0</v>
      </c>
      <c r="AY42" s="788">
        <v>0</v>
      </c>
    </row>
    <row r="43" s="695" customFormat="1" hidden="1" outlineLevel="2" spans="1:51">
      <c r="A43" s="796" t="s">
        <v>64</v>
      </c>
      <c r="B43" s="787">
        <v>30.391003</v>
      </c>
      <c r="C43" s="788">
        <v>42</v>
      </c>
      <c r="D43" s="720">
        <v>0.72359530952381</v>
      </c>
      <c r="E43" s="789">
        <v>-11.608997</v>
      </c>
      <c r="F43" s="788">
        <v>0</v>
      </c>
      <c r="G43" s="787">
        <v>6.14595899999998</v>
      </c>
      <c r="H43" s="788">
        <v>9.99666666</v>
      </c>
      <c r="I43" s="720">
        <v>0.614800834021206</v>
      </c>
      <c r="J43" s="789">
        <v>-3.85070766000002</v>
      </c>
      <c r="K43" s="788">
        <v>0</v>
      </c>
      <c r="L43" s="787">
        <v>0.789108</v>
      </c>
      <c r="M43" s="788">
        <v>0.91666668</v>
      </c>
      <c r="N43" s="720">
        <v>0.860845078387708</v>
      </c>
      <c r="O43" s="789">
        <v>-0.12755868</v>
      </c>
      <c r="P43" s="788">
        <v>0</v>
      </c>
      <c r="Q43" s="787">
        <v>0</v>
      </c>
      <c r="R43" s="788">
        <v>0</v>
      </c>
      <c r="S43" s="720" t="s">
        <v>29</v>
      </c>
      <c r="T43" s="789">
        <v>0</v>
      </c>
      <c r="U43" s="788">
        <v>0</v>
      </c>
      <c r="V43" s="787">
        <v>23.455936</v>
      </c>
      <c r="W43" s="788">
        <v>31.04666667</v>
      </c>
      <c r="X43" s="720">
        <v>0.75550577616969</v>
      </c>
      <c r="Y43" s="789">
        <v>-7.59073067</v>
      </c>
      <c r="Z43" s="788">
        <v>0</v>
      </c>
      <c r="AA43" s="787">
        <v>0</v>
      </c>
      <c r="AB43" s="788">
        <v>0.03999999</v>
      </c>
      <c r="AC43" s="720">
        <v>0</v>
      </c>
      <c r="AD43" s="789">
        <v>-0.03999999</v>
      </c>
      <c r="AE43" s="788">
        <v>0</v>
      </c>
      <c r="AF43" s="787">
        <v>0</v>
      </c>
      <c r="AG43" s="788">
        <v>0</v>
      </c>
      <c r="AH43" s="720" t="s">
        <v>29</v>
      </c>
      <c r="AI43" s="789">
        <v>0</v>
      </c>
      <c r="AJ43" s="788">
        <v>0</v>
      </c>
      <c r="AK43" s="787">
        <v>0</v>
      </c>
      <c r="AL43" s="788">
        <v>0</v>
      </c>
      <c r="AM43" s="720" t="s">
        <v>29</v>
      </c>
      <c r="AN43" s="789">
        <v>0</v>
      </c>
      <c r="AO43" s="788">
        <v>0</v>
      </c>
      <c r="AP43" s="787">
        <v>0.646037999999999</v>
      </c>
      <c r="AQ43" s="788">
        <v>0.6</v>
      </c>
      <c r="AR43" s="720">
        <v>1.07673</v>
      </c>
      <c r="AS43" s="789">
        <v>0.0460379999999989</v>
      </c>
      <c r="AT43" s="788">
        <v>0</v>
      </c>
      <c r="AU43" s="787">
        <v>0.149999999999999</v>
      </c>
      <c r="AV43" s="788">
        <v>0</v>
      </c>
      <c r="AW43" s="720" t="s">
        <v>29</v>
      </c>
      <c r="AX43" s="789">
        <v>0.149999999999999</v>
      </c>
      <c r="AY43" s="788">
        <v>0</v>
      </c>
    </row>
    <row r="44" s="695" customFormat="1" hidden="1" outlineLevel="2" spans="1:51">
      <c r="A44" s="796" t="s">
        <v>65</v>
      </c>
      <c r="B44" s="787">
        <v>195.209589</v>
      </c>
      <c r="C44" s="788">
        <v>203</v>
      </c>
      <c r="D44" s="720">
        <v>0.961623591133005</v>
      </c>
      <c r="E44" s="789">
        <v>-7.79041100000001</v>
      </c>
      <c r="F44" s="788">
        <v>0</v>
      </c>
      <c r="G44" s="787">
        <v>21.21721</v>
      </c>
      <c r="H44" s="788">
        <v>42.41000001</v>
      </c>
      <c r="I44" s="720">
        <v>0.50028790367831</v>
      </c>
      <c r="J44" s="789">
        <v>-21.19279001</v>
      </c>
      <c r="K44" s="788">
        <v>0</v>
      </c>
      <c r="L44" s="787">
        <v>7.028012</v>
      </c>
      <c r="M44" s="788">
        <v>9.83000001</v>
      </c>
      <c r="N44" s="720">
        <v>0.714955441795569</v>
      </c>
      <c r="O44" s="789">
        <v>-2.80198801</v>
      </c>
      <c r="P44" s="788">
        <v>0</v>
      </c>
      <c r="Q44" s="787">
        <v>0.2181</v>
      </c>
      <c r="R44" s="788">
        <v>0.17666667</v>
      </c>
      <c r="S44" s="720">
        <v>1.23452827859381</v>
      </c>
      <c r="T44" s="789">
        <v>0.04143333</v>
      </c>
      <c r="U44" s="788">
        <v>0</v>
      </c>
      <c r="V44" s="787">
        <v>164.650514</v>
      </c>
      <c r="W44" s="788">
        <v>150.06333332</v>
      </c>
      <c r="X44" s="720">
        <v>1.09720682832557</v>
      </c>
      <c r="Y44" s="789">
        <v>14.58718068</v>
      </c>
      <c r="Z44" s="788">
        <v>0</v>
      </c>
      <c r="AA44" s="787">
        <v>2.095753</v>
      </c>
      <c r="AB44" s="788">
        <v>0.51999999</v>
      </c>
      <c r="AC44" s="720">
        <v>4.03029430827489</v>
      </c>
      <c r="AD44" s="789">
        <v>1.57575301</v>
      </c>
      <c r="AE44" s="788">
        <v>0</v>
      </c>
      <c r="AF44" s="787">
        <v>0</v>
      </c>
      <c r="AG44" s="788">
        <v>0</v>
      </c>
      <c r="AH44" s="720" t="s">
        <v>29</v>
      </c>
      <c r="AI44" s="789">
        <v>0</v>
      </c>
      <c r="AJ44" s="788">
        <v>0</v>
      </c>
      <c r="AK44" s="787">
        <v>0.455286999999999</v>
      </c>
      <c r="AL44" s="788">
        <v>0.65</v>
      </c>
      <c r="AM44" s="720">
        <v>0.700441538461537</v>
      </c>
      <c r="AN44" s="789">
        <v>-0.194713000000001</v>
      </c>
      <c r="AO44" s="788">
        <v>0</v>
      </c>
      <c r="AP44" s="787">
        <v>0.691681999999999</v>
      </c>
      <c r="AQ44" s="788">
        <v>0.6</v>
      </c>
      <c r="AR44" s="720">
        <v>1.15280333333333</v>
      </c>
      <c r="AS44" s="789">
        <v>0.091681999999999</v>
      </c>
      <c r="AT44" s="788">
        <v>0</v>
      </c>
      <c r="AU44" s="787">
        <v>0.3627</v>
      </c>
      <c r="AV44" s="788">
        <v>0.6</v>
      </c>
      <c r="AW44" s="720">
        <v>0.6045</v>
      </c>
      <c r="AX44" s="789">
        <v>-0.2373</v>
      </c>
      <c r="AY44" s="788">
        <v>0</v>
      </c>
    </row>
    <row r="45" s="695" customFormat="1" hidden="1" outlineLevel="2" spans="1:51">
      <c r="A45" s="797" t="s">
        <v>66</v>
      </c>
      <c r="B45" s="453">
        <v>5.07273699999999</v>
      </c>
      <c r="C45" s="475">
        <v>6.37666668</v>
      </c>
      <c r="D45" s="314">
        <v>0.795515471415544</v>
      </c>
      <c r="E45" s="798">
        <v>-1.30392968000001</v>
      </c>
      <c r="F45" s="475">
        <v>0</v>
      </c>
      <c r="G45" s="453">
        <v>3.601861</v>
      </c>
      <c r="H45" s="475">
        <v>6.37666668</v>
      </c>
      <c r="I45" s="314">
        <v>0.564850129503711</v>
      </c>
      <c r="J45" s="798">
        <v>-2.77480568</v>
      </c>
      <c r="K45" s="475">
        <v>0</v>
      </c>
      <c r="L45" s="453">
        <v>1.177176</v>
      </c>
      <c r="M45" s="475">
        <v>0</v>
      </c>
      <c r="N45" s="314" t="s">
        <v>29</v>
      </c>
      <c r="O45" s="798">
        <v>1.177176</v>
      </c>
      <c r="P45" s="475">
        <v>0</v>
      </c>
      <c r="Q45" s="453">
        <v>0.1527</v>
      </c>
      <c r="R45" s="475">
        <v>0</v>
      </c>
      <c r="S45" s="314" t="s">
        <v>29</v>
      </c>
      <c r="T45" s="798">
        <v>0.1527</v>
      </c>
      <c r="U45" s="475">
        <v>0</v>
      </c>
      <c r="V45" s="453">
        <v>0</v>
      </c>
      <c r="W45" s="475">
        <v>0</v>
      </c>
      <c r="X45" s="314" t="s">
        <v>29</v>
      </c>
      <c r="Y45" s="798">
        <v>0</v>
      </c>
      <c r="Z45" s="475">
        <v>0</v>
      </c>
      <c r="AA45" s="453">
        <v>0.140999999999998</v>
      </c>
      <c r="AB45" s="475">
        <v>0</v>
      </c>
      <c r="AC45" s="314" t="s">
        <v>29</v>
      </c>
      <c r="AD45" s="798">
        <v>0.140999999999998</v>
      </c>
      <c r="AE45" s="475">
        <v>0</v>
      </c>
      <c r="AF45" s="453">
        <v>0</v>
      </c>
      <c r="AG45" s="475">
        <v>0</v>
      </c>
      <c r="AH45" s="314" t="s">
        <v>29</v>
      </c>
      <c r="AI45" s="798">
        <v>0</v>
      </c>
      <c r="AJ45" s="475">
        <v>0</v>
      </c>
      <c r="AK45" s="453">
        <v>0</v>
      </c>
      <c r="AL45" s="475">
        <v>0</v>
      </c>
      <c r="AM45" s="314" t="s">
        <v>29</v>
      </c>
      <c r="AN45" s="798">
        <v>0</v>
      </c>
      <c r="AO45" s="475">
        <v>0</v>
      </c>
      <c r="AP45" s="453">
        <v>0.354704</v>
      </c>
      <c r="AQ45" s="475">
        <v>0.6</v>
      </c>
      <c r="AR45" s="314">
        <v>0.591173333333333</v>
      </c>
      <c r="AS45" s="798">
        <v>-0.245296</v>
      </c>
      <c r="AT45" s="475">
        <v>0</v>
      </c>
      <c r="AU45" s="453">
        <v>0.0383999999999999</v>
      </c>
      <c r="AV45" s="475">
        <v>0</v>
      </c>
      <c r="AW45" s="314" t="s">
        <v>29</v>
      </c>
      <c r="AX45" s="798">
        <v>0.0383999999999999</v>
      </c>
      <c r="AY45" s="475">
        <v>0</v>
      </c>
    </row>
    <row r="46" s="695" customFormat="1" hidden="1" outlineLevel="2" spans="1:51">
      <c r="A46" s="797" t="s">
        <v>67</v>
      </c>
      <c r="B46" s="453">
        <v>14.910687</v>
      </c>
      <c r="C46" s="475">
        <v>0</v>
      </c>
      <c r="D46" s="314" t="s">
        <v>29</v>
      </c>
      <c r="E46" s="798">
        <v>14.910687</v>
      </c>
      <c r="F46" s="475">
        <v>0</v>
      </c>
      <c r="G46" s="453">
        <v>0.137254999999999</v>
      </c>
      <c r="H46" s="475">
        <v>0</v>
      </c>
      <c r="I46" s="314" t="s">
        <v>29</v>
      </c>
      <c r="J46" s="798">
        <v>0.137254999999999</v>
      </c>
      <c r="K46" s="475">
        <v>0</v>
      </c>
      <c r="L46" s="453">
        <v>0</v>
      </c>
      <c r="M46" s="475">
        <v>0</v>
      </c>
      <c r="N46" s="314" t="s">
        <v>29</v>
      </c>
      <c r="O46" s="798">
        <v>0</v>
      </c>
      <c r="P46" s="475">
        <v>0</v>
      </c>
      <c r="Q46" s="453">
        <v>0</v>
      </c>
      <c r="R46" s="475">
        <v>0</v>
      </c>
      <c r="S46" s="314" t="s">
        <v>29</v>
      </c>
      <c r="T46" s="798">
        <v>0</v>
      </c>
      <c r="U46" s="475">
        <v>0</v>
      </c>
      <c r="V46" s="453">
        <v>14.773432</v>
      </c>
      <c r="W46" s="475">
        <v>0</v>
      </c>
      <c r="X46" s="314" t="s">
        <v>29</v>
      </c>
      <c r="Y46" s="798">
        <v>14.773432</v>
      </c>
      <c r="Z46" s="475">
        <v>0</v>
      </c>
      <c r="AA46" s="453">
        <v>0</v>
      </c>
      <c r="AB46" s="475">
        <v>0</v>
      </c>
      <c r="AC46" s="314" t="s">
        <v>29</v>
      </c>
      <c r="AD46" s="798">
        <v>0</v>
      </c>
      <c r="AE46" s="475">
        <v>0</v>
      </c>
      <c r="AF46" s="453">
        <v>0</v>
      </c>
      <c r="AG46" s="475">
        <v>0</v>
      </c>
      <c r="AH46" s="314" t="s">
        <v>29</v>
      </c>
      <c r="AI46" s="798">
        <v>0</v>
      </c>
      <c r="AJ46" s="475">
        <v>0</v>
      </c>
      <c r="AK46" s="453">
        <v>1.6</v>
      </c>
      <c r="AL46" s="475">
        <v>0</v>
      </c>
      <c r="AM46" s="314" t="s">
        <v>29</v>
      </c>
      <c r="AN46" s="798">
        <v>1.6</v>
      </c>
      <c r="AO46" s="475">
        <v>0</v>
      </c>
      <c r="AP46" s="453">
        <v>0.027435</v>
      </c>
      <c r="AQ46" s="475">
        <v>0</v>
      </c>
      <c r="AR46" s="314" t="s">
        <v>29</v>
      </c>
      <c r="AS46" s="798">
        <v>0.027435</v>
      </c>
      <c r="AT46" s="475">
        <v>0</v>
      </c>
      <c r="AU46" s="453">
        <v>0</v>
      </c>
      <c r="AV46" s="475">
        <v>0</v>
      </c>
      <c r="AW46" s="314" t="s">
        <v>29</v>
      </c>
      <c r="AX46" s="798">
        <v>0</v>
      </c>
      <c r="AY46" s="475">
        <v>0</v>
      </c>
    </row>
    <row r="47" s="695" customFormat="1" hidden="1" outlineLevel="2" spans="1:51">
      <c r="A47" s="797" t="s">
        <v>69</v>
      </c>
      <c r="B47" s="453"/>
      <c r="C47" s="475"/>
      <c r="D47" s="314"/>
      <c r="E47" s="798"/>
      <c r="F47" s="475"/>
      <c r="G47" s="453"/>
      <c r="H47" s="475"/>
      <c r="I47" s="314"/>
      <c r="J47" s="798"/>
      <c r="K47" s="475"/>
      <c r="L47" s="453"/>
      <c r="M47" s="475"/>
      <c r="N47" s="314"/>
      <c r="O47" s="798"/>
      <c r="P47" s="475"/>
      <c r="Q47" s="453"/>
      <c r="R47" s="475"/>
      <c r="S47" s="314"/>
      <c r="T47" s="798"/>
      <c r="U47" s="475"/>
      <c r="V47" s="453"/>
      <c r="W47" s="475"/>
      <c r="X47" s="314"/>
      <c r="Y47" s="798"/>
      <c r="Z47" s="475"/>
      <c r="AA47" s="453"/>
      <c r="AB47" s="475"/>
      <c r="AC47" s="314"/>
      <c r="AD47" s="798"/>
      <c r="AE47" s="475"/>
      <c r="AF47" s="453"/>
      <c r="AG47" s="475"/>
      <c r="AH47" s="314"/>
      <c r="AI47" s="798"/>
      <c r="AJ47" s="475"/>
      <c r="AK47" s="453"/>
      <c r="AL47" s="475"/>
      <c r="AM47" s="314"/>
      <c r="AN47" s="798"/>
      <c r="AO47" s="475"/>
      <c r="AP47" s="453"/>
      <c r="AQ47" s="475"/>
      <c r="AR47" s="314"/>
      <c r="AS47" s="798"/>
      <c r="AT47" s="475"/>
      <c r="AU47" s="453"/>
      <c r="AV47" s="475"/>
      <c r="AW47" s="314"/>
      <c r="AX47" s="798"/>
      <c r="AY47" s="475"/>
    </row>
    <row r="48" s="695" customFormat="1" hidden="1" outlineLevel="2" spans="1:51">
      <c r="A48" s="797" t="s">
        <v>68</v>
      </c>
      <c r="B48" s="453"/>
      <c r="C48" s="475"/>
      <c r="D48" s="314"/>
      <c r="E48" s="798"/>
      <c r="F48" s="475"/>
      <c r="G48" s="453"/>
      <c r="H48" s="475"/>
      <c r="I48" s="314"/>
      <c r="J48" s="798"/>
      <c r="K48" s="475"/>
      <c r="L48" s="453"/>
      <c r="M48" s="475"/>
      <c r="N48" s="314"/>
      <c r="O48" s="798"/>
      <c r="P48" s="475"/>
      <c r="Q48" s="453"/>
      <c r="R48" s="475"/>
      <c r="S48" s="314"/>
      <c r="T48" s="798"/>
      <c r="U48" s="475"/>
      <c r="V48" s="453"/>
      <c r="W48" s="475"/>
      <c r="X48" s="314"/>
      <c r="Y48" s="798"/>
      <c r="Z48" s="475"/>
      <c r="AA48" s="453"/>
      <c r="AB48" s="475"/>
      <c r="AC48" s="314"/>
      <c r="AD48" s="798"/>
      <c r="AE48" s="475"/>
      <c r="AF48" s="453"/>
      <c r="AG48" s="475"/>
      <c r="AH48" s="314"/>
      <c r="AI48" s="798"/>
      <c r="AJ48" s="475"/>
      <c r="AK48" s="453"/>
      <c r="AL48" s="475"/>
      <c r="AM48" s="314"/>
      <c r="AN48" s="798"/>
      <c r="AO48" s="475"/>
      <c r="AP48" s="453"/>
      <c r="AQ48" s="475"/>
      <c r="AR48" s="314"/>
      <c r="AS48" s="798"/>
      <c r="AT48" s="475"/>
      <c r="AU48" s="453"/>
      <c r="AV48" s="475"/>
      <c r="AW48" s="314"/>
      <c r="AX48" s="798"/>
      <c r="AY48" s="475"/>
    </row>
    <row r="49" s="695" customFormat="1" hidden="1" outlineLevel="2" spans="1:51">
      <c r="A49" s="796" t="s">
        <v>71</v>
      </c>
      <c r="B49" s="453">
        <v>0</v>
      </c>
      <c r="C49" s="475">
        <v>-0.248</v>
      </c>
      <c r="D49" s="314">
        <v>0</v>
      </c>
      <c r="E49" s="798">
        <v>0.248</v>
      </c>
      <c r="F49" s="475">
        <v>0</v>
      </c>
      <c r="G49" s="453">
        <v>0</v>
      </c>
      <c r="H49" s="475">
        <v>0</v>
      </c>
      <c r="I49" s="314" t="s">
        <v>29</v>
      </c>
      <c r="J49" s="798">
        <v>0</v>
      </c>
      <c r="K49" s="475">
        <v>0</v>
      </c>
      <c r="L49" s="453">
        <v>0</v>
      </c>
      <c r="M49" s="475">
        <v>0</v>
      </c>
      <c r="N49" s="314" t="s">
        <v>29</v>
      </c>
      <c r="O49" s="798">
        <v>0</v>
      </c>
      <c r="P49" s="475">
        <v>0</v>
      </c>
      <c r="Q49" s="453">
        <v>0</v>
      </c>
      <c r="R49" s="475">
        <v>0</v>
      </c>
      <c r="S49" s="314" t="s">
        <v>29</v>
      </c>
      <c r="T49" s="798">
        <v>0</v>
      </c>
      <c r="U49" s="475">
        <v>0</v>
      </c>
      <c r="V49" s="453">
        <v>0</v>
      </c>
      <c r="W49" s="475">
        <v>-0.248</v>
      </c>
      <c r="X49" s="314">
        <v>0</v>
      </c>
      <c r="Y49" s="798">
        <v>0.248</v>
      </c>
      <c r="Z49" s="475">
        <v>0</v>
      </c>
      <c r="AA49" s="453">
        <v>0</v>
      </c>
      <c r="AB49" s="475">
        <v>0</v>
      </c>
      <c r="AC49" s="314" t="s">
        <v>29</v>
      </c>
      <c r="AD49" s="798">
        <v>0</v>
      </c>
      <c r="AE49" s="475">
        <v>0</v>
      </c>
      <c r="AF49" s="453">
        <v>0</v>
      </c>
      <c r="AG49" s="475">
        <v>0</v>
      </c>
      <c r="AH49" s="314" t="s">
        <v>29</v>
      </c>
      <c r="AI49" s="798">
        <v>0</v>
      </c>
      <c r="AJ49" s="475">
        <v>0</v>
      </c>
      <c r="AK49" s="453">
        <v>0</v>
      </c>
      <c r="AL49" s="475">
        <v>0</v>
      </c>
      <c r="AM49" s="314" t="s">
        <v>29</v>
      </c>
      <c r="AN49" s="798">
        <v>0</v>
      </c>
      <c r="AO49" s="475">
        <v>0</v>
      </c>
      <c r="AP49" s="453">
        <v>0</v>
      </c>
      <c r="AQ49" s="475">
        <v>0</v>
      </c>
      <c r="AR49" s="314" t="s">
        <v>29</v>
      </c>
      <c r="AS49" s="798">
        <v>0</v>
      </c>
      <c r="AT49" s="475">
        <v>0</v>
      </c>
      <c r="AU49" s="453">
        <v>0</v>
      </c>
      <c r="AV49" s="475">
        <v>0</v>
      </c>
      <c r="AW49" s="314" t="s">
        <v>29</v>
      </c>
      <c r="AX49" s="798">
        <v>0</v>
      </c>
      <c r="AY49" s="475">
        <v>0</v>
      </c>
    </row>
    <row r="50" s="695" customFormat="1" hidden="1" outlineLevel="2" spans="1:51">
      <c r="A50" s="796" t="s">
        <v>72</v>
      </c>
      <c r="B50" s="453">
        <v>0</v>
      </c>
      <c r="C50" s="475">
        <v>6.5455</v>
      </c>
      <c r="D50" s="314">
        <v>0</v>
      </c>
      <c r="E50" s="798">
        <v>-6.5455</v>
      </c>
      <c r="F50" s="475">
        <v>0</v>
      </c>
      <c r="G50" s="453">
        <v>0</v>
      </c>
      <c r="H50" s="475">
        <v>0</v>
      </c>
      <c r="I50" s="314" t="s">
        <v>29</v>
      </c>
      <c r="J50" s="798">
        <v>0</v>
      </c>
      <c r="K50" s="475">
        <v>0</v>
      </c>
      <c r="L50" s="453">
        <v>0</v>
      </c>
      <c r="M50" s="475">
        <v>0</v>
      </c>
      <c r="N50" s="314" t="s">
        <v>29</v>
      </c>
      <c r="O50" s="798">
        <v>0</v>
      </c>
      <c r="P50" s="475">
        <v>0</v>
      </c>
      <c r="Q50" s="453">
        <v>0</v>
      </c>
      <c r="R50" s="475">
        <v>0</v>
      </c>
      <c r="S50" s="314" t="s">
        <v>29</v>
      </c>
      <c r="T50" s="798">
        <v>0</v>
      </c>
      <c r="U50" s="475">
        <v>0</v>
      </c>
      <c r="V50" s="453">
        <v>0</v>
      </c>
      <c r="W50" s="475">
        <v>6.5455</v>
      </c>
      <c r="X50" s="314">
        <v>0</v>
      </c>
      <c r="Y50" s="798">
        <v>-6.5455</v>
      </c>
      <c r="Z50" s="475">
        <v>0</v>
      </c>
      <c r="AA50" s="453">
        <v>0</v>
      </c>
      <c r="AB50" s="475">
        <v>0</v>
      </c>
      <c r="AC50" s="314" t="s">
        <v>29</v>
      </c>
      <c r="AD50" s="798">
        <v>0</v>
      </c>
      <c r="AE50" s="475">
        <v>0</v>
      </c>
      <c r="AF50" s="453">
        <v>0</v>
      </c>
      <c r="AG50" s="475">
        <v>0</v>
      </c>
      <c r="AH50" s="314" t="s">
        <v>29</v>
      </c>
      <c r="AI50" s="798">
        <v>0</v>
      </c>
      <c r="AJ50" s="475">
        <v>0</v>
      </c>
      <c r="AK50" s="453">
        <v>0</v>
      </c>
      <c r="AL50" s="475">
        <v>0</v>
      </c>
      <c r="AM50" s="314" t="s">
        <v>29</v>
      </c>
      <c r="AN50" s="798">
        <v>0</v>
      </c>
      <c r="AO50" s="475">
        <v>0</v>
      </c>
      <c r="AP50" s="453">
        <v>0</v>
      </c>
      <c r="AQ50" s="475">
        <v>0.2</v>
      </c>
      <c r="AR50" s="314">
        <v>0</v>
      </c>
      <c r="AS50" s="798">
        <v>-0.2</v>
      </c>
      <c r="AT50" s="475">
        <v>0</v>
      </c>
      <c r="AU50" s="453">
        <v>0</v>
      </c>
      <c r="AV50" s="475">
        <v>0</v>
      </c>
      <c r="AW50" s="314" t="s">
        <v>29</v>
      </c>
      <c r="AX50" s="798">
        <v>0</v>
      </c>
      <c r="AY50" s="475">
        <v>0</v>
      </c>
    </row>
    <row r="51" s="695" customFormat="1" hidden="1" outlineLevel="2" spans="1:51">
      <c r="A51" s="796" t="s">
        <v>188</v>
      </c>
      <c r="B51" s="787">
        <v>0</v>
      </c>
      <c r="C51" s="788">
        <v>0</v>
      </c>
      <c r="D51" s="720" t="s">
        <v>29</v>
      </c>
      <c r="E51" s="789">
        <v>0</v>
      </c>
      <c r="F51" s="788">
        <v>0</v>
      </c>
      <c r="G51" s="787">
        <v>0</v>
      </c>
      <c r="H51" s="788">
        <v>0</v>
      </c>
      <c r="I51" s="720" t="s">
        <v>29</v>
      </c>
      <c r="J51" s="789">
        <v>0</v>
      </c>
      <c r="K51" s="788">
        <v>0</v>
      </c>
      <c r="L51" s="787">
        <v>0</v>
      </c>
      <c r="M51" s="788">
        <v>0</v>
      </c>
      <c r="N51" s="720" t="s">
        <v>29</v>
      </c>
      <c r="O51" s="789">
        <v>0</v>
      </c>
      <c r="P51" s="788">
        <v>0</v>
      </c>
      <c r="Q51" s="787">
        <v>0</v>
      </c>
      <c r="R51" s="788">
        <v>0</v>
      </c>
      <c r="S51" s="720" t="s">
        <v>29</v>
      </c>
      <c r="T51" s="789">
        <v>0</v>
      </c>
      <c r="U51" s="788">
        <v>0</v>
      </c>
      <c r="V51" s="787">
        <v>0</v>
      </c>
      <c r="W51" s="788">
        <v>0</v>
      </c>
      <c r="X51" s="720" t="s">
        <v>29</v>
      </c>
      <c r="Y51" s="789">
        <v>0</v>
      </c>
      <c r="Z51" s="788">
        <v>0</v>
      </c>
      <c r="AA51" s="787">
        <v>0</v>
      </c>
      <c r="AB51" s="788">
        <v>0</v>
      </c>
      <c r="AC51" s="720" t="s">
        <v>29</v>
      </c>
      <c r="AD51" s="789">
        <v>0</v>
      </c>
      <c r="AE51" s="788">
        <v>0</v>
      </c>
      <c r="AF51" s="787">
        <v>0</v>
      </c>
      <c r="AG51" s="788">
        <v>0</v>
      </c>
      <c r="AH51" s="720" t="s">
        <v>29</v>
      </c>
      <c r="AI51" s="789">
        <v>0</v>
      </c>
      <c r="AJ51" s="788">
        <v>0</v>
      </c>
      <c r="AK51" s="787">
        <v>0</v>
      </c>
      <c r="AL51" s="788">
        <v>0</v>
      </c>
      <c r="AM51" s="720" t="s">
        <v>29</v>
      </c>
      <c r="AN51" s="789">
        <v>0</v>
      </c>
      <c r="AO51" s="788">
        <v>0</v>
      </c>
      <c r="AP51" s="787">
        <v>0</v>
      </c>
      <c r="AQ51" s="788">
        <v>0</v>
      </c>
      <c r="AR51" s="720" t="s">
        <v>29</v>
      </c>
      <c r="AS51" s="789">
        <v>0</v>
      </c>
      <c r="AT51" s="788">
        <v>0</v>
      </c>
      <c r="AU51" s="787">
        <v>0</v>
      </c>
      <c r="AV51" s="788">
        <v>0</v>
      </c>
      <c r="AW51" s="720" t="s">
        <v>29</v>
      </c>
      <c r="AX51" s="789">
        <v>0</v>
      </c>
      <c r="AY51" s="788">
        <v>0</v>
      </c>
    </row>
    <row r="52" s="772" customFormat="1" collapsed="1" spans="1:51">
      <c r="A52" s="790" t="s">
        <v>73</v>
      </c>
      <c r="B52" s="791">
        <v>245.586095</v>
      </c>
      <c r="C52" s="792">
        <v>257.67416668</v>
      </c>
      <c r="D52" s="793">
        <v>0.95308776259666</v>
      </c>
      <c r="E52" s="794">
        <v>-12.08807168</v>
      </c>
      <c r="F52" s="792">
        <v>0</v>
      </c>
      <c r="G52" s="791">
        <v>31.1022849999999</v>
      </c>
      <c r="H52" s="792">
        <v>58.78333335</v>
      </c>
      <c r="I52" s="793">
        <v>0.529100396787892</v>
      </c>
      <c r="J52" s="794">
        <v>-27.6810483500001</v>
      </c>
      <c r="K52" s="792">
        <v>0</v>
      </c>
      <c r="L52" s="791">
        <v>8.99429599999999</v>
      </c>
      <c r="M52" s="792">
        <v>10.74666669</v>
      </c>
      <c r="N52" s="793">
        <v>0.836938211582329</v>
      </c>
      <c r="O52" s="794">
        <v>-1.75237069000001</v>
      </c>
      <c r="P52" s="792">
        <v>0</v>
      </c>
      <c r="Q52" s="791">
        <v>0.3708</v>
      </c>
      <c r="R52" s="792">
        <v>0.17666667</v>
      </c>
      <c r="S52" s="793">
        <v>2.09886788492702</v>
      </c>
      <c r="T52" s="794">
        <v>0.19413333</v>
      </c>
      <c r="U52" s="792">
        <v>0</v>
      </c>
      <c r="V52" s="791">
        <v>202.881961</v>
      </c>
      <c r="W52" s="792">
        <v>187.40749999</v>
      </c>
      <c r="X52" s="793">
        <v>1.0825711938467</v>
      </c>
      <c r="Y52" s="794">
        <v>15.47446101</v>
      </c>
      <c r="Z52" s="792">
        <v>0</v>
      </c>
      <c r="AA52" s="791">
        <v>2.236753</v>
      </c>
      <c r="AB52" s="792">
        <v>0.55999998</v>
      </c>
      <c r="AC52" s="793">
        <v>3.99420192836435</v>
      </c>
      <c r="AD52" s="794">
        <v>1.67675302</v>
      </c>
      <c r="AE52" s="792">
        <v>0</v>
      </c>
      <c r="AF52" s="791">
        <v>0</v>
      </c>
      <c r="AG52" s="792">
        <v>0</v>
      </c>
      <c r="AH52" s="793" t="s">
        <v>29</v>
      </c>
      <c r="AI52" s="794">
        <v>0</v>
      </c>
      <c r="AJ52" s="792">
        <v>0</v>
      </c>
      <c r="AK52" s="791">
        <v>2.393288</v>
      </c>
      <c r="AL52" s="792">
        <v>4.08</v>
      </c>
      <c r="AM52" s="793">
        <v>0.586590196078431</v>
      </c>
      <c r="AN52" s="794">
        <v>-1.686712</v>
      </c>
      <c r="AO52" s="792">
        <v>0</v>
      </c>
      <c r="AP52" s="791">
        <v>1.719859</v>
      </c>
      <c r="AQ52" s="792">
        <v>2</v>
      </c>
      <c r="AR52" s="793">
        <v>0.8599295</v>
      </c>
      <c r="AS52" s="794">
        <v>-0.280141</v>
      </c>
      <c r="AT52" s="792">
        <v>0</v>
      </c>
      <c r="AU52" s="791">
        <v>0.551099999999999</v>
      </c>
      <c r="AV52" s="792">
        <v>0.6</v>
      </c>
      <c r="AW52" s="793">
        <v>0.918499999999998</v>
      </c>
      <c r="AX52" s="794">
        <v>-0.0489000000000009</v>
      </c>
      <c r="AY52" s="792">
        <v>0</v>
      </c>
    </row>
    <row r="53" s="772" customFormat="1" spans="1:51">
      <c r="A53" s="790" t="s">
        <v>74</v>
      </c>
      <c r="B53" s="791">
        <v>42.40982</v>
      </c>
      <c r="C53" s="792">
        <v>42.14728117</v>
      </c>
      <c r="D53" s="793">
        <v>1.00622908103944</v>
      </c>
      <c r="E53" s="794">
        <v>0.262538830000011</v>
      </c>
      <c r="F53" s="792">
        <v>28.341217</v>
      </c>
      <c r="G53" s="791">
        <v>30.283363</v>
      </c>
      <c r="H53" s="792">
        <v>26.40771901</v>
      </c>
      <c r="I53" s="793">
        <v>1.14676178539057</v>
      </c>
      <c r="J53" s="794">
        <v>3.87564399</v>
      </c>
      <c r="K53" s="792">
        <v>21.542782</v>
      </c>
      <c r="L53" s="791">
        <v>6.804102</v>
      </c>
      <c r="M53" s="792">
        <v>10.216662</v>
      </c>
      <c r="N53" s="793">
        <v>0.665980924102217</v>
      </c>
      <c r="O53" s="794">
        <v>-3.41256</v>
      </c>
      <c r="P53" s="792">
        <v>5.221535</v>
      </c>
      <c r="Q53" s="791">
        <v>2.4256</v>
      </c>
      <c r="R53" s="792">
        <v>2.8665</v>
      </c>
      <c r="S53" s="793">
        <v>0.846188731903018</v>
      </c>
      <c r="T53" s="794">
        <v>-0.4409</v>
      </c>
      <c r="U53" s="792">
        <v>1.0749</v>
      </c>
      <c r="V53" s="791">
        <v>0</v>
      </c>
      <c r="W53" s="792">
        <v>0</v>
      </c>
      <c r="X53" s="793" t="s">
        <v>29</v>
      </c>
      <c r="Y53" s="794">
        <v>0</v>
      </c>
      <c r="Z53" s="792">
        <v>0</v>
      </c>
      <c r="AA53" s="791">
        <v>2.896755</v>
      </c>
      <c r="AB53" s="792">
        <v>2.65640016</v>
      </c>
      <c r="AC53" s="793">
        <v>1.09048141301121</v>
      </c>
      <c r="AD53" s="794">
        <v>0.24035484</v>
      </c>
      <c r="AE53" s="792">
        <v>0.502</v>
      </c>
      <c r="AF53" s="791">
        <v>0</v>
      </c>
      <c r="AG53" s="792">
        <v>0</v>
      </c>
      <c r="AH53" s="793" t="s">
        <v>29</v>
      </c>
      <c r="AI53" s="794">
        <v>0</v>
      </c>
      <c r="AJ53" s="792">
        <v>0</v>
      </c>
      <c r="AK53" s="791">
        <v>0.051837</v>
      </c>
      <c r="AL53" s="792">
        <v>0.06</v>
      </c>
      <c r="AM53" s="793">
        <v>0.86395</v>
      </c>
      <c r="AN53" s="794">
        <v>-0.008163</v>
      </c>
      <c r="AO53" s="792">
        <v>0.056563</v>
      </c>
      <c r="AP53" s="791">
        <v>14.980907</v>
      </c>
      <c r="AQ53" s="792">
        <v>10.31</v>
      </c>
      <c r="AR53" s="793">
        <v>1.4530462657614</v>
      </c>
      <c r="AS53" s="794">
        <v>4.670907</v>
      </c>
      <c r="AT53" s="792">
        <v>13.118204</v>
      </c>
      <c r="AU53" s="791">
        <v>2.15743</v>
      </c>
      <c r="AV53" s="792">
        <v>5.025</v>
      </c>
      <c r="AW53" s="793">
        <v>0.429339303482587</v>
      </c>
      <c r="AX53" s="794">
        <v>-2.86757</v>
      </c>
      <c r="AY53" s="792">
        <v>4.93628</v>
      </c>
    </row>
    <row r="54" s="695" customFormat="1" ht="16.2" spans="1:51">
      <c r="A54" s="213" t="s">
        <v>75</v>
      </c>
      <c r="B54" s="214">
        <v>525.399178</v>
      </c>
      <c r="C54" s="328">
        <v>568.53969872</v>
      </c>
      <c r="D54" s="238">
        <v>0.924120477748298</v>
      </c>
      <c r="E54" s="799">
        <v>-43.1405207199999</v>
      </c>
      <c r="F54" s="328">
        <v>236.183266</v>
      </c>
      <c r="G54" s="214">
        <v>164.242942</v>
      </c>
      <c r="H54" s="328">
        <v>244.02445236</v>
      </c>
      <c r="I54" s="238">
        <v>0.673059361107381</v>
      </c>
      <c r="J54" s="799">
        <v>-79.78151036</v>
      </c>
      <c r="K54" s="328">
        <v>81.0345419999998</v>
      </c>
      <c r="L54" s="214">
        <v>46.0221369999999</v>
      </c>
      <c r="M54" s="328">
        <v>62.48608269</v>
      </c>
      <c r="N54" s="238">
        <v>0.736518197633232</v>
      </c>
      <c r="O54" s="799">
        <v>-16.4639456900001</v>
      </c>
      <c r="P54" s="328">
        <v>32.257385</v>
      </c>
      <c r="Q54" s="214">
        <v>5.18369999999999</v>
      </c>
      <c r="R54" s="328">
        <v>5.92976667</v>
      </c>
      <c r="S54" s="238">
        <v>0.874182794784401</v>
      </c>
      <c r="T54" s="799">
        <v>-0.746066670000009</v>
      </c>
      <c r="U54" s="328">
        <v>0.450399999999992</v>
      </c>
      <c r="V54" s="214">
        <v>295.450468</v>
      </c>
      <c r="W54" s="328">
        <v>246.96074567</v>
      </c>
      <c r="X54" s="238">
        <v>1.19634586945568</v>
      </c>
      <c r="Y54" s="799">
        <v>48.48972233</v>
      </c>
      <c r="Z54" s="328">
        <v>118.7747</v>
      </c>
      <c r="AA54" s="214">
        <v>14.499931</v>
      </c>
      <c r="AB54" s="328">
        <v>9.13865133</v>
      </c>
      <c r="AC54" s="238">
        <v>1.5866598337547</v>
      </c>
      <c r="AD54" s="799">
        <v>5.36127967</v>
      </c>
      <c r="AE54" s="328">
        <v>3.666239</v>
      </c>
      <c r="AF54" s="214">
        <v>109.993813</v>
      </c>
      <c r="AG54" s="328">
        <v>114.88</v>
      </c>
      <c r="AH54" s="238">
        <v>0.957467035167131</v>
      </c>
      <c r="AI54" s="799">
        <v>-4.88618699999999</v>
      </c>
      <c r="AJ54" s="328">
        <v>151.317625</v>
      </c>
      <c r="AK54" s="214">
        <v>17.216422</v>
      </c>
      <c r="AL54" s="328">
        <v>24.53</v>
      </c>
      <c r="AM54" s="238">
        <v>0.701851691805952</v>
      </c>
      <c r="AN54" s="799">
        <v>-7.313578</v>
      </c>
      <c r="AO54" s="328">
        <v>17.499675</v>
      </c>
      <c r="AP54" s="214">
        <v>18.511449</v>
      </c>
      <c r="AQ54" s="328">
        <v>16.54100001</v>
      </c>
      <c r="AR54" s="238">
        <v>1.11912514290604</v>
      </c>
      <c r="AS54" s="799">
        <v>1.97044899</v>
      </c>
      <c r="AT54" s="328">
        <v>22.105891</v>
      </c>
      <c r="AU54" s="214">
        <v>8.41766799999998</v>
      </c>
      <c r="AV54" s="328">
        <v>9.42500001</v>
      </c>
      <c r="AW54" s="238">
        <v>0.893121272261938</v>
      </c>
      <c r="AX54" s="799">
        <v>-1.00733201000002</v>
      </c>
      <c r="AY54" s="328">
        <v>11.685829</v>
      </c>
    </row>
    <row r="55" hidden="1" outlineLevel="2" spans="1:51">
      <c r="A55" s="796" t="s">
        <v>76</v>
      </c>
      <c r="B55" s="787">
        <v>7.58910799999999</v>
      </c>
      <c r="C55" s="788">
        <v>6.89555302</v>
      </c>
      <c r="D55" s="720">
        <v>1.10058003730642</v>
      </c>
      <c r="E55" s="789">
        <v>0.693554979999991</v>
      </c>
      <c r="F55" s="788">
        <v>-0.439375</v>
      </c>
      <c r="G55" s="787">
        <v>6.03039299999999</v>
      </c>
      <c r="H55" s="788">
        <v>5.0876</v>
      </c>
      <c r="I55" s="720">
        <v>1.18531193490054</v>
      </c>
      <c r="J55" s="789">
        <v>0.94279299999999</v>
      </c>
      <c r="K55" s="788">
        <v>0</v>
      </c>
      <c r="L55" s="787">
        <v>0.958215</v>
      </c>
      <c r="M55" s="788">
        <v>1.008354</v>
      </c>
      <c r="N55" s="720">
        <v>0.950276391029341</v>
      </c>
      <c r="O55" s="789">
        <v>-0.0501389999999999</v>
      </c>
      <c r="P55" s="788">
        <v>-0.356875</v>
      </c>
      <c r="Q55" s="787">
        <v>0.2325</v>
      </c>
      <c r="R55" s="788">
        <v>0.2346</v>
      </c>
      <c r="S55" s="720">
        <v>0.991048593350384</v>
      </c>
      <c r="T55" s="789">
        <v>-0.00210000000000002</v>
      </c>
      <c r="U55" s="788">
        <v>-0.0825</v>
      </c>
      <c r="V55" s="787">
        <v>0</v>
      </c>
      <c r="W55" s="788">
        <v>0</v>
      </c>
      <c r="X55" s="720" t="s">
        <v>29</v>
      </c>
      <c r="Y55" s="789">
        <v>0</v>
      </c>
      <c r="Z55" s="788">
        <v>0</v>
      </c>
      <c r="AA55" s="787">
        <v>0.368</v>
      </c>
      <c r="AB55" s="788">
        <v>0.56499902</v>
      </c>
      <c r="AC55" s="720">
        <v>0.651328563366358</v>
      </c>
      <c r="AD55" s="789">
        <v>-0.19699902</v>
      </c>
      <c r="AE55" s="788">
        <v>0</v>
      </c>
      <c r="AF55" s="787">
        <v>0</v>
      </c>
      <c r="AG55" s="788">
        <v>0</v>
      </c>
      <c r="AH55" s="720" t="s">
        <v>29</v>
      </c>
      <c r="AI55" s="789">
        <v>0</v>
      </c>
      <c r="AJ55" s="788">
        <v>0</v>
      </c>
      <c r="AK55" s="787">
        <v>0</v>
      </c>
      <c r="AL55" s="788">
        <v>0</v>
      </c>
      <c r="AM55" s="720" t="s">
        <v>29</v>
      </c>
      <c r="AN55" s="789">
        <v>0</v>
      </c>
      <c r="AO55" s="788">
        <v>0</v>
      </c>
      <c r="AP55" s="787">
        <v>0</v>
      </c>
      <c r="AQ55" s="788">
        <v>0</v>
      </c>
      <c r="AR55" s="720" t="s">
        <v>29</v>
      </c>
      <c r="AS55" s="789">
        <v>0</v>
      </c>
      <c r="AT55" s="788">
        <v>0</v>
      </c>
      <c r="AU55" s="787">
        <v>0</v>
      </c>
      <c r="AV55" s="788">
        <v>0.35</v>
      </c>
      <c r="AW55" s="720">
        <v>0</v>
      </c>
      <c r="AX55" s="789">
        <v>-0.35</v>
      </c>
      <c r="AY55" s="788">
        <v>0</v>
      </c>
    </row>
    <row r="56" s="695" customFormat="1" hidden="1" outlineLevel="2" spans="1:51">
      <c r="A56" s="796" t="s">
        <v>77</v>
      </c>
      <c r="B56" s="787">
        <v>59.1968139999999</v>
      </c>
      <c r="C56" s="788">
        <v>74.274074</v>
      </c>
      <c r="D56" s="720">
        <v>0.797005076091556</v>
      </c>
      <c r="E56" s="789">
        <v>-15.0772600000001</v>
      </c>
      <c r="F56" s="788">
        <v>72.952797</v>
      </c>
      <c r="G56" s="787">
        <v>1.261167</v>
      </c>
      <c r="H56" s="788">
        <v>1.1047</v>
      </c>
      <c r="I56" s="720">
        <v>1.14163754865574</v>
      </c>
      <c r="J56" s="789">
        <v>0.156467</v>
      </c>
      <c r="K56" s="788">
        <v>5.673236</v>
      </c>
      <c r="L56" s="787">
        <v>0.354303</v>
      </c>
      <c r="M56" s="788">
        <v>0.436674</v>
      </c>
      <c r="N56" s="720">
        <v>0.811367290014977</v>
      </c>
      <c r="O56" s="789">
        <v>-0.082371</v>
      </c>
      <c r="P56" s="788">
        <v>0.963494</v>
      </c>
      <c r="Q56" s="787">
        <v>0</v>
      </c>
      <c r="R56" s="788">
        <v>0</v>
      </c>
      <c r="S56" s="720" t="s">
        <v>29</v>
      </c>
      <c r="T56" s="789">
        <v>0</v>
      </c>
      <c r="U56" s="788">
        <v>0.195</v>
      </c>
      <c r="V56" s="787">
        <v>56.4711649999999</v>
      </c>
      <c r="W56" s="788">
        <v>72.7027</v>
      </c>
      <c r="X56" s="720">
        <v>0.776740960101893</v>
      </c>
      <c r="Y56" s="789">
        <v>-16.2315350000001</v>
      </c>
      <c r="Z56" s="788">
        <v>64.898967</v>
      </c>
      <c r="AA56" s="787">
        <v>1.110179</v>
      </c>
      <c r="AB56" s="788">
        <v>0.03</v>
      </c>
      <c r="AC56" s="720">
        <v>37.0059666666667</v>
      </c>
      <c r="AD56" s="789">
        <v>1.080179</v>
      </c>
      <c r="AE56" s="788">
        <v>1.2221</v>
      </c>
      <c r="AF56" s="787">
        <v>0</v>
      </c>
      <c r="AG56" s="788">
        <v>0</v>
      </c>
      <c r="AH56" s="720" t="s">
        <v>29</v>
      </c>
      <c r="AI56" s="789">
        <v>0</v>
      </c>
      <c r="AJ56" s="788">
        <v>0</v>
      </c>
      <c r="AK56" s="787">
        <v>0</v>
      </c>
      <c r="AL56" s="788">
        <v>6.6</v>
      </c>
      <c r="AM56" s="720">
        <v>0</v>
      </c>
      <c r="AN56" s="789">
        <v>-6.6</v>
      </c>
      <c r="AO56" s="788">
        <v>4.587156</v>
      </c>
      <c r="AP56" s="787">
        <v>0.007325</v>
      </c>
      <c r="AQ56" s="788">
        <v>0</v>
      </c>
      <c r="AR56" s="720" t="s">
        <v>29</v>
      </c>
      <c r="AS56" s="789">
        <v>0.007325</v>
      </c>
      <c r="AT56" s="788">
        <v>0.00417399999999999</v>
      </c>
      <c r="AU56" s="787">
        <v>0</v>
      </c>
      <c r="AV56" s="788">
        <v>0.4</v>
      </c>
      <c r="AW56" s="720">
        <v>0</v>
      </c>
      <c r="AX56" s="789">
        <v>-0.4</v>
      </c>
      <c r="AY56" s="788">
        <v>1.192</v>
      </c>
    </row>
    <row r="57" hidden="1" outlineLevel="2" spans="1:51">
      <c r="A57" s="796" t="s">
        <v>78</v>
      </c>
      <c r="B57" s="787">
        <v>53.9381929999998</v>
      </c>
      <c r="C57" s="788">
        <v>58.2</v>
      </c>
      <c r="D57" s="720">
        <v>0.926773075601371</v>
      </c>
      <c r="E57" s="789">
        <v>-4.2618070000002</v>
      </c>
      <c r="F57" s="788">
        <v>57.4068339999998</v>
      </c>
      <c r="G57" s="787">
        <v>2.1</v>
      </c>
      <c r="H57" s="788">
        <v>0</v>
      </c>
      <c r="I57" s="720" t="s">
        <v>29</v>
      </c>
      <c r="J57" s="789">
        <v>2.1</v>
      </c>
      <c r="K57" s="788">
        <v>1.11662499999999</v>
      </c>
      <c r="L57" s="787">
        <v>0.354303</v>
      </c>
      <c r="M57" s="788">
        <v>0</v>
      </c>
      <c r="N57" s="720" t="s">
        <v>29</v>
      </c>
      <c r="O57" s="789">
        <v>0.354303</v>
      </c>
      <c r="P57" s="788">
        <v>0.525792999999999</v>
      </c>
      <c r="Q57" s="787">
        <v>0</v>
      </c>
      <c r="R57" s="788">
        <v>0</v>
      </c>
      <c r="S57" s="720" t="s">
        <v>29</v>
      </c>
      <c r="T57" s="789">
        <v>0</v>
      </c>
      <c r="U57" s="788">
        <v>0</v>
      </c>
      <c r="V57" s="787">
        <v>49.8132979999998</v>
      </c>
      <c r="W57" s="788">
        <v>58.2</v>
      </c>
      <c r="X57" s="720">
        <v>0.855898591065289</v>
      </c>
      <c r="Y57" s="789">
        <v>-8.3867020000002</v>
      </c>
      <c r="Z57" s="788">
        <v>55.2784159999998</v>
      </c>
      <c r="AA57" s="787">
        <v>1.670592</v>
      </c>
      <c r="AB57" s="788">
        <v>0</v>
      </c>
      <c r="AC57" s="720" t="s">
        <v>29</v>
      </c>
      <c r="AD57" s="789">
        <v>1.670592</v>
      </c>
      <c r="AE57" s="788">
        <v>0.485999999999999</v>
      </c>
      <c r="AF57" s="787">
        <v>0</v>
      </c>
      <c r="AG57" s="788">
        <v>0</v>
      </c>
      <c r="AH57" s="720" t="s">
        <v>29</v>
      </c>
      <c r="AI57" s="789">
        <v>0</v>
      </c>
      <c r="AJ57" s="788">
        <v>0</v>
      </c>
      <c r="AK57" s="787">
        <v>0</v>
      </c>
      <c r="AL57" s="788">
        <v>0</v>
      </c>
      <c r="AM57" s="720" t="s">
        <v>29</v>
      </c>
      <c r="AN57" s="789">
        <v>0</v>
      </c>
      <c r="AO57" s="788">
        <v>0</v>
      </c>
      <c r="AP57" s="787">
        <v>0.443177</v>
      </c>
      <c r="AQ57" s="788">
        <v>0</v>
      </c>
      <c r="AR57" s="720" t="s">
        <v>29</v>
      </c>
      <c r="AS57" s="789">
        <v>0.443177</v>
      </c>
      <c r="AT57" s="788">
        <v>0.0273819999999999</v>
      </c>
      <c r="AU57" s="787">
        <v>0</v>
      </c>
      <c r="AV57" s="788">
        <v>0.2</v>
      </c>
      <c r="AW57" s="720">
        <v>0</v>
      </c>
      <c r="AX57" s="789">
        <v>-0.2</v>
      </c>
      <c r="AY57" s="788">
        <v>1</v>
      </c>
    </row>
    <row r="58" hidden="1" outlineLevel="2" spans="1:51">
      <c r="A58" s="796" t="s">
        <v>79</v>
      </c>
      <c r="B58" s="787">
        <v>8.07157899999998</v>
      </c>
      <c r="C58" s="788">
        <v>9.636454</v>
      </c>
      <c r="D58" s="720">
        <v>0.837608834120931</v>
      </c>
      <c r="E58" s="789">
        <v>-1.56487500000002</v>
      </c>
      <c r="F58" s="788">
        <v>9.05217199999999</v>
      </c>
      <c r="G58" s="787">
        <v>1.134</v>
      </c>
      <c r="H58" s="788">
        <v>1.1999</v>
      </c>
      <c r="I58" s="720">
        <v>0.945078756563047</v>
      </c>
      <c r="J58" s="789">
        <v>-0.0659000000000001</v>
      </c>
      <c r="K58" s="788">
        <v>1.14991</v>
      </c>
      <c r="L58" s="787">
        <v>0.354303</v>
      </c>
      <c r="M58" s="788">
        <v>0.423654</v>
      </c>
      <c r="N58" s="720">
        <v>0.836302737611353</v>
      </c>
      <c r="O58" s="789">
        <v>-0.0693510000000001</v>
      </c>
      <c r="P58" s="788">
        <v>0.387433999999999</v>
      </c>
      <c r="Q58" s="787">
        <v>0</v>
      </c>
      <c r="R58" s="788">
        <v>0</v>
      </c>
      <c r="S58" s="720" t="s">
        <v>29</v>
      </c>
      <c r="T58" s="789">
        <v>0</v>
      </c>
      <c r="U58" s="788">
        <v>0</v>
      </c>
      <c r="V58" s="787">
        <v>6.10858399999999</v>
      </c>
      <c r="W58" s="788">
        <v>7.9829</v>
      </c>
      <c r="X58" s="720">
        <v>0.765208633454007</v>
      </c>
      <c r="Y58" s="789">
        <v>-1.87431600000001</v>
      </c>
      <c r="Z58" s="788">
        <v>7.43482799999999</v>
      </c>
      <c r="AA58" s="787">
        <v>0.474691999999999</v>
      </c>
      <c r="AB58" s="788">
        <v>0.03</v>
      </c>
      <c r="AC58" s="720">
        <v>15.8230666666666</v>
      </c>
      <c r="AD58" s="789">
        <v>0.444691999999999</v>
      </c>
      <c r="AE58" s="788">
        <v>0.08</v>
      </c>
      <c r="AF58" s="787">
        <v>0</v>
      </c>
      <c r="AG58" s="788">
        <v>0</v>
      </c>
      <c r="AH58" s="720" t="s">
        <v>29</v>
      </c>
      <c r="AI58" s="789">
        <v>0</v>
      </c>
      <c r="AJ58" s="788">
        <v>0</v>
      </c>
      <c r="AK58" s="787">
        <v>0</v>
      </c>
      <c r="AL58" s="788">
        <v>0</v>
      </c>
      <c r="AM58" s="720" t="s">
        <v>29</v>
      </c>
      <c r="AN58" s="789">
        <v>0</v>
      </c>
      <c r="AO58" s="788">
        <v>0</v>
      </c>
      <c r="AP58" s="787">
        <v>0</v>
      </c>
      <c r="AQ58" s="788">
        <v>0</v>
      </c>
      <c r="AR58" s="720" t="s">
        <v>29</v>
      </c>
      <c r="AS58" s="789">
        <v>0</v>
      </c>
      <c r="AT58" s="788">
        <v>0</v>
      </c>
      <c r="AU58" s="787">
        <v>0</v>
      </c>
      <c r="AV58" s="788">
        <v>0</v>
      </c>
      <c r="AW58" s="720" t="s">
        <v>29</v>
      </c>
      <c r="AX58" s="789">
        <v>0</v>
      </c>
      <c r="AY58" s="788">
        <v>0</v>
      </c>
    </row>
    <row r="59" s="164" customFormat="1" hidden="1" outlineLevel="2" spans="1:51">
      <c r="A59" s="796" t="s">
        <v>80</v>
      </c>
      <c r="B59" s="787">
        <v>2.72436</v>
      </c>
      <c r="C59" s="788">
        <v>-1.41701</v>
      </c>
      <c r="D59" s="720">
        <v>-1.92261169645945</v>
      </c>
      <c r="E59" s="789">
        <v>4.14137</v>
      </c>
      <c r="F59" s="788">
        <v>27.264845</v>
      </c>
      <c r="G59" s="787">
        <v>1.2295</v>
      </c>
      <c r="H59" s="788">
        <v>0</v>
      </c>
      <c r="I59" s="720" t="s">
        <v>29</v>
      </c>
      <c r="J59" s="789">
        <v>1.2295</v>
      </c>
      <c r="K59" s="788">
        <v>13.921557</v>
      </c>
      <c r="L59" s="787">
        <v>0.41136</v>
      </c>
      <c r="M59" s="788">
        <v>0</v>
      </c>
      <c r="N59" s="720" t="s">
        <v>29</v>
      </c>
      <c r="O59" s="789">
        <v>0.41136</v>
      </c>
      <c r="P59" s="788">
        <v>2.828534</v>
      </c>
      <c r="Q59" s="787">
        <v>0.168</v>
      </c>
      <c r="R59" s="788">
        <v>0</v>
      </c>
      <c r="S59" s="720" t="s">
        <v>29</v>
      </c>
      <c r="T59" s="789">
        <v>0.168</v>
      </c>
      <c r="U59" s="788">
        <v>0.998799999999999</v>
      </c>
      <c r="V59" s="787">
        <v>0</v>
      </c>
      <c r="W59" s="788">
        <v>-1.41701</v>
      </c>
      <c r="X59" s="720">
        <v>0</v>
      </c>
      <c r="Y59" s="789">
        <v>1.41701</v>
      </c>
      <c r="Z59" s="788">
        <v>6.56784099999999</v>
      </c>
      <c r="AA59" s="787">
        <v>0.915499999999999</v>
      </c>
      <c r="AB59" s="788">
        <v>0</v>
      </c>
      <c r="AC59" s="720" t="s">
        <v>29</v>
      </c>
      <c r="AD59" s="789">
        <v>0.915499999999999</v>
      </c>
      <c r="AE59" s="788">
        <v>2.94811299999999</v>
      </c>
      <c r="AF59" s="787">
        <v>2.531193</v>
      </c>
      <c r="AG59" s="788">
        <v>0.8</v>
      </c>
      <c r="AH59" s="720">
        <v>3.16399125</v>
      </c>
      <c r="AI59" s="789">
        <v>1.731193</v>
      </c>
      <c r="AJ59" s="788">
        <v>0</v>
      </c>
      <c r="AK59" s="787">
        <v>0.358207</v>
      </c>
      <c r="AL59" s="788">
        <v>0</v>
      </c>
      <c r="AM59" s="720" t="s">
        <v>29</v>
      </c>
      <c r="AN59" s="789">
        <v>0.358207</v>
      </c>
      <c r="AO59" s="788">
        <v>0</v>
      </c>
      <c r="AP59" s="787">
        <v>0.477428</v>
      </c>
      <c r="AQ59" s="788">
        <v>0.5</v>
      </c>
      <c r="AR59" s="720">
        <v>0.954856</v>
      </c>
      <c r="AS59" s="789">
        <v>-0.022572</v>
      </c>
      <c r="AT59" s="788">
        <v>1.417934</v>
      </c>
      <c r="AU59" s="787">
        <v>0.8436</v>
      </c>
      <c r="AV59" s="788">
        <v>0</v>
      </c>
      <c r="AW59" s="720" t="s">
        <v>29</v>
      </c>
      <c r="AX59" s="789">
        <v>0.8436</v>
      </c>
      <c r="AY59" s="788">
        <v>5.49216599999999</v>
      </c>
    </row>
    <row r="60" s="164" customFormat="1" hidden="1" outlineLevel="2" spans="1:51">
      <c r="A60" s="796" t="s">
        <v>81</v>
      </c>
      <c r="B60" s="787">
        <v>0</v>
      </c>
      <c r="C60" s="788">
        <v>0</v>
      </c>
      <c r="D60" s="720" t="s">
        <v>29</v>
      </c>
      <c r="E60" s="789">
        <v>0</v>
      </c>
      <c r="F60" s="788">
        <v>0</v>
      </c>
      <c r="G60" s="787">
        <v>0</v>
      </c>
      <c r="H60" s="788">
        <v>0</v>
      </c>
      <c r="I60" s="720" t="s">
        <v>29</v>
      </c>
      <c r="J60" s="789">
        <v>0</v>
      </c>
      <c r="K60" s="788">
        <v>0</v>
      </c>
      <c r="L60" s="787">
        <v>0</v>
      </c>
      <c r="M60" s="788">
        <v>0</v>
      </c>
      <c r="N60" s="720" t="s">
        <v>29</v>
      </c>
      <c r="O60" s="789">
        <v>0</v>
      </c>
      <c r="P60" s="788">
        <v>0</v>
      </c>
      <c r="Q60" s="787">
        <v>0</v>
      </c>
      <c r="R60" s="788">
        <v>0</v>
      </c>
      <c r="S60" s="720" t="s">
        <v>29</v>
      </c>
      <c r="T60" s="789">
        <v>0</v>
      </c>
      <c r="U60" s="788">
        <v>0</v>
      </c>
      <c r="V60" s="787">
        <v>0</v>
      </c>
      <c r="W60" s="788">
        <v>0</v>
      </c>
      <c r="X60" s="720" t="s">
        <v>29</v>
      </c>
      <c r="Y60" s="789">
        <v>0</v>
      </c>
      <c r="Z60" s="788">
        <v>0</v>
      </c>
      <c r="AA60" s="787">
        <v>0</v>
      </c>
      <c r="AB60" s="788">
        <v>0</v>
      </c>
      <c r="AC60" s="720" t="s">
        <v>29</v>
      </c>
      <c r="AD60" s="789">
        <v>0</v>
      </c>
      <c r="AE60" s="788">
        <v>0</v>
      </c>
      <c r="AF60" s="787">
        <v>0</v>
      </c>
      <c r="AG60" s="788">
        <v>0</v>
      </c>
      <c r="AH60" s="720" t="s">
        <v>29</v>
      </c>
      <c r="AI60" s="789">
        <v>0</v>
      </c>
      <c r="AJ60" s="788">
        <v>0</v>
      </c>
      <c r="AK60" s="787">
        <v>0</v>
      </c>
      <c r="AL60" s="788">
        <v>0</v>
      </c>
      <c r="AM60" s="720" t="s">
        <v>29</v>
      </c>
      <c r="AN60" s="789">
        <v>0</v>
      </c>
      <c r="AO60" s="788">
        <v>0</v>
      </c>
      <c r="AP60" s="787">
        <v>0</v>
      </c>
      <c r="AQ60" s="788">
        <v>0</v>
      </c>
      <c r="AR60" s="720" t="s">
        <v>29</v>
      </c>
      <c r="AS60" s="789">
        <v>0</v>
      </c>
      <c r="AT60" s="788">
        <v>0</v>
      </c>
      <c r="AU60" s="787">
        <v>0</v>
      </c>
      <c r="AV60" s="788">
        <v>0</v>
      </c>
      <c r="AW60" s="720" t="s">
        <v>29</v>
      </c>
      <c r="AX60" s="789">
        <v>0</v>
      </c>
      <c r="AY60" s="788">
        <v>0</v>
      </c>
    </row>
    <row r="61" s="164" customFormat="1" hidden="1" outlineLevel="2" spans="1:51">
      <c r="A61" s="796" t="s">
        <v>82</v>
      </c>
      <c r="B61" s="787">
        <v>0</v>
      </c>
      <c r="C61" s="788">
        <v>0</v>
      </c>
      <c r="D61" s="720" t="s">
        <v>29</v>
      </c>
      <c r="E61" s="789">
        <v>0</v>
      </c>
      <c r="F61" s="788">
        <v>0</v>
      </c>
      <c r="G61" s="787">
        <v>0</v>
      </c>
      <c r="H61" s="788">
        <v>0</v>
      </c>
      <c r="I61" s="720" t="s">
        <v>29</v>
      </c>
      <c r="J61" s="789">
        <v>0</v>
      </c>
      <c r="K61" s="788">
        <v>0</v>
      </c>
      <c r="L61" s="787">
        <v>0</v>
      </c>
      <c r="M61" s="788">
        <v>0</v>
      </c>
      <c r="N61" s="720" t="s">
        <v>29</v>
      </c>
      <c r="O61" s="789">
        <v>0</v>
      </c>
      <c r="P61" s="788">
        <v>0</v>
      </c>
      <c r="Q61" s="787">
        <v>0</v>
      </c>
      <c r="R61" s="788">
        <v>0</v>
      </c>
      <c r="S61" s="720" t="s">
        <v>29</v>
      </c>
      <c r="T61" s="789">
        <v>0</v>
      </c>
      <c r="U61" s="788">
        <v>0</v>
      </c>
      <c r="V61" s="787">
        <v>0</v>
      </c>
      <c r="W61" s="788">
        <v>0</v>
      </c>
      <c r="X61" s="720" t="s">
        <v>29</v>
      </c>
      <c r="Y61" s="789">
        <v>0</v>
      </c>
      <c r="Z61" s="788">
        <v>0</v>
      </c>
      <c r="AA61" s="787">
        <v>0</v>
      </c>
      <c r="AB61" s="788">
        <v>0</v>
      </c>
      <c r="AC61" s="720" t="s">
        <v>29</v>
      </c>
      <c r="AD61" s="789">
        <v>0</v>
      </c>
      <c r="AE61" s="788">
        <v>0</v>
      </c>
      <c r="AF61" s="787">
        <v>0</v>
      </c>
      <c r="AG61" s="788">
        <v>0</v>
      </c>
      <c r="AH61" s="720" t="s">
        <v>29</v>
      </c>
      <c r="AI61" s="789">
        <v>0</v>
      </c>
      <c r="AJ61" s="788">
        <v>0</v>
      </c>
      <c r="AK61" s="787">
        <v>0</v>
      </c>
      <c r="AL61" s="788">
        <v>0</v>
      </c>
      <c r="AM61" s="720" t="s">
        <v>29</v>
      </c>
      <c r="AN61" s="789">
        <v>0</v>
      </c>
      <c r="AO61" s="788">
        <v>0</v>
      </c>
      <c r="AP61" s="787">
        <v>0</v>
      </c>
      <c r="AQ61" s="788">
        <v>0</v>
      </c>
      <c r="AR61" s="720" t="s">
        <v>29</v>
      </c>
      <c r="AS61" s="789">
        <v>0</v>
      </c>
      <c r="AT61" s="788">
        <v>0</v>
      </c>
      <c r="AU61" s="787">
        <v>0</v>
      </c>
      <c r="AV61" s="788">
        <v>0</v>
      </c>
      <c r="AW61" s="720" t="s">
        <v>29</v>
      </c>
      <c r="AX61" s="789">
        <v>0</v>
      </c>
      <c r="AY61" s="788">
        <v>0</v>
      </c>
    </row>
    <row r="62" s="695" customFormat="1" hidden="1" outlineLevel="2" spans="1:51">
      <c r="A62" s="796" t="s">
        <v>83</v>
      </c>
      <c r="B62" s="787">
        <v>0</v>
      </c>
      <c r="C62" s="788">
        <v>0</v>
      </c>
      <c r="D62" s="720" t="s">
        <v>29</v>
      </c>
      <c r="E62" s="789">
        <v>0</v>
      </c>
      <c r="F62" s="788">
        <v>0</v>
      </c>
      <c r="G62" s="787">
        <v>0</v>
      </c>
      <c r="H62" s="788">
        <v>0</v>
      </c>
      <c r="I62" s="720" t="s">
        <v>29</v>
      </c>
      <c r="J62" s="789">
        <v>0</v>
      </c>
      <c r="K62" s="788">
        <v>0</v>
      </c>
      <c r="L62" s="787">
        <v>0</v>
      </c>
      <c r="M62" s="788">
        <v>0</v>
      </c>
      <c r="N62" s="720" t="s">
        <v>29</v>
      </c>
      <c r="O62" s="789">
        <v>0</v>
      </c>
      <c r="P62" s="788">
        <v>0</v>
      </c>
      <c r="Q62" s="787">
        <v>0</v>
      </c>
      <c r="R62" s="788">
        <v>0</v>
      </c>
      <c r="S62" s="720" t="s">
        <v>29</v>
      </c>
      <c r="T62" s="789">
        <v>0</v>
      </c>
      <c r="U62" s="788">
        <v>0</v>
      </c>
      <c r="V62" s="787">
        <v>0</v>
      </c>
      <c r="W62" s="788">
        <v>0</v>
      </c>
      <c r="X62" s="720" t="s">
        <v>29</v>
      </c>
      <c r="Y62" s="789">
        <v>0</v>
      </c>
      <c r="Z62" s="788">
        <v>0</v>
      </c>
      <c r="AA62" s="787">
        <v>0</v>
      </c>
      <c r="AB62" s="788">
        <v>0</v>
      </c>
      <c r="AC62" s="720" t="s">
        <v>29</v>
      </c>
      <c r="AD62" s="789">
        <v>0</v>
      </c>
      <c r="AE62" s="788">
        <v>0</v>
      </c>
      <c r="AF62" s="787">
        <v>0</v>
      </c>
      <c r="AG62" s="788">
        <v>0</v>
      </c>
      <c r="AH62" s="720" t="s">
        <v>29</v>
      </c>
      <c r="AI62" s="789">
        <v>0</v>
      </c>
      <c r="AJ62" s="788">
        <v>0</v>
      </c>
      <c r="AK62" s="787">
        <v>0</v>
      </c>
      <c r="AL62" s="788">
        <v>0</v>
      </c>
      <c r="AM62" s="720" t="s">
        <v>29</v>
      </c>
      <c r="AN62" s="789">
        <v>0</v>
      </c>
      <c r="AO62" s="788">
        <v>0</v>
      </c>
      <c r="AP62" s="787">
        <v>0</v>
      </c>
      <c r="AQ62" s="788">
        <v>0</v>
      </c>
      <c r="AR62" s="720" t="s">
        <v>29</v>
      </c>
      <c r="AS62" s="789">
        <v>0</v>
      </c>
      <c r="AT62" s="788">
        <v>0</v>
      </c>
      <c r="AU62" s="787">
        <v>0</v>
      </c>
      <c r="AV62" s="788">
        <v>0</v>
      </c>
      <c r="AW62" s="720" t="s">
        <v>29</v>
      </c>
      <c r="AX62" s="789">
        <v>0</v>
      </c>
      <c r="AY62" s="788">
        <v>0</v>
      </c>
    </row>
    <row r="63" s="772" customFormat="1" collapsed="1" spans="1:51">
      <c r="A63" s="790" t="s">
        <v>84</v>
      </c>
      <c r="B63" s="791">
        <v>131.520054</v>
      </c>
      <c r="C63" s="792">
        <v>147.58907102</v>
      </c>
      <c r="D63" s="793">
        <v>0.891123259270177</v>
      </c>
      <c r="E63" s="794">
        <v>-16.06901702</v>
      </c>
      <c r="F63" s="792">
        <v>166.237273</v>
      </c>
      <c r="G63" s="791">
        <v>11.75506</v>
      </c>
      <c r="H63" s="792">
        <v>7.3922</v>
      </c>
      <c r="I63" s="793">
        <v>1.5901977760342</v>
      </c>
      <c r="J63" s="794">
        <v>4.36286</v>
      </c>
      <c r="K63" s="792">
        <v>21.861328</v>
      </c>
      <c r="L63" s="791">
        <v>2.432484</v>
      </c>
      <c r="M63" s="792">
        <v>1.868682</v>
      </c>
      <c r="N63" s="793">
        <v>1.30171104553905</v>
      </c>
      <c r="O63" s="794">
        <v>0.563802</v>
      </c>
      <c r="P63" s="792">
        <v>4.34837999999999</v>
      </c>
      <c r="Q63" s="791">
        <v>0.4005</v>
      </c>
      <c r="R63" s="792">
        <v>0.2346</v>
      </c>
      <c r="S63" s="793">
        <v>1.70716112531969</v>
      </c>
      <c r="T63" s="794">
        <v>0.1659</v>
      </c>
      <c r="U63" s="792">
        <v>1.1113</v>
      </c>
      <c r="V63" s="791">
        <v>112.393047</v>
      </c>
      <c r="W63" s="792">
        <v>137.46859</v>
      </c>
      <c r="X63" s="793">
        <v>0.817590745638695</v>
      </c>
      <c r="Y63" s="794">
        <v>-25.075543</v>
      </c>
      <c r="Z63" s="792">
        <v>134.180052</v>
      </c>
      <c r="AA63" s="791">
        <v>4.53896299999999</v>
      </c>
      <c r="AB63" s="792">
        <v>0.62499902</v>
      </c>
      <c r="AC63" s="793">
        <v>7.26235218736821</v>
      </c>
      <c r="AD63" s="794">
        <v>3.91396397999999</v>
      </c>
      <c r="AE63" s="792">
        <v>4.73621299999999</v>
      </c>
      <c r="AF63" s="791">
        <v>2.531193</v>
      </c>
      <c r="AG63" s="792">
        <v>0.8</v>
      </c>
      <c r="AH63" s="793">
        <v>3.16399125</v>
      </c>
      <c r="AI63" s="794">
        <v>1.731193</v>
      </c>
      <c r="AJ63" s="792">
        <v>0</v>
      </c>
      <c r="AK63" s="791">
        <v>0.358207</v>
      </c>
      <c r="AL63" s="792">
        <v>6.6</v>
      </c>
      <c r="AM63" s="793">
        <v>0.0542737878787879</v>
      </c>
      <c r="AN63" s="794">
        <v>-6.241793</v>
      </c>
      <c r="AO63" s="792">
        <v>4.587156</v>
      </c>
      <c r="AP63" s="791">
        <v>0.927929999999999</v>
      </c>
      <c r="AQ63" s="792">
        <v>0.5</v>
      </c>
      <c r="AR63" s="793">
        <v>1.85586</v>
      </c>
      <c r="AS63" s="794">
        <v>0.427929999999999</v>
      </c>
      <c r="AT63" s="792">
        <v>1.44949</v>
      </c>
      <c r="AU63" s="791">
        <v>0.8436</v>
      </c>
      <c r="AV63" s="792">
        <v>0.95</v>
      </c>
      <c r="AW63" s="793">
        <v>0.888</v>
      </c>
      <c r="AX63" s="794">
        <v>-0.1064</v>
      </c>
      <c r="AY63" s="792">
        <v>7.68416599999999</v>
      </c>
    </row>
    <row r="64" s="164" customFormat="1" hidden="1" outlineLevel="2" spans="1:51">
      <c r="A64" s="796" t="s">
        <v>85</v>
      </c>
      <c r="B64" s="787">
        <v>42.9260889999999</v>
      </c>
      <c r="C64" s="788">
        <v>36.36</v>
      </c>
      <c r="D64" s="720">
        <v>1.1805855060506</v>
      </c>
      <c r="E64" s="789">
        <v>6.5660889999999</v>
      </c>
      <c r="F64" s="788">
        <v>0</v>
      </c>
      <c r="G64" s="787">
        <v>5.02205600000001</v>
      </c>
      <c r="H64" s="788">
        <v>4.83</v>
      </c>
      <c r="I64" s="720">
        <v>1.03976314699793</v>
      </c>
      <c r="J64" s="789">
        <v>0.19205600000001</v>
      </c>
      <c r="K64" s="788">
        <v>0</v>
      </c>
      <c r="L64" s="787">
        <v>0.974866000000004</v>
      </c>
      <c r="M64" s="788">
        <v>0.9</v>
      </c>
      <c r="N64" s="720">
        <v>1.08318444444445</v>
      </c>
      <c r="O64" s="789">
        <v>0.0748660000000041</v>
      </c>
      <c r="P64" s="788">
        <v>0</v>
      </c>
      <c r="Q64" s="787">
        <v>0</v>
      </c>
      <c r="R64" s="788">
        <v>0.165</v>
      </c>
      <c r="S64" s="720">
        <v>0</v>
      </c>
      <c r="T64" s="789">
        <v>-0.165</v>
      </c>
      <c r="U64" s="788">
        <v>0</v>
      </c>
      <c r="V64" s="787">
        <v>35.6608669999999</v>
      </c>
      <c r="W64" s="788">
        <v>30.33318181</v>
      </c>
      <c r="X64" s="720">
        <v>1.17563885066101</v>
      </c>
      <c r="Y64" s="789">
        <v>5.3276851899999</v>
      </c>
      <c r="Z64" s="788">
        <v>0</v>
      </c>
      <c r="AA64" s="787">
        <v>1.2683</v>
      </c>
      <c r="AB64" s="788">
        <v>0.13181819</v>
      </c>
      <c r="AC64" s="720">
        <v>9.62158560969469</v>
      </c>
      <c r="AD64" s="789">
        <v>1.13648181</v>
      </c>
      <c r="AE64" s="788">
        <v>0</v>
      </c>
      <c r="AF64" s="787">
        <v>0</v>
      </c>
      <c r="AG64" s="788">
        <v>0</v>
      </c>
      <c r="AH64" s="720" t="s">
        <v>29</v>
      </c>
      <c r="AI64" s="789">
        <v>0</v>
      </c>
      <c r="AJ64" s="788">
        <v>0</v>
      </c>
      <c r="AK64" s="787">
        <v>0.823110999999998</v>
      </c>
      <c r="AL64" s="788">
        <v>0.54</v>
      </c>
      <c r="AM64" s="720">
        <v>1.52427962962963</v>
      </c>
      <c r="AN64" s="789">
        <v>0.283110999999998</v>
      </c>
      <c r="AO64" s="788">
        <v>0</v>
      </c>
      <c r="AP64" s="787">
        <v>-0.498932</v>
      </c>
      <c r="AQ64" s="788">
        <v>0</v>
      </c>
      <c r="AR64" s="720" t="s">
        <v>29</v>
      </c>
      <c r="AS64" s="789">
        <v>-0.498932</v>
      </c>
      <c r="AT64" s="788">
        <v>0</v>
      </c>
      <c r="AU64" s="787">
        <v>2.30188</v>
      </c>
      <c r="AV64" s="788">
        <v>0.475</v>
      </c>
      <c r="AW64" s="720">
        <v>4.84606315789474</v>
      </c>
      <c r="AX64" s="789">
        <v>1.82688</v>
      </c>
      <c r="AY64" s="788">
        <v>0</v>
      </c>
    </row>
    <row r="65" s="164" customFormat="1" hidden="1" outlineLevel="2" spans="1:51">
      <c r="A65" s="796" t="s">
        <v>86</v>
      </c>
      <c r="B65" s="787">
        <v>4.62194399999999</v>
      </c>
      <c r="C65" s="788">
        <v>5.122</v>
      </c>
      <c r="D65" s="720">
        <v>0.902370948848104</v>
      </c>
      <c r="E65" s="789">
        <v>-0.50005600000001</v>
      </c>
      <c r="F65" s="788">
        <v>0</v>
      </c>
      <c r="G65" s="787">
        <v>1.065635</v>
      </c>
      <c r="H65" s="788">
        <v>0</v>
      </c>
      <c r="I65" s="720" t="s">
        <v>29</v>
      </c>
      <c r="J65" s="789">
        <v>1.065635</v>
      </c>
      <c r="K65" s="788">
        <v>0</v>
      </c>
      <c r="L65" s="787">
        <v>0.362092</v>
      </c>
      <c r="M65" s="788">
        <v>0</v>
      </c>
      <c r="N65" s="720" t="s">
        <v>29</v>
      </c>
      <c r="O65" s="789">
        <v>0.362092</v>
      </c>
      <c r="P65" s="788">
        <v>0</v>
      </c>
      <c r="Q65" s="787">
        <v>0</v>
      </c>
      <c r="R65" s="788">
        <v>0</v>
      </c>
      <c r="S65" s="720" t="s">
        <v>29</v>
      </c>
      <c r="T65" s="789">
        <v>0</v>
      </c>
      <c r="U65" s="788">
        <v>0</v>
      </c>
      <c r="V65" s="787">
        <v>3.19421699999999</v>
      </c>
      <c r="W65" s="788">
        <v>5.122</v>
      </c>
      <c r="X65" s="720">
        <v>0.623626903553298</v>
      </c>
      <c r="Y65" s="789">
        <v>-1.92778300000001</v>
      </c>
      <c r="Z65" s="788">
        <v>0</v>
      </c>
      <c r="AA65" s="787">
        <v>0</v>
      </c>
      <c r="AB65" s="788">
        <v>0</v>
      </c>
      <c r="AC65" s="720" t="s">
        <v>29</v>
      </c>
      <c r="AD65" s="789">
        <v>0</v>
      </c>
      <c r="AE65" s="788">
        <v>0</v>
      </c>
      <c r="AF65" s="787">
        <v>0</v>
      </c>
      <c r="AG65" s="788">
        <v>0</v>
      </c>
      <c r="AH65" s="720" t="s">
        <v>29</v>
      </c>
      <c r="AI65" s="789">
        <v>0</v>
      </c>
      <c r="AJ65" s="788">
        <v>0</v>
      </c>
      <c r="AK65" s="787">
        <v>0</v>
      </c>
      <c r="AL65" s="788">
        <v>0</v>
      </c>
      <c r="AM65" s="720" t="s">
        <v>29</v>
      </c>
      <c r="AN65" s="789">
        <v>0</v>
      </c>
      <c r="AO65" s="788">
        <v>0</v>
      </c>
      <c r="AP65" s="787">
        <v>0</v>
      </c>
      <c r="AQ65" s="788">
        <v>0</v>
      </c>
      <c r="AR65" s="720" t="s">
        <v>29</v>
      </c>
      <c r="AS65" s="789">
        <v>0</v>
      </c>
      <c r="AT65" s="788">
        <v>0</v>
      </c>
      <c r="AU65" s="787">
        <v>0</v>
      </c>
      <c r="AV65" s="788">
        <v>0</v>
      </c>
      <c r="AW65" s="720" t="s">
        <v>29</v>
      </c>
      <c r="AX65" s="789">
        <v>0</v>
      </c>
      <c r="AY65" s="788">
        <v>0</v>
      </c>
    </row>
    <row r="66" s="164" customFormat="1" hidden="1" outlineLevel="2" spans="1:51">
      <c r="A66" s="796" t="s">
        <v>87</v>
      </c>
      <c r="B66" s="787">
        <v>18.05252</v>
      </c>
      <c r="C66" s="788">
        <v>23.84</v>
      </c>
      <c r="D66" s="720">
        <v>0.757236577181208</v>
      </c>
      <c r="E66" s="789">
        <v>-5.78748</v>
      </c>
      <c r="F66" s="788">
        <v>0</v>
      </c>
      <c r="G66" s="787">
        <v>10.98782</v>
      </c>
      <c r="H66" s="788">
        <v>53.42000001</v>
      </c>
      <c r="I66" s="720">
        <v>0.205687382964117</v>
      </c>
      <c r="J66" s="789">
        <v>-42.43218001</v>
      </c>
      <c r="K66" s="788">
        <v>0</v>
      </c>
      <c r="L66" s="787">
        <v>3.14066199999999</v>
      </c>
      <c r="M66" s="788">
        <v>0</v>
      </c>
      <c r="N66" s="720" t="s">
        <v>29</v>
      </c>
      <c r="O66" s="789">
        <v>3.14066199999999</v>
      </c>
      <c r="P66" s="788">
        <v>0</v>
      </c>
      <c r="Q66" s="787">
        <v>0.1725</v>
      </c>
      <c r="R66" s="788">
        <v>0</v>
      </c>
      <c r="S66" s="720" t="s">
        <v>29</v>
      </c>
      <c r="T66" s="789">
        <v>0.1725</v>
      </c>
      <c r="U66" s="788">
        <v>0</v>
      </c>
      <c r="V66" s="787">
        <v>3.641538</v>
      </c>
      <c r="W66" s="788">
        <v>-29.58000001</v>
      </c>
      <c r="X66" s="720">
        <v>-0.123108113548645</v>
      </c>
      <c r="Y66" s="789">
        <v>33.22153801</v>
      </c>
      <c r="Z66" s="788">
        <v>0</v>
      </c>
      <c r="AA66" s="787">
        <v>0.109999999999999</v>
      </c>
      <c r="AB66" s="788">
        <v>0</v>
      </c>
      <c r="AC66" s="720" t="s">
        <v>29</v>
      </c>
      <c r="AD66" s="789">
        <v>0.109999999999999</v>
      </c>
      <c r="AE66" s="788">
        <v>0</v>
      </c>
      <c r="AF66" s="787">
        <v>12.041284</v>
      </c>
      <c r="AG66" s="788">
        <v>16.36</v>
      </c>
      <c r="AH66" s="720">
        <v>0.736019804400978</v>
      </c>
      <c r="AI66" s="789">
        <v>-4.318716</v>
      </c>
      <c r="AJ66" s="788">
        <v>0</v>
      </c>
      <c r="AK66" s="787">
        <v>0.973450999999999</v>
      </c>
      <c r="AL66" s="788">
        <v>0.76</v>
      </c>
      <c r="AM66" s="720">
        <v>1.28085657894737</v>
      </c>
      <c r="AN66" s="789">
        <v>0.213450999999999</v>
      </c>
      <c r="AO66" s="788">
        <v>0</v>
      </c>
      <c r="AP66" s="787">
        <v>0.692869999999999</v>
      </c>
      <c r="AQ66" s="788">
        <v>0.3</v>
      </c>
      <c r="AR66" s="720">
        <v>2.30956666666666</v>
      </c>
      <c r="AS66" s="789">
        <v>0.392869999999999</v>
      </c>
      <c r="AT66" s="788">
        <v>0</v>
      </c>
      <c r="AU66" s="787">
        <v>2.33</v>
      </c>
      <c r="AV66" s="788">
        <v>0.8</v>
      </c>
      <c r="AW66" s="720">
        <v>2.9125</v>
      </c>
      <c r="AX66" s="789">
        <v>1.53</v>
      </c>
      <c r="AY66" s="788">
        <v>0</v>
      </c>
    </row>
    <row r="67" s="164" customFormat="1" hidden="1" outlineLevel="2" spans="1:51">
      <c r="A67" s="796" t="s">
        <v>88</v>
      </c>
      <c r="B67" s="787">
        <v>31.401095</v>
      </c>
      <c r="C67" s="788">
        <v>26.8</v>
      </c>
      <c r="D67" s="720">
        <v>1.17168264925373</v>
      </c>
      <c r="E67" s="789">
        <v>4.601095</v>
      </c>
      <c r="F67" s="788">
        <v>0</v>
      </c>
      <c r="G67" s="787">
        <v>21.066182</v>
      </c>
      <c r="H67" s="788">
        <v>1.9429</v>
      </c>
      <c r="I67" s="720">
        <v>10.8426486180452</v>
      </c>
      <c r="J67" s="789">
        <v>19.123282</v>
      </c>
      <c r="K67" s="788">
        <v>0</v>
      </c>
      <c r="L67" s="787">
        <v>6.63839999999999</v>
      </c>
      <c r="M67" s="788">
        <v>10.8831</v>
      </c>
      <c r="N67" s="720">
        <v>0.609973261295035</v>
      </c>
      <c r="O67" s="789">
        <v>-4.24470000000001</v>
      </c>
      <c r="P67" s="788">
        <v>0</v>
      </c>
      <c r="Q67" s="787">
        <v>0.4485</v>
      </c>
      <c r="R67" s="788">
        <v>0.24</v>
      </c>
      <c r="S67" s="720">
        <v>1.86875</v>
      </c>
      <c r="T67" s="789">
        <v>0.2085</v>
      </c>
      <c r="U67" s="788">
        <v>0</v>
      </c>
      <c r="V67" s="787">
        <v>1.52237499999999</v>
      </c>
      <c r="W67" s="788">
        <v>13</v>
      </c>
      <c r="X67" s="720">
        <v>0.117105769230768</v>
      </c>
      <c r="Y67" s="789">
        <v>-11.477625</v>
      </c>
      <c r="Z67" s="788">
        <v>0</v>
      </c>
      <c r="AA67" s="787">
        <v>1.725638</v>
      </c>
      <c r="AB67" s="788">
        <v>0.734</v>
      </c>
      <c r="AC67" s="720">
        <v>2.35100544959128</v>
      </c>
      <c r="AD67" s="789">
        <v>0.991638</v>
      </c>
      <c r="AE67" s="788">
        <v>0</v>
      </c>
      <c r="AF67" s="787">
        <v>6.18299999999999</v>
      </c>
      <c r="AG67" s="788">
        <v>13.8</v>
      </c>
      <c r="AH67" s="720">
        <v>0.448043478260869</v>
      </c>
      <c r="AI67" s="789">
        <v>-7.61700000000001</v>
      </c>
      <c r="AJ67" s="788">
        <v>0</v>
      </c>
      <c r="AK67" s="787">
        <v>0.1652</v>
      </c>
      <c r="AL67" s="788">
        <v>0.7</v>
      </c>
      <c r="AM67" s="720">
        <v>0.236</v>
      </c>
      <c r="AN67" s="789">
        <v>-0.5348</v>
      </c>
      <c r="AO67" s="788">
        <v>0</v>
      </c>
      <c r="AP67" s="787">
        <v>0.862009000000001</v>
      </c>
      <c r="AQ67" s="788">
        <v>2.7</v>
      </c>
      <c r="AR67" s="720">
        <v>0.319262592592593</v>
      </c>
      <c r="AS67" s="789">
        <v>-1.837991</v>
      </c>
      <c r="AT67" s="788">
        <v>0</v>
      </c>
      <c r="AU67" s="787">
        <v>2.23874</v>
      </c>
      <c r="AV67" s="788">
        <v>0</v>
      </c>
      <c r="AW67" s="720" t="s">
        <v>29</v>
      </c>
      <c r="AX67" s="789">
        <v>2.23874</v>
      </c>
      <c r="AY67" s="788">
        <v>0</v>
      </c>
    </row>
    <row r="68" s="164" customFormat="1" hidden="1" outlineLevel="2" spans="1:51">
      <c r="A68" s="796" t="s">
        <v>90</v>
      </c>
      <c r="B68" s="787">
        <v>11.165746</v>
      </c>
      <c r="C68" s="788">
        <v>26.41474998</v>
      </c>
      <c r="D68" s="720">
        <v>0.42270875205914</v>
      </c>
      <c r="E68" s="789">
        <v>-15.24900398</v>
      </c>
      <c r="F68" s="788">
        <v>0</v>
      </c>
      <c r="G68" s="787">
        <v>3.373</v>
      </c>
      <c r="H68" s="788">
        <v>3.892</v>
      </c>
      <c r="I68" s="720">
        <v>0.866649537512847</v>
      </c>
      <c r="J68" s="789">
        <v>-0.519</v>
      </c>
      <c r="K68" s="788">
        <v>0</v>
      </c>
      <c r="L68" s="787">
        <v>0.732018</v>
      </c>
      <c r="M68" s="788">
        <v>0.858</v>
      </c>
      <c r="N68" s="720">
        <v>0.853167832167832</v>
      </c>
      <c r="O68" s="789">
        <v>-0.125982</v>
      </c>
      <c r="P68" s="788">
        <v>0</v>
      </c>
      <c r="Q68" s="787">
        <v>0.395</v>
      </c>
      <c r="R68" s="788">
        <v>0.237</v>
      </c>
      <c r="S68" s="720">
        <v>1.66666666666667</v>
      </c>
      <c r="T68" s="789">
        <v>0.158</v>
      </c>
      <c r="U68" s="788">
        <v>0</v>
      </c>
      <c r="V68" s="787">
        <v>6.25972799999998</v>
      </c>
      <c r="W68" s="788">
        <v>21.379</v>
      </c>
      <c r="X68" s="720">
        <v>0.292797979325505</v>
      </c>
      <c r="Y68" s="789">
        <v>-15.119272</v>
      </c>
      <c r="Z68" s="788">
        <v>0</v>
      </c>
      <c r="AA68" s="787">
        <v>0.406</v>
      </c>
      <c r="AB68" s="788">
        <v>0.04874998</v>
      </c>
      <c r="AC68" s="720">
        <v>8.32820854490607</v>
      </c>
      <c r="AD68" s="789">
        <v>0.35725002</v>
      </c>
      <c r="AE68" s="788">
        <v>0</v>
      </c>
      <c r="AF68" s="787">
        <v>0</v>
      </c>
      <c r="AG68" s="788">
        <v>0</v>
      </c>
      <c r="AH68" s="720" t="s">
        <v>29</v>
      </c>
      <c r="AI68" s="789">
        <v>0</v>
      </c>
      <c r="AJ68" s="788">
        <v>0</v>
      </c>
      <c r="AK68" s="787">
        <v>0.5</v>
      </c>
      <c r="AL68" s="788">
        <v>1.6</v>
      </c>
      <c r="AM68" s="720">
        <v>0.3125</v>
      </c>
      <c r="AN68" s="789">
        <v>-1.1</v>
      </c>
      <c r="AO68" s="788">
        <v>0</v>
      </c>
      <c r="AP68" s="787">
        <v>0</v>
      </c>
      <c r="AQ68" s="788">
        <v>0</v>
      </c>
      <c r="AR68" s="720" t="s">
        <v>29</v>
      </c>
      <c r="AS68" s="789">
        <v>0</v>
      </c>
      <c r="AT68" s="788">
        <v>0</v>
      </c>
      <c r="AU68" s="787">
        <v>0.0434</v>
      </c>
      <c r="AV68" s="788">
        <v>0</v>
      </c>
      <c r="AW68" s="720" t="s">
        <v>29</v>
      </c>
      <c r="AX68" s="789">
        <v>0.0434</v>
      </c>
      <c r="AY68" s="788">
        <v>0</v>
      </c>
    </row>
    <row r="69" s="164" customFormat="1" hidden="1" outlineLevel="2" spans="1:51">
      <c r="A69" s="796" t="s">
        <v>91</v>
      </c>
      <c r="B69" s="787">
        <v>78.7501899999998</v>
      </c>
      <c r="C69" s="788">
        <v>79</v>
      </c>
      <c r="D69" s="720">
        <v>0.996837848101263</v>
      </c>
      <c r="E69" s="789">
        <v>-0.249810000000195</v>
      </c>
      <c r="F69" s="788">
        <v>0</v>
      </c>
      <c r="G69" s="787">
        <v>5.983</v>
      </c>
      <c r="H69" s="788">
        <v>1.53</v>
      </c>
      <c r="I69" s="720">
        <v>3.91045751633987</v>
      </c>
      <c r="J69" s="789">
        <v>4.453</v>
      </c>
      <c r="K69" s="788">
        <v>0</v>
      </c>
      <c r="L69" s="787">
        <v>1.194988</v>
      </c>
      <c r="M69" s="788">
        <v>0.45</v>
      </c>
      <c r="N69" s="720">
        <v>2.65552888888889</v>
      </c>
      <c r="O69" s="789">
        <v>0.744988</v>
      </c>
      <c r="P69" s="788">
        <v>0</v>
      </c>
      <c r="Q69" s="787">
        <v>0.324</v>
      </c>
      <c r="R69" s="788">
        <v>0</v>
      </c>
      <c r="S69" s="720" t="s">
        <v>29</v>
      </c>
      <c r="T69" s="789">
        <v>0.324</v>
      </c>
      <c r="U69" s="788">
        <v>0</v>
      </c>
      <c r="V69" s="787">
        <v>71.1114519999998</v>
      </c>
      <c r="W69" s="788">
        <v>76.9885</v>
      </c>
      <c r="X69" s="720">
        <v>0.923663300363039</v>
      </c>
      <c r="Y69" s="789">
        <v>-5.8770480000002</v>
      </c>
      <c r="Z69" s="788">
        <v>0</v>
      </c>
      <c r="AA69" s="787">
        <v>0.13675</v>
      </c>
      <c r="AB69" s="788">
        <v>0.0315</v>
      </c>
      <c r="AC69" s="720">
        <v>4.34126984126984</v>
      </c>
      <c r="AD69" s="789">
        <v>0.10525</v>
      </c>
      <c r="AE69" s="788">
        <v>0</v>
      </c>
      <c r="AF69" s="787">
        <v>0</v>
      </c>
      <c r="AG69" s="788">
        <v>0</v>
      </c>
      <c r="AH69" s="720" t="s">
        <v>29</v>
      </c>
      <c r="AI69" s="789">
        <v>0</v>
      </c>
      <c r="AJ69" s="788">
        <v>0</v>
      </c>
      <c r="AK69" s="787">
        <v>0</v>
      </c>
      <c r="AL69" s="788">
        <v>0</v>
      </c>
      <c r="AM69" s="720" t="s">
        <v>29</v>
      </c>
      <c r="AN69" s="789">
        <v>0</v>
      </c>
      <c r="AO69" s="788">
        <v>0</v>
      </c>
      <c r="AP69" s="787">
        <v>0.242844</v>
      </c>
      <c r="AQ69" s="788">
        <v>0</v>
      </c>
      <c r="AR69" s="720" t="s">
        <v>29</v>
      </c>
      <c r="AS69" s="789">
        <v>0.242844</v>
      </c>
      <c r="AT69" s="788">
        <v>0</v>
      </c>
      <c r="AU69" s="787">
        <v>0</v>
      </c>
      <c r="AV69" s="788">
        <v>1.3</v>
      </c>
      <c r="AW69" s="720">
        <v>0</v>
      </c>
      <c r="AX69" s="789">
        <v>-1.3</v>
      </c>
      <c r="AY69" s="788">
        <v>0</v>
      </c>
    </row>
    <row r="70" s="164" customFormat="1" hidden="1" outlineLevel="2" spans="1:51">
      <c r="A70" s="796" t="s">
        <v>92</v>
      </c>
      <c r="B70" s="787">
        <v>1.930181</v>
      </c>
      <c r="C70" s="788">
        <v>10.8</v>
      </c>
      <c r="D70" s="720">
        <v>0.178720462962963</v>
      </c>
      <c r="E70" s="789">
        <v>-8.869819</v>
      </c>
      <c r="F70" s="788">
        <v>0</v>
      </c>
      <c r="G70" s="787">
        <v>-0.358788000000003</v>
      </c>
      <c r="H70" s="788">
        <v>0</v>
      </c>
      <c r="I70" s="720" t="s">
        <v>29</v>
      </c>
      <c r="J70" s="789">
        <v>-0.358788000000003</v>
      </c>
      <c r="K70" s="788">
        <v>0</v>
      </c>
      <c r="L70" s="787">
        <v>0.784956</v>
      </c>
      <c r="M70" s="788">
        <v>0</v>
      </c>
      <c r="N70" s="720" t="s">
        <v>29</v>
      </c>
      <c r="O70" s="789">
        <v>0.784956</v>
      </c>
      <c r="P70" s="788">
        <v>0</v>
      </c>
      <c r="Q70" s="787">
        <v>0</v>
      </c>
      <c r="R70" s="788">
        <v>0</v>
      </c>
      <c r="S70" s="720" t="s">
        <v>29</v>
      </c>
      <c r="T70" s="789">
        <v>0</v>
      </c>
      <c r="U70" s="788">
        <v>0</v>
      </c>
      <c r="V70" s="787">
        <v>1.004243</v>
      </c>
      <c r="W70" s="788">
        <v>10.8</v>
      </c>
      <c r="X70" s="720">
        <v>0.0929854629629629</v>
      </c>
      <c r="Y70" s="789">
        <v>-9.795757</v>
      </c>
      <c r="Z70" s="788">
        <v>0</v>
      </c>
      <c r="AA70" s="787">
        <v>0.499769999999999</v>
      </c>
      <c r="AB70" s="788">
        <v>0</v>
      </c>
      <c r="AC70" s="720" t="s">
        <v>29</v>
      </c>
      <c r="AD70" s="789">
        <v>0.499769999999999</v>
      </c>
      <c r="AE70" s="788">
        <v>0</v>
      </c>
      <c r="AF70" s="787">
        <v>0</v>
      </c>
      <c r="AG70" s="788">
        <v>0</v>
      </c>
      <c r="AH70" s="720" t="s">
        <v>29</v>
      </c>
      <c r="AI70" s="789">
        <v>0</v>
      </c>
      <c r="AJ70" s="788">
        <v>0</v>
      </c>
      <c r="AK70" s="787">
        <v>0</v>
      </c>
      <c r="AL70" s="788">
        <v>0</v>
      </c>
      <c r="AM70" s="720" t="s">
        <v>29</v>
      </c>
      <c r="AN70" s="789">
        <v>0</v>
      </c>
      <c r="AO70" s="788">
        <v>0</v>
      </c>
      <c r="AP70" s="787">
        <v>0.549702000000002</v>
      </c>
      <c r="AQ70" s="788">
        <v>0</v>
      </c>
      <c r="AR70" s="720" t="s">
        <v>29</v>
      </c>
      <c r="AS70" s="789">
        <v>0.549702000000002</v>
      </c>
      <c r="AT70" s="788">
        <v>0</v>
      </c>
      <c r="AU70" s="787">
        <v>0</v>
      </c>
      <c r="AV70" s="788">
        <v>0</v>
      </c>
      <c r="AW70" s="720" t="s">
        <v>29</v>
      </c>
      <c r="AX70" s="789">
        <v>0</v>
      </c>
      <c r="AY70" s="788">
        <v>0</v>
      </c>
    </row>
    <row r="71" s="164" customFormat="1" hidden="1" outlineLevel="2" spans="1:51">
      <c r="A71" s="796" t="s">
        <v>89</v>
      </c>
      <c r="B71" s="787">
        <v>0.2</v>
      </c>
      <c r="C71" s="788">
        <v>9.70954582</v>
      </c>
      <c r="D71" s="720">
        <v>0.020598285821777</v>
      </c>
      <c r="E71" s="789">
        <v>-9.50954582</v>
      </c>
      <c r="F71" s="788">
        <v>0</v>
      </c>
      <c r="G71" s="787">
        <v>0</v>
      </c>
      <c r="H71" s="788">
        <v>0</v>
      </c>
      <c r="I71" s="720" t="s">
        <v>29</v>
      </c>
      <c r="J71" s="789">
        <v>0</v>
      </c>
      <c r="K71" s="788">
        <v>0</v>
      </c>
      <c r="L71" s="787">
        <v>0</v>
      </c>
      <c r="M71" s="788">
        <v>0</v>
      </c>
      <c r="N71" s="720" t="s">
        <v>29</v>
      </c>
      <c r="O71" s="789">
        <v>0</v>
      </c>
      <c r="P71" s="788">
        <v>0</v>
      </c>
      <c r="Q71" s="787">
        <v>0</v>
      </c>
      <c r="R71" s="788">
        <v>0</v>
      </c>
      <c r="S71" s="720" t="s">
        <v>29</v>
      </c>
      <c r="T71" s="789">
        <v>0</v>
      </c>
      <c r="U71" s="788">
        <v>0</v>
      </c>
      <c r="V71" s="787">
        <v>0.2</v>
      </c>
      <c r="W71" s="788">
        <v>9.70954582</v>
      </c>
      <c r="X71" s="720">
        <v>0.020598285821777</v>
      </c>
      <c r="Y71" s="789">
        <v>-9.50954582</v>
      </c>
      <c r="Z71" s="788">
        <v>0</v>
      </c>
      <c r="AA71" s="787">
        <v>0</v>
      </c>
      <c r="AB71" s="788">
        <v>0</v>
      </c>
      <c r="AC71" s="720" t="s">
        <v>29</v>
      </c>
      <c r="AD71" s="789">
        <v>0</v>
      </c>
      <c r="AE71" s="788">
        <v>0</v>
      </c>
      <c r="AF71" s="787">
        <v>0.07</v>
      </c>
      <c r="AG71" s="788">
        <v>12.67</v>
      </c>
      <c r="AH71" s="720">
        <v>0.00552486187845304</v>
      </c>
      <c r="AI71" s="789">
        <v>-12.6</v>
      </c>
      <c r="AJ71" s="788">
        <v>0</v>
      </c>
      <c r="AK71" s="787">
        <v>0</v>
      </c>
      <c r="AL71" s="788">
        <v>0</v>
      </c>
      <c r="AM71" s="720" t="s">
        <v>29</v>
      </c>
      <c r="AN71" s="789">
        <v>0</v>
      </c>
      <c r="AO71" s="788">
        <v>0</v>
      </c>
      <c r="AP71" s="787">
        <v>0</v>
      </c>
      <c r="AQ71" s="788">
        <v>0</v>
      </c>
      <c r="AR71" s="720" t="s">
        <v>29</v>
      </c>
      <c r="AS71" s="789">
        <v>0</v>
      </c>
      <c r="AT71" s="788">
        <v>0</v>
      </c>
      <c r="AU71" s="787">
        <v>0</v>
      </c>
      <c r="AV71" s="788">
        <v>0</v>
      </c>
      <c r="AW71" s="720" t="s">
        <v>29</v>
      </c>
      <c r="AX71" s="789">
        <v>0</v>
      </c>
      <c r="AY71" s="788">
        <v>0</v>
      </c>
    </row>
    <row r="72" s="164" customFormat="1" hidden="1" outlineLevel="2" spans="1:51">
      <c r="A72" s="796" t="s">
        <v>93</v>
      </c>
      <c r="B72" s="787">
        <v>0</v>
      </c>
      <c r="C72" s="788">
        <v>-0.000225</v>
      </c>
      <c r="D72" s="720">
        <v>0</v>
      </c>
      <c r="E72" s="789">
        <v>0.000225</v>
      </c>
      <c r="F72" s="788">
        <v>0</v>
      </c>
      <c r="G72" s="787">
        <v>0</v>
      </c>
      <c r="H72" s="788">
        <v>0</v>
      </c>
      <c r="I72" s="720" t="s">
        <v>29</v>
      </c>
      <c r="J72" s="789">
        <v>0</v>
      </c>
      <c r="K72" s="788">
        <v>0</v>
      </c>
      <c r="L72" s="787">
        <v>0</v>
      </c>
      <c r="M72" s="788">
        <v>0</v>
      </c>
      <c r="N72" s="720" t="s">
        <v>29</v>
      </c>
      <c r="O72" s="789">
        <v>0</v>
      </c>
      <c r="P72" s="788">
        <v>0</v>
      </c>
      <c r="Q72" s="787">
        <v>0</v>
      </c>
      <c r="R72" s="788">
        <v>0</v>
      </c>
      <c r="S72" s="720" t="s">
        <v>29</v>
      </c>
      <c r="T72" s="789">
        <v>0</v>
      </c>
      <c r="U72" s="788">
        <v>0</v>
      </c>
      <c r="V72" s="787">
        <v>0</v>
      </c>
      <c r="W72" s="788">
        <v>0</v>
      </c>
      <c r="X72" s="720" t="s">
        <v>29</v>
      </c>
      <c r="Y72" s="789">
        <v>0</v>
      </c>
      <c r="Z72" s="788">
        <v>0</v>
      </c>
      <c r="AA72" s="787">
        <v>0</v>
      </c>
      <c r="AB72" s="788">
        <v>-0.000225</v>
      </c>
      <c r="AC72" s="720">
        <v>0</v>
      </c>
      <c r="AD72" s="789">
        <v>0.000225</v>
      </c>
      <c r="AE72" s="788">
        <v>0</v>
      </c>
      <c r="AF72" s="787">
        <v>0</v>
      </c>
      <c r="AG72" s="788">
        <v>0</v>
      </c>
      <c r="AH72" s="720" t="s">
        <v>29</v>
      </c>
      <c r="AI72" s="789">
        <v>0</v>
      </c>
      <c r="AJ72" s="788">
        <v>0</v>
      </c>
      <c r="AK72" s="787">
        <v>0</v>
      </c>
      <c r="AL72" s="788">
        <v>0</v>
      </c>
      <c r="AM72" s="720" t="s">
        <v>29</v>
      </c>
      <c r="AN72" s="789">
        <v>0</v>
      </c>
      <c r="AO72" s="788">
        <v>0</v>
      </c>
      <c r="AP72" s="787">
        <v>0</v>
      </c>
      <c r="AQ72" s="788">
        <v>0</v>
      </c>
      <c r="AR72" s="720" t="s">
        <v>29</v>
      </c>
      <c r="AS72" s="789">
        <v>0</v>
      </c>
      <c r="AT72" s="788">
        <v>0</v>
      </c>
      <c r="AU72" s="787">
        <v>0</v>
      </c>
      <c r="AV72" s="788">
        <v>0</v>
      </c>
      <c r="AW72" s="720" t="s">
        <v>29</v>
      </c>
      <c r="AX72" s="789">
        <v>0</v>
      </c>
      <c r="AY72" s="788">
        <v>0</v>
      </c>
    </row>
    <row r="73" s="164" customFormat="1" hidden="1" outlineLevel="2" spans="1:51">
      <c r="A73" s="796" t="s">
        <v>179</v>
      </c>
      <c r="B73" s="787">
        <v>0</v>
      </c>
      <c r="C73" s="788">
        <v>6</v>
      </c>
      <c r="D73" s="720">
        <v>0</v>
      </c>
      <c r="E73" s="789">
        <v>-6</v>
      </c>
      <c r="F73" s="788">
        <v>0</v>
      </c>
      <c r="G73" s="787">
        <v>0</v>
      </c>
      <c r="H73" s="788">
        <v>0</v>
      </c>
      <c r="I73" s="720" t="s">
        <v>29</v>
      </c>
      <c r="J73" s="789">
        <v>0</v>
      </c>
      <c r="K73" s="788">
        <v>0</v>
      </c>
      <c r="L73" s="787">
        <v>0</v>
      </c>
      <c r="M73" s="788">
        <v>0</v>
      </c>
      <c r="N73" s="720" t="s">
        <v>29</v>
      </c>
      <c r="O73" s="789">
        <v>0</v>
      </c>
      <c r="P73" s="788">
        <v>0</v>
      </c>
      <c r="Q73" s="787">
        <v>0</v>
      </c>
      <c r="R73" s="788">
        <v>0</v>
      </c>
      <c r="S73" s="720" t="s">
        <v>29</v>
      </c>
      <c r="T73" s="789">
        <v>0</v>
      </c>
      <c r="U73" s="788">
        <v>0</v>
      </c>
      <c r="V73" s="787">
        <v>0</v>
      </c>
      <c r="W73" s="788">
        <v>6</v>
      </c>
      <c r="X73" s="720">
        <v>0</v>
      </c>
      <c r="Y73" s="789">
        <v>-6</v>
      </c>
      <c r="Z73" s="788">
        <v>0</v>
      </c>
      <c r="AA73" s="787">
        <v>0</v>
      </c>
      <c r="AB73" s="788">
        <v>0</v>
      </c>
      <c r="AC73" s="720" t="s">
        <v>29</v>
      </c>
      <c r="AD73" s="789">
        <v>0</v>
      </c>
      <c r="AE73" s="788">
        <v>0</v>
      </c>
      <c r="AF73" s="787">
        <v>0</v>
      </c>
      <c r="AG73" s="788">
        <v>0</v>
      </c>
      <c r="AH73" s="720" t="s">
        <v>29</v>
      </c>
      <c r="AI73" s="789">
        <v>0</v>
      </c>
      <c r="AJ73" s="788">
        <v>0</v>
      </c>
      <c r="AK73" s="787">
        <v>0</v>
      </c>
      <c r="AL73" s="788">
        <v>0</v>
      </c>
      <c r="AM73" s="720" t="s">
        <v>29</v>
      </c>
      <c r="AN73" s="789">
        <v>0</v>
      </c>
      <c r="AO73" s="788">
        <v>0</v>
      </c>
      <c r="AP73" s="787">
        <v>0</v>
      </c>
      <c r="AQ73" s="788">
        <v>0</v>
      </c>
      <c r="AR73" s="720" t="s">
        <v>29</v>
      </c>
      <c r="AS73" s="789">
        <v>0</v>
      </c>
      <c r="AT73" s="788">
        <v>0</v>
      </c>
      <c r="AU73" s="787">
        <v>0</v>
      </c>
      <c r="AV73" s="788">
        <v>0</v>
      </c>
      <c r="AW73" s="720" t="s">
        <v>29</v>
      </c>
      <c r="AX73" s="789">
        <v>0</v>
      </c>
      <c r="AY73" s="788">
        <v>0</v>
      </c>
    </row>
    <row r="74" s="164" customFormat="1" hidden="1" outlineLevel="2" spans="1:51">
      <c r="A74" s="796" t="s">
        <v>94</v>
      </c>
      <c r="B74" s="787">
        <v>0</v>
      </c>
      <c r="C74" s="788">
        <v>0</v>
      </c>
      <c r="D74" s="720" t="s">
        <v>29</v>
      </c>
      <c r="E74" s="789">
        <v>0</v>
      </c>
      <c r="F74" s="788">
        <v>0</v>
      </c>
      <c r="G74" s="787">
        <v>0</v>
      </c>
      <c r="H74" s="788">
        <v>0</v>
      </c>
      <c r="I74" s="720" t="s">
        <v>29</v>
      </c>
      <c r="J74" s="789">
        <v>0</v>
      </c>
      <c r="K74" s="788">
        <v>0</v>
      </c>
      <c r="L74" s="787">
        <v>0</v>
      </c>
      <c r="M74" s="788">
        <v>0</v>
      </c>
      <c r="N74" s="720" t="s">
        <v>29</v>
      </c>
      <c r="O74" s="789">
        <v>0</v>
      </c>
      <c r="P74" s="788">
        <v>0</v>
      </c>
      <c r="Q74" s="787">
        <v>0</v>
      </c>
      <c r="R74" s="788">
        <v>0</v>
      </c>
      <c r="S74" s="720" t="s">
        <v>29</v>
      </c>
      <c r="T74" s="789">
        <v>0</v>
      </c>
      <c r="U74" s="788">
        <v>0</v>
      </c>
      <c r="V74" s="787">
        <v>0</v>
      </c>
      <c r="W74" s="788">
        <v>0</v>
      </c>
      <c r="X74" s="720" t="s">
        <v>29</v>
      </c>
      <c r="Y74" s="789">
        <v>0</v>
      </c>
      <c r="Z74" s="788">
        <v>0</v>
      </c>
      <c r="AA74" s="787">
        <v>0</v>
      </c>
      <c r="AB74" s="788">
        <v>0</v>
      </c>
      <c r="AC74" s="720" t="s">
        <v>29</v>
      </c>
      <c r="AD74" s="789">
        <v>0</v>
      </c>
      <c r="AE74" s="788">
        <v>0</v>
      </c>
      <c r="AF74" s="787">
        <v>0</v>
      </c>
      <c r="AG74" s="788">
        <v>0</v>
      </c>
      <c r="AH74" s="720" t="s">
        <v>29</v>
      </c>
      <c r="AI74" s="789">
        <v>0</v>
      </c>
      <c r="AJ74" s="788">
        <v>0</v>
      </c>
      <c r="AK74" s="787">
        <v>0</v>
      </c>
      <c r="AL74" s="788">
        <v>0</v>
      </c>
      <c r="AM74" s="720" t="s">
        <v>29</v>
      </c>
      <c r="AN74" s="789">
        <v>0</v>
      </c>
      <c r="AO74" s="788">
        <v>0</v>
      </c>
      <c r="AP74" s="787">
        <v>0</v>
      </c>
      <c r="AQ74" s="788">
        <v>0</v>
      </c>
      <c r="AR74" s="720" t="s">
        <v>29</v>
      </c>
      <c r="AS74" s="789">
        <v>0</v>
      </c>
      <c r="AT74" s="788">
        <v>0</v>
      </c>
      <c r="AU74" s="787">
        <v>0</v>
      </c>
      <c r="AV74" s="788">
        <v>0</v>
      </c>
      <c r="AW74" s="720" t="s">
        <v>29</v>
      </c>
      <c r="AX74" s="789">
        <v>0</v>
      </c>
      <c r="AY74" s="788">
        <v>0</v>
      </c>
    </row>
    <row r="75" s="164" customFormat="1" hidden="1" outlineLevel="2" spans="1:51">
      <c r="A75" s="796" t="s">
        <v>181</v>
      </c>
      <c r="B75" s="787">
        <v>0</v>
      </c>
      <c r="C75" s="788">
        <v>0</v>
      </c>
      <c r="D75" s="720" t="s">
        <v>29</v>
      </c>
      <c r="E75" s="789">
        <v>0</v>
      </c>
      <c r="F75" s="788">
        <v>0</v>
      </c>
      <c r="G75" s="787">
        <v>0</v>
      </c>
      <c r="H75" s="788">
        <v>0</v>
      </c>
      <c r="I75" s="720" t="s">
        <v>29</v>
      </c>
      <c r="J75" s="789">
        <v>0</v>
      </c>
      <c r="K75" s="788">
        <v>0</v>
      </c>
      <c r="L75" s="787">
        <v>0</v>
      </c>
      <c r="M75" s="788">
        <v>0</v>
      </c>
      <c r="N75" s="720" t="s">
        <v>29</v>
      </c>
      <c r="O75" s="789">
        <v>0</v>
      </c>
      <c r="P75" s="788">
        <v>0</v>
      </c>
      <c r="Q75" s="787">
        <v>0</v>
      </c>
      <c r="R75" s="788">
        <v>0</v>
      </c>
      <c r="S75" s="720" t="s">
        <v>29</v>
      </c>
      <c r="T75" s="789">
        <v>0</v>
      </c>
      <c r="U75" s="788">
        <v>0</v>
      </c>
      <c r="V75" s="787">
        <v>0</v>
      </c>
      <c r="W75" s="788">
        <v>0</v>
      </c>
      <c r="X75" s="720" t="s">
        <v>29</v>
      </c>
      <c r="Y75" s="789">
        <v>0</v>
      </c>
      <c r="Z75" s="788">
        <v>0</v>
      </c>
      <c r="AA75" s="787">
        <v>0</v>
      </c>
      <c r="AB75" s="788">
        <v>0</v>
      </c>
      <c r="AC75" s="720" t="s">
        <v>29</v>
      </c>
      <c r="AD75" s="789">
        <v>0</v>
      </c>
      <c r="AE75" s="788">
        <v>0</v>
      </c>
      <c r="AF75" s="787">
        <v>0</v>
      </c>
      <c r="AG75" s="788">
        <v>0</v>
      </c>
      <c r="AH75" s="720" t="s">
        <v>29</v>
      </c>
      <c r="AI75" s="789">
        <v>0</v>
      </c>
      <c r="AJ75" s="788">
        <v>0</v>
      </c>
      <c r="AK75" s="787">
        <v>0</v>
      </c>
      <c r="AL75" s="788">
        <v>0</v>
      </c>
      <c r="AM75" s="720" t="s">
        <v>29</v>
      </c>
      <c r="AN75" s="789">
        <v>0</v>
      </c>
      <c r="AO75" s="788">
        <v>0</v>
      </c>
      <c r="AP75" s="787">
        <v>0</v>
      </c>
      <c r="AQ75" s="788">
        <v>0</v>
      </c>
      <c r="AR75" s="720" t="s">
        <v>29</v>
      </c>
      <c r="AS75" s="789">
        <v>0</v>
      </c>
      <c r="AT75" s="788">
        <v>0</v>
      </c>
      <c r="AU75" s="787">
        <v>0</v>
      </c>
      <c r="AV75" s="788">
        <v>0</v>
      </c>
      <c r="AW75" s="720" t="s">
        <v>29</v>
      </c>
      <c r="AX75" s="789">
        <v>0</v>
      </c>
      <c r="AY75" s="788">
        <v>0</v>
      </c>
    </row>
    <row r="76" s="164" customFormat="1" hidden="1" outlineLevel="2" spans="1:51">
      <c r="A76" s="796" t="s">
        <v>182</v>
      </c>
      <c r="B76" s="787">
        <v>0</v>
      </c>
      <c r="C76" s="788">
        <v>0</v>
      </c>
      <c r="D76" s="720" t="s">
        <v>29</v>
      </c>
      <c r="E76" s="789">
        <v>0</v>
      </c>
      <c r="F76" s="788">
        <v>0</v>
      </c>
      <c r="G76" s="787">
        <v>0</v>
      </c>
      <c r="H76" s="788">
        <v>0</v>
      </c>
      <c r="I76" s="720" t="s">
        <v>29</v>
      </c>
      <c r="J76" s="789">
        <v>0</v>
      </c>
      <c r="K76" s="788">
        <v>0</v>
      </c>
      <c r="L76" s="787">
        <v>0</v>
      </c>
      <c r="M76" s="788">
        <v>0</v>
      </c>
      <c r="N76" s="720" t="s">
        <v>29</v>
      </c>
      <c r="O76" s="789">
        <v>0</v>
      </c>
      <c r="P76" s="788">
        <v>0</v>
      </c>
      <c r="Q76" s="787">
        <v>0</v>
      </c>
      <c r="R76" s="788">
        <v>0</v>
      </c>
      <c r="S76" s="720" t="s">
        <v>29</v>
      </c>
      <c r="T76" s="789">
        <v>0</v>
      </c>
      <c r="U76" s="788">
        <v>0</v>
      </c>
      <c r="V76" s="787">
        <v>0</v>
      </c>
      <c r="W76" s="788">
        <v>0</v>
      </c>
      <c r="X76" s="720" t="s">
        <v>29</v>
      </c>
      <c r="Y76" s="789">
        <v>0</v>
      </c>
      <c r="Z76" s="788">
        <v>0</v>
      </c>
      <c r="AA76" s="787">
        <v>0</v>
      </c>
      <c r="AB76" s="788">
        <v>0</v>
      </c>
      <c r="AC76" s="720" t="s">
        <v>29</v>
      </c>
      <c r="AD76" s="789">
        <v>0</v>
      </c>
      <c r="AE76" s="788">
        <v>0</v>
      </c>
      <c r="AF76" s="787">
        <v>0</v>
      </c>
      <c r="AG76" s="788">
        <v>0</v>
      </c>
      <c r="AH76" s="720" t="s">
        <v>29</v>
      </c>
      <c r="AI76" s="789">
        <v>0</v>
      </c>
      <c r="AJ76" s="788">
        <v>0</v>
      </c>
      <c r="AK76" s="787">
        <v>0</v>
      </c>
      <c r="AL76" s="788">
        <v>0</v>
      </c>
      <c r="AM76" s="720" t="s">
        <v>29</v>
      </c>
      <c r="AN76" s="789">
        <v>0</v>
      </c>
      <c r="AO76" s="788">
        <v>0</v>
      </c>
      <c r="AP76" s="787">
        <v>0</v>
      </c>
      <c r="AQ76" s="788">
        <v>0</v>
      </c>
      <c r="AR76" s="720" t="s">
        <v>29</v>
      </c>
      <c r="AS76" s="789">
        <v>0</v>
      </c>
      <c r="AT76" s="788">
        <v>0</v>
      </c>
      <c r="AU76" s="787">
        <v>0</v>
      </c>
      <c r="AV76" s="788">
        <v>0</v>
      </c>
      <c r="AW76" s="720" t="s">
        <v>29</v>
      </c>
      <c r="AX76" s="789">
        <v>0</v>
      </c>
      <c r="AY76" s="788">
        <v>0</v>
      </c>
    </row>
    <row r="77" s="772" customFormat="1" collapsed="1" spans="1:51">
      <c r="A77" s="790" t="s">
        <v>95</v>
      </c>
      <c r="B77" s="791">
        <v>189.047765</v>
      </c>
      <c r="C77" s="792">
        <v>224.0460708</v>
      </c>
      <c r="D77" s="793">
        <v>0.843789691669076</v>
      </c>
      <c r="E77" s="794">
        <v>-34.9983058</v>
      </c>
      <c r="F77" s="792">
        <v>0</v>
      </c>
      <c r="G77" s="791">
        <v>47.138905</v>
      </c>
      <c r="H77" s="792">
        <v>65.61490001</v>
      </c>
      <c r="I77" s="793">
        <v>0.718417691603825</v>
      </c>
      <c r="J77" s="794">
        <v>-18.47599501</v>
      </c>
      <c r="K77" s="792">
        <v>0</v>
      </c>
      <c r="L77" s="791">
        <v>13.827982</v>
      </c>
      <c r="M77" s="792">
        <v>13.0911</v>
      </c>
      <c r="N77" s="793">
        <v>1.05628877634423</v>
      </c>
      <c r="O77" s="794">
        <v>0.736882000000001</v>
      </c>
      <c r="P77" s="792">
        <v>0</v>
      </c>
      <c r="Q77" s="791">
        <v>1.34</v>
      </c>
      <c r="R77" s="792">
        <v>0.642</v>
      </c>
      <c r="S77" s="793">
        <v>2.08722741433022</v>
      </c>
      <c r="T77" s="794">
        <v>0.698</v>
      </c>
      <c r="U77" s="792">
        <v>0</v>
      </c>
      <c r="V77" s="791">
        <v>122.59442</v>
      </c>
      <c r="W77" s="792">
        <v>143.75222762</v>
      </c>
      <c r="X77" s="793">
        <v>0.852817532150324</v>
      </c>
      <c r="Y77" s="794">
        <v>-21.15780762</v>
      </c>
      <c r="Z77" s="792">
        <v>0</v>
      </c>
      <c r="AA77" s="791">
        <v>4.146458</v>
      </c>
      <c r="AB77" s="792">
        <v>0.94584317</v>
      </c>
      <c r="AC77" s="793">
        <v>4.3838747601254</v>
      </c>
      <c r="AD77" s="794">
        <v>3.20061483</v>
      </c>
      <c r="AE77" s="792">
        <v>0</v>
      </c>
      <c r="AF77" s="791">
        <v>18.294284</v>
      </c>
      <c r="AG77" s="792">
        <v>42.83</v>
      </c>
      <c r="AH77" s="793">
        <v>0.427137146859678</v>
      </c>
      <c r="AI77" s="794">
        <v>-24.535716</v>
      </c>
      <c r="AJ77" s="792">
        <v>0</v>
      </c>
      <c r="AK77" s="791">
        <v>2.461762</v>
      </c>
      <c r="AL77" s="792">
        <v>3.6</v>
      </c>
      <c r="AM77" s="793">
        <v>0.683822777777778</v>
      </c>
      <c r="AN77" s="794">
        <v>-1.138238</v>
      </c>
      <c r="AO77" s="792">
        <v>0</v>
      </c>
      <c r="AP77" s="791">
        <v>1.848493</v>
      </c>
      <c r="AQ77" s="792">
        <v>3</v>
      </c>
      <c r="AR77" s="793">
        <v>0.616164333333333</v>
      </c>
      <c r="AS77" s="794">
        <v>-1.151507</v>
      </c>
      <c r="AT77" s="792">
        <v>0</v>
      </c>
      <c r="AU77" s="791">
        <v>6.91402</v>
      </c>
      <c r="AV77" s="792">
        <v>2.575</v>
      </c>
      <c r="AW77" s="793">
        <v>2.68505631067961</v>
      </c>
      <c r="AX77" s="794">
        <v>4.33902</v>
      </c>
      <c r="AY77" s="792">
        <v>0</v>
      </c>
    </row>
    <row r="78" s="772" customFormat="1" spans="1:51">
      <c r="A78" s="790" t="s">
        <v>96</v>
      </c>
      <c r="B78" s="791">
        <v>43.316278</v>
      </c>
      <c r="C78" s="792">
        <v>26.04444539</v>
      </c>
      <c r="D78" s="793">
        <v>1.6631676102664</v>
      </c>
      <c r="E78" s="794">
        <v>17.27183261</v>
      </c>
      <c r="F78" s="792">
        <v>29.776847</v>
      </c>
      <c r="G78" s="791">
        <v>32.455374</v>
      </c>
      <c r="H78" s="792">
        <v>15.55227088</v>
      </c>
      <c r="I78" s="793">
        <v>2.08685755607158</v>
      </c>
      <c r="J78" s="794">
        <v>16.90310312</v>
      </c>
      <c r="K78" s="792">
        <v>23.216</v>
      </c>
      <c r="L78" s="791">
        <v>6.226674</v>
      </c>
      <c r="M78" s="792">
        <v>7.004103</v>
      </c>
      <c r="N78" s="793">
        <v>0.889003773930795</v>
      </c>
      <c r="O78" s="794">
        <v>-0.777429</v>
      </c>
      <c r="P78" s="792">
        <v>3.862847</v>
      </c>
      <c r="Q78" s="791">
        <v>1.7831</v>
      </c>
      <c r="R78" s="792">
        <v>2.4585</v>
      </c>
      <c r="S78" s="793">
        <v>0.725279642058166</v>
      </c>
      <c r="T78" s="794">
        <v>-0.6754</v>
      </c>
      <c r="U78" s="792">
        <v>1.118</v>
      </c>
      <c r="V78" s="791">
        <v>0</v>
      </c>
      <c r="W78" s="792">
        <v>0</v>
      </c>
      <c r="X78" s="793" t="s">
        <v>29</v>
      </c>
      <c r="Y78" s="794">
        <v>0</v>
      </c>
      <c r="Z78" s="792">
        <v>0</v>
      </c>
      <c r="AA78" s="791">
        <v>2.85112999999999</v>
      </c>
      <c r="AB78" s="792">
        <v>1.02957151</v>
      </c>
      <c r="AC78" s="793">
        <v>2.76923940912078</v>
      </c>
      <c r="AD78" s="794">
        <v>1.82155848999999</v>
      </c>
      <c r="AE78" s="792">
        <v>1.58</v>
      </c>
      <c r="AF78" s="791">
        <v>0</v>
      </c>
      <c r="AG78" s="792">
        <v>0</v>
      </c>
      <c r="AH78" s="793" t="s">
        <v>29</v>
      </c>
      <c r="AI78" s="794">
        <v>0</v>
      </c>
      <c r="AJ78" s="792">
        <v>0</v>
      </c>
      <c r="AK78" s="791">
        <v>0.051837</v>
      </c>
      <c r="AL78" s="792">
        <v>0.06</v>
      </c>
      <c r="AM78" s="793">
        <v>0.86395</v>
      </c>
      <c r="AN78" s="794">
        <v>-0.008163</v>
      </c>
      <c r="AO78" s="792">
        <v>0.056563</v>
      </c>
      <c r="AP78" s="791">
        <v>13.317197</v>
      </c>
      <c r="AQ78" s="792">
        <v>3.95</v>
      </c>
      <c r="AR78" s="793">
        <v>3.37144227848101</v>
      </c>
      <c r="AS78" s="794">
        <v>9.367197</v>
      </c>
      <c r="AT78" s="792">
        <v>2.793441</v>
      </c>
      <c r="AU78" s="791">
        <v>0.713859999999999</v>
      </c>
      <c r="AV78" s="792">
        <v>2.614</v>
      </c>
      <c r="AW78" s="793">
        <v>0.273091048201989</v>
      </c>
      <c r="AX78" s="794">
        <v>-1.90014</v>
      </c>
      <c r="AY78" s="792">
        <v>3.961108</v>
      </c>
    </row>
    <row r="79" s="695" customFormat="1" ht="16.2" spans="1:51">
      <c r="A79" s="213" t="s">
        <v>183</v>
      </c>
      <c r="B79" s="214">
        <v>363.884096999999</v>
      </c>
      <c r="C79" s="328">
        <v>397.67958721</v>
      </c>
      <c r="D79" s="238">
        <v>0.915018292874673</v>
      </c>
      <c r="E79" s="799">
        <v>-33.795490210001</v>
      </c>
      <c r="F79" s="328">
        <v>196.01412</v>
      </c>
      <c r="G79" s="214">
        <v>91.3493389999999</v>
      </c>
      <c r="H79" s="328">
        <v>88.55937089</v>
      </c>
      <c r="I79" s="238">
        <v>1.03150392874251</v>
      </c>
      <c r="J79" s="799">
        <v>2.7899681099999</v>
      </c>
      <c r="K79" s="328">
        <v>45.077328</v>
      </c>
      <c r="L79" s="214">
        <v>22.48714</v>
      </c>
      <c r="M79" s="328">
        <v>21.963885</v>
      </c>
      <c r="N79" s="238">
        <v>1.02382342650219</v>
      </c>
      <c r="O79" s="799">
        <v>0.523255000000002</v>
      </c>
      <c r="P79" s="328">
        <v>8.21122699999999</v>
      </c>
      <c r="Q79" s="214">
        <v>3.5236</v>
      </c>
      <c r="R79" s="328">
        <v>3.3351</v>
      </c>
      <c r="S79" s="238">
        <v>1.05652004437648</v>
      </c>
      <c r="T79" s="799">
        <v>0.1885</v>
      </c>
      <c r="U79" s="328">
        <v>2.2293</v>
      </c>
      <c r="V79" s="214">
        <v>234.987466999999</v>
      </c>
      <c r="W79" s="328">
        <v>281.22081762</v>
      </c>
      <c r="X79" s="238">
        <v>0.83559769503809</v>
      </c>
      <c r="Y79" s="799">
        <v>-46.2333506200009</v>
      </c>
      <c r="Z79" s="328">
        <v>134.180052</v>
      </c>
      <c r="AA79" s="214">
        <v>11.536551</v>
      </c>
      <c r="AB79" s="328">
        <v>2.6004137</v>
      </c>
      <c r="AC79" s="238">
        <v>4.43642909587809</v>
      </c>
      <c r="AD79" s="799">
        <v>8.9361373</v>
      </c>
      <c r="AE79" s="328">
        <v>6.31621299999999</v>
      </c>
      <c r="AF79" s="214">
        <v>20.825477</v>
      </c>
      <c r="AG79" s="328">
        <v>43.63</v>
      </c>
      <c r="AH79" s="238">
        <v>0.47732012376805</v>
      </c>
      <c r="AI79" s="799">
        <v>-22.804523</v>
      </c>
      <c r="AJ79" s="328">
        <v>0</v>
      </c>
      <c r="AK79" s="214">
        <v>2.871806</v>
      </c>
      <c r="AL79" s="328">
        <v>10.26</v>
      </c>
      <c r="AM79" s="238">
        <v>0.279903118908382</v>
      </c>
      <c r="AN79" s="799">
        <v>-7.388194</v>
      </c>
      <c r="AO79" s="328">
        <v>4.643719</v>
      </c>
      <c r="AP79" s="214">
        <v>16.09362</v>
      </c>
      <c r="AQ79" s="328">
        <v>7.45</v>
      </c>
      <c r="AR79" s="238">
        <v>2.16021744966443</v>
      </c>
      <c r="AS79" s="799">
        <v>8.64362</v>
      </c>
      <c r="AT79" s="328">
        <v>4.242931</v>
      </c>
      <c r="AU79" s="214">
        <v>8.47147999999999</v>
      </c>
      <c r="AV79" s="328">
        <v>6.139</v>
      </c>
      <c r="AW79" s="238">
        <v>1.37994461638703</v>
      </c>
      <c r="AX79" s="799">
        <v>2.33247999999999</v>
      </c>
      <c r="AY79" s="328">
        <v>11.645274</v>
      </c>
    </row>
    <row r="80" s="695" customFormat="1" hidden="1" outlineLevel="2" spans="1:51">
      <c r="A80" s="796" t="s">
        <v>98</v>
      </c>
      <c r="B80" s="787">
        <v>0</v>
      </c>
      <c r="C80" s="788">
        <v>0</v>
      </c>
      <c r="D80" s="720" t="s">
        <v>29</v>
      </c>
      <c r="E80" s="789">
        <v>0</v>
      </c>
      <c r="F80" s="788">
        <v>34.668429</v>
      </c>
      <c r="G80" s="787">
        <v>0</v>
      </c>
      <c r="H80" s="788">
        <v>0</v>
      </c>
      <c r="I80" s="720" t="s">
        <v>29</v>
      </c>
      <c r="J80" s="789">
        <v>0</v>
      </c>
      <c r="K80" s="788">
        <v>26.179777</v>
      </c>
      <c r="L80" s="787">
        <v>0</v>
      </c>
      <c r="M80" s="788">
        <v>0</v>
      </c>
      <c r="N80" s="720" t="s">
        <v>29</v>
      </c>
      <c r="O80" s="789">
        <v>0</v>
      </c>
      <c r="P80" s="788">
        <v>3.93831899999999</v>
      </c>
      <c r="Q80" s="787">
        <v>0</v>
      </c>
      <c r="R80" s="788">
        <v>0</v>
      </c>
      <c r="S80" s="720" t="s">
        <v>29</v>
      </c>
      <c r="T80" s="789">
        <v>0</v>
      </c>
      <c r="U80" s="788">
        <v>1.1364</v>
      </c>
      <c r="V80" s="787">
        <v>0</v>
      </c>
      <c r="W80" s="788">
        <v>0</v>
      </c>
      <c r="X80" s="720" t="s">
        <v>29</v>
      </c>
      <c r="Y80" s="789">
        <v>0</v>
      </c>
      <c r="Z80" s="788">
        <v>2.713933</v>
      </c>
      <c r="AA80" s="787">
        <v>0</v>
      </c>
      <c r="AB80" s="788">
        <v>0</v>
      </c>
      <c r="AC80" s="720" t="s">
        <v>29</v>
      </c>
      <c r="AD80" s="789">
        <v>0</v>
      </c>
      <c r="AE80" s="788">
        <v>0.7</v>
      </c>
      <c r="AF80" s="787">
        <v>0</v>
      </c>
      <c r="AG80" s="788">
        <v>0</v>
      </c>
      <c r="AH80" s="720" t="s">
        <v>29</v>
      </c>
      <c r="AI80" s="789">
        <v>0</v>
      </c>
      <c r="AJ80" s="788">
        <v>0</v>
      </c>
      <c r="AK80" s="787">
        <v>0</v>
      </c>
      <c r="AL80" s="788">
        <v>0</v>
      </c>
      <c r="AM80" s="720" t="s">
        <v>29</v>
      </c>
      <c r="AN80" s="789">
        <v>0</v>
      </c>
      <c r="AO80" s="788">
        <v>0</v>
      </c>
      <c r="AP80" s="787">
        <v>0</v>
      </c>
      <c r="AQ80" s="788">
        <v>0</v>
      </c>
      <c r="AR80" s="720" t="s">
        <v>29</v>
      </c>
      <c r="AS80" s="789">
        <v>0</v>
      </c>
      <c r="AT80" s="788">
        <v>0</v>
      </c>
      <c r="AU80" s="787">
        <v>0</v>
      </c>
      <c r="AV80" s="788">
        <v>0</v>
      </c>
      <c r="AW80" s="720" t="s">
        <v>29</v>
      </c>
      <c r="AX80" s="789">
        <v>0</v>
      </c>
      <c r="AY80" s="788">
        <v>0</v>
      </c>
    </row>
    <row r="81" s="695" customFormat="1" hidden="1" outlineLevel="2" spans="1:51">
      <c r="A81" s="796" t="s">
        <v>99</v>
      </c>
      <c r="B81" s="787">
        <v>7.42618799999998</v>
      </c>
      <c r="C81" s="788">
        <v>5.95000001</v>
      </c>
      <c r="D81" s="720">
        <v>1.24809882143176</v>
      </c>
      <c r="E81" s="789">
        <v>1.47618798999998</v>
      </c>
      <c r="F81" s="788">
        <v>10.722046</v>
      </c>
      <c r="G81" s="787">
        <v>1.342824</v>
      </c>
      <c r="H81" s="788">
        <v>2.4</v>
      </c>
      <c r="I81" s="720">
        <v>0.55951</v>
      </c>
      <c r="J81" s="789">
        <v>-1.057176</v>
      </c>
      <c r="K81" s="788">
        <v>3.57800000000001</v>
      </c>
      <c r="L81" s="787">
        <v>0.378438</v>
      </c>
      <c r="M81" s="788">
        <v>0.408105</v>
      </c>
      <c r="N81" s="720">
        <v>0.92730547285625</v>
      </c>
      <c r="O81" s="789">
        <v>-0.0296669999999999</v>
      </c>
      <c r="P81" s="788">
        <v>0.742008</v>
      </c>
      <c r="Q81" s="787">
        <v>0</v>
      </c>
      <c r="R81" s="788">
        <v>0.141</v>
      </c>
      <c r="S81" s="720">
        <v>0</v>
      </c>
      <c r="T81" s="789">
        <v>-0.141</v>
      </c>
      <c r="U81" s="788">
        <v>0.141</v>
      </c>
      <c r="V81" s="787">
        <v>5.52492599999998</v>
      </c>
      <c r="W81" s="788">
        <v>2.915895</v>
      </c>
      <c r="X81" s="720">
        <v>1.89476164265173</v>
      </c>
      <c r="Y81" s="789">
        <v>2.60903099999998</v>
      </c>
      <c r="Z81" s="788">
        <v>5.84103799999999</v>
      </c>
      <c r="AA81" s="787">
        <v>0.18</v>
      </c>
      <c r="AB81" s="788">
        <v>0.08500001</v>
      </c>
      <c r="AC81" s="720">
        <v>2.11764680968861</v>
      </c>
      <c r="AD81" s="789">
        <v>0.09499999</v>
      </c>
      <c r="AE81" s="788">
        <v>0.42</v>
      </c>
      <c r="AF81" s="787">
        <v>0</v>
      </c>
      <c r="AG81" s="788">
        <v>0</v>
      </c>
      <c r="AH81" s="720" t="s">
        <v>29</v>
      </c>
      <c r="AI81" s="789">
        <v>0</v>
      </c>
      <c r="AJ81" s="788">
        <v>0</v>
      </c>
      <c r="AK81" s="787">
        <v>1.042812</v>
      </c>
      <c r="AL81" s="788">
        <v>0.76</v>
      </c>
      <c r="AM81" s="720">
        <v>1.37212105263158</v>
      </c>
      <c r="AN81" s="789">
        <v>0.282812</v>
      </c>
      <c r="AO81" s="788">
        <v>0</v>
      </c>
      <c r="AP81" s="787">
        <v>0.0775249999999999</v>
      </c>
      <c r="AQ81" s="788">
        <v>0</v>
      </c>
      <c r="AR81" s="720" t="s">
        <v>29</v>
      </c>
      <c r="AS81" s="789">
        <v>0.0775249999999999</v>
      </c>
      <c r="AT81" s="788">
        <v>0</v>
      </c>
      <c r="AU81" s="787">
        <v>0</v>
      </c>
      <c r="AV81" s="788">
        <v>0</v>
      </c>
      <c r="AW81" s="720" t="s">
        <v>29</v>
      </c>
      <c r="AX81" s="789">
        <v>0</v>
      </c>
      <c r="AY81" s="788">
        <v>0.0897999999999999</v>
      </c>
    </row>
    <row r="82" s="695" customFormat="1" hidden="1" outlineLevel="2" spans="1:51">
      <c r="A82" s="796" t="s">
        <v>100</v>
      </c>
      <c r="B82" s="787">
        <v>-0.350161</v>
      </c>
      <c r="C82" s="788">
        <v>0</v>
      </c>
      <c r="D82" s="720" t="s">
        <v>29</v>
      </c>
      <c r="E82" s="789">
        <v>-0.350161</v>
      </c>
      <c r="F82" s="788">
        <v>0.793189</v>
      </c>
      <c r="G82" s="787">
        <v>0</v>
      </c>
      <c r="H82" s="788">
        <v>0</v>
      </c>
      <c r="I82" s="720" t="s">
        <v>29</v>
      </c>
      <c r="J82" s="789">
        <v>0</v>
      </c>
      <c r="K82" s="788">
        <v>0</v>
      </c>
      <c r="L82" s="787">
        <v>0</v>
      </c>
      <c r="M82" s="788">
        <v>0</v>
      </c>
      <c r="N82" s="720" t="s">
        <v>29</v>
      </c>
      <c r="O82" s="789">
        <v>0</v>
      </c>
      <c r="P82" s="788">
        <v>0</v>
      </c>
      <c r="Q82" s="787">
        <v>0</v>
      </c>
      <c r="R82" s="788">
        <v>0</v>
      </c>
      <c r="S82" s="720" t="s">
        <v>29</v>
      </c>
      <c r="T82" s="789">
        <v>0</v>
      </c>
      <c r="U82" s="788">
        <v>0</v>
      </c>
      <c r="V82" s="787">
        <v>-0.350161</v>
      </c>
      <c r="W82" s="788">
        <v>0</v>
      </c>
      <c r="X82" s="720" t="s">
        <v>29</v>
      </c>
      <c r="Y82" s="789">
        <v>-0.350161</v>
      </c>
      <c r="Z82" s="788">
        <v>0.758189</v>
      </c>
      <c r="AA82" s="787">
        <v>0</v>
      </c>
      <c r="AB82" s="788">
        <v>0</v>
      </c>
      <c r="AC82" s="720" t="s">
        <v>29</v>
      </c>
      <c r="AD82" s="789">
        <v>0</v>
      </c>
      <c r="AE82" s="788">
        <v>0.035</v>
      </c>
      <c r="AF82" s="787">
        <v>0</v>
      </c>
      <c r="AG82" s="788">
        <v>0</v>
      </c>
      <c r="AH82" s="720" t="s">
        <v>29</v>
      </c>
      <c r="AI82" s="789">
        <v>0</v>
      </c>
      <c r="AJ82" s="788">
        <v>0</v>
      </c>
      <c r="AK82" s="787">
        <v>0</v>
      </c>
      <c r="AL82" s="788">
        <v>0</v>
      </c>
      <c r="AM82" s="720" t="s">
        <v>29</v>
      </c>
      <c r="AN82" s="789">
        <v>0</v>
      </c>
      <c r="AO82" s="788">
        <v>0</v>
      </c>
      <c r="AP82" s="787">
        <v>0</v>
      </c>
      <c r="AQ82" s="788">
        <v>0</v>
      </c>
      <c r="AR82" s="720" t="s">
        <v>29</v>
      </c>
      <c r="AS82" s="789">
        <v>0</v>
      </c>
      <c r="AT82" s="788">
        <v>0</v>
      </c>
      <c r="AU82" s="787">
        <v>0</v>
      </c>
      <c r="AV82" s="788">
        <v>0</v>
      </c>
      <c r="AW82" s="720" t="s">
        <v>29</v>
      </c>
      <c r="AX82" s="789">
        <v>0</v>
      </c>
      <c r="AY82" s="788">
        <v>0</v>
      </c>
    </row>
    <row r="83" s="695" customFormat="1" hidden="1" outlineLevel="2" spans="1:51">
      <c r="A83" s="796" t="s">
        <v>101</v>
      </c>
      <c r="B83" s="787">
        <v>0</v>
      </c>
      <c r="C83" s="788">
        <v>-9.6e-7</v>
      </c>
      <c r="D83" s="720">
        <v>0</v>
      </c>
      <c r="E83" s="789">
        <v>9.6e-7</v>
      </c>
      <c r="F83" s="788">
        <v>19.682394</v>
      </c>
      <c r="G83" s="787">
        <v>0</v>
      </c>
      <c r="H83" s="788">
        <v>0</v>
      </c>
      <c r="I83" s="720" t="s">
        <v>29</v>
      </c>
      <c r="J83" s="789">
        <v>0</v>
      </c>
      <c r="K83" s="788">
        <v>2.60559999999999</v>
      </c>
      <c r="L83" s="787">
        <v>0</v>
      </c>
      <c r="M83" s="788">
        <v>9e-6</v>
      </c>
      <c r="N83" s="720">
        <v>0</v>
      </c>
      <c r="O83" s="789">
        <v>-9e-6</v>
      </c>
      <c r="P83" s="788">
        <v>0.573393</v>
      </c>
      <c r="Q83" s="787">
        <v>0</v>
      </c>
      <c r="R83" s="788">
        <v>0</v>
      </c>
      <c r="S83" s="720" t="s">
        <v>29</v>
      </c>
      <c r="T83" s="789">
        <v>0</v>
      </c>
      <c r="U83" s="788">
        <v>0.132</v>
      </c>
      <c r="V83" s="787">
        <v>0</v>
      </c>
      <c r="W83" s="788">
        <v>0</v>
      </c>
      <c r="X83" s="720" t="s">
        <v>29</v>
      </c>
      <c r="Y83" s="789">
        <v>0</v>
      </c>
      <c r="Z83" s="788">
        <v>16.001401</v>
      </c>
      <c r="AA83" s="787">
        <v>0</v>
      </c>
      <c r="AB83" s="788">
        <v>-9.96e-6</v>
      </c>
      <c r="AC83" s="720">
        <v>0</v>
      </c>
      <c r="AD83" s="789">
        <v>9.96e-6</v>
      </c>
      <c r="AE83" s="788">
        <v>0.37</v>
      </c>
      <c r="AF83" s="787">
        <v>0</v>
      </c>
      <c r="AG83" s="788">
        <v>0</v>
      </c>
      <c r="AH83" s="720" t="s">
        <v>29</v>
      </c>
      <c r="AI83" s="789">
        <v>0</v>
      </c>
      <c r="AJ83" s="788">
        <v>0</v>
      </c>
      <c r="AK83" s="787">
        <v>0</v>
      </c>
      <c r="AL83" s="788">
        <v>0</v>
      </c>
      <c r="AM83" s="720" t="s">
        <v>29</v>
      </c>
      <c r="AN83" s="789">
        <v>0</v>
      </c>
      <c r="AO83" s="788">
        <v>0</v>
      </c>
      <c r="AP83" s="787">
        <v>0</v>
      </c>
      <c r="AQ83" s="788">
        <v>0</v>
      </c>
      <c r="AR83" s="720" t="s">
        <v>29</v>
      </c>
      <c r="AS83" s="789">
        <v>0</v>
      </c>
      <c r="AT83" s="788">
        <v>0</v>
      </c>
      <c r="AU83" s="787">
        <v>0</v>
      </c>
      <c r="AV83" s="788">
        <v>0</v>
      </c>
      <c r="AW83" s="720" t="s">
        <v>29</v>
      </c>
      <c r="AX83" s="789">
        <v>0</v>
      </c>
      <c r="AY83" s="788">
        <v>0</v>
      </c>
    </row>
    <row r="84" s="695" customFormat="1" hidden="1" outlineLevel="2" spans="1:51">
      <c r="A84" s="796" t="s">
        <v>102</v>
      </c>
      <c r="B84" s="787">
        <v>25.639845</v>
      </c>
      <c r="C84" s="788">
        <v>25.07347805</v>
      </c>
      <c r="D84" s="720">
        <v>1.02258828826502</v>
      </c>
      <c r="E84" s="789">
        <v>0.566366949999999</v>
      </c>
      <c r="F84" s="788">
        <v>30.990238</v>
      </c>
      <c r="G84" s="787">
        <v>11.04491</v>
      </c>
      <c r="H84" s="788">
        <v>12.2812</v>
      </c>
      <c r="I84" s="720">
        <v>0.899334755561346</v>
      </c>
      <c r="J84" s="789">
        <v>-1.23629</v>
      </c>
      <c r="K84" s="788">
        <v>9.02715</v>
      </c>
      <c r="L84" s="787">
        <v>2.791196</v>
      </c>
      <c r="M84" s="788">
        <v>2.718276</v>
      </c>
      <c r="N84" s="720">
        <v>1.02682582636936</v>
      </c>
      <c r="O84" s="789">
        <v>0.0729199999999999</v>
      </c>
      <c r="P84" s="788">
        <v>2.231442</v>
      </c>
      <c r="Q84" s="787">
        <v>0.1467</v>
      </c>
      <c r="R84" s="788">
        <v>0.2787</v>
      </c>
      <c r="S84" s="720">
        <v>0.526372443487621</v>
      </c>
      <c r="T84" s="789">
        <v>-0.132</v>
      </c>
      <c r="U84" s="788">
        <v>0.0899999999999997</v>
      </c>
      <c r="V84" s="787">
        <v>10.729314</v>
      </c>
      <c r="W84" s="788">
        <v>9.52280198</v>
      </c>
      <c r="X84" s="720">
        <v>1.12669716565922</v>
      </c>
      <c r="Y84" s="789">
        <v>1.20651202</v>
      </c>
      <c r="Z84" s="788">
        <v>18.259377</v>
      </c>
      <c r="AA84" s="787">
        <v>0.927724999999998</v>
      </c>
      <c r="AB84" s="788">
        <v>0.27250007</v>
      </c>
      <c r="AC84" s="720">
        <v>3.40449453829497</v>
      </c>
      <c r="AD84" s="789">
        <v>0.655224929999998</v>
      </c>
      <c r="AE84" s="788">
        <v>1.382269</v>
      </c>
      <c r="AF84" s="787">
        <v>1.736621</v>
      </c>
      <c r="AG84" s="788">
        <v>2.1</v>
      </c>
      <c r="AH84" s="720">
        <v>0.826962380952381</v>
      </c>
      <c r="AI84" s="789">
        <v>-0.363379</v>
      </c>
      <c r="AJ84" s="788">
        <v>0.911075999999998</v>
      </c>
      <c r="AK84" s="787">
        <v>0</v>
      </c>
      <c r="AL84" s="788">
        <v>0</v>
      </c>
      <c r="AM84" s="720" t="s">
        <v>29</v>
      </c>
      <c r="AN84" s="789">
        <v>0</v>
      </c>
      <c r="AO84" s="788">
        <v>0</v>
      </c>
      <c r="AP84" s="787">
        <v>0.043459</v>
      </c>
      <c r="AQ84" s="788">
        <v>0.48</v>
      </c>
      <c r="AR84" s="720">
        <v>0.0905395833333333</v>
      </c>
      <c r="AS84" s="789">
        <v>-0.436541</v>
      </c>
      <c r="AT84" s="788">
        <v>0.426509</v>
      </c>
      <c r="AU84" s="787">
        <v>3.778</v>
      </c>
      <c r="AV84" s="788">
        <v>4.92</v>
      </c>
      <c r="AW84" s="720">
        <v>0.767886178861789</v>
      </c>
      <c r="AX84" s="789">
        <v>-1.142</v>
      </c>
      <c r="AY84" s="788">
        <v>3.390189</v>
      </c>
    </row>
    <row r="85" s="695" customFormat="1" hidden="1" outlineLevel="2" spans="1:51">
      <c r="A85" s="796" t="s">
        <v>103</v>
      </c>
      <c r="B85" s="787">
        <v>100.600578</v>
      </c>
      <c r="C85" s="788">
        <v>103.79</v>
      </c>
      <c r="D85" s="720">
        <v>0.969270430677329</v>
      </c>
      <c r="E85" s="789">
        <v>-3.18942200000002</v>
      </c>
      <c r="F85" s="788">
        <v>25.69285</v>
      </c>
      <c r="G85" s="787">
        <v>38.474354</v>
      </c>
      <c r="H85" s="788">
        <v>50.2036</v>
      </c>
      <c r="I85" s="720">
        <v>0.766366435873125</v>
      </c>
      <c r="J85" s="789">
        <v>-11.729246</v>
      </c>
      <c r="K85" s="788">
        <v>16.668301</v>
      </c>
      <c r="L85" s="787">
        <v>9.44389399999999</v>
      </c>
      <c r="M85" s="788">
        <v>10.801383</v>
      </c>
      <c r="N85" s="720">
        <v>0.874322667754674</v>
      </c>
      <c r="O85" s="789">
        <v>-1.35748900000001</v>
      </c>
      <c r="P85" s="788">
        <v>2.197983</v>
      </c>
      <c r="Q85" s="787">
        <v>0.2394</v>
      </c>
      <c r="R85" s="788">
        <v>0.3537</v>
      </c>
      <c r="S85" s="720">
        <v>0.676844783715013</v>
      </c>
      <c r="T85" s="789">
        <v>-0.1143</v>
      </c>
      <c r="U85" s="788">
        <v>0.338</v>
      </c>
      <c r="V85" s="787">
        <v>44.2104899999999</v>
      </c>
      <c r="W85" s="788">
        <v>41.4900667</v>
      </c>
      <c r="X85" s="720">
        <v>1.06556806282502</v>
      </c>
      <c r="Y85" s="789">
        <v>2.7204232999999</v>
      </c>
      <c r="Z85" s="788">
        <v>5.89856599999999</v>
      </c>
      <c r="AA85" s="787">
        <v>8.23243999999999</v>
      </c>
      <c r="AB85" s="788">
        <v>0.9412503</v>
      </c>
      <c r="AC85" s="720">
        <v>8.74628140888772</v>
      </c>
      <c r="AD85" s="789">
        <v>7.29118969999999</v>
      </c>
      <c r="AE85" s="788">
        <v>0.589999999999999</v>
      </c>
      <c r="AF85" s="787">
        <v>75.6682519999999</v>
      </c>
      <c r="AG85" s="788">
        <v>85.75</v>
      </c>
      <c r="AH85" s="720">
        <v>0.882428594752185</v>
      </c>
      <c r="AI85" s="789">
        <v>-10.0817480000001</v>
      </c>
      <c r="AJ85" s="788">
        <v>0.832353</v>
      </c>
      <c r="AK85" s="787">
        <v>0.893516999999999</v>
      </c>
      <c r="AL85" s="788">
        <v>4.5</v>
      </c>
      <c r="AM85" s="720">
        <v>0.198559333333333</v>
      </c>
      <c r="AN85" s="789">
        <v>-3.606483</v>
      </c>
      <c r="AO85" s="788">
        <v>0</v>
      </c>
      <c r="AP85" s="787">
        <v>1.330493</v>
      </c>
      <c r="AQ85" s="788">
        <v>0.48</v>
      </c>
      <c r="AR85" s="720">
        <v>2.77186041666667</v>
      </c>
      <c r="AS85" s="789">
        <v>0.850493</v>
      </c>
      <c r="AT85" s="788">
        <v>0.0689</v>
      </c>
      <c r="AU85" s="787">
        <v>3.772238</v>
      </c>
      <c r="AV85" s="788">
        <v>4.04</v>
      </c>
      <c r="AW85" s="720">
        <v>0.933722277227723</v>
      </c>
      <c r="AX85" s="789">
        <v>-0.267762</v>
      </c>
      <c r="AY85" s="788">
        <v>0.6057</v>
      </c>
    </row>
    <row r="86" s="772" customFormat="1" collapsed="1" spans="1:51">
      <c r="A86" s="790" t="s">
        <v>104</v>
      </c>
      <c r="B86" s="791">
        <v>133.31645</v>
      </c>
      <c r="C86" s="792">
        <v>134.8134771</v>
      </c>
      <c r="D86" s="793">
        <v>0.988895567919448</v>
      </c>
      <c r="E86" s="794">
        <v>-1.49702710000003</v>
      </c>
      <c r="F86" s="801">
        <v>122.549146</v>
      </c>
      <c r="G86" s="791">
        <v>50.862088</v>
      </c>
      <c r="H86" s="792">
        <v>64.8848</v>
      </c>
      <c r="I86" s="793">
        <v>0.783882943308756</v>
      </c>
      <c r="J86" s="794">
        <v>-14.022712</v>
      </c>
      <c r="K86" s="801">
        <v>58.058828</v>
      </c>
      <c r="L86" s="791">
        <v>12.613528</v>
      </c>
      <c r="M86" s="792">
        <v>13.927773</v>
      </c>
      <c r="N86" s="793">
        <v>0.905638539628697</v>
      </c>
      <c r="O86" s="794">
        <v>-1.314245</v>
      </c>
      <c r="P86" s="801">
        <v>9.68314499999999</v>
      </c>
      <c r="Q86" s="791">
        <v>0.386099999999999</v>
      </c>
      <c r="R86" s="792">
        <v>0.7734</v>
      </c>
      <c r="S86" s="793">
        <v>0.499224204809929</v>
      </c>
      <c r="T86" s="794">
        <v>-0.387300000000001</v>
      </c>
      <c r="U86" s="801">
        <v>1.8374</v>
      </c>
      <c r="V86" s="791">
        <v>60.1145689999999</v>
      </c>
      <c r="W86" s="792">
        <v>53.92876368</v>
      </c>
      <c r="X86" s="793">
        <v>1.11470326589916</v>
      </c>
      <c r="Y86" s="794">
        <v>6.18580531999989</v>
      </c>
      <c r="Z86" s="801">
        <v>49.472504</v>
      </c>
      <c r="AA86" s="791">
        <v>9.34016499999999</v>
      </c>
      <c r="AB86" s="792">
        <v>1.29874042</v>
      </c>
      <c r="AC86" s="793">
        <v>7.19171041123059</v>
      </c>
      <c r="AD86" s="794">
        <v>8.04142457999999</v>
      </c>
      <c r="AE86" s="801">
        <v>3.497269</v>
      </c>
      <c r="AF86" s="791">
        <v>77.4048729999999</v>
      </c>
      <c r="AG86" s="792">
        <v>87.85</v>
      </c>
      <c r="AH86" s="793">
        <v>0.881102709163345</v>
      </c>
      <c r="AI86" s="794">
        <v>-10.4451270000001</v>
      </c>
      <c r="AJ86" s="801">
        <v>1.743429</v>
      </c>
      <c r="AK86" s="791">
        <v>1.936329</v>
      </c>
      <c r="AL86" s="792">
        <v>5.26</v>
      </c>
      <c r="AM86" s="793">
        <v>0.368123384030418</v>
      </c>
      <c r="AN86" s="794">
        <v>-3.323671</v>
      </c>
      <c r="AO86" s="801">
        <v>0</v>
      </c>
      <c r="AP86" s="791">
        <v>1.451477</v>
      </c>
      <c r="AQ86" s="792">
        <v>0.96</v>
      </c>
      <c r="AR86" s="793">
        <v>1.51195520833333</v>
      </c>
      <c r="AS86" s="794">
        <v>0.491477</v>
      </c>
      <c r="AT86" s="801">
        <v>0.495409</v>
      </c>
      <c r="AU86" s="791">
        <v>7.550238</v>
      </c>
      <c r="AV86" s="792">
        <v>8.96</v>
      </c>
      <c r="AW86" s="793">
        <v>0.842660491071428</v>
      </c>
      <c r="AX86" s="794">
        <v>-1.409762</v>
      </c>
      <c r="AY86" s="801">
        <v>4.085689</v>
      </c>
    </row>
    <row r="87" s="695" customFormat="1" hidden="1" outlineLevel="2" spans="1:51">
      <c r="A87" s="796" t="s">
        <v>105</v>
      </c>
      <c r="B87" s="787">
        <v>312.245848</v>
      </c>
      <c r="C87" s="788">
        <v>247</v>
      </c>
      <c r="D87" s="720">
        <v>1.26415323076923</v>
      </c>
      <c r="E87" s="789">
        <v>65.245848</v>
      </c>
      <c r="F87" s="788">
        <v>0</v>
      </c>
      <c r="G87" s="787">
        <v>26.44938</v>
      </c>
      <c r="H87" s="788">
        <v>11.67</v>
      </c>
      <c r="I87" s="720">
        <v>2.26644215938303</v>
      </c>
      <c r="J87" s="789">
        <v>14.77938</v>
      </c>
      <c r="K87" s="788">
        <v>0</v>
      </c>
      <c r="L87" s="787">
        <v>5.10058399999999</v>
      </c>
      <c r="M87" s="788">
        <v>2.593386</v>
      </c>
      <c r="N87" s="720">
        <v>1.96676622762674</v>
      </c>
      <c r="O87" s="789">
        <v>2.50719799999999</v>
      </c>
      <c r="P87" s="788">
        <v>0</v>
      </c>
      <c r="Q87" s="787">
        <v>0.1634</v>
      </c>
      <c r="R87" s="788">
        <v>0.4164</v>
      </c>
      <c r="S87" s="720">
        <v>0.392411143131604</v>
      </c>
      <c r="T87" s="789">
        <v>-0.253</v>
      </c>
      <c r="U87" s="788">
        <v>0</v>
      </c>
      <c r="V87" s="787">
        <v>279.597434</v>
      </c>
      <c r="W87" s="788">
        <v>231.94839577</v>
      </c>
      <c r="X87" s="720">
        <v>1.20542947956945</v>
      </c>
      <c r="Y87" s="789">
        <v>47.64903823</v>
      </c>
      <c r="Z87" s="788">
        <v>0</v>
      </c>
      <c r="AA87" s="787">
        <v>0.935049999999997</v>
      </c>
      <c r="AB87" s="788">
        <v>0.37181823</v>
      </c>
      <c r="AC87" s="720">
        <v>2.51480407509873</v>
      </c>
      <c r="AD87" s="789">
        <v>0.563231769999997</v>
      </c>
      <c r="AE87" s="788">
        <v>0</v>
      </c>
      <c r="AF87" s="787">
        <v>0</v>
      </c>
      <c r="AG87" s="788">
        <v>0</v>
      </c>
      <c r="AH87" s="720" t="s">
        <v>29</v>
      </c>
      <c r="AI87" s="789">
        <v>0</v>
      </c>
      <c r="AJ87" s="788">
        <v>0</v>
      </c>
      <c r="AK87" s="787">
        <v>8.19981999999999</v>
      </c>
      <c r="AL87" s="788">
        <v>9.99999999</v>
      </c>
      <c r="AM87" s="720">
        <v>0.819982000819981</v>
      </c>
      <c r="AN87" s="789">
        <v>-1.80017999000001</v>
      </c>
      <c r="AO87" s="788">
        <v>0</v>
      </c>
      <c r="AP87" s="787">
        <v>0.204266999999999</v>
      </c>
      <c r="AQ87" s="788">
        <v>0</v>
      </c>
      <c r="AR87" s="720" t="s">
        <v>29</v>
      </c>
      <c r="AS87" s="789">
        <v>0.204266999999999</v>
      </c>
      <c r="AT87" s="788">
        <v>0</v>
      </c>
      <c r="AU87" s="787">
        <v>0.204299999999999</v>
      </c>
      <c r="AV87" s="788">
        <v>0</v>
      </c>
      <c r="AW87" s="720" t="s">
        <v>29</v>
      </c>
      <c r="AX87" s="789">
        <v>0.204299999999999</v>
      </c>
      <c r="AY87" s="788">
        <v>0</v>
      </c>
    </row>
    <row r="88" s="164" customFormat="1" hidden="1" outlineLevel="2" spans="1:51">
      <c r="A88" s="796" t="s">
        <v>106</v>
      </c>
      <c r="B88" s="787">
        <v>0</v>
      </c>
      <c r="C88" s="788">
        <v>0</v>
      </c>
      <c r="D88" s="720" t="s">
        <v>29</v>
      </c>
      <c r="E88" s="789">
        <v>0</v>
      </c>
      <c r="F88" s="788">
        <v>0</v>
      </c>
      <c r="G88" s="787">
        <v>0</v>
      </c>
      <c r="H88" s="788">
        <v>0</v>
      </c>
      <c r="I88" s="720" t="s">
        <v>29</v>
      </c>
      <c r="J88" s="789">
        <v>0</v>
      </c>
      <c r="K88" s="788">
        <v>0</v>
      </c>
      <c r="L88" s="787">
        <v>0</v>
      </c>
      <c r="M88" s="788">
        <v>0</v>
      </c>
      <c r="N88" s="720" t="s">
        <v>29</v>
      </c>
      <c r="O88" s="789">
        <v>0</v>
      </c>
      <c r="P88" s="788">
        <v>0</v>
      </c>
      <c r="Q88" s="787">
        <v>0</v>
      </c>
      <c r="R88" s="788">
        <v>0</v>
      </c>
      <c r="S88" s="720" t="s">
        <v>29</v>
      </c>
      <c r="T88" s="789">
        <v>0</v>
      </c>
      <c r="U88" s="788">
        <v>0</v>
      </c>
      <c r="V88" s="787">
        <v>0</v>
      </c>
      <c r="W88" s="788">
        <v>0</v>
      </c>
      <c r="X88" s="720" t="s">
        <v>29</v>
      </c>
      <c r="Y88" s="789">
        <v>0</v>
      </c>
      <c r="Z88" s="788">
        <v>0</v>
      </c>
      <c r="AA88" s="787">
        <v>0</v>
      </c>
      <c r="AB88" s="788">
        <v>0</v>
      </c>
      <c r="AC88" s="720" t="s">
        <v>29</v>
      </c>
      <c r="AD88" s="789">
        <v>0</v>
      </c>
      <c r="AE88" s="788">
        <v>0</v>
      </c>
      <c r="AF88" s="787">
        <v>0</v>
      </c>
      <c r="AG88" s="788">
        <v>0</v>
      </c>
      <c r="AH88" s="720" t="s">
        <v>29</v>
      </c>
      <c r="AI88" s="789">
        <v>0</v>
      </c>
      <c r="AJ88" s="788">
        <v>0</v>
      </c>
      <c r="AK88" s="787">
        <v>0</v>
      </c>
      <c r="AL88" s="788">
        <v>0</v>
      </c>
      <c r="AM88" s="720" t="s">
        <v>29</v>
      </c>
      <c r="AN88" s="789">
        <v>0</v>
      </c>
      <c r="AO88" s="788">
        <v>0</v>
      </c>
      <c r="AP88" s="787">
        <v>0</v>
      </c>
      <c r="AQ88" s="788">
        <v>0</v>
      </c>
      <c r="AR88" s="720" t="s">
        <v>29</v>
      </c>
      <c r="AS88" s="789">
        <v>0</v>
      </c>
      <c r="AT88" s="788">
        <v>0</v>
      </c>
      <c r="AU88" s="787">
        <v>0</v>
      </c>
      <c r="AV88" s="788">
        <v>0</v>
      </c>
      <c r="AW88" s="720" t="s">
        <v>29</v>
      </c>
      <c r="AX88" s="789">
        <v>0</v>
      </c>
      <c r="AY88" s="788">
        <v>0</v>
      </c>
    </row>
    <row r="89" s="695" customFormat="1" hidden="1" outlineLevel="2" spans="1:51">
      <c r="A89" s="796" t="s">
        <v>107</v>
      </c>
      <c r="B89" s="787">
        <v>37.948352</v>
      </c>
      <c r="C89" s="788">
        <v>43.4</v>
      </c>
      <c r="D89" s="720">
        <v>0.87438599078341</v>
      </c>
      <c r="E89" s="789">
        <v>-5.45164800000001</v>
      </c>
      <c r="F89" s="788">
        <v>0</v>
      </c>
      <c r="G89" s="787">
        <v>22.852542</v>
      </c>
      <c r="H89" s="788">
        <v>28.4607</v>
      </c>
      <c r="I89" s="720">
        <v>0.802950805848064</v>
      </c>
      <c r="J89" s="789">
        <v>-5.608158</v>
      </c>
      <c r="K89" s="788">
        <v>0</v>
      </c>
      <c r="L89" s="787">
        <v>5.241612</v>
      </c>
      <c r="M89" s="788">
        <v>0</v>
      </c>
      <c r="N89" s="720" t="s">
        <v>29</v>
      </c>
      <c r="O89" s="789">
        <v>5.241612</v>
      </c>
      <c r="P89" s="788">
        <v>0</v>
      </c>
      <c r="Q89" s="787">
        <v>0.3225</v>
      </c>
      <c r="R89" s="788">
        <v>0</v>
      </c>
      <c r="S89" s="720" t="s">
        <v>29</v>
      </c>
      <c r="T89" s="789">
        <v>0.3225</v>
      </c>
      <c r="U89" s="788">
        <v>0</v>
      </c>
      <c r="V89" s="787">
        <v>8.43165599999999</v>
      </c>
      <c r="W89" s="788">
        <v>14.9393</v>
      </c>
      <c r="X89" s="720">
        <v>0.564394315664053</v>
      </c>
      <c r="Y89" s="789">
        <v>-6.50764400000001</v>
      </c>
      <c r="Z89" s="788">
        <v>0</v>
      </c>
      <c r="AA89" s="787">
        <v>1.100042</v>
      </c>
      <c r="AB89" s="788">
        <v>0</v>
      </c>
      <c r="AC89" s="720" t="s">
        <v>29</v>
      </c>
      <c r="AD89" s="789">
        <v>1.100042</v>
      </c>
      <c r="AE89" s="788">
        <v>0</v>
      </c>
      <c r="AF89" s="787">
        <v>30.4069359999999</v>
      </c>
      <c r="AG89" s="788">
        <v>38</v>
      </c>
      <c r="AH89" s="720">
        <v>0.800182526315787</v>
      </c>
      <c r="AI89" s="789">
        <v>-7.5930640000001</v>
      </c>
      <c r="AJ89" s="788">
        <v>0</v>
      </c>
      <c r="AK89" s="787">
        <v>0</v>
      </c>
      <c r="AL89" s="788">
        <v>2.4</v>
      </c>
      <c r="AM89" s="720">
        <v>0</v>
      </c>
      <c r="AN89" s="789">
        <v>-2.4</v>
      </c>
      <c r="AO89" s="788">
        <v>0</v>
      </c>
      <c r="AP89" s="787">
        <v>0.568634</v>
      </c>
      <c r="AQ89" s="788">
        <v>0.6</v>
      </c>
      <c r="AR89" s="720">
        <v>0.947723333333333</v>
      </c>
      <c r="AS89" s="789">
        <v>-0.031366</v>
      </c>
      <c r="AT89" s="788">
        <v>0</v>
      </c>
      <c r="AU89" s="787">
        <v>1.172076</v>
      </c>
      <c r="AV89" s="788">
        <v>1.92</v>
      </c>
      <c r="AW89" s="720">
        <v>0.61045625</v>
      </c>
      <c r="AX89" s="789">
        <v>-0.747924</v>
      </c>
      <c r="AY89" s="788">
        <v>0</v>
      </c>
    </row>
    <row r="90" s="695" customFormat="1" hidden="1" outlineLevel="2" spans="1:51">
      <c r="A90" s="796" t="s">
        <v>108</v>
      </c>
      <c r="B90" s="787">
        <v>15.485615</v>
      </c>
      <c r="C90" s="788">
        <v>11.95</v>
      </c>
      <c r="D90" s="720">
        <v>1.29586736401674</v>
      </c>
      <c r="E90" s="789">
        <v>3.535615</v>
      </c>
      <c r="F90" s="788">
        <v>0</v>
      </c>
      <c r="G90" s="787">
        <v>11.986393</v>
      </c>
      <c r="H90" s="788">
        <v>0</v>
      </c>
      <c r="I90" s="720" t="s">
        <v>29</v>
      </c>
      <c r="J90" s="789">
        <v>11.986393</v>
      </c>
      <c r="K90" s="788">
        <v>0</v>
      </c>
      <c r="L90" s="787">
        <v>1.541044</v>
      </c>
      <c r="M90" s="788">
        <v>0</v>
      </c>
      <c r="N90" s="720" t="s">
        <v>29</v>
      </c>
      <c r="O90" s="789">
        <v>1.541044</v>
      </c>
      <c r="P90" s="788">
        <v>0</v>
      </c>
      <c r="Q90" s="787">
        <v>0.3075</v>
      </c>
      <c r="R90" s="788">
        <v>0</v>
      </c>
      <c r="S90" s="720" t="s">
        <v>29</v>
      </c>
      <c r="T90" s="789">
        <v>0.3075</v>
      </c>
      <c r="U90" s="788">
        <v>0</v>
      </c>
      <c r="V90" s="787">
        <v>1.573678</v>
      </c>
      <c r="W90" s="788">
        <v>11.95</v>
      </c>
      <c r="X90" s="720">
        <v>0.131688535564854</v>
      </c>
      <c r="Y90" s="789">
        <v>-10.376322</v>
      </c>
      <c r="Z90" s="788">
        <v>0</v>
      </c>
      <c r="AA90" s="787">
        <v>0.0769999999999999</v>
      </c>
      <c r="AB90" s="788">
        <v>0</v>
      </c>
      <c r="AC90" s="720" t="s">
        <v>29</v>
      </c>
      <c r="AD90" s="789">
        <v>0.0769999999999999</v>
      </c>
      <c r="AE90" s="788">
        <v>0</v>
      </c>
      <c r="AF90" s="787">
        <v>4.82110099999999</v>
      </c>
      <c r="AG90" s="788">
        <v>4.55</v>
      </c>
      <c r="AH90" s="720">
        <v>1.05958263736264</v>
      </c>
      <c r="AI90" s="789">
        <v>0.27110099999999</v>
      </c>
      <c r="AJ90" s="788">
        <v>0</v>
      </c>
      <c r="AK90" s="787">
        <v>0.190808</v>
      </c>
      <c r="AL90" s="788">
        <v>0.6</v>
      </c>
      <c r="AM90" s="720">
        <v>0.318013333333333</v>
      </c>
      <c r="AN90" s="789">
        <v>-0.409192</v>
      </c>
      <c r="AO90" s="788">
        <v>0</v>
      </c>
      <c r="AP90" s="787">
        <v>1.045036</v>
      </c>
      <c r="AQ90" s="788">
        <v>0</v>
      </c>
      <c r="AR90" s="720" t="s">
        <v>29</v>
      </c>
      <c r="AS90" s="789">
        <v>1.045036</v>
      </c>
      <c r="AT90" s="788">
        <v>0</v>
      </c>
      <c r="AU90" s="787">
        <v>0.198153</v>
      </c>
      <c r="AV90" s="788">
        <v>0</v>
      </c>
      <c r="AW90" s="720" t="s">
        <v>29</v>
      </c>
      <c r="AX90" s="789">
        <v>0.198153</v>
      </c>
      <c r="AY90" s="788">
        <v>0</v>
      </c>
    </row>
    <row r="91" s="695" customFormat="1" hidden="1" outlineLevel="2" spans="1:51">
      <c r="A91" s="796" t="s">
        <v>109</v>
      </c>
      <c r="B91" s="787">
        <v>0</v>
      </c>
      <c r="C91" s="788">
        <v>14.7</v>
      </c>
      <c r="D91" s="720">
        <v>0</v>
      </c>
      <c r="E91" s="789">
        <v>-14.7</v>
      </c>
      <c r="F91" s="788">
        <v>0</v>
      </c>
      <c r="G91" s="787">
        <v>0</v>
      </c>
      <c r="H91" s="788">
        <v>0</v>
      </c>
      <c r="I91" s="720" t="s">
        <v>29</v>
      </c>
      <c r="J91" s="789">
        <v>0</v>
      </c>
      <c r="K91" s="788">
        <v>0</v>
      </c>
      <c r="L91" s="787">
        <v>0</v>
      </c>
      <c r="M91" s="788">
        <v>0</v>
      </c>
      <c r="N91" s="720" t="s">
        <v>29</v>
      </c>
      <c r="O91" s="789">
        <v>0</v>
      </c>
      <c r="P91" s="788">
        <v>0</v>
      </c>
      <c r="Q91" s="787">
        <v>0</v>
      </c>
      <c r="R91" s="788">
        <v>0</v>
      </c>
      <c r="S91" s="720" t="s">
        <v>29</v>
      </c>
      <c r="T91" s="789">
        <v>0</v>
      </c>
      <c r="U91" s="788">
        <v>0</v>
      </c>
      <c r="V91" s="787">
        <v>0</v>
      </c>
      <c r="W91" s="788">
        <v>14.7</v>
      </c>
      <c r="X91" s="720">
        <v>0</v>
      </c>
      <c r="Y91" s="789">
        <v>-14.7</v>
      </c>
      <c r="Z91" s="788">
        <v>0</v>
      </c>
      <c r="AA91" s="787">
        <v>0</v>
      </c>
      <c r="AB91" s="788">
        <v>0</v>
      </c>
      <c r="AC91" s="720" t="s">
        <v>29</v>
      </c>
      <c r="AD91" s="789">
        <v>0</v>
      </c>
      <c r="AE91" s="788">
        <v>0</v>
      </c>
      <c r="AF91" s="787">
        <v>0</v>
      </c>
      <c r="AG91" s="788">
        <v>8.69</v>
      </c>
      <c r="AH91" s="720">
        <v>0</v>
      </c>
      <c r="AI91" s="789">
        <v>-8.69</v>
      </c>
      <c r="AJ91" s="788">
        <v>0</v>
      </c>
      <c r="AK91" s="787">
        <v>0</v>
      </c>
      <c r="AL91" s="788">
        <v>0</v>
      </c>
      <c r="AM91" s="720" t="s">
        <v>29</v>
      </c>
      <c r="AN91" s="789">
        <v>0</v>
      </c>
      <c r="AO91" s="788">
        <v>0</v>
      </c>
      <c r="AP91" s="787">
        <v>0</v>
      </c>
      <c r="AQ91" s="788">
        <v>0</v>
      </c>
      <c r="AR91" s="720" t="s">
        <v>29</v>
      </c>
      <c r="AS91" s="789">
        <v>0</v>
      </c>
      <c r="AT91" s="788">
        <v>0</v>
      </c>
      <c r="AU91" s="787">
        <v>0</v>
      </c>
      <c r="AV91" s="788">
        <v>0</v>
      </c>
      <c r="AW91" s="720" t="s">
        <v>29</v>
      </c>
      <c r="AX91" s="789">
        <v>0</v>
      </c>
      <c r="AY91" s="788">
        <v>0</v>
      </c>
    </row>
    <row r="92" s="695" customFormat="1" hidden="1" outlineLevel="2" spans="1:51">
      <c r="A92" s="796" t="s">
        <v>189</v>
      </c>
      <c r="B92" s="787">
        <v>0</v>
      </c>
      <c r="C92" s="788">
        <v>9.04934</v>
      </c>
      <c r="D92" s="720">
        <v>0</v>
      </c>
      <c r="E92" s="789">
        <v>-9.04934</v>
      </c>
      <c r="F92" s="788">
        <v>0</v>
      </c>
      <c r="G92" s="787">
        <v>0</v>
      </c>
      <c r="H92" s="788">
        <v>0</v>
      </c>
      <c r="I92" s="720" t="s">
        <v>29</v>
      </c>
      <c r="J92" s="789">
        <v>0</v>
      </c>
      <c r="K92" s="788">
        <v>0</v>
      </c>
      <c r="L92" s="787">
        <v>0</v>
      </c>
      <c r="M92" s="788">
        <v>0</v>
      </c>
      <c r="N92" s="720" t="s">
        <v>29</v>
      </c>
      <c r="O92" s="789">
        <v>0</v>
      </c>
      <c r="P92" s="788">
        <v>0</v>
      </c>
      <c r="Q92" s="787">
        <v>0</v>
      </c>
      <c r="R92" s="788">
        <v>0</v>
      </c>
      <c r="S92" s="720" t="s">
        <v>29</v>
      </c>
      <c r="T92" s="789">
        <v>0</v>
      </c>
      <c r="U92" s="788">
        <v>0</v>
      </c>
      <c r="V92" s="787">
        <v>0</v>
      </c>
      <c r="W92" s="788">
        <v>9.04934</v>
      </c>
      <c r="X92" s="720">
        <v>0</v>
      </c>
      <c r="Y92" s="789">
        <v>-9.04934</v>
      </c>
      <c r="Z92" s="788">
        <v>0</v>
      </c>
      <c r="AA92" s="787">
        <v>0</v>
      </c>
      <c r="AB92" s="788">
        <v>0</v>
      </c>
      <c r="AC92" s="720" t="s">
        <v>29</v>
      </c>
      <c r="AD92" s="789">
        <v>0</v>
      </c>
      <c r="AE92" s="788">
        <v>0</v>
      </c>
      <c r="AF92" s="787">
        <v>0</v>
      </c>
      <c r="AG92" s="788">
        <v>10.5</v>
      </c>
      <c r="AH92" s="720">
        <v>0</v>
      </c>
      <c r="AI92" s="789">
        <v>-10.5</v>
      </c>
      <c r="AJ92" s="788">
        <v>0</v>
      </c>
      <c r="AK92" s="787">
        <v>0</v>
      </c>
      <c r="AL92" s="788">
        <v>0</v>
      </c>
      <c r="AM92" s="720" t="s">
        <v>29</v>
      </c>
      <c r="AN92" s="789">
        <v>0</v>
      </c>
      <c r="AO92" s="788">
        <v>0</v>
      </c>
      <c r="AP92" s="787">
        <v>0</v>
      </c>
      <c r="AQ92" s="788">
        <v>0</v>
      </c>
      <c r="AR92" s="720" t="s">
        <v>29</v>
      </c>
      <c r="AS92" s="789">
        <v>0</v>
      </c>
      <c r="AT92" s="788">
        <v>0</v>
      </c>
      <c r="AU92" s="787">
        <v>0</v>
      </c>
      <c r="AV92" s="788">
        <v>2</v>
      </c>
      <c r="AW92" s="720">
        <v>0</v>
      </c>
      <c r="AX92" s="789">
        <v>-2</v>
      </c>
      <c r="AY92" s="788">
        <v>0</v>
      </c>
    </row>
    <row r="93" s="695" customFormat="1" hidden="1" outlineLevel="2" spans="1:51">
      <c r="A93" s="796" t="s">
        <v>184</v>
      </c>
      <c r="B93" s="787">
        <v>0</v>
      </c>
      <c r="C93" s="788">
        <v>0</v>
      </c>
      <c r="D93" s="720" t="s">
        <v>29</v>
      </c>
      <c r="E93" s="789">
        <v>0</v>
      </c>
      <c r="F93" s="788">
        <v>0</v>
      </c>
      <c r="G93" s="787">
        <v>0</v>
      </c>
      <c r="H93" s="788">
        <v>0</v>
      </c>
      <c r="I93" s="720" t="s">
        <v>29</v>
      </c>
      <c r="J93" s="789">
        <v>0</v>
      </c>
      <c r="K93" s="788">
        <v>0</v>
      </c>
      <c r="L93" s="787">
        <v>0</v>
      </c>
      <c r="M93" s="788">
        <v>0</v>
      </c>
      <c r="N93" s="720" t="s">
        <v>29</v>
      </c>
      <c r="O93" s="789">
        <v>0</v>
      </c>
      <c r="P93" s="788">
        <v>0</v>
      </c>
      <c r="Q93" s="787">
        <v>0</v>
      </c>
      <c r="R93" s="788">
        <v>0</v>
      </c>
      <c r="S93" s="720" t="s">
        <v>29</v>
      </c>
      <c r="T93" s="789">
        <v>0</v>
      </c>
      <c r="U93" s="788">
        <v>0</v>
      </c>
      <c r="V93" s="787">
        <v>0</v>
      </c>
      <c r="W93" s="788">
        <v>0</v>
      </c>
      <c r="X93" s="720" t="s">
        <v>29</v>
      </c>
      <c r="Y93" s="789">
        <v>0</v>
      </c>
      <c r="Z93" s="788">
        <v>0</v>
      </c>
      <c r="AA93" s="787">
        <v>0</v>
      </c>
      <c r="AB93" s="788">
        <v>0</v>
      </c>
      <c r="AC93" s="720" t="s">
        <v>29</v>
      </c>
      <c r="AD93" s="789">
        <v>0</v>
      </c>
      <c r="AE93" s="788">
        <v>0</v>
      </c>
      <c r="AF93" s="787">
        <v>0</v>
      </c>
      <c r="AG93" s="788">
        <v>0</v>
      </c>
      <c r="AH93" s="720" t="s">
        <v>29</v>
      </c>
      <c r="AI93" s="789">
        <v>0</v>
      </c>
      <c r="AJ93" s="788">
        <v>0</v>
      </c>
      <c r="AK93" s="787">
        <v>0</v>
      </c>
      <c r="AL93" s="788">
        <v>0</v>
      </c>
      <c r="AM93" s="720" t="s">
        <v>29</v>
      </c>
      <c r="AN93" s="789">
        <v>0</v>
      </c>
      <c r="AO93" s="788">
        <v>0</v>
      </c>
      <c r="AP93" s="787">
        <v>0</v>
      </c>
      <c r="AQ93" s="788">
        <v>0</v>
      </c>
      <c r="AR93" s="720" t="s">
        <v>29</v>
      </c>
      <c r="AS93" s="789">
        <v>0</v>
      </c>
      <c r="AT93" s="788">
        <v>0</v>
      </c>
      <c r="AU93" s="787">
        <v>0</v>
      </c>
      <c r="AV93" s="788">
        <v>0</v>
      </c>
      <c r="AW93" s="720" t="s">
        <v>29</v>
      </c>
      <c r="AX93" s="789">
        <v>0</v>
      </c>
      <c r="AY93" s="788">
        <v>0</v>
      </c>
    </row>
    <row r="94" s="772" customFormat="1" collapsed="1" spans="1:51">
      <c r="A94" s="790" t="s">
        <v>112</v>
      </c>
      <c r="B94" s="791">
        <v>365.679815</v>
      </c>
      <c r="C94" s="792">
        <v>326.09934</v>
      </c>
      <c r="D94" s="793">
        <v>1.12137551397681</v>
      </c>
      <c r="E94" s="794">
        <v>39.580475</v>
      </c>
      <c r="F94" s="792">
        <v>0</v>
      </c>
      <c r="G94" s="791">
        <v>61.2883149999999</v>
      </c>
      <c r="H94" s="792">
        <v>40.1307</v>
      </c>
      <c r="I94" s="793">
        <v>1.52721769119402</v>
      </c>
      <c r="J94" s="794">
        <v>21.1576149999999</v>
      </c>
      <c r="K94" s="792">
        <v>0</v>
      </c>
      <c r="L94" s="791">
        <v>11.88324</v>
      </c>
      <c r="M94" s="792">
        <v>2.593386</v>
      </c>
      <c r="N94" s="793">
        <v>4.58213316490488</v>
      </c>
      <c r="O94" s="794">
        <v>9.289854</v>
      </c>
      <c r="P94" s="792">
        <v>0</v>
      </c>
      <c r="Q94" s="791">
        <v>0.7934</v>
      </c>
      <c r="R94" s="792">
        <v>0.4164</v>
      </c>
      <c r="S94" s="793">
        <v>1.90537944284342</v>
      </c>
      <c r="T94" s="794">
        <v>0.377</v>
      </c>
      <c r="U94" s="792">
        <v>0</v>
      </c>
      <c r="V94" s="791">
        <v>289.602768</v>
      </c>
      <c r="W94" s="792">
        <v>282.58703577</v>
      </c>
      <c r="X94" s="793">
        <v>1.0248268014521</v>
      </c>
      <c r="Y94" s="794">
        <v>7.01573223000008</v>
      </c>
      <c r="Z94" s="792">
        <v>0</v>
      </c>
      <c r="AA94" s="791">
        <v>2.112092</v>
      </c>
      <c r="AB94" s="792">
        <v>0.37181823</v>
      </c>
      <c r="AC94" s="793">
        <v>5.68044229568841</v>
      </c>
      <c r="AD94" s="794">
        <v>1.74027377</v>
      </c>
      <c r="AE94" s="792">
        <v>0</v>
      </c>
      <c r="AF94" s="791">
        <v>35.2280369999999</v>
      </c>
      <c r="AG94" s="792">
        <v>61.74</v>
      </c>
      <c r="AH94" s="793">
        <v>0.570586929057336</v>
      </c>
      <c r="AI94" s="794">
        <v>-26.5119630000001</v>
      </c>
      <c r="AJ94" s="792">
        <v>0</v>
      </c>
      <c r="AK94" s="791">
        <v>8.39062799999999</v>
      </c>
      <c r="AL94" s="792">
        <v>12.99999999</v>
      </c>
      <c r="AM94" s="793">
        <v>0.645432923573409</v>
      </c>
      <c r="AN94" s="794">
        <v>-4.60937199000001</v>
      </c>
      <c r="AO94" s="792">
        <v>0</v>
      </c>
      <c r="AP94" s="791">
        <v>1.817937</v>
      </c>
      <c r="AQ94" s="792">
        <v>0.6</v>
      </c>
      <c r="AR94" s="793">
        <v>3.029895</v>
      </c>
      <c r="AS94" s="794">
        <v>1.217937</v>
      </c>
      <c r="AT94" s="792">
        <v>0</v>
      </c>
      <c r="AU94" s="791">
        <v>1.574529</v>
      </c>
      <c r="AV94" s="792">
        <v>3.92</v>
      </c>
      <c r="AW94" s="793">
        <v>0.40166556122449</v>
      </c>
      <c r="AX94" s="794">
        <v>-2.345471</v>
      </c>
      <c r="AY94" s="792">
        <v>0</v>
      </c>
    </row>
    <row r="95" s="772" customFormat="1" spans="1:51">
      <c r="A95" s="790" t="s">
        <v>113</v>
      </c>
      <c r="B95" s="791">
        <v>50.337002</v>
      </c>
      <c r="C95" s="792">
        <v>56.06234557</v>
      </c>
      <c r="D95" s="793">
        <v>0.897875418664899</v>
      </c>
      <c r="E95" s="794">
        <v>-5.72534356999999</v>
      </c>
      <c r="F95" s="792">
        <v>29.838304</v>
      </c>
      <c r="G95" s="791">
        <v>38.597108</v>
      </c>
      <c r="H95" s="792">
        <v>46.4149</v>
      </c>
      <c r="I95" s="793">
        <v>0.831567190708156</v>
      </c>
      <c r="J95" s="794">
        <v>-7.817792</v>
      </c>
      <c r="K95" s="792">
        <v>23.490317</v>
      </c>
      <c r="L95" s="791">
        <v>7.23319799999999</v>
      </c>
      <c r="M95" s="792">
        <v>8.865336</v>
      </c>
      <c r="N95" s="793">
        <v>0.815896656370383</v>
      </c>
      <c r="O95" s="794">
        <v>-1.63213800000001</v>
      </c>
      <c r="P95" s="792">
        <v>3.71498699999999</v>
      </c>
      <c r="Q95" s="791">
        <v>2.6933</v>
      </c>
      <c r="R95" s="792">
        <v>2.5908</v>
      </c>
      <c r="S95" s="793">
        <v>1.03956306932222</v>
      </c>
      <c r="T95" s="794">
        <v>0.1025</v>
      </c>
      <c r="U95" s="792">
        <v>1.11</v>
      </c>
      <c r="V95" s="791">
        <v>0</v>
      </c>
      <c r="W95" s="792">
        <v>-2.975</v>
      </c>
      <c r="X95" s="793">
        <v>0</v>
      </c>
      <c r="Y95" s="794">
        <v>2.975</v>
      </c>
      <c r="Z95" s="792">
        <v>0</v>
      </c>
      <c r="AA95" s="791">
        <v>1.813396</v>
      </c>
      <c r="AB95" s="792">
        <v>1.16630957</v>
      </c>
      <c r="AC95" s="793">
        <v>1.55481533089024</v>
      </c>
      <c r="AD95" s="794">
        <v>0.64708643</v>
      </c>
      <c r="AE95" s="792">
        <v>1.523</v>
      </c>
      <c r="AF95" s="791">
        <v>0</v>
      </c>
      <c r="AG95" s="792">
        <v>0</v>
      </c>
      <c r="AH95" s="793" t="s">
        <v>29</v>
      </c>
      <c r="AI95" s="794">
        <v>0</v>
      </c>
      <c r="AJ95" s="792">
        <v>0</v>
      </c>
      <c r="AK95" s="791">
        <v>0.051837</v>
      </c>
      <c r="AL95" s="792">
        <v>0.06</v>
      </c>
      <c r="AM95" s="793">
        <v>0.86395</v>
      </c>
      <c r="AN95" s="794">
        <v>-0.008163</v>
      </c>
      <c r="AO95" s="792">
        <v>0.056563</v>
      </c>
      <c r="AP95" s="791">
        <v>6.946164</v>
      </c>
      <c r="AQ95" s="792">
        <v>8.375</v>
      </c>
      <c r="AR95" s="793">
        <v>0.82939271641791</v>
      </c>
      <c r="AS95" s="794">
        <v>-1.428836</v>
      </c>
      <c r="AT95" s="792">
        <v>4.995798</v>
      </c>
      <c r="AU95" s="791">
        <v>1.2728</v>
      </c>
      <c r="AV95" s="792">
        <v>4.35</v>
      </c>
      <c r="AW95" s="793">
        <v>0.292597701149425</v>
      </c>
      <c r="AX95" s="794">
        <v>-3.0772</v>
      </c>
      <c r="AY95" s="792">
        <v>2.528</v>
      </c>
    </row>
    <row r="96" s="695" customFormat="1" ht="16.2" spans="1:51">
      <c r="A96" s="213" t="s">
        <v>185</v>
      </c>
      <c r="B96" s="214">
        <v>549.333267</v>
      </c>
      <c r="C96" s="328">
        <v>516.97516267</v>
      </c>
      <c r="D96" s="238">
        <v>1.06259121649652</v>
      </c>
      <c r="E96" s="799">
        <v>32.3581043300001</v>
      </c>
      <c r="F96" s="328">
        <v>152.38745</v>
      </c>
      <c r="G96" s="214">
        <v>150.747511</v>
      </c>
      <c r="H96" s="328">
        <v>151.4304</v>
      </c>
      <c r="I96" s="238">
        <v>0.995490410115802</v>
      </c>
      <c r="J96" s="799">
        <v>-0.682889000000017</v>
      </c>
      <c r="K96" s="328">
        <v>81.549145</v>
      </c>
      <c r="L96" s="214">
        <v>31.729966</v>
      </c>
      <c r="M96" s="328">
        <v>25.386495</v>
      </c>
      <c r="N96" s="238">
        <v>1.24987580995328</v>
      </c>
      <c r="O96" s="799">
        <v>6.343471</v>
      </c>
      <c r="P96" s="328">
        <v>13.398132</v>
      </c>
      <c r="Q96" s="214">
        <v>3.8728</v>
      </c>
      <c r="R96" s="328">
        <v>3.7806</v>
      </c>
      <c r="S96" s="238">
        <v>1.02438766333386</v>
      </c>
      <c r="T96" s="799">
        <v>0.0921999999999996</v>
      </c>
      <c r="U96" s="328">
        <v>2.9474</v>
      </c>
      <c r="V96" s="214">
        <v>349.717337</v>
      </c>
      <c r="W96" s="328">
        <v>333.54079945</v>
      </c>
      <c r="X96" s="238">
        <v>1.04849942668685</v>
      </c>
      <c r="Y96" s="799">
        <v>16.1765375500001</v>
      </c>
      <c r="Z96" s="328">
        <v>49.472504</v>
      </c>
      <c r="AA96" s="214">
        <v>13.265653</v>
      </c>
      <c r="AB96" s="328">
        <v>2.83686822</v>
      </c>
      <c r="AC96" s="238">
        <v>4.6761611647932</v>
      </c>
      <c r="AD96" s="799">
        <v>10.42878478</v>
      </c>
      <c r="AE96" s="328">
        <v>5.020269</v>
      </c>
      <c r="AF96" s="214">
        <v>112.63291</v>
      </c>
      <c r="AG96" s="328">
        <v>149.59</v>
      </c>
      <c r="AH96" s="238">
        <v>0.752944113911358</v>
      </c>
      <c r="AI96" s="799">
        <v>-36.95709</v>
      </c>
      <c r="AJ96" s="328">
        <v>1.743429</v>
      </c>
      <c r="AK96" s="214">
        <v>10.378794</v>
      </c>
      <c r="AL96" s="328">
        <v>18.31999999</v>
      </c>
      <c r="AM96" s="238">
        <v>0.566528057077799</v>
      </c>
      <c r="AN96" s="799">
        <v>-7.94120599</v>
      </c>
      <c r="AO96" s="328">
        <v>0.056563</v>
      </c>
      <c r="AP96" s="214">
        <v>10.215578</v>
      </c>
      <c r="AQ96" s="328">
        <v>9.935</v>
      </c>
      <c r="AR96" s="238">
        <v>1.02824136889784</v>
      </c>
      <c r="AS96" s="799">
        <v>0.280578</v>
      </c>
      <c r="AT96" s="328">
        <v>5.491207</v>
      </c>
      <c r="AU96" s="214">
        <v>10.397567</v>
      </c>
      <c r="AV96" s="328">
        <v>17.23</v>
      </c>
      <c r="AW96" s="238">
        <v>0.603457167730702</v>
      </c>
      <c r="AX96" s="799">
        <v>-6.832433</v>
      </c>
      <c r="AY96" s="328">
        <v>6.613689</v>
      </c>
    </row>
    <row r="97" s="695" customFormat="1" ht="16.2" spans="1:51">
      <c r="A97" s="802" t="s">
        <v>115</v>
      </c>
      <c r="B97" s="803">
        <v>1438.616542</v>
      </c>
      <c r="C97" s="804">
        <v>1483.1944486</v>
      </c>
      <c r="D97" s="805">
        <v>0.969944664610849</v>
      </c>
      <c r="E97" s="804">
        <v>-44.5779066000009</v>
      </c>
      <c r="F97" s="806">
        <v>584.584835999999</v>
      </c>
      <c r="G97" s="803">
        <v>406.339792</v>
      </c>
      <c r="H97" s="804">
        <v>484.01422325</v>
      </c>
      <c r="I97" s="805">
        <v>0.839520353909352</v>
      </c>
      <c r="J97" s="804">
        <v>-77.6744312500001</v>
      </c>
      <c r="K97" s="806">
        <v>207.661015</v>
      </c>
      <c r="L97" s="803">
        <v>100.239243</v>
      </c>
      <c r="M97" s="804">
        <v>109.83646269</v>
      </c>
      <c r="N97" s="805">
        <v>0.912622644111483</v>
      </c>
      <c r="O97" s="804">
        <v>-9.5972196900001</v>
      </c>
      <c r="P97" s="806">
        <v>53.8667439999999</v>
      </c>
      <c r="Q97" s="803">
        <v>12.5801</v>
      </c>
      <c r="R97" s="804">
        <v>13.04546667</v>
      </c>
      <c r="S97" s="805">
        <v>0.964327326743306</v>
      </c>
      <c r="T97" s="804">
        <v>-0.465366670000009</v>
      </c>
      <c r="U97" s="806">
        <v>5.62709999999999</v>
      </c>
      <c r="V97" s="803">
        <v>880.155271999999</v>
      </c>
      <c r="W97" s="804">
        <v>861.72236274</v>
      </c>
      <c r="X97" s="805">
        <v>1.02139077509999</v>
      </c>
      <c r="Y97" s="804">
        <v>18.4329092599991</v>
      </c>
      <c r="Z97" s="806">
        <v>302.427256</v>
      </c>
      <c r="AA97" s="803">
        <v>39.302135</v>
      </c>
      <c r="AB97" s="804">
        <v>14.57593325</v>
      </c>
      <c r="AC97" s="805">
        <v>2.69637177434248</v>
      </c>
      <c r="AD97" s="804">
        <v>24.72620175</v>
      </c>
      <c r="AE97" s="806">
        <v>15.002721</v>
      </c>
      <c r="AF97" s="803">
        <v>243.4522</v>
      </c>
      <c r="AG97" s="804">
        <v>308.1</v>
      </c>
      <c r="AH97" s="805">
        <v>0.790172671210646</v>
      </c>
      <c r="AI97" s="804">
        <v>-64.6478</v>
      </c>
      <c r="AJ97" s="806">
        <v>153.061054</v>
      </c>
      <c r="AK97" s="803">
        <v>30.467022</v>
      </c>
      <c r="AL97" s="804">
        <v>53.10999999</v>
      </c>
      <c r="AM97" s="805">
        <v>0.573658859079959</v>
      </c>
      <c r="AN97" s="804">
        <v>-22.64297799</v>
      </c>
      <c r="AO97" s="806">
        <v>22.199957</v>
      </c>
      <c r="AP97" s="803">
        <v>44.820647</v>
      </c>
      <c r="AQ97" s="804">
        <v>33.92600001</v>
      </c>
      <c r="AR97" s="805">
        <v>1.32112972312647</v>
      </c>
      <c r="AS97" s="804">
        <v>10.89464699</v>
      </c>
      <c r="AT97" s="806">
        <v>31.840029</v>
      </c>
      <c r="AU97" s="803">
        <v>27.286715</v>
      </c>
      <c r="AV97" s="804">
        <v>32.79400001</v>
      </c>
      <c r="AW97" s="805">
        <v>0.832064249304121</v>
      </c>
      <c r="AX97" s="804">
        <v>-5.50728501000003</v>
      </c>
      <c r="AY97" s="806">
        <v>29.944792</v>
      </c>
    </row>
    <row r="98" hidden="1" outlineLevel="1" spans="1:51">
      <c r="A98" s="796" t="s">
        <v>116</v>
      </c>
      <c r="B98" s="787">
        <v>47.9750959999999</v>
      </c>
      <c r="C98" s="788">
        <v>46.0563718</v>
      </c>
      <c r="D98" s="720">
        <v>1.04166034198985</v>
      </c>
      <c r="E98" s="789">
        <v>1.91872419999991</v>
      </c>
      <c r="F98" s="788">
        <v>23.005573</v>
      </c>
      <c r="G98" s="787">
        <v>26.9966799999999</v>
      </c>
      <c r="H98" s="788">
        <v>25.04</v>
      </c>
      <c r="I98" s="720">
        <v>1.07814217252396</v>
      </c>
      <c r="J98" s="789">
        <v>1.9566799999999</v>
      </c>
      <c r="K98" s="788">
        <v>14.696654</v>
      </c>
      <c r="L98" s="787">
        <v>6.010362</v>
      </c>
      <c r="M98" s="788">
        <v>6.312895</v>
      </c>
      <c r="N98" s="720">
        <v>0.952076978945476</v>
      </c>
      <c r="O98" s="789">
        <v>-0.302532999999999</v>
      </c>
      <c r="P98" s="788">
        <v>4.508395</v>
      </c>
      <c r="Q98" s="787">
        <v>1.6946</v>
      </c>
      <c r="R98" s="788">
        <v>1.6218</v>
      </c>
      <c r="S98" s="720">
        <v>1.04488839560982</v>
      </c>
      <c r="T98" s="789">
        <v>0.0728000000000002</v>
      </c>
      <c r="U98" s="788">
        <v>0.824099999999997</v>
      </c>
      <c r="V98" s="787">
        <v>0</v>
      </c>
      <c r="W98" s="788">
        <v>0</v>
      </c>
      <c r="X98" s="720" t="s">
        <v>29</v>
      </c>
      <c r="Y98" s="789">
        <v>0</v>
      </c>
      <c r="Z98" s="788">
        <v>0</v>
      </c>
      <c r="AA98" s="787">
        <v>13.273454</v>
      </c>
      <c r="AB98" s="788">
        <v>13.0816768</v>
      </c>
      <c r="AC98" s="720">
        <v>1.01465998609597</v>
      </c>
      <c r="AD98" s="789">
        <v>0.191777199999999</v>
      </c>
      <c r="AE98" s="788">
        <v>2.97642400000001</v>
      </c>
      <c r="AF98" s="787">
        <v>0</v>
      </c>
      <c r="AG98" s="788">
        <v>0</v>
      </c>
      <c r="AH98" s="720" t="s">
        <v>29</v>
      </c>
      <c r="AI98" s="789">
        <v>0</v>
      </c>
      <c r="AJ98" s="788">
        <v>0</v>
      </c>
      <c r="AK98" s="787">
        <v>0.152165</v>
      </c>
      <c r="AL98" s="788">
        <v>0.17</v>
      </c>
      <c r="AM98" s="720">
        <v>0.895088235294118</v>
      </c>
      <c r="AN98" s="789">
        <v>-0.017835</v>
      </c>
      <c r="AO98" s="788">
        <v>0.166039</v>
      </c>
      <c r="AP98" s="787">
        <v>0.155963</v>
      </c>
      <c r="AQ98" s="788">
        <v>2.4225</v>
      </c>
      <c r="AR98" s="720">
        <v>0.0643810113519092</v>
      </c>
      <c r="AS98" s="789">
        <v>-2.266537</v>
      </c>
      <c r="AT98" s="788">
        <v>0.216089</v>
      </c>
      <c r="AU98" s="787">
        <v>0</v>
      </c>
      <c r="AV98" s="788">
        <v>0</v>
      </c>
      <c r="AW98" s="720" t="s">
        <v>29</v>
      </c>
      <c r="AX98" s="789">
        <v>0</v>
      </c>
      <c r="AY98" s="788">
        <v>0.009646</v>
      </c>
    </row>
    <row r="99" hidden="1" outlineLevel="1" spans="1:51">
      <c r="A99" s="796" t="s">
        <v>117</v>
      </c>
      <c r="B99" s="787">
        <v>39.004015</v>
      </c>
      <c r="C99" s="788">
        <v>37.21761982</v>
      </c>
      <c r="D99" s="720">
        <v>1.04799864119844</v>
      </c>
      <c r="E99" s="789">
        <v>1.78639518</v>
      </c>
      <c r="F99" s="788">
        <v>30.689981</v>
      </c>
      <c r="G99" s="787">
        <v>29.060173</v>
      </c>
      <c r="H99" s="788">
        <v>28.08</v>
      </c>
      <c r="I99" s="720">
        <v>1.03490644586895</v>
      </c>
      <c r="J99" s="789">
        <v>0.980173000000001</v>
      </c>
      <c r="K99" s="788">
        <v>22.113032</v>
      </c>
      <c r="L99" s="787">
        <v>5.697042</v>
      </c>
      <c r="M99" s="788">
        <v>5.674728</v>
      </c>
      <c r="N99" s="720">
        <v>1.0039321708459</v>
      </c>
      <c r="O99" s="789">
        <v>0.0223139999999997</v>
      </c>
      <c r="P99" s="788">
        <v>5.334849</v>
      </c>
      <c r="Q99" s="787">
        <v>2.357</v>
      </c>
      <c r="R99" s="788">
        <v>1.7412</v>
      </c>
      <c r="S99" s="720">
        <v>1.35366413967379</v>
      </c>
      <c r="T99" s="789">
        <v>0.6158</v>
      </c>
      <c r="U99" s="788">
        <v>1.2621</v>
      </c>
      <c r="V99" s="787">
        <v>0</v>
      </c>
      <c r="W99" s="788">
        <v>0</v>
      </c>
      <c r="X99" s="720" t="s">
        <v>29</v>
      </c>
      <c r="Y99" s="789">
        <v>0</v>
      </c>
      <c r="Z99" s="788">
        <v>0</v>
      </c>
      <c r="AA99" s="787">
        <v>1.8898</v>
      </c>
      <c r="AB99" s="788">
        <v>1.72169182</v>
      </c>
      <c r="AC99" s="720">
        <v>1.09764127240844</v>
      </c>
      <c r="AD99" s="789">
        <v>0.16810818</v>
      </c>
      <c r="AE99" s="788">
        <v>1.98</v>
      </c>
      <c r="AF99" s="787">
        <v>0</v>
      </c>
      <c r="AG99" s="788">
        <v>0</v>
      </c>
      <c r="AH99" s="720" t="s">
        <v>29</v>
      </c>
      <c r="AI99" s="789">
        <v>0</v>
      </c>
      <c r="AJ99" s="788">
        <v>0</v>
      </c>
      <c r="AK99" s="787">
        <v>0.0991909999999999</v>
      </c>
      <c r="AL99" s="788">
        <v>0.11</v>
      </c>
      <c r="AM99" s="720">
        <v>0.901736363636363</v>
      </c>
      <c r="AN99" s="789">
        <v>-0.0108090000000001</v>
      </c>
      <c r="AO99" s="788">
        <v>0.108234</v>
      </c>
      <c r="AP99" s="787">
        <v>0.666055999999999</v>
      </c>
      <c r="AQ99" s="788">
        <v>2.4</v>
      </c>
      <c r="AR99" s="720">
        <v>0.277523333333333</v>
      </c>
      <c r="AS99" s="789">
        <v>-1.733944</v>
      </c>
      <c r="AT99" s="788">
        <v>1.112454</v>
      </c>
      <c r="AU99" s="787">
        <v>0</v>
      </c>
      <c r="AV99" s="788">
        <v>0.125</v>
      </c>
      <c r="AW99" s="720">
        <v>0</v>
      </c>
      <c r="AX99" s="789">
        <v>-0.125</v>
      </c>
      <c r="AY99" s="788">
        <v>0</v>
      </c>
    </row>
    <row r="100" hidden="1" outlineLevel="1" spans="1:51">
      <c r="A100" s="796" t="s">
        <v>118</v>
      </c>
      <c r="B100" s="787">
        <v>51.0032769999999</v>
      </c>
      <c r="C100" s="788">
        <v>49.30204311</v>
      </c>
      <c r="D100" s="720">
        <v>1.0345063567894</v>
      </c>
      <c r="E100" s="789">
        <v>1.7012338899999</v>
      </c>
      <c r="F100" s="788">
        <v>40.9223959999999</v>
      </c>
      <c r="G100" s="787">
        <v>37.1356389999999</v>
      </c>
      <c r="H100" s="788">
        <v>35.94</v>
      </c>
      <c r="I100" s="720">
        <v>1.03326764051196</v>
      </c>
      <c r="J100" s="789">
        <v>1.1956389999999</v>
      </c>
      <c r="K100" s="788">
        <v>30.7440409999999</v>
      </c>
      <c r="L100" s="787">
        <v>8.101438</v>
      </c>
      <c r="M100" s="788">
        <v>8.975643</v>
      </c>
      <c r="N100" s="720">
        <v>0.902602521067293</v>
      </c>
      <c r="O100" s="789">
        <v>-0.874205</v>
      </c>
      <c r="P100" s="788">
        <v>7.744526</v>
      </c>
      <c r="Q100" s="787">
        <v>2.4358</v>
      </c>
      <c r="R100" s="788">
        <v>2.2239</v>
      </c>
      <c r="S100" s="720">
        <v>1.09528306128873</v>
      </c>
      <c r="T100" s="789">
        <v>0.2119</v>
      </c>
      <c r="U100" s="788">
        <v>1.469</v>
      </c>
      <c r="V100" s="787">
        <v>0</v>
      </c>
      <c r="W100" s="788">
        <v>0</v>
      </c>
      <c r="X100" s="720" t="s">
        <v>29</v>
      </c>
      <c r="Y100" s="789">
        <v>0</v>
      </c>
      <c r="Z100" s="788">
        <v>0</v>
      </c>
      <c r="AA100" s="787">
        <v>3.3304</v>
      </c>
      <c r="AB100" s="788">
        <v>2.16250011</v>
      </c>
      <c r="AC100" s="720">
        <v>1.54006928582307</v>
      </c>
      <c r="AD100" s="789">
        <v>1.16789989</v>
      </c>
      <c r="AE100" s="788">
        <v>0.964828999999999</v>
      </c>
      <c r="AF100" s="787">
        <v>0</v>
      </c>
      <c r="AG100" s="788">
        <v>0</v>
      </c>
      <c r="AH100" s="720" t="s">
        <v>29</v>
      </c>
      <c r="AI100" s="789">
        <v>0</v>
      </c>
      <c r="AJ100" s="788">
        <v>0</v>
      </c>
      <c r="AK100" s="787">
        <v>0.157375</v>
      </c>
      <c r="AL100" s="788">
        <v>0.17</v>
      </c>
      <c r="AM100" s="720">
        <v>0.925735294117647</v>
      </c>
      <c r="AN100" s="789">
        <v>-0.012625</v>
      </c>
      <c r="AO100" s="788">
        <v>0.171724</v>
      </c>
      <c r="AP100" s="787">
        <v>0.473432000000001</v>
      </c>
      <c r="AQ100" s="788">
        <v>0.55</v>
      </c>
      <c r="AR100" s="720">
        <v>0.860785454545456</v>
      </c>
      <c r="AS100" s="789">
        <v>-0.076567999999999</v>
      </c>
      <c r="AT100" s="788">
        <v>1.056685</v>
      </c>
      <c r="AU100" s="787">
        <v>0</v>
      </c>
      <c r="AV100" s="788">
        <v>0</v>
      </c>
      <c r="AW100" s="720" t="s">
        <v>29</v>
      </c>
      <c r="AX100" s="789">
        <v>0</v>
      </c>
      <c r="AY100" s="788">
        <v>0</v>
      </c>
    </row>
    <row r="101" hidden="1" outlineLevel="1" spans="1:51">
      <c r="A101" s="796" t="s">
        <v>119</v>
      </c>
      <c r="B101" s="787">
        <v>15.102317</v>
      </c>
      <c r="C101" s="788">
        <v>13.518694</v>
      </c>
      <c r="D101" s="720">
        <v>1.11714319445355</v>
      </c>
      <c r="E101" s="789">
        <v>1.58362299999999</v>
      </c>
      <c r="F101" s="788">
        <v>25.1127699999999</v>
      </c>
      <c r="G101" s="787">
        <v>10.8921</v>
      </c>
      <c r="H101" s="788">
        <v>8.07</v>
      </c>
      <c r="I101" s="720">
        <v>1.34970260223048</v>
      </c>
      <c r="J101" s="789">
        <v>2.8221</v>
      </c>
      <c r="K101" s="788">
        <v>13.1001049999999</v>
      </c>
      <c r="L101" s="787">
        <v>1.813709</v>
      </c>
      <c r="M101" s="788">
        <v>3.340194</v>
      </c>
      <c r="N101" s="720">
        <v>0.542995107469806</v>
      </c>
      <c r="O101" s="789">
        <v>-1.526485</v>
      </c>
      <c r="P101" s="788">
        <v>3.342425</v>
      </c>
      <c r="Q101" s="787">
        <v>0.508899999999997</v>
      </c>
      <c r="R101" s="788">
        <v>0.9585</v>
      </c>
      <c r="S101" s="720">
        <v>0.530933750652057</v>
      </c>
      <c r="T101" s="789">
        <v>-0.449600000000003</v>
      </c>
      <c r="U101" s="788">
        <v>0.876899999999997</v>
      </c>
      <c r="V101" s="787">
        <v>0</v>
      </c>
      <c r="W101" s="788">
        <v>0</v>
      </c>
      <c r="X101" s="720" t="s">
        <v>29</v>
      </c>
      <c r="Y101" s="789">
        <v>0</v>
      </c>
      <c r="Z101" s="788">
        <v>-2</v>
      </c>
      <c r="AA101" s="787">
        <v>1.887608</v>
      </c>
      <c r="AB101" s="788">
        <v>1.15</v>
      </c>
      <c r="AC101" s="720">
        <v>1.64139826086957</v>
      </c>
      <c r="AD101" s="789">
        <v>0.737608</v>
      </c>
      <c r="AE101" s="788">
        <v>9.79334</v>
      </c>
      <c r="AF101" s="787">
        <v>0</v>
      </c>
      <c r="AG101" s="788">
        <v>0</v>
      </c>
      <c r="AH101" s="720" t="s">
        <v>29</v>
      </c>
      <c r="AI101" s="789">
        <v>0</v>
      </c>
      <c r="AJ101" s="788">
        <v>0</v>
      </c>
      <c r="AK101" s="787">
        <v>0.0694179999999999</v>
      </c>
      <c r="AL101" s="788">
        <v>0.08</v>
      </c>
      <c r="AM101" s="720">
        <v>0.867724999999999</v>
      </c>
      <c r="AN101" s="789">
        <v>-0.0105820000000001</v>
      </c>
      <c r="AO101" s="788">
        <v>0.0757489999999999</v>
      </c>
      <c r="AP101" s="787">
        <v>0.192062999999999</v>
      </c>
      <c r="AQ101" s="788">
        <v>0.23</v>
      </c>
      <c r="AR101" s="720">
        <v>0.835056521739126</v>
      </c>
      <c r="AS101" s="789">
        <v>-0.037937000000001</v>
      </c>
      <c r="AT101" s="788">
        <v>0.0687669999999998</v>
      </c>
      <c r="AU101" s="787">
        <v>0</v>
      </c>
      <c r="AV101" s="788">
        <v>0.072</v>
      </c>
      <c r="AW101" s="720">
        <v>0</v>
      </c>
      <c r="AX101" s="789">
        <v>-0.072</v>
      </c>
      <c r="AY101" s="788">
        <v>0</v>
      </c>
    </row>
    <row r="102" hidden="1" outlineLevel="1" spans="1:51">
      <c r="A102" s="796" t="s">
        <v>123</v>
      </c>
      <c r="B102" s="787">
        <v>40.218016</v>
      </c>
      <c r="C102" s="788">
        <v>24.25826607</v>
      </c>
      <c r="D102" s="720">
        <v>1.65790975677925</v>
      </c>
      <c r="E102" s="789">
        <v>15.95974993</v>
      </c>
      <c r="F102" s="788">
        <v>58.993046</v>
      </c>
      <c r="G102" s="787">
        <v>16.34</v>
      </c>
      <c r="H102" s="788">
        <v>22.2</v>
      </c>
      <c r="I102" s="720">
        <v>0.736036036036036</v>
      </c>
      <c r="J102" s="789">
        <v>-5.86</v>
      </c>
      <c r="K102" s="788">
        <v>44.216</v>
      </c>
      <c r="L102" s="787">
        <v>3.724816</v>
      </c>
      <c r="M102" s="788">
        <v>6.6e-5</v>
      </c>
      <c r="N102" s="720">
        <v>56436.6060606061</v>
      </c>
      <c r="O102" s="789">
        <v>3.72475</v>
      </c>
      <c r="P102" s="788">
        <v>5.440005</v>
      </c>
      <c r="Q102" s="787">
        <v>1.382</v>
      </c>
      <c r="R102" s="788">
        <v>1.6431</v>
      </c>
      <c r="S102" s="720">
        <v>0.841093055809141</v>
      </c>
      <c r="T102" s="789">
        <v>-0.2611</v>
      </c>
      <c r="U102" s="788">
        <v>2.0406</v>
      </c>
      <c r="V102" s="787">
        <v>0</v>
      </c>
      <c r="W102" s="788">
        <v>0</v>
      </c>
      <c r="X102" s="720" t="s">
        <v>29</v>
      </c>
      <c r="Y102" s="789">
        <v>0</v>
      </c>
      <c r="Z102" s="788">
        <v>0</v>
      </c>
      <c r="AA102" s="787">
        <v>18.7712</v>
      </c>
      <c r="AB102" s="788">
        <v>0.41510007</v>
      </c>
      <c r="AC102" s="720">
        <v>45.2209029981614</v>
      </c>
      <c r="AD102" s="789">
        <v>18.35609993</v>
      </c>
      <c r="AE102" s="788">
        <v>7.296441</v>
      </c>
      <c r="AF102" s="787">
        <v>0</v>
      </c>
      <c r="AG102" s="788">
        <v>0</v>
      </c>
      <c r="AH102" s="720" t="s">
        <v>29</v>
      </c>
      <c r="AI102" s="789">
        <v>0</v>
      </c>
      <c r="AJ102" s="788">
        <v>0</v>
      </c>
      <c r="AK102" s="787">
        <v>0.936549999999999</v>
      </c>
      <c r="AL102" s="788">
        <v>0.11</v>
      </c>
      <c r="AM102" s="720">
        <v>8.5140909090909</v>
      </c>
      <c r="AN102" s="789">
        <v>0.826549999999999</v>
      </c>
      <c r="AO102" s="788">
        <v>0.116982</v>
      </c>
      <c r="AP102" s="787">
        <v>1.526675</v>
      </c>
      <c r="AQ102" s="788">
        <v>2.625</v>
      </c>
      <c r="AR102" s="720">
        <v>0.581590476190476</v>
      </c>
      <c r="AS102" s="789">
        <v>-1.098325</v>
      </c>
      <c r="AT102" s="788">
        <v>2.818679</v>
      </c>
      <c r="AU102" s="787">
        <v>1.21399999999999</v>
      </c>
      <c r="AV102" s="788">
        <v>4.8</v>
      </c>
      <c r="AW102" s="720">
        <v>0.252916666666665</v>
      </c>
      <c r="AX102" s="789">
        <v>-3.58600000000001</v>
      </c>
      <c r="AY102" s="788">
        <v>1.9839</v>
      </c>
    </row>
    <row r="103" hidden="1" outlineLevel="1" spans="1:51">
      <c r="A103" s="796" t="s">
        <v>121</v>
      </c>
      <c r="B103" s="787">
        <v>42.373766</v>
      </c>
      <c r="C103" s="788">
        <v>38.06716575</v>
      </c>
      <c r="D103" s="720">
        <v>1.11313162314954</v>
      </c>
      <c r="E103" s="789">
        <v>4.30660025000001</v>
      </c>
      <c r="F103" s="788">
        <v>101.611346</v>
      </c>
      <c r="G103" s="787">
        <v>31.652393</v>
      </c>
      <c r="H103" s="788">
        <v>26.99000001</v>
      </c>
      <c r="I103" s="720">
        <v>1.17274520149213</v>
      </c>
      <c r="J103" s="789">
        <v>4.66239299</v>
      </c>
      <c r="K103" s="788">
        <v>80.7156369999998</v>
      </c>
      <c r="L103" s="787">
        <v>6.586869</v>
      </c>
      <c r="M103" s="788">
        <v>7.325211</v>
      </c>
      <c r="N103" s="720">
        <v>0.899205360773908</v>
      </c>
      <c r="O103" s="789">
        <v>-0.738341999999999</v>
      </c>
      <c r="P103" s="788">
        <v>12.538905</v>
      </c>
      <c r="Q103" s="787">
        <v>1.7682</v>
      </c>
      <c r="R103" s="788">
        <v>2.1555</v>
      </c>
      <c r="S103" s="720">
        <v>0.820320111343076</v>
      </c>
      <c r="T103" s="789">
        <v>-0.3873</v>
      </c>
      <c r="U103" s="788">
        <v>4.04079999999999</v>
      </c>
      <c r="V103" s="787">
        <v>0</v>
      </c>
      <c r="W103" s="788">
        <v>0</v>
      </c>
      <c r="X103" s="720" t="s">
        <v>29</v>
      </c>
      <c r="Y103" s="789">
        <v>0</v>
      </c>
      <c r="Z103" s="788">
        <v>0</v>
      </c>
      <c r="AA103" s="787">
        <v>2.366304</v>
      </c>
      <c r="AB103" s="788">
        <v>1.59645474</v>
      </c>
      <c r="AC103" s="720">
        <v>1.48222429406298</v>
      </c>
      <c r="AD103" s="789">
        <v>0.76984926</v>
      </c>
      <c r="AE103" s="788">
        <v>4.316004</v>
      </c>
      <c r="AF103" s="787">
        <v>0</v>
      </c>
      <c r="AG103" s="788">
        <v>0</v>
      </c>
      <c r="AH103" s="720" t="s">
        <v>29</v>
      </c>
      <c r="AI103" s="789">
        <v>0</v>
      </c>
      <c r="AJ103" s="788">
        <v>0</v>
      </c>
      <c r="AK103" s="787">
        <v>0.193864</v>
      </c>
      <c r="AL103" s="788">
        <v>0.06</v>
      </c>
      <c r="AM103" s="720">
        <v>3.23106666666667</v>
      </c>
      <c r="AN103" s="789">
        <v>0.133864</v>
      </c>
      <c r="AO103" s="788">
        <v>0.056563</v>
      </c>
      <c r="AP103" s="787">
        <v>7.41884599999999</v>
      </c>
      <c r="AQ103" s="788">
        <v>7.26</v>
      </c>
      <c r="AR103" s="720">
        <v>1.02187961432507</v>
      </c>
      <c r="AS103" s="789">
        <v>0.15884599999999</v>
      </c>
      <c r="AT103" s="788">
        <v>7.381399</v>
      </c>
      <c r="AU103" s="787">
        <v>0</v>
      </c>
      <c r="AV103" s="788">
        <v>0.3</v>
      </c>
      <c r="AW103" s="720">
        <v>0</v>
      </c>
      <c r="AX103" s="789">
        <v>-0.3</v>
      </c>
      <c r="AY103" s="788">
        <v>0</v>
      </c>
    </row>
    <row r="104" hidden="1" outlineLevel="1" spans="1:51">
      <c r="A104" s="807" t="s">
        <v>122</v>
      </c>
      <c r="B104" s="787">
        <v>35.899035</v>
      </c>
      <c r="C104" s="788">
        <v>43.11125995</v>
      </c>
      <c r="D104" s="720">
        <v>0.83270669986531</v>
      </c>
      <c r="E104" s="789">
        <v>-7.21222495000001</v>
      </c>
      <c r="F104" s="788">
        <v>23.1089989999999</v>
      </c>
      <c r="G104" s="787">
        <v>28.9345</v>
      </c>
      <c r="H104" s="788">
        <v>34.35</v>
      </c>
      <c r="I104" s="720">
        <v>0.842343522561863</v>
      </c>
      <c r="J104" s="789">
        <v>-5.41549999999999</v>
      </c>
      <c r="K104" s="788">
        <v>17.291353</v>
      </c>
      <c r="L104" s="787">
        <v>4.273635</v>
      </c>
      <c r="M104" s="788">
        <v>5.962617</v>
      </c>
      <c r="N104" s="720">
        <v>0.716738136962344</v>
      </c>
      <c r="O104" s="789">
        <v>-1.688982</v>
      </c>
      <c r="P104" s="788">
        <v>3.703146</v>
      </c>
      <c r="Q104" s="787">
        <v>1.7993</v>
      </c>
      <c r="R104" s="788">
        <v>1.8939</v>
      </c>
      <c r="S104" s="720">
        <v>0.95005016104335</v>
      </c>
      <c r="T104" s="789">
        <v>-0.0946</v>
      </c>
      <c r="U104" s="788">
        <v>0.697499999999997</v>
      </c>
      <c r="V104" s="787">
        <v>0</v>
      </c>
      <c r="W104" s="788">
        <v>0</v>
      </c>
      <c r="X104" s="720" t="s">
        <v>29</v>
      </c>
      <c r="Y104" s="789">
        <v>0</v>
      </c>
      <c r="Z104" s="788">
        <v>0</v>
      </c>
      <c r="AA104" s="787">
        <v>0.8916</v>
      </c>
      <c r="AB104" s="788">
        <v>0.90474295</v>
      </c>
      <c r="AC104" s="720">
        <v>0.985473277244106</v>
      </c>
      <c r="AD104" s="789">
        <v>-0.0131429499999999</v>
      </c>
      <c r="AE104" s="788">
        <v>1.417</v>
      </c>
      <c r="AF104" s="787">
        <v>0</v>
      </c>
      <c r="AG104" s="788">
        <v>0</v>
      </c>
      <c r="AH104" s="720" t="s">
        <v>29</v>
      </c>
      <c r="AI104" s="789">
        <v>0</v>
      </c>
      <c r="AJ104" s="788">
        <v>0</v>
      </c>
      <c r="AK104" s="787">
        <v>0.051837</v>
      </c>
      <c r="AL104" s="788">
        <v>0.06</v>
      </c>
      <c r="AM104" s="720">
        <v>0.86395</v>
      </c>
      <c r="AN104" s="789">
        <v>-0.008163</v>
      </c>
      <c r="AO104" s="788">
        <v>0.056563</v>
      </c>
      <c r="AP104" s="787">
        <v>1.279508</v>
      </c>
      <c r="AQ104" s="788">
        <v>3.9425</v>
      </c>
      <c r="AR104" s="720">
        <v>0.324542295497781</v>
      </c>
      <c r="AS104" s="789">
        <v>-2.662992</v>
      </c>
      <c r="AT104" s="788">
        <v>1.623558</v>
      </c>
      <c r="AU104" s="787">
        <v>0.164374</v>
      </c>
      <c r="AV104" s="788">
        <v>0.884</v>
      </c>
      <c r="AW104" s="720">
        <v>0.185943438914027</v>
      </c>
      <c r="AX104" s="789">
        <v>-0.719626</v>
      </c>
      <c r="AY104" s="788">
        <v>0.762555999999999</v>
      </c>
    </row>
    <row r="105" hidden="1" outlineLevel="1" spans="1:51">
      <c r="A105" s="807" t="s">
        <v>120</v>
      </c>
      <c r="B105" s="787">
        <v>81.4705569999999</v>
      </c>
      <c r="C105" s="788">
        <v>77.31335622</v>
      </c>
      <c r="D105" s="720">
        <v>1.05377079696515</v>
      </c>
      <c r="E105" s="789">
        <v>4.15720077999991</v>
      </c>
      <c r="F105" s="788">
        <v>104.775104</v>
      </c>
      <c r="G105" s="787">
        <v>57.5167259999999</v>
      </c>
      <c r="H105" s="788">
        <v>54.46</v>
      </c>
      <c r="I105" s="720">
        <v>1.05612791039295</v>
      </c>
      <c r="J105" s="789">
        <v>3.05672599999989</v>
      </c>
      <c r="K105" s="788">
        <v>54.723984</v>
      </c>
      <c r="L105" s="787">
        <v>9.133648</v>
      </c>
      <c r="M105" s="788">
        <v>9.531156</v>
      </c>
      <c r="N105" s="720">
        <v>0.958293831304408</v>
      </c>
      <c r="O105" s="789">
        <v>-0.397508</v>
      </c>
      <c r="P105" s="788">
        <v>8.68449</v>
      </c>
      <c r="Q105" s="787">
        <v>3.21359999999999</v>
      </c>
      <c r="R105" s="788">
        <v>3.9672</v>
      </c>
      <c r="S105" s="720">
        <v>0.810042347247426</v>
      </c>
      <c r="T105" s="789">
        <v>-0.75360000000001</v>
      </c>
      <c r="U105" s="788">
        <v>-0.0142000000000014</v>
      </c>
      <c r="V105" s="787">
        <v>0.495282999999999</v>
      </c>
      <c r="W105" s="788">
        <v>6.84</v>
      </c>
      <c r="X105" s="720">
        <v>0.0724097953216373</v>
      </c>
      <c r="Y105" s="789">
        <v>-6.344717</v>
      </c>
      <c r="Z105" s="788">
        <v>39.65283</v>
      </c>
      <c r="AA105" s="787">
        <v>11.1113</v>
      </c>
      <c r="AB105" s="788">
        <v>2.51500022</v>
      </c>
      <c r="AC105" s="720">
        <v>4.4180115419632</v>
      </c>
      <c r="AD105" s="789">
        <v>8.59629978</v>
      </c>
      <c r="AE105" s="788">
        <v>1.728</v>
      </c>
      <c r="AF105" s="787">
        <v>0</v>
      </c>
      <c r="AG105" s="788">
        <v>0</v>
      </c>
      <c r="AH105" s="720" t="s">
        <v>29</v>
      </c>
      <c r="AI105" s="789">
        <v>0</v>
      </c>
      <c r="AJ105" s="788">
        <v>0</v>
      </c>
      <c r="AK105" s="787">
        <v>0.051837</v>
      </c>
      <c r="AL105" s="788">
        <v>0.12</v>
      </c>
      <c r="AM105" s="720">
        <v>0.431975</v>
      </c>
      <c r="AN105" s="789">
        <v>-0.068163</v>
      </c>
      <c r="AO105" s="788">
        <v>0.165264</v>
      </c>
      <c r="AP105" s="787">
        <v>-0.439127</v>
      </c>
      <c r="AQ105" s="788">
        <v>2.6</v>
      </c>
      <c r="AR105" s="720">
        <v>-0.168895</v>
      </c>
      <c r="AS105" s="789">
        <v>-3.039127</v>
      </c>
      <c r="AT105" s="788">
        <v>1.858019</v>
      </c>
      <c r="AU105" s="787">
        <v>0.0258</v>
      </c>
      <c r="AV105" s="788">
        <v>0.6</v>
      </c>
      <c r="AW105" s="720">
        <v>0.043</v>
      </c>
      <c r="AX105" s="789">
        <v>-0.5742</v>
      </c>
      <c r="AY105" s="788">
        <v>0.726899999999999</v>
      </c>
    </row>
    <row r="106" hidden="1" outlineLevel="1" spans="1:51">
      <c r="A106" s="807" t="s">
        <v>124</v>
      </c>
      <c r="B106" s="787">
        <v>1.16365250768524e-14</v>
      </c>
      <c r="C106" s="788">
        <v>0</v>
      </c>
      <c r="D106" s="720" t="s">
        <v>29</v>
      </c>
      <c r="E106" s="789">
        <v>1.16365250768524e-14</v>
      </c>
      <c r="F106" s="788">
        <v>0</v>
      </c>
      <c r="G106" s="787">
        <v>1.87350135405495e-16</v>
      </c>
      <c r="H106" s="788">
        <v>0</v>
      </c>
      <c r="I106" s="720" t="s">
        <v>29</v>
      </c>
      <c r="J106" s="789">
        <v>1.87350135405495e-16</v>
      </c>
      <c r="K106" s="788">
        <v>0</v>
      </c>
      <c r="L106" s="787">
        <v>1.34120145545147e-14</v>
      </c>
      <c r="M106" s="788">
        <v>0</v>
      </c>
      <c r="N106" s="720" t="s">
        <v>29</v>
      </c>
      <c r="O106" s="789">
        <v>1.34120145545147e-14</v>
      </c>
      <c r="P106" s="788">
        <v>0</v>
      </c>
      <c r="Q106" s="787">
        <v>-1.09634523681734e-15</v>
      </c>
      <c r="R106" s="788">
        <v>0</v>
      </c>
      <c r="S106" s="720" t="s">
        <v>29</v>
      </c>
      <c r="T106" s="789">
        <v>-1.09634523681734e-15</v>
      </c>
      <c r="U106" s="788">
        <v>0</v>
      </c>
      <c r="V106" s="787">
        <v>0</v>
      </c>
      <c r="W106" s="788">
        <v>0</v>
      </c>
      <c r="X106" s="720" t="s">
        <v>29</v>
      </c>
      <c r="Y106" s="789">
        <v>0</v>
      </c>
      <c r="Z106" s="788">
        <v>0</v>
      </c>
      <c r="AA106" s="787">
        <v>-1.51267887105178e-15</v>
      </c>
      <c r="AB106" s="788">
        <v>0</v>
      </c>
      <c r="AC106" s="720" t="s">
        <v>29</v>
      </c>
      <c r="AD106" s="789">
        <v>-1.51267887105178e-15</v>
      </c>
      <c r="AE106" s="788">
        <v>0</v>
      </c>
      <c r="AF106" s="787">
        <v>0</v>
      </c>
      <c r="AG106" s="788">
        <v>0</v>
      </c>
      <c r="AH106" s="720" t="s">
        <v>29</v>
      </c>
      <c r="AI106" s="789">
        <v>0</v>
      </c>
      <c r="AJ106" s="788">
        <v>0</v>
      </c>
      <c r="AK106" s="787">
        <v>0</v>
      </c>
      <c r="AL106" s="788">
        <v>0</v>
      </c>
      <c r="AM106" s="720" t="s">
        <v>29</v>
      </c>
      <c r="AN106" s="789">
        <v>0</v>
      </c>
      <c r="AO106" s="788">
        <v>0</v>
      </c>
      <c r="AP106" s="787">
        <v>-1.60765498136151e-15</v>
      </c>
      <c r="AQ106" s="788">
        <v>0</v>
      </c>
      <c r="AR106" s="720" t="s">
        <v>29</v>
      </c>
      <c r="AS106" s="789">
        <v>-1.60765498136151e-15</v>
      </c>
      <c r="AT106" s="788">
        <v>0</v>
      </c>
      <c r="AU106" s="787">
        <v>0</v>
      </c>
      <c r="AV106" s="788">
        <v>0</v>
      </c>
      <c r="AW106" s="720" t="s">
        <v>29</v>
      </c>
      <c r="AX106" s="789">
        <v>0</v>
      </c>
      <c r="AY106" s="788">
        <v>0</v>
      </c>
    </row>
    <row r="107" hidden="1" outlineLevel="1" spans="1:51">
      <c r="A107" s="807" t="s">
        <v>125</v>
      </c>
      <c r="B107" s="787">
        <v>0</v>
      </c>
      <c r="C107" s="788">
        <v>0</v>
      </c>
      <c r="D107" s="720" t="s">
        <v>29</v>
      </c>
      <c r="E107" s="789">
        <v>0</v>
      </c>
      <c r="F107" s="788">
        <v>0</v>
      </c>
      <c r="G107" s="787">
        <v>0</v>
      </c>
      <c r="H107" s="788">
        <v>0</v>
      </c>
      <c r="I107" s="720" t="s">
        <v>29</v>
      </c>
      <c r="J107" s="789">
        <v>0</v>
      </c>
      <c r="K107" s="788">
        <v>0</v>
      </c>
      <c r="L107" s="787">
        <v>0</v>
      </c>
      <c r="M107" s="788">
        <v>0</v>
      </c>
      <c r="N107" s="720" t="s">
        <v>29</v>
      </c>
      <c r="O107" s="789">
        <v>0</v>
      </c>
      <c r="P107" s="788">
        <v>0</v>
      </c>
      <c r="Q107" s="787">
        <v>0</v>
      </c>
      <c r="R107" s="788">
        <v>0</v>
      </c>
      <c r="S107" s="720" t="s">
        <v>29</v>
      </c>
      <c r="T107" s="789">
        <v>0</v>
      </c>
      <c r="U107" s="788">
        <v>0</v>
      </c>
      <c r="V107" s="787">
        <v>0</v>
      </c>
      <c r="W107" s="788">
        <v>0</v>
      </c>
      <c r="X107" s="720" t="s">
        <v>29</v>
      </c>
      <c r="Y107" s="789">
        <v>0</v>
      </c>
      <c r="Z107" s="788">
        <v>0</v>
      </c>
      <c r="AA107" s="787">
        <v>0</v>
      </c>
      <c r="AB107" s="788">
        <v>0</v>
      </c>
      <c r="AC107" s="720" t="s">
        <v>29</v>
      </c>
      <c r="AD107" s="789">
        <v>0</v>
      </c>
      <c r="AE107" s="788">
        <v>0</v>
      </c>
      <c r="AF107" s="787">
        <v>0</v>
      </c>
      <c r="AG107" s="788">
        <v>0</v>
      </c>
      <c r="AH107" s="720" t="s">
        <v>29</v>
      </c>
      <c r="AI107" s="789">
        <v>0</v>
      </c>
      <c r="AJ107" s="788">
        <v>0</v>
      </c>
      <c r="AK107" s="787">
        <v>0</v>
      </c>
      <c r="AL107" s="788">
        <v>0</v>
      </c>
      <c r="AM107" s="720" t="s">
        <v>29</v>
      </c>
      <c r="AN107" s="789">
        <v>0</v>
      </c>
      <c r="AO107" s="788">
        <v>0</v>
      </c>
      <c r="AP107" s="787">
        <v>0</v>
      </c>
      <c r="AQ107" s="788">
        <v>0</v>
      </c>
      <c r="AR107" s="720" t="s">
        <v>29</v>
      </c>
      <c r="AS107" s="789">
        <v>0</v>
      </c>
      <c r="AT107" s="788">
        <v>0</v>
      </c>
      <c r="AU107" s="787">
        <v>0</v>
      </c>
      <c r="AV107" s="788">
        <v>0</v>
      </c>
      <c r="AW107" s="720" t="s">
        <v>29</v>
      </c>
      <c r="AX107" s="789">
        <v>0</v>
      </c>
      <c r="AY107" s="788">
        <v>0</v>
      </c>
    </row>
    <row r="108" s="695" customFormat="1" ht="16.2" collapsed="1" spans="1:51">
      <c r="A108" s="213" t="s">
        <v>126</v>
      </c>
      <c r="B108" s="214">
        <v>353.046079</v>
      </c>
      <c r="C108" s="328">
        <v>328.84477672</v>
      </c>
      <c r="D108" s="238">
        <v>1.0735949116218</v>
      </c>
      <c r="E108" s="799">
        <v>24.20130228</v>
      </c>
      <c r="F108" s="328">
        <v>408.219215</v>
      </c>
      <c r="G108" s="214">
        <v>238.528211</v>
      </c>
      <c r="H108" s="328">
        <v>235.13000001</v>
      </c>
      <c r="I108" s="238">
        <v>1.01445247730981</v>
      </c>
      <c r="J108" s="799">
        <v>3.39821099</v>
      </c>
      <c r="K108" s="328">
        <v>277.600806</v>
      </c>
      <c r="L108" s="214">
        <v>45.341519</v>
      </c>
      <c r="M108" s="328">
        <v>47.12251</v>
      </c>
      <c r="N108" s="238">
        <v>0.962205090518311</v>
      </c>
      <c r="O108" s="799">
        <v>-1.780991</v>
      </c>
      <c r="P108" s="328">
        <v>51.296741</v>
      </c>
      <c r="Q108" s="214">
        <v>15.1594</v>
      </c>
      <c r="R108" s="328">
        <v>16.2051</v>
      </c>
      <c r="S108" s="238">
        <v>0.935470931990546</v>
      </c>
      <c r="T108" s="799">
        <v>-1.0457</v>
      </c>
      <c r="U108" s="328">
        <v>11.1968</v>
      </c>
      <c r="V108" s="214">
        <v>0.495282999999999</v>
      </c>
      <c r="W108" s="328">
        <v>6.84</v>
      </c>
      <c r="X108" s="238">
        <v>0.0724097953216373</v>
      </c>
      <c r="Y108" s="799">
        <v>-6.344717</v>
      </c>
      <c r="Z108" s="328">
        <v>37.65283</v>
      </c>
      <c r="AA108" s="214">
        <v>53.521666</v>
      </c>
      <c r="AB108" s="328">
        <v>23.54716671</v>
      </c>
      <c r="AC108" s="238">
        <v>2.27295566635074</v>
      </c>
      <c r="AD108" s="799">
        <v>29.97449929</v>
      </c>
      <c r="AE108" s="328">
        <v>30.472038</v>
      </c>
      <c r="AF108" s="214">
        <v>0</v>
      </c>
      <c r="AG108" s="328">
        <v>0</v>
      </c>
      <c r="AH108" s="238" t="s">
        <v>29</v>
      </c>
      <c r="AI108" s="799">
        <v>0</v>
      </c>
      <c r="AJ108" s="328">
        <v>0</v>
      </c>
      <c r="AK108" s="214">
        <v>1.712237</v>
      </c>
      <c r="AL108" s="328">
        <v>0.88</v>
      </c>
      <c r="AM108" s="238">
        <v>1.94572386363636</v>
      </c>
      <c r="AN108" s="799">
        <v>0.832237</v>
      </c>
      <c r="AO108" s="328">
        <v>0.917117999999999</v>
      </c>
      <c r="AP108" s="214">
        <v>11.273416</v>
      </c>
      <c r="AQ108" s="328">
        <v>22.03</v>
      </c>
      <c r="AR108" s="238">
        <v>0.51173018610985</v>
      </c>
      <c r="AS108" s="799">
        <v>-10.756584</v>
      </c>
      <c r="AT108" s="328">
        <v>16.13565</v>
      </c>
      <c r="AU108" s="214">
        <v>1.40417399999999</v>
      </c>
      <c r="AV108" s="328">
        <v>6.781</v>
      </c>
      <c r="AW108" s="238">
        <v>0.207074767733371</v>
      </c>
      <c r="AX108" s="799">
        <v>-5.37682600000001</v>
      </c>
      <c r="AY108" s="328">
        <v>3.483002</v>
      </c>
    </row>
    <row r="109" ht="16.2" spans="1:51">
      <c r="A109" s="808" t="s">
        <v>127</v>
      </c>
      <c r="B109" s="809">
        <v>1791.662621</v>
      </c>
      <c r="C109" s="810">
        <v>1812.03922532</v>
      </c>
      <c r="D109" s="811">
        <v>0.988754876806598</v>
      </c>
      <c r="E109" s="812">
        <v>-20.3766043199998</v>
      </c>
      <c r="F109" s="810">
        <v>992.804050999999</v>
      </c>
      <c r="G109" s="809">
        <v>644.868002999999</v>
      </c>
      <c r="H109" s="810">
        <v>719.14422326</v>
      </c>
      <c r="I109" s="811">
        <v>0.89671582158681</v>
      </c>
      <c r="J109" s="812">
        <v>-74.276220260001</v>
      </c>
      <c r="K109" s="810">
        <v>485.261820999999</v>
      </c>
      <c r="L109" s="809">
        <v>145.580762</v>
      </c>
      <c r="M109" s="810">
        <v>156.95897269</v>
      </c>
      <c r="N109" s="811">
        <v>0.927508376902591</v>
      </c>
      <c r="O109" s="812">
        <v>-11.37821069</v>
      </c>
      <c r="P109" s="810">
        <v>105.163485</v>
      </c>
      <c r="Q109" s="809">
        <v>27.7395</v>
      </c>
      <c r="R109" s="810">
        <v>29.25056667</v>
      </c>
      <c r="S109" s="811">
        <v>0.948340601840381</v>
      </c>
      <c r="T109" s="812">
        <v>-1.51106667</v>
      </c>
      <c r="U109" s="810">
        <v>16.8239</v>
      </c>
      <c r="V109" s="809">
        <v>880.650554999999</v>
      </c>
      <c r="W109" s="810">
        <v>868.56236274</v>
      </c>
      <c r="X109" s="811">
        <v>1.01391747188062</v>
      </c>
      <c r="Y109" s="812">
        <v>12.0881922599991</v>
      </c>
      <c r="Z109" s="810">
        <v>340.080086</v>
      </c>
      <c r="AA109" s="809">
        <v>92.8238009999999</v>
      </c>
      <c r="AB109" s="810">
        <v>38.12309996</v>
      </c>
      <c r="AC109" s="811">
        <v>2.4348439947799</v>
      </c>
      <c r="AD109" s="812">
        <v>54.7007010399999</v>
      </c>
      <c r="AE109" s="810">
        <v>45.474759</v>
      </c>
      <c r="AF109" s="809">
        <v>243.4522</v>
      </c>
      <c r="AG109" s="810">
        <v>308.1</v>
      </c>
      <c r="AH109" s="811">
        <v>0.790172671210646</v>
      </c>
      <c r="AI109" s="812">
        <v>-64.6478</v>
      </c>
      <c r="AJ109" s="810">
        <v>153.061054</v>
      </c>
      <c r="AK109" s="809">
        <v>32.1792589999999</v>
      </c>
      <c r="AL109" s="810">
        <v>53.98999999</v>
      </c>
      <c r="AM109" s="811">
        <v>0.596022578365626</v>
      </c>
      <c r="AN109" s="812">
        <v>-21.8107409900001</v>
      </c>
      <c r="AO109" s="810">
        <v>23.117075</v>
      </c>
      <c r="AP109" s="809">
        <v>56.094063</v>
      </c>
      <c r="AQ109" s="810">
        <v>55.95600001</v>
      </c>
      <c r="AR109" s="811">
        <v>1.00246734916676</v>
      </c>
      <c r="AS109" s="812">
        <v>0.138062990000002</v>
      </c>
      <c r="AT109" s="810">
        <v>47.9756789999999</v>
      </c>
      <c r="AU109" s="809">
        <v>28.690889</v>
      </c>
      <c r="AV109" s="810">
        <v>39.57500001</v>
      </c>
      <c r="AW109" s="811">
        <v>0.724975085097922</v>
      </c>
      <c r="AX109" s="812">
        <v>-10.88411101</v>
      </c>
      <c r="AY109" s="810">
        <v>33.427794</v>
      </c>
    </row>
    <row r="110" s="695" customFormat="1" hidden="1" outlineLevel="3" spans="1:51">
      <c r="A110" s="796" t="s">
        <v>128</v>
      </c>
      <c r="B110" s="787">
        <v>13.739334</v>
      </c>
      <c r="C110" s="788">
        <v>13.61734808</v>
      </c>
      <c r="D110" s="720">
        <v>1.00895812600833</v>
      </c>
      <c r="E110" s="789">
        <v>0.121985919999998</v>
      </c>
      <c r="F110" s="788">
        <v>12.344601</v>
      </c>
      <c r="G110" s="787">
        <v>8.59266000000001</v>
      </c>
      <c r="H110" s="788">
        <v>8.62</v>
      </c>
      <c r="I110" s="720">
        <v>0.996828306264502</v>
      </c>
      <c r="J110" s="789">
        <v>-0.0273399999999917</v>
      </c>
      <c r="K110" s="788">
        <v>7.89815699999999</v>
      </c>
      <c r="L110" s="787">
        <v>3.037474</v>
      </c>
      <c r="M110" s="788">
        <v>3.239448</v>
      </c>
      <c r="N110" s="720">
        <v>0.937651723380033</v>
      </c>
      <c r="O110" s="789">
        <v>-0.201974</v>
      </c>
      <c r="P110" s="788">
        <v>2.944944</v>
      </c>
      <c r="Q110" s="787">
        <v>0.2806</v>
      </c>
      <c r="R110" s="788">
        <v>0.3609</v>
      </c>
      <c r="S110" s="720">
        <v>0.777500692712663</v>
      </c>
      <c r="T110" s="789">
        <v>-0.0803</v>
      </c>
      <c r="U110" s="788">
        <v>0.3015</v>
      </c>
      <c r="V110" s="787">
        <v>0</v>
      </c>
      <c r="W110" s="788">
        <v>0</v>
      </c>
      <c r="X110" s="720" t="s">
        <v>29</v>
      </c>
      <c r="Y110" s="789">
        <v>0</v>
      </c>
      <c r="Z110" s="788">
        <v>0</v>
      </c>
      <c r="AA110" s="787">
        <v>1.8286</v>
      </c>
      <c r="AB110" s="788">
        <v>1.39700008</v>
      </c>
      <c r="AC110" s="720">
        <v>1.30894767021058</v>
      </c>
      <c r="AD110" s="789">
        <v>0.43159992</v>
      </c>
      <c r="AE110" s="788">
        <v>1.2</v>
      </c>
      <c r="AF110" s="787">
        <v>0</v>
      </c>
      <c r="AG110" s="788">
        <v>0</v>
      </c>
      <c r="AH110" s="720" t="s">
        <v>29</v>
      </c>
      <c r="AI110" s="789">
        <v>0</v>
      </c>
      <c r="AJ110" s="788">
        <v>0</v>
      </c>
      <c r="AK110" s="787">
        <v>0.502299999999999</v>
      </c>
      <c r="AL110" s="788">
        <v>0.66354403</v>
      </c>
      <c r="AM110" s="720">
        <v>0.756995733953026</v>
      </c>
      <c r="AN110" s="789">
        <v>-0.161244030000001</v>
      </c>
      <c r="AO110" s="788">
        <v>0.533899999999999</v>
      </c>
      <c r="AP110" s="787">
        <v>0</v>
      </c>
      <c r="AQ110" s="788">
        <v>0</v>
      </c>
      <c r="AR110" s="720" t="s">
        <v>29</v>
      </c>
      <c r="AS110" s="789">
        <v>0</v>
      </c>
      <c r="AT110" s="788">
        <v>0</v>
      </c>
      <c r="AU110" s="787">
        <v>0</v>
      </c>
      <c r="AV110" s="788">
        <v>0</v>
      </c>
      <c r="AW110" s="720" t="s">
        <v>29</v>
      </c>
      <c r="AX110" s="789">
        <v>0</v>
      </c>
      <c r="AY110" s="788">
        <v>0</v>
      </c>
    </row>
    <row r="111" s="695" customFormat="1" hidden="1" outlineLevel="3" spans="1:51">
      <c r="A111" s="796" t="s">
        <v>129</v>
      </c>
      <c r="B111" s="787">
        <v>11.173155</v>
      </c>
      <c r="C111" s="788">
        <v>11.48394007</v>
      </c>
      <c r="D111" s="720">
        <v>0.972937417984976</v>
      </c>
      <c r="E111" s="789">
        <v>-0.31078507</v>
      </c>
      <c r="F111" s="788">
        <v>11.50644</v>
      </c>
      <c r="G111" s="787">
        <v>7.048357</v>
      </c>
      <c r="H111" s="788">
        <v>7.58</v>
      </c>
      <c r="I111" s="720">
        <v>0.929862401055409</v>
      </c>
      <c r="J111" s="789">
        <v>-0.531643</v>
      </c>
      <c r="K111" s="788">
        <v>7.915257</v>
      </c>
      <c r="L111" s="787">
        <v>2.280598</v>
      </c>
      <c r="M111" s="788">
        <v>2.43594</v>
      </c>
      <c r="N111" s="720">
        <v>0.936229135364582</v>
      </c>
      <c r="O111" s="789">
        <v>-0.155342</v>
      </c>
      <c r="P111" s="788">
        <v>2.21448299999999</v>
      </c>
      <c r="Q111" s="787">
        <v>0.391</v>
      </c>
      <c r="R111" s="788">
        <v>0.36</v>
      </c>
      <c r="S111" s="720">
        <v>1.08611111111111</v>
      </c>
      <c r="T111" s="789">
        <v>0.031</v>
      </c>
      <c r="U111" s="788">
        <v>0.346699999999999</v>
      </c>
      <c r="V111" s="787">
        <v>0</v>
      </c>
      <c r="W111" s="788">
        <v>0</v>
      </c>
      <c r="X111" s="720" t="s">
        <v>29</v>
      </c>
      <c r="Y111" s="789">
        <v>0</v>
      </c>
      <c r="Z111" s="788">
        <v>0</v>
      </c>
      <c r="AA111" s="787">
        <v>1.4532</v>
      </c>
      <c r="AB111" s="788">
        <v>1.10800007</v>
      </c>
      <c r="AC111" s="720">
        <v>1.3115522637106</v>
      </c>
      <c r="AD111" s="789">
        <v>0.34519993</v>
      </c>
      <c r="AE111" s="788">
        <v>1.03</v>
      </c>
      <c r="AF111" s="787">
        <v>0</v>
      </c>
      <c r="AG111" s="788">
        <v>0</v>
      </c>
      <c r="AH111" s="720" t="s">
        <v>29</v>
      </c>
      <c r="AI111" s="789">
        <v>0</v>
      </c>
      <c r="AJ111" s="788">
        <v>0</v>
      </c>
      <c r="AK111" s="787">
        <v>0.6598</v>
      </c>
      <c r="AL111" s="788">
        <v>0.55555327</v>
      </c>
      <c r="AM111" s="720">
        <v>1.18764488597106</v>
      </c>
      <c r="AN111" s="789">
        <v>0.10424673</v>
      </c>
      <c r="AO111" s="788">
        <v>0.554999999999999</v>
      </c>
      <c r="AP111" s="787">
        <v>0.006098</v>
      </c>
      <c r="AQ111" s="788">
        <v>0</v>
      </c>
      <c r="AR111" s="720" t="s">
        <v>29</v>
      </c>
      <c r="AS111" s="789">
        <v>0.006098</v>
      </c>
      <c r="AT111" s="788">
        <v>0</v>
      </c>
      <c r="AU111" s="787">
        <v>0</v>
      </c>
      <c r="AV111" s="788">
        <v>0</v>
      </c>
      <c r="AW111" s="720" t="s">
        <v>29</v>
      </c>
      <c r="AX111" s="789">
        <v>0</v>
      </c>
      <c r="AY111" s="788">
        <v>0</v>
      </c>
    </row>
    <row r="112" s="695" customFormat="1" hidden="1" outlineLevel="3" spans="1:51">
      <c r="A112" s="796" t="s">
        <v>130</v>
      </c>
      <c r="B112" s="787">
        <v>6.00966799999999</v>
      </c>
      <c r="C112" s="788">
        <v>8.32065505</v>
      </c>
      <c r="D112" s="720">
        <v>0.72225900050982</v>
      </c>
      <c r="E112" s="789">
        <v>-2.31098705000001</v>
      </c>
      <c r="F112" s="788">
        <v>6.82085</v>
      </c>
      <c r="G112" s="787">
        <v>3.891663</v>
      </c>
      <c r="H112" s="788">
        <v>5.25</v>
      </c>
      <c r="I112" s="720">
        <v>0.741269142857143</v>
      </c>
      <c r="J112" s="789">
        <v>-1.358337</v>
      </c>
      <c r="K112" s="788">
        <v>4.445903</v>
      </c>
      <c r="L112" s="787">
        <v>1.138305</v>
      </c>
      <c r="M112" s="788">
        <v>2.024655</v>
      </c>
      <c r="N112" s="720">
        <v>0.562221711847203</v>
      </c>
      <c r="O112" s="789">
        <v>-0.88635</v>
      </c>
      <c r="P112" s="788">
        <v>1.478247</v>
      </c>
      <c r="Q112" s="787">
        <v>0.1626</v>
      </c>
      <c r="R112" s="788">
        <v>0.18</v>
      </c>
      <c r="S112" s="720">
        <v>0.903333333333333</v>
      </c>
      <c r="T112" s="789">
        <v>-0.0174</v>
      </c>
      <c r="U112" s="788">
        <v>0.1567</v>
      </c>
      <c r="V112" s="787">
        <v>0</v>
      </c>
      <c r="W112" s="788">
        <v>0</v>
      </c>
      <c r="X112" s="720" t="s">
        <v>29</v>
      </c>
      <c r="Y112" s="789">
        <v>0</v>
      </c>
      <c r="Z112" s="788">
        <v>0</v>
      </c>
      <c r="AA112" s="787">
        <v>0.817099999999999</v>
      </c>
      <c r="AB112" s="788">
        <v>0.86600005</v>
      </c>
      <c r="AC112" s="720">
        <v>0.943533432821394</v>
      </c>
      <c r="AD112" s="789">
        <v>-0.048900050000001</v>
      </c>
      <c r="AE112" s="788">
        <v>0.74</v>
      </c>
      <c r="AF112" s="787">
        <v>0</v>
      </c>
      <c r="AG112" s="788">
        <v>0</v>
      </c>
      <c r="AH112" s="720" t="s">
        <v>29</v>
      </c>
      <c r="AI112" s="789">
        <v>0</v>
      </c>
      <c r="AJ112" s="788">
        <v>0</v>
      </c>
      <c r="AK112" s="787">
        <v>0.2913</v>
      </c>
      <c r="AL112" s="788">
        <v>0.29867745</v>
      </c>
      <c r="AM112" s="720">
        <v>0.975299608323293</v>
      </c>
      <c r="AN112" s="789">
        <v>-0.00737745000000001</v>
      </c>
      <c r="AO112" s="788">
        <v>0.2795</v>
      </c>
      <c r="AP112" s="787">
        <v>0</v>
      </c>
      <c r="AQ112" s="788">
        <v>0</v>
      </c>
      <c r="AR112" s="720" t="s">
        <v>29</v>
      </c>
      <c r="AS112" s="789">
        <v>0</v>
      </c>
      <c r="AT112" s="788">
        <v>0</v>
      </c>
      <c r="AU112" s="787">
        <v>0</v>
      </c>
      <c r="AV112" s="788">
        <v>0</v>
      </c>
      <c r="AW112" s="720" t="s">
        <v>29</v>
      </c>
      <c r="AX112" s="789">
        <v>0</v>
      </c>
      <c r="AY112" s="788">
        <v>0</v>
      </c>
    </row>
    <row r="113" s="695" customFormat="1" hidden="1" outlineLevel="3" spans="1:51">
      <c r="A113" s="796" t="s">
        <v>131</v>
      </c>
      <c r="B113" s="787">
        <v>10.073967</v>
      </c>
      <c r="C113" s="788">
        <v>7.87150105</v>
      </c>
      <c r="D113" s="720">
        <v>1.27980253524834</v>
      </c>
      <c r="E113" s="789">
        <v>2.20246595</v>
      </c>
      <c r="F113" s="788">
        <v>7.12840499999998</v>
      </c>
      <c r="G113" s="787">
        <v>7.365785</v>
      </c>
      <c r="H113" s="788">
        <v>5.82</v>
      </c>
      <c r="I113" s="720">
        <v>1.26559879725086</v>
      </c>
      <c r="J113" s="789">
        <v>1.545785</v>
      </c>
      <c r="K113" s="788">
        <v>5.36630099999999</v>
      </c>
      <c r="L113" s="787">
        <v>1.525716</v>
      </c>
      <c r="M113" s="788">
        <v>1.227501</v>
      </c>
      <c r="N113" s="720">
        <v>1.24294481226492</v>
      </c>
      <c r="O113" s="789">
        <v>0.298215</v>
      </c>
      <c r="P113" s="788">
        <v>1.115904</v>
      </c>
      <c r="Q113" s="787">
        <v>0.0912999999999997</v>
      </c>
      <c r="R113" s="788">
        <v>0.12</v>
      </c>
      <c r="S113" s="720">
        <v>0.760833333333331</v>
      </c>
      <c r="T113" s="789">
        <v>-0.0287000000000003</v>
      </c>
      <c r="U113" s="788">
        <v>0.0841999999999998</v>
      </c>
      <c r="V113" s="787">
        <v>0</v>
      </c>
      <c r="W113" s="788">
        <v>0</v>
      </c>
      <c r="X113" s="720" t="s">
        <v>29</v>
      </c>
      <c r="Y113" s="789">
        <v>0</v>
      </c>
      <c r="Z113" s="788">
        <v>0</v>
      </c>
      <c r="AA113" s="787">
        <v>1.091166</v>
      </c>
      <c r="AB113" s="788">
        <v>0.70400005</v>
      </c>
      <c r="AC113" s="720">
        <v>1.54995159446367</v>
      </c>
      <c r="AD113" s="789">
        <v>0.38716595</v>
      </c>
      <c r="AE113" s="788">
        <v>0.562</v>
      </c>
      <c r="AF113" s="787">
        <v>0</v>
      </c>
      <c r="AG113" s="788">
        <v>0</v>
      </c>
      <c r="AH113" s="720" t="s">
        <v>29</v>
      </c>
      <c r="AI113" s="789">
        <v>0</v>
      </c>
      <c r="AJ113" s="788">
        <v>0</v>
      </c>
      <c r="AK113" s="787">
        <v>0.443699999999999</v>
      </c>
      <c r="AL113" s="788">
        <v>0.546</v>
      </c>
      <c r="AM113" s="720">
        <v>0.812637362637361</v>
      </c>
      <c r="AN113" s="789">
        <v>-0.102300000000001</v>
      </c>
      <c r="AO113" s="788">
        <v>0.403899999999999</v>
      </c>
      <c r="AP113" s="787">
        <v>0</v>
      </c>
      <c r="AQ113" s="788">
        <v>0</v>
      </c>
      <c r="AR113" s="720" t="s">
        <v>29</v>
      </c>
      <c r="AS113" s="789">
        <v>0</v>
      </c>
      <c r="AT113" s="788">
        <v>0</v>
      </c>
      <c r="AU113" s="787">
        <v>0</v>
      </c>
      <c r="AV113" s="788">
        <v>0</v>
      </c>
      <c r="AW113" s="720" t="s">
        <v>29</v>
      </c>
      <c r="AX113" s="789">
        <v>0</v>
      </c>
      <c r="AY113" s="788">
        <v>0</v>
      </c>
    </row>
    <row r="114" s="695" customFormat="1" hidden="1" outlineLevel="3" spans="1:51">
      <c r="A114" s="796" t="s">
        <v>132</v>
      </c>
      <c r="B114" s="787">
        <v>12.270586</v>
      </c>
      <c r="C114" s="788">
        <v>14.8090021</v>
      </c>
      <c r="D114" s="720">
        <v>0.828589658988569</v>
      </c>
      <c r="E114" s="789">
        <v>-2.5384161</v>
      </c>
      <c r="F114" s="788">
        <v>12.750968</v>
      </c>
      <c r="G114" s="787">
        <v>8.88286299999997</v>
      </c>
      <c r="H114" s="788">
        <v>10.61</v>
      </c>
      <c r="I114" s="720">
        <v>0.837216116870874</v>
      </c>
      <c r="J114" s="789">
        <v>-1.72713700000003</v>
      </c>
      <c r="K114" s="788">
        <v>9.30224299999998</v>
      </c>
      <c r="L114" s="787">
        <v>1.664823</v>
      </c>
      <c r="M114" s="788">
        <v>2.455002</v>
      </c>
      <c r="N114" s="720">
        <v>0.67813508909565</v>
      </c>
      <c r="O114" s="789">
        <v>-0.790179</v>
      </c>
      <c r="P114" s="788">
        <v>1.98222499999999</v>
      </c>
      <c r="Q114" s="787">
        <v>0.1213</v>
      </c>
      <c r="R114" s="788">
        <v>0.3</v>
      </c>
      <c r="S114" s="720">
        <v>0.404333333333333</v>
      </c>
      <c r="T114" s="789">
        <v>-0.1787</v>
      </c>
      <c r="U114" s="788">
        <v>0.214499999999999</v>
      </c>
      <c r="V114" s="787">
        <v>0</v>
      </c>
      <c r="W114" s="788">
        <v>0</v>
      </c>
      <c r="X114" s="720" t="s">
        <v>29</v>
      </c>
      <c r="Y114" s="789">
        <v>0</v>
      </c>
      <c r="Z114" s="788">
        <v>0</v>
      </c>
      <c r="AA114" s="787">
        <v>1.6016</v>
      </c>
      <c r="AB114" s="788">
        <v>1.4440001</v>
      </c>
      <c r="AC114" s="720">
        <v>1.1091411974279</v>
      </c>
      <c r="AD114" s="789">
        <v>0.1575999</v>
      </c>
      <c r="AE114" s="788">
        <v>1.252</v>
      </c>
      <c r="AF114" s="787">
        <v>0</v>
      </c>
      <c r="AG114" s="788">
        <v>0</v>
      </c>
      <c r="AH114" s="720" t="s">
        <v>29</v>
      </c>
      <c r="AI114" s="789">
        <v>0</v>
      </c>
      <c r="AJ114" s="788">
        <v>0</v>
      </c>
      <c r="AK114" s="787">
        <v>0.814999999999998</v>
      </c>
      <c r="AL114" s="788">
        <v>1.35</v>
      </c>
      <c r="AM114" s="720">
        <v>0.603703703703702</v>
      </c>
      <c r="AN114" s="789">
        <v>-0.535000000000002</v>
      </c>
      <c r="AO114" s="788">
        <v>0.816899999999999</v>
      </c>
      <c r="AP114" s="787">
        <v>0</v>
      </c>
      <c r="AQ114" s="788">
        <v>0</v>
      </c>
      <c r="AR114" s="720" t="s">
        <v>29</v>
      </c>
      <c r="AS114" s="789">
        <v>0</v>
      </c>
      <c r="AT114" s="788">
        <v>0</v>
      </c>
      <c r="AU114" s="787">
        <v>0</v>
      </c>
      <c r="AV114" s="788">
        <v>0</v>
      </c>
      <c r="AW114" s="720" t="s">
        <v>29</v>
      </c>
      <c r="AX114" s="789">
        <v>0</v>
      </c>
      <c r="AY114" s="788">
        <v>0</v>
      </c>
    </row>
    <row r="115" s="695" customFormat="1" hidden="1" outlineLevel="3" spans="1:51">
      <c r="A115" s="796" t="s">
        <v>133</v>
      </c>
      <c r="B115" s="787">
        <v>18.432247</v>
      </c>
      <c r="C115" s="788">
        <v>18.52786411</v>
      </c>
      <c r="D115" s="720">
        <v>0.994839280478726</v>
      </c>
      <c r="E115" s="789">
        <v>-0.0956171099999956</v>
      </c>
      <c r="F115" s="788">
        <v>17.150585</v>
      </c>
      <c r="G115" s="787">
        <v>12.058109</v>
      </c>
      <c r="H115" s="788">
        <v>12.42</v>
      </c>
      <c r="I115" s="720">
        <v>0.970862238325282</v>
      </c>
      <c r="J115" s="789">
        <v>-0.361891000000002</v>
      </c>
      <c r="K115" s="788">
        <v>11.78703</v>
      </c>
      <c r="L115" s="787">
        <v>3.798338</v>
      </c>
      <c r="M115" s="788">
        <v>4.055664</v>
      </c>
      <c r="N115" s="720">
        <v>0.936551450021501</v>
      </c>
      <c r="O115" s="789">
        <v>-0.257326</v>
      </c>
      <c r="P115" s="788">
        <v>3.686955</v>
      </c>
      <c r="Q115" s="787">
        <v>0.2908</v>
      </c>
      <c r="R115" s="788">
        <v>0.3282</v>
      </c>
      <c r="S115" s="720">
        <v>0.886045094454601</v>
      </c>
      <c r="T115" s="789">
        <v>-0.0374</v>
      </c>
      <c r="U115" s="788">
        <v>0.2946</v>
      </c>
      <c r="V115" s="787">
        <v>0</v>
      </c>
      <c r="W115" s="788">
        <v>0</v>
      </c>
      <c r="X115" s="720" t="s">
        <v>29</v>
      </c>
      <c r="Y115" s="789">
        <v>0</v>
      </c>
      <c r="Z115" s="788">
        <v>0</v>
      </c>
      <c r="AA115" s="787">
        <v>2.285</v>
      </c>
      <c r="AB115" s="788">
        <v>1.72400011</v>
      </c>
      <c r="AC115" s="720">
        <v>1.32540594791493</v>
      </c>
      <c r="AD115" s="789">
        <v>0.56099989</v>
      </c>
      <c r="AE115" s="788">
        <v>1.382</v>
      </c>
      <c r="AF115" s="787">
        <v>0</v>
      </c>
      <c r="AG115" s="788">
        <v>0</v>
      </c>
      <c r="AH115" s="720" t="s">
        <v>29</v>
      </c>
      <c r="AI115" s="789">
        <v>0</v>
      </c>
      <c r="AJ115" s="788">
        <v>0</v>
      </c>
      <c r="AK115" s="787">
        <v>0.227186</v>
      </c>
      <c r="AL115" s="788">
        <v>0.69999</v>
      </c>
      <c r="AM115" s="720">
        <v>0.324556065086644</v>
      </c>
      <c r="AN115" s="789">
        <v>-0.472804</v>
      </c>
      <c r="AO115" s="788">
        <v>0</v>
      </c>
      <c r="AP115" s="787">
        <v>0</v>
      </c>
      <c r="AQ115" s="788">
        <v>0</v>
      </c>
      <c r="AR115" s="720" t="s">
        <v>29</v>
      </c>
      <c r="AS115" s="789">
        <v>0</v>
      </c>
      <c r="AT115" s="788">
        <v>0</v>
      </c>
      <c r="AU115" s="787">
        <v>0</v>
      </c>
      <c r="AV115" s="788">
        <v>0</v>
      </c>
      <c r="AW115" s="720" t="s">
        <v>29</v>
      </c>
      <c r="AX115" s="789">
        <v>0</v>
      </c>
      <c r="AY115" s="788">
        <v>0</v>
      </c>
    </row>
    <row r="116" s="695" customFormat="1" hidden="1" outlineLevel="3" spans="1:51">
      <c r="A116" s="796" t="s">
        <v>134</v>
      </c>
      <c r="B116" s="787">
        <v>10.8041</v>
      </c>
      <c r="C116" s="788">
        <v>11.25961707</v>
      </c>
      <c r="D116" s="720">
        <v>0.959544177464643</v>
      </c>
      <c r="E116" s="789">
        <v>-0.455517069999999</v>
      </c>
      <c r="F116" s="788">
        <v>10.133371</v>
      </c>
      <c r="G116" s="787">
        <v>6.765455</v>
      </c>
      <c r="H116" s="788">
        <v>7.12</v>
      </c>
      <c r="I116" s="720">
        <v>0.950204353932584</v>
      </c>
      <c r="J116" s="789">
        <v>-0.354545</v>
      </c>
      <c r="K116" s="788">
        <v>6.47634499999999</v>
      </c>
      <c r="L116" s="787">
        <v>2.656045</v>
      </c>
      <c r="M116" s="788">
        <v>2.834517</v>
      </c>
      <c r="N116" s="720">
        <v>0.937036186412006</v>
      </c>
      <c r="O116" s="789">
        <v>-0.178472</v>
      </c>
      <c r="P116" s="788">
        <v>2.576826</v>
      </c>
      <c r="Q116" s="787">
        <v>0.1011</v>
      </c>
      <c r="R116" s="788">
        <v>0.1011</v>
      </c>
      <c r="S116" s="720">
        <v>1</v>
      </c>
      <c r="T116" s="789">
        <v>0</v>
      </c>
      <c r="U116" s="788">
        <v>0.0792</v>
      </c>
      <c r="V116" s="787">
        <v>0</v>
      </c>
      <c r="W116" s="788">
        <v>0</v>
      </c>
      <c r="X116" s="720" t="s">
        <v>29</v>
      </c>
      <c r="Y116" s="789">
        <v>0</v>
      </c>
      <c r="Z116" s="788">
        <v>0</v>
      </c>
      <c r="AA116" s="787">
        <v>1.2815</v>
      </c>
      <c r="AB116" s="788">
        <v>1.20400007</v>
      </c>
      <c r="AC116" s="720">
        <v>1.06436870888222</v>
      </c>
      <c r="AD116" s="789">
        <v>0.0774999300000001</v>
      </c>
      <c r="AE116" s="788">
        <v>1.001</v>
      </c>
      <c r="AF116" s="787">
        <v>0</v>
      </c>
      <c r="AG116" s="788">
        <v>0</v>
      </c>
      <c r="AH116" s="720" t="s">
        <v>29</v>
      </c>
      <c r="AI116" s="789">
        <v>0</v>
      </c>
      <c r="AJ116" s="788">
        <v>0</v>
      </c>
      <c r="AK116" s="787">
        <v>0.255844</v>
      </c>
      <c r="AL116" s="788">
        <v>0.4749</v>
      </c>
      <c r="AM116" s="720">
        <v>0.53873236470836</v>
      </c>
      <c r="AN116" s="789">
        <v>-0.219056</v>
      </c>
      <c r="AO116" s="788">
        <v>0.226847</v>
      </c>
      <c r="AP116" s="787">
        <v>0</v>
      </c>
      <c r="AQ116" s="788">
        <v>0</v>
      </c>
      <c r="AR116" s="720" t="s">
        <v>29</v>
      </c>
      <c r="AS116" s="789">
        <v>0</v>
      </c>
      <c r="AT116" s="788">
        <v>0</v>
      </c>
      <c r="AU116" s="787">
        <v>0</v>
      </c>
      <c r="AV116" s="788">
        <v>0</v>
      </c>
      <c r="AW116" s="720" t="s">
        <v>29</v>
      </c>
      <c r="AX116" s="789">
        <v>0</v>
      </c>
      <c r="AY116" s="788">
        <v>0</v>
      </c>
    </row>
    <row r="117" s="695" customFormat="1" hidden="1" outlineLevel="3" spans="1:51">
      <c r="A117" s="796" t="s">
        <v>135</v>
      </c>
      <c r="B117" s="787">
        <v>1.893604</v>
      </c>
      <c r="C117" s="788">
        <v>3.37584008</v>
      </c>
      <c r="D117" s="720">
        <v>0.560928229751926</v>
      </c>
      <c r="E117" s="789">
        <v>-1.48223608</v>
      </c>
      <c r="F117" s="788">
        <v>0</v>
      </c>
      <c r="G117" s="787">
        <v>1.352869</v>
      </c>
      <c r="H117" s="788">
        <v>2.29</v>
      </c>
      <c r="I117" s="720">
        <v>0.590772489082969</v>
      </c>
      <c r="J117" s="789">
        <v>-0.937131</v>
      </c>
      <c r="K117" s="788">
        <v>0</v>
      </c>
      <c r="L117" s="787">
        <v>0.379435</v>
      </c>
      <c r="M117" s="788">
        <v>0.794931</v>
      </c>
      <c r="N117" s="720">
        <v>0.47731815717339</v>
      </c>
      <c r="O117" s="789">
        <v>-0.415496</v>
      </c>
      <c r="P117" s="788">
        <v>0</v>
      </c>
      <c r="Q117" s="787">
        <v>0.0812999999999997</v>
      </c>
      <c r="R117" s="788">
        <v>0.09</v>
      </c>
      <c r="S117" s="720">
        <v>0.90333333333333</v>
      </c>
      <c r="T117" s="789">
        <v>-0.00870000000000029</v>
      </c>
      <c r="U117" s="788">
        <v>0</v>
      </c>
      <c r="V117" s="787">
        <v>0</v>
      </c>
      <c r="W117" s="788">
        <v>0</v>
      </c>
      <c r="X117" s="720" t="s">
        <v>29</v>
      </c>
      <c r="Y117" s="789">
        <v>0</v>
      </c>
      <c r="Z117" s="788">
        <v>0</v>
      </c>
      <c r="AA117" s="787">
        <v>0.08</v>
      </c>
      <c r="AB117" s="788">
        <v>0.20090908</v>
      </c>
      <c r="AC117" s="720">
        <v>0.398190066870049</v>
      </c>
      <c r="AD117" s="789">
        <v>-0.12090908</v>
      </c>
      <c r="AE117" s="788">
        <v>0</v>
      </c>
      <c r="AF117" s="787">
        <v>0</v>
      </c>
      <c r="AG117" s="788">
        <v>0</v>
      </c>
      <c r="AH117" s="720" t="s">
        <v>29</v>
      </c>
      <c r="AI117" s="789">
        <v>0</v>
      </c>
      <c r="AJ117" s="788">
        <v>0</v>
      </c>
      <c r="AK117" s="787">
        <v>0.149725</v>
      </c>
      <c r="AL117" s="788">
        <v>0.25</v>
      </c>
      <c r="AM117" s="720">
        <v>0.5989</v>
      </c>
      <c r="AN117" s="789">
        <v>-0.100275</v>
      </c>
      <c r="AO117" s="788">
        <v>0</v>
      </c>
      <c r="AP117" s="787">
        <v>0</v>
      </c>
      <c r="AQ117" s="788">
        <v>0</v>
      </c>
      <c r="AR117" s="720" t="s">
        <v>29</v>
      </c>
      <c r="AS117" s="789">
        <v>0</v>
      </c>
      <c r="AT117" s="788">
        <v>0</v>
      </c>
      <c r="AU117" s="787">
        <v>0</v>
      </c>
      <c r="AV117" s="788">
        <v>0</v>
      </c>
      <c r="AW117" s="720" t="s">
        <v>29</v>
      </c>
      <c r="AX117" s="789">
        <v>0</v>
      </c>
      <c r="AY117" s="788">
        <v>0</v>
      </c>
    </row>
    <row r="118" s="772" customFormat="1" collapsed="1" spans="1:51">
      <c r="A118" s="790" t="s">
        <v>136</v>
      </c>
      <c r="B118" s="791">
        <v>84.3966609999999</v>
      </c>
      <c r="C118" s="792">
        <v>89.26576761</v>
      </c>
      <c r="D118" s="793">
        <v>0.945453820200448</v>
      </c>
      <c r="E118" s="794">
        <v>-4.86910661000012</v>
      </c>
      <c r="F118" s="792">
        <v>77.8352199999999</v>
      </c>
      <c r="G118" s="791">
        <v>55.9577609999999</v>
      </c>
      <c r="H118" s="792">
        <v>59.71</v>
      </c>
      <c r="I118" s="793">
        <v>0.937158951599395</v>
      </c>
      <c r="J118" s="794">
        <v>-3.7522390000001</v>
      </c>
      <c r="K118" s="792">
        <v>53.191236</v>
      </c>
      <c r="L118" s="791">
        <v>16.480734</v>
      </c>
      <c r="M118" s="792">
        <v>19.067658</v>
      </c>
      <c r="N118" s="793">
        <v>0.864329221763889</v>
      </c>
      <c r="O118" s="794">
        <v>-2.586924</v>
      </c>
      <c r="P118" s="792">
        <v>15.999584</v>
      </c>
      <c r="Q118" s="791">
        <v>1.52</v>
      </c>
      <c r="R118" s="792">
        <v>1.8402</v>
      </c>
      <c r="S118" s="793">
        <v>0.825997174220193</v>
      </c>
      <c r="T118" s="794">
        <v>-0.3202</v>
      </c>
      <c r="U118" s="792">
        <v>1.4774</v>
      </c>
      <c r="V118" s="791">
        <v>0</v>
      </c>
      <c r="W118" s="792">
        <v>0</v>
      </c>
      <c r="X118" s="793" t="s">
        <v>29</v>
      </c>
      <c r="Y118" s="794">
        <v>0</v>
      </c>
      <c r="Z118" s="792">
        <v>0</v>
      </c>
      <c r="AA118" s="791">
        <v>10.438166</v>
      </c>
      <c r="AB118" s="792">
        <v>8.64790961</v>
      </c>
      <c r="AC118" s="793">
        <v>1.20701608489638</v>
      </c>
      <c r="AD118" s="794">
        <v>1.79025639</v>
      </c>
      <c r="AE118" s="792">
        <v>7.16699999999999</v>
      </c>
      <c r="AF118" s="791">
        <v>0</v>
      </c>
      <c r="AG118" s="792">
        <v>0</v>
      </c>
      <c r="AH118" s="793" t="s">
        <v>29</v>
      </c>
      <c r="AI118" s="794">
        <v>0</v>
      </c>
      <c r="AJ118" s="792">
        <v>0</v>
      </c>
      <c r="AK118" s="791">
        <v>3.344855</v>
      </c>
      <c r="AL118" s="792">
        <v>4.83866475</v>
      </c>
      <c r="AM118" s="793">
        <v>0.691276451835189</v>
      </c>
      <c r="AN118" s="794">
        <v>-1.49380975</v>
      </c>
      <c r="AO118" s="792">
        <v>2.816047</v>
      </c>
      <c r="AP118" s="791">
        <v>0.006098</v>
      </c>
      <c r="AQ118" s="792">
        <v>0</v>
      </c>
      <c r="AR118" s="793" t="s">
        <v>29</v>
      </c>
      <c r="AS118" s="794">
        <v>0.006098</v>
      </c>
      <c r="AT118" s="792">
        <v>0</v>
      </c>
      <c r="AU118" s="791">
        <v>0</v>
      </c>
      <c r="AV118" s="792">
        <v>0</v>
      </c>
      <c r="AW118" s="793" t="s">
        <v>29</v>
      </c>
      <c r="AX118" s="794">
        <v>0</v>
      </c>
      <c r="AY118" s="792">
        <v>0</v>
      </c>
    </row>
    <row r="119" s="164" customFormat="1" hidden="1" outlineLevel="1" spans="1:51">
      <c r="A119" s="796" t="s">
        <v>137</v>
      </c>
      <c r="B119" s="787">
        <v>6.698244</v>
      </c>
      <c r="C119" s="788">
        <v>6.40298304</v>
      </c>
      <c r="D119" s="720">
        <v>1.04611303171592</v>
      </c>
      <c r="E119" s="789">
        <v>0.295260959999999</v>
      </c>
      <c r="F119" s="788">
        <v>6.089317</v>
      </c>
      <c r="G119" s="787">
        <v>4.268983</v>
      </c>
      <c r="H119" s="788">
        <v>4.48</v>
      </c>
      <c r="I119" s="720">
        <v>0.952897991071429</v>
      </c>
      <c r="J119" s="789">
        <v>-0.211016999999999</v>
      </c>
      <c r="K119" s="788">
        <v>4.348735</v>
      </c>
      <c r="L119" s="787">
        <v>1.189161</v>
      </c>
      <c r="M119" s="788">
        <v>1.281483</v>
      </c>
      <c r="N119" s="720">
        <v>0.927956906178232</v>
      </c>
      <c r="O119" s="789">
        <v>-0.0923220000000002</v>
      </c>
      <c r="P119" s="788">
        <v>1.147662</v>
      </c>
      <c r="Q119" s="787">
        <v>0.0677999999999997</v>
      </c>
      <c r="R119" s="788">
        <v>0.1035</v>
      </c>
      <c r="S119" s="720">
        <v>0.655072463768113</v>
      </c>
      <c r="T119" s="789">
        <v>-0.0357000000000003</v>
      </c>
      <c r="U119" s="788">
        <v>0.0677999999999997</v>
      </c>
      <c r="V119" s="787">
        <v>0</v>
      </c>
      <c r="W119" s="788">
        <v>0</v>
      </c>
      <c r="X119" s="720" t="s">
        <v>29</v>
      </c>
      <c r="Y119" s="789">
        <v>0</v>
      </c>
      <c r="Z119" s="788">
        <v>0</v>
      </c>
      <c r="AA119" s="787">
        <v>1.1723</v>
      </c>
      <c r="AB119" s="788">
        <v>0.53800004</v>
      </c>
      <c r="AC119" s="720">
        <v>2.17899612052073</v>
      </c>
      <c r="AD119" s="789">
        <v>0.63429996</v>
      </c>
      <c r="AE119" s="788">
        <v>0.52512</v>
      </c>
      <c r="AF119" s="787">
        <v>0</v>
      </c>
      <c r="AG119" s="788">
        <v>0</v>
      </c>
      <c r="AH119" s="720" t="s">
        <v>29</v>
      </c>
      <c r="AI119" s="789">
        <v>0</v>
      </c>
      <c r="AJ119" s="788">
        <v>0</v>
      </c>
      <c r="AK119" s="787">
        <v>0</v>
      </c>
      <c r="AL119" s="788">
        <v>0</v>
      </c>
      <c r="AM119" s="720" t="s">
        <v>29</v>
      </c>
      <c r="AN119" s="789">
        <v>0</v>
      </c>
      <c r="AO119" s="788">
        <v>0</v>
      </c>
      <c r="AP119" s="787">
        <v>0</v>
      </c>
      <c r="AQ119" s="788">
        <v>0</v>
      </c>
      <c r="AR119" s="720" t="s">
        <v>29</v>
      </c>
      <c r="AS119" s="789">
        <v>0</v>
      </c>
      <c r="AT119" s="788">
        <v>0</v>
      </c>
      <c r="AU119" s="787">
        <v>0</v>
      </c>
      <c r="AV119" s="788">
        <v>0</v>
      </c>
      <c r="AW119" s="720" t="s">
        <v>29</v>
      </c>
      <c r="AX119" s="789">
        <v>0</v>
      </c>
      <c r="AY119" s="788">
        <v>0</v>
      </c>
    </row>
    <row r="120" s="695" customFormat="1" hidden="1" outlineLevel="1" spans="1:51">
      <c r="A120" s="796" t="s">
        <v>138</v>
      </c>
      <c r="B120" s="787">
        <v>5.77553</v>
      </c>
      <c r="C120" s="788">
        <v>5.86908604</v>
      </c>
      <c r="D120" s="720">
        <v>0.984059521471932</v>
      </c>
      <c r="E120" s="789">
        <v>-0.0935560400000011</v>
      </c>
      <c r="F120" s="788">
        <v>4.616423</v>
      </c>
      <c r="G120" s="787">
        <v>4.134569</v>
      </c>
      <c r="H120" s="788">
        <v>4.49</v>
      </c>
      <c r="I120" s="720">
        <v>0.920839420935412</v>
      </c>
      <c r="J120" s="789">
        <v>-0.355431</v>
      </c>
      <c r="K120" s="788">
        <v>3.563315</v>
      </c>
      <c r="L120" s="787">
        <v>1.189161</v>
      </c>
      <c r="M120" s="788">
        <v>0.859086</v>
      </c>
      <c r="N120" s="720">
        <v>1.38421648123704</v>
      </c>
      <c r="O120" s="789">
        <v>0.330075</v>
      </c>
      <c r="P120" s="788">
        <v>0.765107999999999</v>
      </c>
      <c r="Q120" s="787">
        <v>0.0777999999999997</v>
      </c>
      <c r="R120" s="788">
        <v>0.03</v>
      </c>
      <c r="S120" s="720">
        <v>2.59333333333332</v>
      </c>
      <c r="T120" s="789">
        <v>0.0477999999999997</v>
      </c>
      <c r="U120" s="788">
        <v>0.03</v>
      </c>
      <c r="V120" s="787">
        <v>0</v>
      </c>
      <c r="W120" s="788">
        <v>0</v>
      </c>
      <c r="X120" s="720" t="s">
        <v>29</v>
      </c>
      <c r="Y120" s="789">
        <v>0</v>
      </c>
      <c r="Z120" s="788">
        <v>0</v>
      </c>
      <c r="AA120" s="787">
        <v>0.374</v>
      </c>
      <c r="AB120" s="788">
        <v>0.49000004</v>
      </c>
      <c r="AC120" s="720">
        <v>0.763265243815082</v>
      </c>
      <c r="AD120" s="789">
        <v>-0.11600004</v>
      </c>
      <c r="AE120" s="788">
        <v>0.257999999999999</v>
      </c>
      <c r="AF120" s="787">
        <v>0</v>
      </c>
      <c r="AG120" s="788">
        <v>0</v>
      </c>
      <c r="AH120" s="720" t="s">
        <v>29</v>
      </c>
      <c r="AI120" s="789">
        <v>0</v>
      </c>
      <c r="AJ120" s="788">
        <v>0</v>
      </c>
      <c r="AK120" s="787">
        <v>0</v>
      </c>
      <c r="AL120" s="788">
        <v>0</v>
      </c>
      <c r="AM120" s="720" t="s">
        <v>29</v>
      </c>
      <c r="AN120" s="789">
        <v>0</v>
      </c>
      <c r="AO120" s="788">
        <v>0</v>
      </c>
      <c r="AP120" s="787">
        <v>0</v>
      </c>
      <c r="AQ120" s="788">
        <v>0</v>
      </c>
      <c r="AR120" s="720" t="s">
        <v>29</v>
      </c>
      <c r="AS120" s="789">
        <v>0</v>
      </c>
      <c r="AT120" s="788">
        <v>0</v>
      </c>
      <c r="AU120" s="787">
        <v>0</v>
      </c>
      <c r="AV120" s="788">
        <v>0</v>
      </c>
      <c r="AW120" s="720" t="s">
        <v>29</v>
      </c>
      <c r="AX120" s="789">
        <v>0</v>
      </c>
      <c r="AY120" s="788">
        <v>0</v>
      </c>
    </row>
    <row r="121" s="695" customFormat="1" hidden="1" outlineLevel="1" spans="1:51">
      <c r="A121" s="796" t="s">
        <v>139</v>
      </c>
      <c r="B121" s="787">
        <v>0.907693999999997</v>
      </c>
      <c r="C121" s="788">
        <v>1.22200001</v>
      </c>
      <c r="D121" s="720">
        <v>0.742793774608887</v>
      </c>
      <c r="E121" s="789">
        <v>-0.314306010000003</v>
      </c>
      <c r="F121" s="788">
        <v>1.099519</v>
      </c>
      <c r="G121" s="787">
        <v>0.744993999999997</v>
      </c>
      <c r="H121" s="788">
        <v>1.05</v>
      </c>
      <c r="I121" s="720">
        <v>0.709518095238093</v>
      </c>
      <c r="J121" s="789">
        <v>-0.305006000000003</v>
      </c>
      <c r="K121" s="788">
        <v>0.968518999999997</v>
      </c>
      <c r="L121" s="787">
        <v>0</v>
      </c>
      <c r="M121" s="788">
        <v>0</v>
      </c>
      <c r="N121" s="720" t="s">
        <v>29</v>
      </c>
      <c r="O121" s="789">
        <v>0</v>
      </c>
      <c r="P121" s="788">
        <v>0</v>
      </c>
      <c r="Q121" s="787">
        <v>0</v>
      </c>
      <c r="R121" s="788">
        <v>0</v>
      </c>
      <c r="S121" s="720" t="s">
        <v>29</v>
      </c>
      <c r="T121" s="789">
        <v>0</v>
      </c>
      <c r="U121" s="788">
        <v>0</v>
      </c>
      <c r="V121" s="787">
        <v>0</v>
      </c>
      <c r="W121" s="788">
        <v>0</v>
      </c>
      <c r="X121" s="720" t="s">
        <v>29</v>
      </c>
      <c r="Y121" s="789">
        <v>0</v>
      </c>
      <c r="Z121" s="788">
        <v>0</v>
      </c>
      <c r="AA121" s="787">
        <v>0.1627</v>
      </c>
      <c r="AB121" s="788">
        <v>0.17200001</v>
      </c>
      <c r="AC121" s="720">
        <v>0.945930177562199</v>
      </c>
      <c r="AD121" s="789">
        <v>-0.00930000999999997</v>
      </c>
      <c r="AE121" s="788">
        <v>0.131</v>
      </c>
      <c r="AF121" s="787">
        <v>0</v>
      </c>
      <c r="AG121" s="788">
        <v>0</v>
      </c>
      <c r="AH121" s="720" t="s">
        <v>29</v>
      </c>
      <c r="AI121" s="789">
        <v>0</v>
      </c>
      <c r="AJ121" s="788">
        <v>0</v>
      </c>
      <c r="AK121" s="787">
        <v>0</v>
      </c>
      <c r="AL121" s="788">
        <v>0</v>
      </c>
      <c r="AM121" s="720" t="s">
        <v>29</v>
      </c>
      <c r="AN121" s="789">
        <v>0</v>
      </c>
      <c r="AO121" s="788">
        <v>0</v>
      </c>
      <c r="AP121" s="787">
        <v>0</v>
      </c>
      <c r="AQ121" s="788">
        <v>0</v>
      </c>
      <c r="AR121" s="720" t="s">
        <v>29</v>
      </c>
      <c r="AS121" s="789">
        <v>0</v>
      </c>
      <c r="AT121" s="788">
        <v>0</v>
      </c>
      <c r="AU121" s="787">
        <v>0</v>
      </c>
      <c r="AV121" s="788">
        <v>0</v>
      </c>
      <c r="AW121" s="720" t="s">
        <v>29</v>
      </c>
      <c r="AX121" s="789">
        <v>0</v>
      </c>
      <c r="AY121" s="788">
        <v>0</v>
      </c>
    </row>
    <row r="122" s="695" customFormat="1" hidden="1" outlineLevel="1" spans="1:51">
      <c r="A122" s="796" t="s">
        <v>140</v>
      </c>
      <c r="B122" s="787">
        <v>2.566647</v>
      </c>
      <c r="C122" s="788">
        <v>3.35332002</v>
      </c>
      <c r="D122" s="720">
        <v>0.765404728654559</v>
      </c>
      <c r="E122" s="789">
        <v>-0.78667302</v>
      </c>
      <c r="F122" s="788">
        <v>3.11014499999999</v>
      </c>
      <c r="G122" s="787">
        <v>2.035134</v>
      </c>
      <c r="H122" s="788">
        <v>2.3</v>
      </c>
      <c r="I122" s="720">
        <v>0.884840869565218</v>
      </c>
      <c r="J122" s="789">
        <v>-0.264866</v>
      </c>
      <c r="K122" s="788">
        <v>2.104565</v>
      </c>
      <c r="L122" s="787">
        <v>0.306512999999999</v>
      </c>
      <c r="M122" s="788">
        <v>0.66132</v>
      </c>
      <c r="N122" s="720">
        <v>0.46348666303756</v>
      </c>
      <c r="O122" s="789">
        <v>-0.354807000000001</v>
      </c>
      <c r="P122" s="788">
        <v>0.60108</v>
      </c>
      <c r="Q122" s="787">
        <v>0</v>
      </c>
      <c r="R122" s="788">
        <v>0.069</v>
      </c>
      <c r="S122" s="720">
        <v>0</v>
      </c>
      <c r="T122" s="789">
        <v>-0.069</v>
      </c>
      <c r="U122" s="788">
        <v>0.1045</v>
      </c>
      <c r="V122" s="787">
        <v>0</v>
      </c>
      <c r="W122" s="788">
        <v>0</v>
      </c>
      <c r="X122" s="720" t="s">
        <v>29</v>
      </c>
      <c r="Y122" s="789">
        <v>0</v>
      </c>
      <c r="Z122" s="788">
        <v>0</v>
      </c>
      <c r="AA122" s="787">
        <v>0.225</v>
      </c>
      <c r="AB122" s="788">
        <v>0.32300002</v>
      </c>
      <c r="AC122" s="720">
        <v>0.696594384111803</v>
      </c>
      <c r="AD122" s="789">
        <v>-0.09800002</v>
      </c>
      <c r="AE122" s="788">
        <v>0.3</v>
      </c>
      <c r="AF122" s="787">
        <v>0</v>
      </c>
      <c r="AG122" s="788">
        <v>0</v>
      </c>
      <c r="AH122" s="720" t="s">
        <v>29</v>
      </c>
      <c r="AI122" s="789">
        <v>0</v>
      </c>
      <c r="AJ122" s="788">
        <v>0</v>
      </c>
      <c r="AK122" s="787">
        <v>0</v>
      </c>
      <c r="AL122" s="788">
        <v>0</v>
      </c>
      <c r="AM122" s="720" t="s">
        <v>29</v>
      </c>
      <c r="AN122" s="789">
        <v>0</v>
      </c>
      <c r="AO122" s="788">
        <v>0</v>
      </c>
      <c r="AP122" s="787">
        <v>0</v>
      </c>
      <c r="AQ122" s="788">
        <v>0</v>
      </c>
      <c r="AR122" s="720" t="s">
        <v>29</v>
      </c>
      <c r="AS122" s="789">
        <v>0</v>
      </c>
      <c r="AT122" s="788">
        <v>0</v>
      </c>
      <c r="AU122" s="787">
        <v>0</v>
      </c>
      <c r="AV122" s="788">
        <v>0</v>
      </c>
      <c r="AW122" s="720" t="s">
        <v>29</v>
      </c>
      <c r="AX122" s="789">
        <v>0</v>
      </c>
      <c r="AY122" s="788">
        <v>0</v>
      </c>
    </row>
    <row r="123" s="773" customFormat="1" hidden="1" outlineLevel="1" spans="1:51">
      <c r="A123" s="796" t="s">
        <v>141</v>
      </c>
      <c r="B123" s="787">
        <v>11.406471</v>
      </c>
      <c r="C123" s="788">
        <v>12.95556792</v>
      </c>
      <c r="D123" s="720">
        <v>0.8804300259498</v>
      </c>
      <c r="E123" s="789">
        <v>-1.54909692</v>
      </c>
      <c r="F123" s="788">
        <v>11.656236</v>
      </c>
      <c r="G123" s="787">
        <v>8.296421</v>
      </c>
      <c r="H123" s="788">
        <v>9.39</v>
      </c>
      <c r="I123" s="720">
        <v>0.883537912673056</v>
      </c>
      <c r="J123" s="789">
        <v>-1.093579</v>
      </c>
      <c r="K123" s="788">
        <v>8.26636</v>
      </c>
      <c r="L123" s="787">
        <v>2.27115</v>
      </c>
      <c r="M123" s="788">
        <v>2.552568</v>
      </c>
      <c r="N123" s="720">
        <v>0.889751027200842</v>
      </c>
      <c r="O123" s="789">
        <v>-0.281418</v>
      </c>
      <c r="P123" s="788">
        <v>2.428176</v>
      </c>
      <c r="Q123" s="787">
        <v>0.1409</v>
      </c>
      <c r="R123" s="788">
        <v>0.087</v>
      </c>
      <c r="S123" s="720">
        <v>1.61954022988506</v>
      </c>
      <c r="T123" s="789">
        <v>0.0539</v>
      </c>
      <c r="U123" s="788">
        <v>0.0626999999999997</v>
      </c>
      <c r="V123" s="787">
        <v>0</v>
      </c>
      <c r="W123" s="788">
        <v>0</v>
      </c>
      <c r="X123" s="720" t="s">
        <v>29</v>
      </c>
      <c r="Y123" s="789">
        <v>0</v>
      </c>
      <c r="Z123" s="788">
        <v>0</v>
      </c>
      <c r="AA123" s="787">
        <v>0.698</v>
      </c>
      <c r="AB123" s="788">
        <v>0.92599992</v>
      </c>
      <c r="AC123" s="720">
        <v>0.753779762745552</v>
      </c>
      <c r="AD123" s="789">
        <v>-0.22799992</v>
      </c>
      <c r="AE123" s="788">
        <v>0.898999999999997</v>
      </c>
      <c r="AF123" s="787">
        <v>0</v>
      </c>
      <c r="AG123" s="788">
        <v>0</v>
      </c>
      <c r="AH123" s="720" t="s">
        <v>29</v>
      </c>
      <c r="AI123" s="789">
        <v>0</v>
      </c>
      <c r="AJ123" s="788">
        <v>0</v>
      </c>
      <c r="AK123" s="787">
        <v>0.2558</v>
      </c>
      <c r="AL123" s="788">
        <v>0</v>
      </c>
      <c r="AM123" s="720" t="s">
        <v>29</v>
      </c>
      <c r="AN123" s="789">
        <v>0.2558</v>
      </c>
      <c r="AO123" s="788">
        <v>0</v>
      </c>
      <c r="AP123" s="787">
        <v>0</v>
      </c>
      <c r="AQ123" s="788">
        <v>0</v>
      </c>
      <c r="AR123" s="720" t="s">
        <v>29</v>
      </c>
      <c r="AS123" s="789">
        <v>0</v>
      </c>
      <c r="AT123" s="788">
        <v>0</v>
      </c>
      <c r="AU123" s="787">
        <v>0</v>
      </c>
      <c r="AV123" s="788">
        <v>0</v>
      </c>
      <c r="AW123" s="720" t="s">
        <v>29</v>
      </c>
      <c r="AX123" s="789">
        <v>0</v>
      </c>
      <c r="AY123" s="788">
        <v>0</v>
      </c>
    </row>
    <row r="124" s="164" customFormat="1" hidden="1" outlineLevel="1" spans="1:51">
      <c r="A124" s="796" t="s">
        <v>142</v>
      </c>
      <c r="B124" s="787">
        <v>3.44804799999999</v>
      </c>
      <c r="C124" s="788">
        <v>3.82084202</v>
      </c>
      <c r="D124" s="720">
        <v>0.902431448866863</v>
      </c>
      <c r="E124" s="789">
        <v>-0.37279402000001</v>
      </c>
      <c r="F124" s="788">
        <v>3.562002</v>
      </c>
      <c r="G124" s="787">
        <v>2.308318</v>
      </c>
      <c r="H124" s="788">
        <v>2.71</v>
      </c>
      <c r="I124" s="720">
        <v>0.851777859778598</v>
      </c>
      <c r="J124" s="789">
        <v>-0.401682</v>
      </c>
      <c r="K124" s="788">
        <v>2.436383</v>
      </c>
      <c r="L124" s="787">
        <v>0.782021999999997</v>
      </c>
      <c r="M124" s="788">
        <v>0.772842</v>
      </c>
      <c r="N124" s="720">
        <v>1.01187823643125</v>
      </c>
      <c r="O124" s="789">
        <v>0.00917999999999697</v>
      </c>
      <c r="P124" s="788">
        <v>0.770495999999997</v>
      </c>
      <c r="Q124" s="787">
        <v>0</v>
      </c>
      <c r="R124" s="788">
        <v>0</v>
      </c>
      <c r="S124" s="720" t="s">
        <v>29</v>
      </c>
      <c r="T124" s="789">
        <v>0</v>
      </c>
      <c r="U124" s="788">
        <v>0</v>
      </c>
      <c r="V124" s="787">
        <v>0</v>
      </c>
      <c r="W124" s="788">
        <v>0</v>
      </c>
      <c r="X124" s="720" t="s">
        <v>29</v>
      </c>
      <c r="Y124" s="789">
        <v>0</v>
      </c>
      <c r="Z124" s="788">
        <v>0</v>
      </c>
      <c r="AA124" s="787">
        <v>0.357708</v>
      </c>
      <c r="AB124" s="788">
        <v>0.33800002</v>
      </c>
      <c r="AC124" s="720">
        <v>1.05830762968594</v>
      </c>
      <c r="AD124" s="789">
        <v>0.0197079800000001</v>
      </c>
      <c r="AE124" s="788">
        <v>0.355123</v>
      </c>
      <c r="AF124" s="787">
        <v>0</v>
      </c>
      <c r="AG124" s="788">
        <v>0</v>
      </c>
      <c r="AH124" s="720" t="s">
        <v>29</v>
      </c>
      <c r="AI124" s="789">
        <v>0</v>
      </c>
      <c r="AJ124" s="788">
        <v>0</v>
      </c>
      <c r="AK124" s="787">
        <v>0</v>
      </c>
      <c r="AL124" s="788">
        <v>0.15</v>
      </c>
      <c r="AM124" s="720">
        <v>0</v>
      </c>
      <c r="AN124" s="789">
        <v>-0.15</v>
      </c>
      <c r="AO124" s="788">
        <v>0.120505</v>
      </c>
      <c r="AP124" s="787">
        <v>0</v>
      </c>
      <c r="AQ124" s="788">
        <v>0</v>
      </c>
      <c r="AR124" s="720" t="s">
        <v>29</v>
      </c>
      <c r="AS124" s="789">
        <v>0</v>
      </c>
      <c r="AT124" s="788">
        <v>0</v>
      </c>
      <c r="AU124" s="787">
        <v>0</v>
      </c>
      <c r="AV124" s="788">
        <v>0</v>
      </c>
      <c r="AW124" s="720" t="s">
        <v>29</v>
      </c>
      <c r="AX124" s="789">
        <v>0</v>
      </c>
      <c r="AY124" s="788">
        <v>0</v>
      </c>
    </row>
    <row r="125" s="164" customFormat="1" hidden="1" outlineLevel="3" spans="1:51">
      <c r="A125" s="796" t="s">
        <v>143</v>
      </c>
      <c r="B125" s="787">
        <v>0</v>
      </c>
      <c r="C125" s="788">
        <v>0</v>
      </c>
      <c r="D125" s="720" t="s">
        <v>29</v>
      </c>
      <c r="E125" s="789">
        <v>0</v>
      </c>
      <c r="F125" s="788">
        <v>0</v>
      </c>
      <c r="G125" s="787">
        <v>0</v>
      </c>
      <c r="H125" s="788">
        <v>0</v>
      </c>
      <c r="I125" s="720" t="s">
        <v>29</v>
      </c>
      <c r="J125" s="789">
        <v>0</v>
      </c>
      <c r="K125" s="788">
        <v>0</v>
      </c>
      <c r="L125" s="787">
        <v>0</v>
      </c>
      <c r="M125" s="788">
        <v>0</v>
      </c>
      <c r="N125" s="720" t="s">
        <v>29</v>
      </c>
      <c r="O125" s="789">
        <v>0</v>
      </c>
      <c r="P125" s="788">
        <v>0</v>
      </c>
      <c r="Q125" s="787">
        <v>0</v>
      </c>
      <c r="R125" s="788">
        <v>0</v>
      </c>
      <c r="S125" s="720" t="s">
        <v>29</v>
      </c>
      <c r="T125" s="789">
        <v>0</v>
      </c>
      <c r="U125" s="788">
        <v>0</v>
      </c>
      <c r="V125" s="787">
        <v>0</v>
      </c>
      <c r="W125" s="788">
        <v>0</v>
      </c>
      <c r="X125" s="720" t="s">
        <v>29</v>
      </c>
      <c r="Y125" s="789">
        <v>0</v>
      </c>
      <c r="Z125" s="788">
        <v>0</v>
      </c>
      <c r="AA125" s="787">
        <v>0</v>
      </c>
      <c r="AB125" s="788">
        <v>0</v>
      </c>
      <c r="AC125" s="720" t="s">
        <v>29</v>
      </c>
      <c r="AD125" s="789">
        <v>0</v>
      </c>
      <c r="AE125" s="788">
        <v>0</v>
      </c>
      <c r="AF125" s="787">
        <v>0</v>
      </c>
      <c r="AG125" s="788">
        <v>0</v>
      </c>
      <c r="AH125" s="720" t="s">
        <v>29</v>
      </c>
      <c r="AI125" s="789">
        <v>0</v>
      </c>
      <c r="AJ125" s="788">
        <v>0</v>
      </c>
      <c r="AK125" s="787">
        <v>0</v>
      </c>
      <c r="AL125" s="788">
        <v>0</v>
      </c>
      <c r="AM125" s="720" t="s">
        <v>29</v>
      </c>
      <c r="AN125" s="789">
        <v>0</v>
      </c>
      <c r="AO125" s="788">
        <v>0</v>
      </c>
      <c r="AP125" s="787">
        <v>0</v>
      </c>
      <c r="AQ125" s="788">
        <v>0</v>
      </c>
      <c r="AR125" s="720" t="s">
        <v>29</v>
      </c>
      <c r="AS125" s="789">
        <v>0</v>
      </c>
      <c r="AT125" s="788">
        <v>0</v>
      </c>
      <c r="AU125" s="787">
        <v>0</v>
      </c>
      <c r="AV125" s="788">
        <v>0</v>
      </c>
      <c r="AW125" s="720" t="s">
        <v>29</v>
      </c>
      <c r="AX125" s="789">
        <v>0</v>
      </c>
      <c r="AY125" s="788">
        <v>0</v>
      </c>
    </row>
    <row r="126" s="772" customFormat="1" collapsed="1" spans="1:51">
      <c r="A126" s="790" t="s">
        <v>144</v>
      </c>
      <c r="B126" s="791">
        <v>30.802634</v>
      </c>
      <c r="C126" s="792">
        <v>33.62379905</v>
      </c>
      <c r="D126" s="793">
        <v>0.916096183961699</v>
      </c>
      <c r="E126" s="794">
        <v>-2.82116505</v>
      </c>
      <c r="F126" s="792">
        <v>30.133642</v>
      </c>
      <c r="G126" s="791">
        <v>21.788419</v>
      </c>
      <c r="H126" s="792">
        <v>24.42</v>
      </c>
      <c r="I126" s="793">
        <v>0.89223665028665</v>
      </c>
      <c r="J126" s="794">
        <v>-2.631581</v>
      </c>
      <c r="K126" s="792">
        <v>21.687877</v>
      </c>
      <c r="L126" s="791">
        <v>5.73800699999999</v>
      </c>
      <c r="M126" s="792">
        <v>6.127299</v>
      </c>
      <c r="N126" s="793">
        <v>0.936465969752739</v>
      </c>
      <c r="O126" s="794">
        <v>-0.38929200000001</v>
      </c>
      <c r="P126" s="792">
        <v>5.71252199999999</v>
      </c>
      <c r="Q126" s="791">
        <v>0.286499999999999</v>
      </c>
      <c r="R126" s="792">
        <v>0.2895</v>
      </c>
      <c r="S126" s="793">
        <v>0.989637305699478</v>
      </c>
      <c r="T126" s="794">
        <v>-0.00300000000000106</v>
      </c>
      <c r="U126" s="792">
        <v>0.264999999999999</v>
      </c>
      <c r="V126" s="791">
        <v>0</v>
      </c>
      <c r="W126" s="792">
        <v>0</v>
      </c>
      <c r="X126" s="793" t="s">
        <v>29</v>
      </c>
      <c r="Y126" s="794">
        <v>0</v>
      </c>
      <c r="Z126" s="792">
        <v>0</v>
      </c>
      <c r="AA126" s="791">
        <v>2.989708</v>
      </c>
      <c r="AB126" s="792">
        <v>2.78700005</v>
      </c>
      <c r="AC126" s="793">
        <v>1.07273338584978</v>
      </c>
      <c r="AD126" s="794">
        <v>0.20270795</v>
      </c>
      <c r="AE126" s="792">
        <v>2.468243</v>
      </c>
      <c r="AF126" s="791">
        <v>0</v>
      </c>
      <c r="AG126" s="792">
        <v>0</v>
      </c>
      <c r="AH126" s="793" t="s">
        <v>29</v>
      </c>
      <c r="AI126" s="794">
        <v>0</v>
      </c>
      <c r="AJ126" s="792">
        <v>0</v>
      </c>
      <c r="AK126" s="791">
        <v>0.2558</v>
      </c>
      <c r="AL126" s="792">
        <v>0.15</v>
      </c>
      <c r="AM126" s="793">
        <v>1.70533333333333</v>
      </c>
      <c r="AN126" s="794">
        <v>0.1058</v>
      </c>
      <c r="AO126" s="792">
        <v>0.120505</v>
      </c>
      <c r="AP126" s="791">
        <v>0</v>
      </c>
      <c r="AQ126" s="792">
        <v>0</v>
      </c>
      <c r="AR126" s="793" t="s">
        <v>29</v>
      </c>
      <c r="AS126" s="794">
        <v>0</v>
      </c>
      <c r="AT126" s="792">
        <v>0</v>
      </c>
      <c r="AU126" s="791">
        <v>0</v>
      </c>
      <c r="AV126" s="792">
        <v>0</v>
      </c>
      <c r="AW126" s="793" t="s">
        <v>29</v>
      </c>
      <c r="AX126" s="794">
        <v>0</v>
      </c>
      <c r="AY126" s="792">
        <v>0</v>
      </c>
    </row>
    <row r="127" s="695" customFormat="1" ht="16.2" spans="1:51">
      <c r="A127" s="213" t="s">
        <v>145</v>
      </c>
      <c r="B127" s="214">
        <v>115.199295</v>
      </c>
      <c r="C127" s="328">
        <v>122.88956666</v>
      </c>
      <c r="D127" s="238">
        <v>0.93742128100039</v>
      </c>
      <c r="E127" s="799">
        <v>-7.69027166000001</v>
      </c>
      <c r="F127" s="328">
        <v>107.968862</v>
      </c>
      <c r="G127" s="214">
        <v>77.7461799999999</v>
      </c>
      <c r="H127" s="328">
        <v>84.13</v>
      </c>
      <c r="I127" s="238">
        <v>0.924119576845357</v>
      </c>
      <c r="J127" s="799">
        <v>-6.3838200000001</v>
      </c>
      <c r="K127" s="328">
        <v>74.8791129999999</v>
      </c>
      <c r="L127" s="214">
        <v>22.218741</v>
      </c>
      <c r="M127" s="328">
        <v>25.194957</v>
      </c>
      <c r="N127" s="238">
        <v>0.881872550923584</v>
      </c>
      <c r="O127" s="799">
        <v>-2.976216</v>
      </c>
      <c r="P127" s="328">
        <v>21.712106</v>
      </c>
      <c r="Q127" s="214">
        <v>1.8065</v>
      </c>
      <c r="R127" s="328">
        <v>2.1297</v>
      </c>
      <c r="S127" s="238">
        <v>0.848241536366624</v>
      </c>
      <c r="T127" s="799">
        <v>-0.3232</v>
      </c>
      <c r="U127" s="328">
        <v>1.7424</v>
      </c>
      <c r="V127" s="214">
        <v>0</v>
      </c>
      <c r="W127" s="328">
        <v>0</v>
      </c>
      <c r="X127" s="238" t="s">
        <v>29</v>
      </c>
      <c r="Y127" s="799">
        <v>0</v>
      </c>
      <c r="Z127" s="328">
        <v>0</v>
      </c>
      <c r="AA127" s="214">
        <v>13.427874</v>
      </c>
      <c r="AB127" s="328">
        <v>11.43490966</v>
      </c>
      <c r="AC127" s="238">
        <v>1.17428772060802</v>
      </c>
      <c r="AD127" s="799">
        <v>1.99296434</v>
      </c>
      <c r="AE127" s="328">
        <v>9.63524299999999</v>
      </c>
      <c r="AF127" s="214">
        <v>0</v>
      </c>
      <c r="AG127" s="328">
        <v>0</v>
      </c>
      <c r="AH127" s="238" t="s">
        <v>29</v>
      </c>
      <c r="AI127" s="799">
        <v>0</v>
      </c>
      <c r="AJ127" s="328">
        <v>0</v>
      </c>
      <c r="AK127" s="214">
        <v>3.600655</v>
      </c>
      <c r="AL127" s="328">
        <v>4.98866475</v>
      </c>
      <c r="AM127" s="238">
        <v>0.721767282517832</v>
      </c>
      <c r="AN127" s="799">
        <v>-1.38800975</v>
      </c>
      <c r="AO127" s="328">
        <v>2.936552</v>
      </c>
      <c r="AP127" s="214">
        <v>0.006098</v>
      </c>
      <c r="AQ127" s="328">
        <v>0</v>
      </c>
      <c r="AR127" s="238" t="s">
        <v>29</v>
      </c>
      <c r="AS127" s="799">
        <v>0.006098</v>
      </c>
      <c r="AT127" s="328">
        <v>0</v>
      </c>
      <c r="AU127" s="214">
        <v>0</v>
      </c>
      <c r="AV127" s="328">
        <v>0</v>
      </c>
      <c r="AW127" s="238" t="s">
        <v>29</v>
      </c>
      <c r="AX127" s="799">
        <v>0</v>
      </c>
      <c r="AY127" s="328">
        <v>0</v>
      </c>
    </row>
    <row r="128" s="695" customFormat="1" hidden="1" outlineLevel="2" spans="1:51">
      <c r="A128" s="813" t="s">
        <v>146</v>
      </c>
      <c r="B128" s="787">
        <v>6.424121</v>
      </c>
      <c r="C128" s="788">
        <v>6.14908103</v>
      </c>
      <c r="D128" s="720">
        <v>1.04472862996245</v>
      </c>
      <c r="E128" s="789">
        <v>0.275039970000001</v>
      </c>
      <c r="F128" s="788">
        <v>5.71889799999999</v>
      </c>
      <c r="G128" s="787">
        <v>4.065377</v>
      </c>
      <c r="H128" s="788">
        <v>3.92</v>
      </c>
      <c r="I128" s="720">
        <v>1.03708596938775</v>
      </c>
      <c r="J128" s="789">
        <v>0.145377</v>
      </c>
      <c r="K128" s="788">
        <v>3.672529</v>
      </c>
      <c r="L128" s="787">
        <v>1.213644</v>
      </c>
      <c r="M128" s="788">
        <v>1.257081</v>
      </c>
      <c r="N128" s="720">
        <v>0.965446140702151</v>
      </c>
      <c r="O128" s="789">
        <v>-0.0434369999999999</v>
      </c>
      <c r="P128" s="788">
        <v>1.200369</v>
      </c>
      <c r="Q128" s="787">
        <v>0.252</v>
      </c>
      <c r="R128" s="788">
        <v>0.252</v>
      </c>
      <c r="S128" s="720">
        <v>1</v>
      </c>
      <c r="T128" s="789">
        <v>0</v>
      </c>
      <c r="U128" s="788">
        <v>0.231</v>
      </c>
      <c r="V128" s="787">
        <v>0</v>
      </c>
      <c r="W128" s="788">
        <v>0</v>
      </c>
      <c r="X128" s="720" t="s">
        <v>29</v>
      </c>
      <c r="Y128" s="789">
        <v>0</v>
      </c>
      <c r="Z128" s="788">
        <v>0</v>
      </c>
      <c r="AA128" s="787">
        <v>0.893099999999998</v>
      </c>
      <c r="AB128" s="788">
        <v>0.72000003</v>
      </c>
      <c r="AC128" s="720">
        <v>1.24041661498264</v>
      </c>
      <c r="AD128" s="789">
        <v>0.173099969999998</v>
      </c>
      <c r="AE128" s="788">
        <v>0.615</v>
      </c>
      <c r="AF128" s="787">
        <v>0</v>
      </c>
      <c r="AG128" s="788">
        <v>0</v>
      </c>
      <c r="AH128" s="720" t="s">
        <v>29</v>
      </c>
      <c r="AI128" s="789">
        <v>0</v>
      </c>
      <c r="AJ128" s="788">
        <v>0</v>
      </c>
      <c r="AK128" s="787">
        <v>0.138551</v>
      </c>
      <c r="AL128" s="788">
        <v>0</v>
      </c>
      <c r="AM128" s="720" t="s">
        <v>29</v>
      </c>
      <c r="AN128" s="789">
        <v>0.138551</v>
      </c>
      <c r="AO128" s="788">
        <v>0</v>
      </c>
      <c r="AP128" s="787">
        <v>0</v>
      </c>
      <c r="AQ128" s="788">
        <v>0</v>
      </c>
      <c r="AR128" s="720" t="s">
        <v>29</v>
      </c>
      <c r="AS128" s="789">
        <v>0</v>
      </c>
      <c r="AT128" s="788">
        <v>0</v>
      </c>
      <c r="AU128" s="787">
        <v>0</v>
      </c>
      <c r="AV128" s="788">
        <v>0</v>
      </c>
      <c r="AW128" s="720" t="s">
        <v>29</v>
      </c>
      <c r="AX128" s="789">
        <v>0</v>
      </c>
      <c r="AY128" s="788">
        <v>0</v>
      </c>
    </row>
    <row r="129" s="695" customFormat="1" hidden="1" outlineLevel="2" spans="1:51">
      <c r="A129" s="813" t="s">
        <v>147</v>
      </c>
      <c r="B129" s="787">
        <v>2.941735</v>
      </c>
      <c r="C129" s="788">
        <v>3.22610202</v>
      </c>
      <c r="D129" s="720">
        <v>0.911854300255514</v>
      </c>
      <c r="E129" s="789">
        <v>-0.28436702</v>
      </c>
      <c r="F129" s="788">
        <v>0</v>
      </c>
      <c r="G129" s="787">
        <v>1.825265</v>
      </c>
      <c r="H129" s="788">
        <v>2.03</v>
      </c>
      <c r="I129" s="720">
        <v>0.899145320197044</v>
      </c>
      <c r="J129" s="789">
        <v>-0.204735</v>
      </c>
      <c r="K129" s="788">
        <v>0</v>
      </c>
      <c r="L129" s="787">
        <v>0.75887</v>
      </c>
      <c r="M129" s="788">
        <v>0.803502</v>
      </c>
      <c r="N129" s="720">
        <v>0.944453156308261</v>
      </c>
      <c r="O129" s="789">
        <v>-0.044632</v>
      </c>
      <c r="P129" s="788">
        <v>0</v>
      </c>
      <c r="Q129" s="787">
        <v>0.1626</v>
      </c>
      <c r="R129" s="788">
        <v>0.1626</v>
      </c>
      <c r="S129" s="720">
        <v>1</v>
      </c>
      <c r="T129" s="789">
        <v>0</v>
      </c>
      <c r="U129" s="788">
        <v>0</v>
      </c>
      <c r="V129" s="787">
        <v>0</v>
      </c>
      <c r="W129" s="788">
        <v>0</v>
      </c>
      <c r="X129" s="720" t="s">
        <v>29</v>
      </c>
      <c r="Y129" s="789">
        <v>0</v>
      </c>
      <c r="Z129" s="788">
        <v>0</v>
      </c>
      <c r="AA129" s="787">
        <v>0.195</v>
      </c>
      <c r="AB129" s="788">
        <v>0.23000002</v>
      </c>
      <c r="AC129" s="720">
        <v>0.84782601323252</v>
      </c>
      <c r="AD129" s="789">
        <v>-0.03500002</v>
      </c>
      <c r="AE129" s="788">
        <v>0</v>
      </c>
      <c r="AF129" s="787">
        <v>0</v>
      </c>
      <c r="AG129" s="788">
        <v>0</v>
      </c>
      <c r="AH129" s="720" t="s">
        <v>29</v>
      </c>
      <c r="AI129" s="789">
        <v>0</v>
      </c>
      <c r="AJ129" s="788">
        <v>0</v>
      </c>
      <c r="AK129" s="787">
        <v>0</v>
      </c>
      <c r="AL129" s="788">
        <v>0</v>
      </c>
      <c r="AM129" s="720" t="s">
        <v>29</v>
      </c>
      <c r="AN129" s="789">
        <v>0</v>
      </c>
      <c r="AO129" s="788">
        <v>0</v>
      </c>
      <c r="AP129" s="787">
        <v>0</v>
      </c>
      <c r="AQ129" s="788">
        <v>0</v>
      </c>
      <c r="AR129" s="720" t="s">
        <v>29</v>
      </c>
      <c r="AS129" s="789">
        <v>0</v>
      </c>
      <c r="AT129" s="788">
        <v>0</v>
      </c>
      <c r="AU129" s="787">
        <v>0</v>
      </c>
      <c r="AV129" s="788">
        <v>0</v>
      </c>
      <c r="AW129" s="720" t="s">
        <v>29</v>
      </c>
      <c r="AX129" s="789">
        <v>0</v>
      </c>
      <c r="AY129" s="788">
        <v>0</v>
      </c>
    </row>
    <row r="130" s="695" customFormat="1" hidden="1" outlineLevel="2" spans="1:51">
      <c r="A130" s="813" t="s">
        <v>148</v>
      </c>
      <c r="B130" s="787">
        <v>1.702518</v>
      </c>
      <c r="C130" s="788">
        <v>0</v>
      </c>
      <c r="D130" s="720" t="s">
        <v>29</v>
      </c>
      <c r="E130" s="789">
        <v>1.702518</v>
      </c>
      <c r="F130" s="788">
        <v>0</v>
      </c>
      <c r="G130" s="787">
        <v>1.160931</v>
      </c>
      <c r="H130" s="788">
        <v>0</v>
      </c>
      <c r="I130" s="720" t="s">
        <v>29</v>
      </c>
      <c r="J130" s="789">
        <v>1.160931</v>
      </c>
      <c r="K130" s="788">
        <v>0</v>
      </c>
      <c r="L130" s="787">
        <v>0.396387</v>
      </c>
      <c r="M130" s="788">
        <v>0</v>
      </c>
      <c r="N130" s="720" t="s">
        <v>29</v>
      </c>
      <c r="O130" s="789">
        <v>0.396387</v>
      </c>
      <c r="P130" s="788">
        <v>0</v>
      </c>
      <c r="Q130" s="787">
        <v>0.0451999999999998</v>
      </c>
      <c r="R130" s="788">
        <v>0</v>
      </c>
      <c r="S130" s="720" t="s">
        <v>29</v>
      </c>
      <c r="T130" s="789">
        <v>0.0451999999999998</v>
      </c>
      <c r="U130" s="788">
        <v>0</v>
      </c>
      <c r="V130" s="787">
        <v>0</v>
      </c>
      <c r="W130" s="788">
        <v>0</v>
      </c>
      <c r="X130" s="720" t="s">
        <v>29</v>
      </c>
      <c r="Y130" s="789">
        <v>0</v>
      </c>
      <c r="Z130" s="788">
        <v>0</v>
      </c>
      <c r="AA130" s="787">
        <v>0.1</v>
      </c>
      <c r="AB130" s="788">
        <v>0</v>
      </c>
      <c r="AC130" s="720" t="s">
        <v>29</v>
      </c>
      <c r="AD130" s="789">
        <v>0.1</v>
      </c>
      <c r="AE130" s="788">
        <v>0</v>
      </c>
      <c r="AF130" s="787">
        <v>0</v>
      </c>
      <c r="AG130" s="788">
        <v>0</v>
      </c>
      <c r="AH130" s="720" t="s">
        <v>29</v>
      </c>
      <c r="AI130" s="789">
        <v>0</v>
      </c>
      <c r="AJ130" s="788">
        <v>0</v>
      </c>
      <c r="AK130" s="787">
        <v>0</v>
      </c>
      <c r="AL130" s="788">
        <v>0</v>
      </c>
      <c r="AM130" s="720" t="s">
        <v>29</v>
      </c>
      <c r="AN130" s="789">
        <v>0</v>
      </c>
      <c r="AO130" s="788">
        <v>0</v>
      </c>
      <c r="AP130" s="787">
        <v>0</v>
      </c>
      <c r="AQ130" s="788">
        <v>0</v>
      </c>
      <c r="AR130" s="720" t="s">
        <v>29</v>
      </c>
      <c r="AS130" s="789">
        <v>0</v>
      </c>
      <c r="AT130" s="788">
        <v>0</v>
      </c>
      <c r="AU130" s="787">
        <v>0</v>
      </c>
      <c r="AV130" s="788">
        <v>0</v>
      </c>
      <c r="AW130" s="720" t="s">
        <v>29</v>
      </c>
      <c r="AX130" s="789">
        <v>0</v>
      </c>
      <c r="AY130" s="788">
        <v>0</v>
      </c>
    </row>
    <row r="131" s="695" customFormat="1" hidden="1" outlineLevel="2" spans="1:51">
      <c r="A131" s="813" t="s">
        <v>149</v>
      </c>
      <c r="B131" s="787">
        <v>5.903894</v>
      </c>
      <c r="C131" s="788">
        <v>5.62605303</v>
      </c>
      <c r="D131" s="720">
        <v>1.04938470514203</v>
      </c>
      <c r="E131" s="789">
        <v>0.277840970000001</v>
      </c>
      <c r="F131" s="788">
        <v>5.70871199999999</v>
      </c>
      <c r="G131" s="787">
        <v>3.866689</v>
      </c>
      <c r="H131" s="788">
        <v>3.78</v>
      </c>
      <c r="I131" s="720">
        <v>1.0229335978836</v>
      </c>
      <c r="J131" s="789">
        <v>0.0866889999999998</v>
      </c>
      <c r="K131" s="788">
        <v>4.07499999999999</v>
      </c>
      <c r="L131" s="787">
        <v>1.138305</v>
      </c>
      <c r="M131" s="788">
        <v>1.205253</v>
      </c>
      <c r="N131" s="720">
        <v>0.94445315630826</v>
      </c>
      <c r="O131" s="789">
        <v>-0.0669480000000002</v>
      </c>
      <c r="P131" s="788">
        <v>1.113012</v>
      </c>
      <c r="Q131" s="787">
        <v>0.2508</v>
      </c>
      <c r="R131" s="788">
        <v>0.2508</v>
      </c>
      <c r="S131" s="720">
        <v>1</v>
      </c>
      <c r="T131" s="789">
        <v>0</v>
      </c>
      <c r="U131" s="788">
        <v>0.2307</v>
      </c>
      <c r="V131" s="787">
        <v>0</v>
      </c>
      <c r="W131" s="788">
        <v>0</v>
      </c>
      <c r="X131" s="720" t="s">
        <v>29</v>
      </c>
      <c r="Y131" s="789">
        <v>0</v>
      </c>
      <c r="Z131" s="788">
        <v>0</v>
      </c>
      <c r="AA131" s="787">
        <v>0.648099999999998</v>
      </c>
      <c r="AB131" s="788">
        <v>0.39000003</v>
      </c>
      <c r="AC131" s="720">
        <v>1.6617947439645</v>
      </c>
      <c r="AD131" s="789">
        <v>0.258099969999998</v>
      </c>
      <c r="AE131" s="788">
        <v>0.29</v>
      </c>
      <c r="AF131" s="787">
        <v>0</v>
      </c>
      <c r="AG131" s="788">
        <v>0</v>
      </c>
      <c r="AH131" s="720" t="s">
        <v>29</v>
      </c>
      <c r="AI131" s="789">
        <v>0</v>
      </c>
      <c r="AJ131" s="788">
        <v>0</v>
      </c>
      <c r="AK131" s="787">
        <v>0</v>
      </c>
      <c r="AL131" s="788">
        <v>0</v>
      </c>
      <c r="AM131" s="720" t="s">
        <v>29</v>
      </c>
      <c r="AN131" s="789">
        <v>0</v>
      </c>
      <c r="AO131" s="788">
        <v>0</v>
      </c>
      <c r="AP131" s="787">
        <v>0</v>
      </c>
      <c r="AQ131" s="788">
        <v>0</v>
      </c>
      <c r="AR131" s="720" t="s">
        <v>29</v>
      </c>
      <c r="AS131" s="789">
        <v>0</v>
      </c>
      <c r="AT131" s="788">
        <v>0</v>
      </c>
      <c r="AU131" s="787">
        <v>0</v>
      </c>
      <c r="AV131" s="788">
        <v>0</v>
      </c>
      <c r="AW131" s="720" t="s">
        <v>29</v>
      </c>
      <c r="AX131" s="789">
        <v>0</v>
      </c>
      <c r="AY131" s="788">
        <v>0</v>
      </c>
    </row>
    <row r="132" s="695" customFormat="1" hidden="1" outlineLevel="2" spans="1:51">
      <c r="A132" s="813" t="s">
        <v>150</v>
      </c>
      <c r="B132" s="787">
        <v>6.63965799999997</v>
      </c>
      <c r="C132" s="788">
        <v>7.69784804</v>
      </c>
      <c r="D132" s="720">
        <v>0.862534303807843</v>
      </c>
      <c r="E132" s="789">
        <v>-1.05819004000003</v>
      </c>
      <c r="F132" s="788">
        <v>11.762674</v>
      </c>
      <c r="G132" s="787">
        <v>4.34695899999998</v>
      </c>
      <c r="H132" s="788">
        <v>5.46</v>
      </c>
      <c r="I132" s="720">
        <v>0.796146336996333</v>
      </c>
      <c r="J132" s="789">
        <v>-1.11304100000002</v>
      </c>
      <c r="K132" s="788">
        <v>7.096</v>
      </c>
      <c r="L132" s="787">
        <v>1.140299</v>
      </c>
      <c r="M132" s="788">
        <v>1.356648</v>
      </c>
      <c r="N132" s="720">
        <v>0.840526798403123</v>
      </c>
      <c r="O132" s="789">
        <v>-0.216349</v>
      </c>
      <c r="P132" s="788">
        <v>1.306439</v>
      </c>
      <c r="Q132" s="787">
        <v>0.2539</v>
      </c>
      <c r="R132" s="788">
        <v>0.3012</v>
      </c>
      <c r="S132" s="720">
        <v>0.842961487383798</v>
      </c>
      <c r="T132" s="789">
        <v>-0.0473</v>
      </c>
      <c r="U132" s="788">
        <v>0.271</v>
      </c>
      <c r="V132" s="787">
        <v>0</v>
      </c>
      <c r="W132" s="788">
        <v>0</v>
      </c>
      <c r="X132" s="720" t="s">
        <v>29</v>
      </c>
      <c r="Y132" s="789">
        <v>0</v>
      </c>
      <c r="Z132" s="788">
        <v>0</v>
      </c>
      <c r="AA132" s="787">
        <v>0.898499999999999</v>
      </c>
      <c r="AB132" s="788">
        <v>0.58000004</v>
      </c>
      <c r="AC132" s="720">
        <v>1.54913782419739</v>
      </c>
      <c r="AD132" s="789">
        <v>0.318499959999999</v>
      </c>
      <c r="AE132" s="788">
        <v>3.08923499999999</v>
      </c>
      <c r="AF132" s="787">
        <v>0</v>
      </c>
      <c r="AG132" s="788">
        <v>0</v>
      </c>
      <c r="AH132" s="720" t="s">
        <v>29</v>
      </c>
      <c r="AI132" s="789">
        <v>0</v>
      </c>
      <c r="AJ132" s="788">
        <v>0</v>
      </c>
      <c r="AK132" s="787">
        <v>0</v>
      </c>
      <c r="AL132" s="788">
        <v>0</v>
      </c>
      <c r="AM132" s="720" t="s">
        <v>29</v>
      </c>
      <c r="AN132" s="789">
        <v>0</v>
      </c>
      <c r="AO132" s="788">
        <v>0</v>
      </c>
      <c r="AP132" s="787">
        <v>0</v>
      </c>
      <c r="AQ132" s="788">
        <v>0</v>
      </c>
      <c r="AR132" s="720" t="s">
        <v>29</v>
      </c>
      <c r="AS132" s="789">
        <v>0</v>
      </c>
      <c r="AT132" s="788">
        <v>0</v>
      </c>
      <c r="AU132" s="787">
        <v>0</v>
      </c>
      <c r="AV132" s="788">
        <v>0</v>
      </c>
      <c r="AW132" s="720" t="s">
        <v>29</v>
      </c>
      <c r="AX132" s="789">
        <v>0</v>
      </c>
      <c r="AY132" s="788">
        <v>0</v>
      </c>
    </row>
    <row r="133" s="695" customFormat="1" hidden="1" outlineLevel="2" spans="1:51">
      <c r="A133" s="813" t="s">
        <v>151</v>
      </c>
      <c r="B133" s="787">
        <v>2.11245199999999</v>
      </c>
      <c r="C133" s="788">
        <v>2.29817401</v>
      </c>
      <c r="D133" s="720">
        <v>0.919187141969285</v>
      </c>
      <c r="E133" s="789">
        <v>-0.185722010000009</v>
      </c>
      <c r="F133" s="788">
        <v>5.04555599999998</v>
      </c>
      <c r="G133" s="787">
        <v>1.613464</v>
      </c>
      <c r="H133" s="788">
        <v>1.76</v>
      </c>
      <c r="I133" s="720">
        <v>0.916740909090909</v>
      </c>
      <c r="J133" s="789">
        <v>-0.146536</v>
      </c>
      <c r="K133" s="788">
        <v>3.46099999999998</v>
      </c>
      <c r="L133" s="787">
        <v>0.003988</v>
      </c>
      <c r="M133" s="788">
        <v>0.003174</v>
      </c>
      <c r="N133" s="720">
        <v>1.25645872715816</v>
      </c>
      <c r="O133" s="789">
        <v>0.000814</v>
      </c>
      <c r="P133" s="788">
        <v>0.753556</v>
      </c>
      <c r="Q133" s="787">
        <v>0.01</v>
      </c>
      <c r="R133" s="788">
        <v>0.03</v>
      </c>
      <c r="S133" s="720">
        <v>0.333333333333333</v>
      </c>
      <c r="T133" s="789">
        <v>-0.02</v>
      </c>
      <c r="U133" s="788">
        <v>0.186</v>
      </c>
      <c r="V133" s="787">
        <v>0</v>
      </c>
      <c r="W133" s="788">
        <v>0</v>
      </c>
      <c r="X133" s="720" t="s">
        <v>29</v>
      </c>
      <c r="Y133" s="789">
        <v>0</v>
      </c>
      <c r="Z133" s="788">
        <v>0</v>
      </c>
      <c r="AA133" s="787">
        <v>0.485</v>
      </c>
      <c r="AB133" s="788">
        <v>0.50500001</v>
      </c>
      <c r="AC133" s="720">
        <v>0.960396020586217</v>
      </c>
      <c r="AD133" s="789">
        <v>-0.0200000100000001</v>
      </c>
      <c r="AE133" s="788">
        <v>0.645</v>
      </c>
      <c r="AF133" s="787">
        <v>0</v>
      </c>
      <c r="AG133" s="788">
        <v>0</v>
      </c>
      <c r="AH133" s="720" t="s">
        <v>29</v>
      </c>
      <c r="AI133" s="789">
        <v>0</v>
      </c>
      <c r="AJ133" s="788">
        <v>0</v>
      </c>
      <c r="AK133" s="787">
        <v>0</v>
      </c>
      <c r="AL133" s="788">
        <v>0</v>
      </c>
      <c r="AM133" s="720" t="s">
        <v>29</v>
      </c>
      <c r="AN133" s="789">
        <v>0</v>
      </c>
      <c r="AO133" s="788">
        <v>0</v>
      </c>
      <c r="AP133" s="787">
        <v>0</v>
      </c>
      <c r="AQ133" s="788">
        <v>0</v>
      </c>
      <c r="AR133" s="720" t="s">
        <v>29</v>
      </c>
      <c r="AS133" s="789">
        <v>0</v>
      </c>
      <c r="AT133" s="788">
        <v>0</v>
      </c>
      <c r="AU133" s="787">
        <v>0</v>
      </c>
      <c r="AV133" s="788">
        <v>0</v>
      </c>
      <c r="AW133" s="720" t="s">
        <v>29</v>
      </c>
      <c r="AX133" s="789">
        <v>0</v>
      </c>
      <c r="AY133" s="788">
        <v>0</v>
      </c>
    </row>
    <row r="134" s="695" customFormat="1" ht="16.2" collapsed="1" spans="1:51">
      <c r="A134" s="213" t="s">
        <v>152</v>
      </c>
      <c r="B134" s="214">
        <v>25.724378</v>
      </c>
      <c r="C134" s="328">
        <v>24.99725813</v>
      </c>
      <c r="D134" s="238">
        <v>1.02908798501894</v>
      </c>
      <c r="E134" s="799">
        <v>0.727119870000003</v>
      </c>
      <c r="F134" s="328">
        <v>28.2358399999999</v>
      </c>
      <c r="G134" s="214">
        <v>16.878685</v>
      </c>
      <c r="H134" s="328">
        <v>16.95</v>
      </c>
      <c r="I134" s="238">
        <v>0.995792625368731</v>
      </c>
      <c r="J134" s="799">
        <v>-0.071315000000002</v>
      </c>
      <c r="K134" s="328">
        <v>18.304529</v>
      </c>
      <c r="L134" s="214">
        <v>4.651493</v>
      </c>
      <c r="M134" s="328">
        <v>4.625658</v>
      </c>
      <c r="N134" s="238">
        <v>1.00558515134495</v>
      </c>
      <c r="O134" s="799">
        <v>0.0258350000000007</v>
      </c>
      <c r="P134" s="328">
        <v>4.37337599999999</v>
      </c>
      <c r="Q134" s="214">
        <v>0.974499999999999</v>
      </c>
      <c r="R134" s="328">
        <v>0.9966</v>
      </c>
      <c r="S134" s="238">
        <v>0.977824603652417</v>
      </c>
      <c r="T134" s="799">
        <v>-0.022100000000001</v>
      </c>
      <c r="U134" s="328">
        <v>0.918699999999999</v>
      </c>
      <c r="V134" s="214">
        <v>0</v>
      </c>
      <c r="W134" s="328">
        <v>0</v>
      </c>
      <c r="X134" s="238" t="s">
        <v>29</v>
      </c>
      <c r="Y134" s="799">
        <v>0</v>
      </c>
      <c r="Z134" s="328">
        <v>0</v>
      </c>
      <c r="AA134" s="214">
        <v>3.21969999999999</v>
      </c>
      <c r="AB134" s="328">
        <v>2.42500013</v>
      </c>
      <c r="AC134" s="238">
        <v>1.32771126902991</v>
      </c>
      <c r="AD134" s="799">
        <v>0.794699869999989</v>
      </c>
      <c r="AE134" s="328">
        <v>4.63923499999999</v>
      </c>
      <c r="AF134" s="214">
        <v>0</v>
      </c>
      <c r="AG134" s="328">
        <v>0</v>
      </c>
      <c r="AH134" s="238" t="s">
        <v>29</v>
      </c>
      <c r="AI134" s="799">
        <v>0</v>
      </c>
      <c r="AJ134" s="328">
        <v>0</v>
      </c>
      <c r="AK134" s="214">
        <v>0.138551</v>
      </c>
      <c r="AL134" s="328">
        <v>0</v>
      </c>
      <c r="AM134" s="238" t="s">
        <v>29</v>
      </c>
      <c r="AN134" s="799">
        <v>0.138551</v>
      </c>
      <c r="AO134" s="328">
        <v>0</v>
      </c>
      <c r="AP134" s="214">
        <v>0</v>
      </c>
      <c r="AQ134" s="328">
        <v>0</v>
      </c>
      <c r="AR134" s="238" t="s">
        <v>29</v>
      </c>
      <c r="AS134" s="799">
        <v>0</v>
      </c>
      <c r="AT134" s="328">
        <v>0</v>
      </c>
      <c r="AU134" s="214">
        <v>0</v>
      </c>
      <c r="AV134" s="328">
        <v>0</v>
      </c>
      <c r="AW134" s="238" t="s">
        <v>29</v>
      </c>
      <c r="AX134" s="799">
        <v>0</v>
      </c>
      <c r="AY134" s="328">
        <v>0</v>
      </c>
    </row>
    <row r="135" s="695" customFormat="1" ht="16.2" spans="1:51">
      <c r="A135" s="213" t="s">
        <v>153</v>
      </c>
      <c r="B135" s="214">
        <v>16.59351</v>
      </c>
      <c r="C135" s="328">
        <v>49.24151221</v>
      </c>
      <c r="D135" s="238">
        <v>0.336982136723051</v>
      </c>
      <c r="E135" s="799">
        <v>-32.64800221</v>
      </c>
      <c r="F135" s="328">
        <v>29.243108</v>
      </c>
      <c r="G135" s="214">
        <v>11.923182</v>
      </c>
      <c r="H135" s="328">
        <v>36.26</v>
      </c>
      <c r="I135" s="238">
        <v>0.328824655267512</v>
      </c>
      <c r="J135" s="799">
        <v>-24.336818</v>
      </c>
      <c r="K135" s="328">
        <v>24.675795</v>
      </c>
      <c r="L135" s="214">
        <v>3.23946499999999</v>
      </c>
      <c r="M135" s="328">
        <v>8.990362</v>
      </c>
      <c r="N135" s="238">
        <v>0.360326425120589</v>
      </c>
      <c r="O135" s="799">
        <v>-5.75089700000001</v>
      </c>
      <c r="P135" s="328">
        <v>3.217113</v>
      </c>
      <c r="Q135" s="214">
        <v>0.726699999999999</v>
      </c>
      <c r="R135" s="328">
        <v>1.9844</v>
      </c>
      <c r="S135" s="238">
        <v>0.366206409997984</v>
      </c>
      <c r="T135" s="799">
        <v>-1.2577</v>
      </c>
      <c r="U135" s="328">
        <v>0.657199999999996</v>
      </c>
      <c r="V135" s="214">
        <v>0</v>
      </c>
      <c r="W135" s="328">
        <v>0</v>
      </c>
      <c r="X135" s="238" t="s">
        <v>29</v>
      </c>
      <c r="Y135" s="799">
        <v>0</v>
      </c>
      <c r="Z135" s="328">
        <v>0</v>
      </c>
      <c r="AA135" s="214">
        <v>0.704163</v>
      </c>
      <c r="AB135" s="328">
        <v>2.00675021</v>
      </c>
      <c r="AC135" s="238">
        <v>0.350897185155894</v>
      </c>
      <c r="AD135" s="799">
        <v>-1.30258721</v>
      </c>
      <c r="AE135" s="328">
        <v>0.693</v>
      </c>
      <c r="AF135" s="214">
        <v>0</v>
      </c>
      <c r="AG135" s="328">
        <v>0</v>
      </c>
      <c r="AH135" s="238" t="s">
        <v>29</v>
      </c>
      <c r="AI135" s="799">
        <v>0</v>
      </c>
      <c r="AJ135" s="328">
        <v>0</v>
      </c>
      <c r="AK135" s="214">
        <v>0</v>
      </c>
      <c r="AL135" s="328">
        <v>0</v>
      </c>
      <c r="AM135" s="238" t="s">
        <v>29</v>
      </c>
      <c r="AN135" s="799">
        <v>0</v>
      </c>
      <c r="AO135" s="328">
        <v>0</v>
      </c>
      <c r="AP135" s="214">
        <v>1.755357</v>
      </c>
      <c r="AQ135" s="328">
        <v>0.87</v>
      </c>
      <c r="AR135" s="238">
        <v>2.01765172413793</v>
      </c>
      <c r="AS135" s="799">
        <v>0.885357</v>
      </c>
      <c r="AT135" s="328">
        <v>0.148297</v>
      </c>
      <c r="AU135" s="214">
        <v>0</v>
      </c>
      <c r="AV135" s="328">
        <v>0</v>
      </c>
      <c r="AW135" s="238" t="s">
        <v>29</v>
      </c>
      <c r="AX135" s="799">
        <v>0</v>
      </c>
      <c r="AY135" s="328">
        <v>0</v>
      </c>
    </row>
    <row r="136" s="695" customFormat="1" ht="16.2" spans="1:51">
      <c r="A136" s="213" t="s">
        <v>154</v>
      </c>
      <c r="B136" s="214">
        <v>35.3024159999999</v>
      </c>
      <c r="C136" s="328">
        <v>29.2179292</v>
      </c>
      <c r="D136" s="238">
        <v>1.20824497035197</v>
      </c>
      <c r="E136" s="799">
        <v>6.0844867999999</v>
      </c>
      <c r="F136" s="328">
        <v>18.799428</v>
      </c>
      <c r="G136" s="214">
        <v>26.0431919999999</v>
      </c>
      <c r="H136" s="328">
        <v>20.58</v>
      </c>
      <c r="I136" s="238">
        <v>1.26546122448979</v>
      </c>
      <c r="J136" s="799">
        <v>5.4631919999999</v>
      </c>
      <c r="K136" s="328">
        <v>9.56928799999996</v>
      </c>
      <c r="L136" s="214">
        <v>5.781224</v>
      </c>
      <c r="M136" s="328">
        <v>5.659779</v>
      </c>
      <c r="N136" s="238">
        <v>1.02145755161111</v>
      </c>
      <c r="O136" s="799">
        <v>0.121445</v>
      </c>
      <c r="P136" s="328">
        <v>5.61478</v>
      </c>
      <c r="Q136" s="214">
        <v>1.827</v>
      </c>
      <c r="R136" s="328">
        <v>1.4394</v>
      </c>
      <c r="S136" s="238">
        <v>1.26927886619425</v>
      </c>
      <c r="T136" s="799">
        <v>0.3876</v>
      </c>
      <c r="U136" s="328">
        <v>1.1655</v>
      </c>
      <c r="V136" s="214">
        <v>0</v>
      </c>
      <c r="W136" s="328">
        <v>0</v>
      </c>
      <c r="X136" s="238" t="s">
        <v>29</v>
      </c>
      <c r="Y136" s="799">
        <v>0</v>
      </c>
      <c r="Z136" s="328">
        <v>0</v>
      </c>
      <c r="AA136" s="214">
        <v>1.651</v>
      </c>
      <c r="AB136" s="328">
        <v>1.5387502</v>
      </c>
      <c r="AC136" s="238">
        <v>1.07294868263868</v>
      </c>
      <c r="AD136" s="799">
        <v>0.1122498</v>
      </c>
      <c r="AE136" s="328">
        <v>2.44986</v>
      </c>
      <c r="AF136" s="214">
        <v>0</v>
      </c>
      <c r="AG136" s="328">
        <v>0</v>
      </c>
      <c r="AH136" s="238" t="s">
        <v>29</v>
      </c>
      <c r="AI136" s="799">
        <v>0</v>
      </c>
      <c r="AJ136" s="328">
        <v>0</v>
      </c>
      <c r="AK136" s="214">
        <v>1.708564</v>
      </c>
      <c r="AL136" s="328">
        <v>0.33</v>
      </c>
      <c r="AM136" s="238">
        <v>5.17746666666667</v>
      </c>
      <c r="AN136" s="799">
        <v>1.378564</v>
      </c>
      <c r="AO136" s="328">
        <v>0.434467</v>
      </c>
      <c r="AP136" s="214">
        <v>2.43562</v>
      </c>
      <c r="AQ136" s="328">
        <v>0.7</v>
      </c>
      <c r="AR136" s="238">
        <v>3.47945714285714</v>
      </c>
      <c r="AS136" s="799">
        <v>1.73562</v>
      </c>
      <c r="AT136" s="328">
        <v>1.258807</v>
      </c>
      <c r="AU136" s="214">
        <v>0.0969999999999998</v>
      </c>
      <c r="AV136" s="328">
        <v>0</v>
      </c>
      <c r="AW136" s="238" t="s">
        <v>29</v>
      </c>
      <c r="AX136" s="799">
        <v>0.0969999999999998</v>
      </c>
      <c r="AY136" s="328">
        <v>0.593587999999999</v>
      </c>
    </row>
    <row r="137" ht="16.2" spans="1:2302">
      <c r="A137" s="808" t="s">
        <v>155</v>
      </c>
      <c r="B137" s="809">
        <v>192.819599</v>
      </c>
      <c r="C137" s="810">
        <v>226.3462662</v>
      </c>
      <c r="D137" s="811">
        <v>0.85187885904698</v>
      </c>
      <c r="E137" s="812">
        <v>-33.5266672</v>
      </c>
      <c r="F137" s="810">
        <v>184.247238</v>
      </c>
      <c r="G137" s="809">
        <v>132.591239</v>
      </c>
      <c r="H137" s="810">
        <v>157.92</v>
      </c>
      <c r="I137" s="811">
        <v>0.8396101760385</v>
      </c>
      <c r="J137" s="812">
        <v>-25.328761</v>
      </c>
      <c r="K137" s="810">
        <v>127.428725</v>
      </c>
      <c r="L137" s="809">
        <v>35.890923</v>
      </c>
      <c r="M137" s="810">
        <v>44.470756</v>
      </c>
      <c r="N137" s="811">
        <v>0.807067975188009</v>
      </c>
      <c r="O137" s="812">
        <v>-8.57983300000001</v>
      </c>
      <c r="P137" s="810">
        <v>34.917375</v>
      </c>
      <c r="Q137" s="809">
        <v>5.33469999999999</v>
      </c>
      <c r="R137" s="810">
        <v>6.5501</v>
      </c>
      <c r="S137" s="811">
        <v>0.814445580983495</v>
      </c>
      <c r="T137" s="812">
        <v>-1.21540000000001</v>
      </c>
      <c r="U137" s="810">
        <v>4.48379999999999</v>
      </c>
      <c r="V137" s="809">
        <v>0</v>
      </c>
      <c r="W137" s="810">
        <v>0</v>
      </c>
      <c r="X137" s="811" t="s">
        <v>29</v>
      </c>
      <c r="Y137" s="812">
        <v>0</v>
      </c>
      <c r="Z137" s="810">
        <v>0</v>
      </c>
      <c r="AA137" s="809">
        <v>19.002737</v>
      </c>
      <c r="AB137" s="810">
        <v>17.4054102</v>
      </c>
      <c r="AC137" s="811">
        <v>1.09177185608645</v>
      </c>
      <c r="AD137" s="812">
        <v>1.5973268</v>
      </c>
      <c r="AE137" s="810">
        <v>17.417338</v>
      </c>
      <c r="AF137" s="809">
        <v>0</v>
      </c>
      <c r="AG137" s="810">
        <v>0</v>
      </c>
      <c r="AH137" s="811" t="s">
        <v>29</v>
      </c>
      <c r="AI137" s="812">
        <v>0</v>
      </c>
      <c r="AJ137" s="810">
        <v>0</v>
      </c>
      <c r="AK137" s="809">
        <v>5.44776999999999</v>
      </c>
      <c r="AL137" s="810">
        <v>5.31866475</v>
      </c>
      <c r="AM137" s="811">
        <v>1.02427399658909</v>
      </c>
      <c r="AN137" s="812">
        <v>0.129105249999989</v>
      </c>
      <c r="AO137" s="810">
        <v>3.371019</v>
      </c>
      <c r="AP137" s="809">
        <v>4.197075</v>
      </c>
      <c r="AQ137" s="810">
        <v>1.57</v>
      </c>
      <c r="AR137" s="811">
        <v>2.67329617834395</v>
      </c>
      <c r="AS137" s="812">
        <v>2.627075</v>
      </c>
      <c r="AT137" s="810">
        <v>1.407104</v>
      </c>
      <c r="AU137" s="809">
        <v>0.0969999999999998</v>
      </c>
      <c r="AV137" s="810">
        <v>0</v>
      </c>
      <c r="AW137" s="811" t="s">
        <v>29</v>
      </c>
      <c r="AX137" s="812">
        <v>0.0969999999999998</v>
      </c>
      <c r="AY137" s="810">
        <v>0.593587999999999</v>
      </c>
      <c r="AZ137" s="820"/>
      <c r="BA137" s="426"/>
      <c r="BB137" s="423"/>
      <c r="BC137" s="423"/>
      <c r="BD137" s="423"/>
      <c r="BE137" s="423"/>
      <c r="BF137" s="423"/>
      <c r="BG137" s="425"/>
      <c r="BH137" s="425"/>
      <c r="BI137" s="423"/>
      <c r="BJ137" s="820"/>
      <c r="BK137" s="425"/>
      <c r="BL137" s="820"/>
      <c r="BM137" s="423"/>
      <c r="BN137" s="428"/>
      <c r="BO137" s="423"/>
      <c r="BP137" s="423"/>
      <c r="BQ137" s="423"/>
      <c r="BR137" s="423"/>
      <c r="BS137" s="423"/>
      <c r="BT137" s="429"/>
      <c r="BU137" s="821"/>
      <c r="BV137" s="423"/>
      <c r="BW137" s="423"/>
      <c r="BX137" s="428"/>
      <c r="BY137" s="429"/>
      <c r="BZ137" s="821"/>
      <c r="CA137" s="423"/>
      <c r="CB137" s="428"/>
      <c r="CC137" s="431"/>
      <c r="CD137" s="425"/>
      <c r="CE137" s="423"/>
      <c r="CF137" s="820"/>
      <c r="CG137" s="423"/>
      <c r="CH137" s="426"/>
      <c r="CI137" s="432"/>
      <c r="CJ137" s="433"/>
      <c r="CK137" s="433"/>
      <c r="CL137" s="822"/>
      <c r="CM137" s="822"/>
      <c r="CN137" s="823"/>
      <c r="CO137" s="425"/>
      <c r="CP137" s="425"/>
      <c r="CQ137" s="423"/>
      <c r="CR137" s="820"/>
      <c r="CS137" s="425"/>
      <c r="CT137" s="425"/>
      <c r="CU137" s="425"/>
      <c r="CV137" s="423"/>
      <c r="CW137" s="425"/>
      <c r="CX137" s="426"/>
      <c r="CY137" s="425"/>
      <c r="CZ137" s="425"/>
      <c r="DA137" s="423"/>
      <c r="DB137" s="425"/>
      <c r="DC137" s="426"/>
      <c r="DD137" s="425"/>
      <c r="DE137" s="425"/>
      <c r="DF137" s="423"/>
      <c r="DG137" s="425"/>
      <c r="DH137" s="426"/>
      <c r="DI137" s="423"/>
      <c r="DJ137" s="423"/>
      <c r="DK137" s="423"/>
      <c r="DL137" s="423"/>
      <c r="DM137" s="423"/>
      <c r="DN137" s="425"/>
      <c r="DO137" s="425"/>
      <c r="DP137" s="423"/>
      <c r="DQ137" s="820"/>
      <c r="DR137" s="425"/>
      <c r="DS137" s="425"/>
      <c r="DT137" s="425"/>
      <c r="DU137" s="423"/>
      <c r="DV137" s="820"/>
      <c r="DW137" s="425"/>
      <c r="DX137" s="425"/>
      <c r="DY137" s="425"/>
      <c r="DZ137" s="423"/>
      <c r="EA137" s="820"/>
      <c r="EB137" s="425"/>
      <c r="EC137" s="425"/>
      <c r="ED137" s="425"/>
      <c r="EE137" s="427"/>
      <c r="EF137" s="820"/>
      <c r="EG137" s="425"/>
      <c r="EH137" s="425"/>
      <c r="EI137" s="820"/>
      <c r="EJ137" s="423"/>
      <c r="EK137" s="820"/>
      <c r="EL137" s="426"/>
      <c r="EM137" s="423"/>
      <c r="EN137" s="423"/>
      <c r="EO137" s="423"/>
      <c r="EP137" s="423"/>
      <c r="EQ137" s="423"/>
      <c r="ER137" s="425"/>
      <c r="ES137" s="425"/>
      <c r="ET137" s="423"/>
      <c r="EU137" s="820"/>
      <c r="EV137" s="425"/>
      <c r="EW137" s="820"/>
      <c r="EX137" s="423"/>
      <c r="EY137" s="428"/>
      <c r="EZ137" s="423"/>
      <c r="FA137" s="423"/>
      <c r="FB137" s="423"/>
      <c r="FC137" s="423"/>
      <c r="FD137" s="423"/>
      <c r="FE137" s="429"/>
      <c r="FF137" s="821"/>
      <c r="FG137" s="423"/>
      <c r="FH137" s="423"/>
      <c r="FI137" s="428"/>
      <c r="FJ137" s="429"/>
      <c r="FK137" s="821"/>
      <c r="FL137" s="423"/>
      <c r="FM137" s="428"/>
      <c r="FN137" s="431"/>
      <c r="FO137" s="425"/>
      <c r="FP137" s="423"/>
      <c r="FQ137" s="820"/>
      <c r="FR137" s="423"/>
      <c r="FS137" s="426"/>
      <c r="FT137" s="432"/>
      <c r="FU137" s="433"/>
      <c r="FV137" s="433"/>
      <c r="FW137" s="822"/>
      <c r="FX137" s="822"/>
      <c r="FY137" s="823"/>
      <c r="FZ137" s="425"/>
      <c r="GA137" s="425"/>
      <c r="GB137" s="423"/>
      <c r="GC137" s="820"/>
      <c r="GD137" s="425"/>
      <c r="GE137" s="425"/>
      <c r="GF137" s="425"/>
      <c r="GG137" s="423"/>
      <c r="GH137" s="425"/>
      <c r="GI137" s="426"/>
      <c r="GJ137" s="425"/>
      <c r="GK137" s="425"/>
      <c r="GL137" s="423"/>
      <c r="GM137" s="425"/>
      <c r="GN137" s="426"/>
      <c r="GO137" s="425"/>
      <c r="GP137" s="425"/>
      <c r="GQ137" s="423"/>
      <c r="GR137" s="425"/>
      <c r="GS137" s="426"/>
      <c r="GT137" s="423"/>
      <c r="GU137" s="423"/>
      <c r="GV137" s="423"/>
      <c r="GW137" s="423"/>
      <c r="GX137" s="423"/>
      <c r="GY137" s="425"/>
      <c r="GZ137" s="425"/>
      <c r="HA137" s="423"/>
      <c r="HB137" s="820"/>
      <c r="HC137" s="425"/>
      <c r="HD137" s="425"/>
      <c r="HE137" s="425"/>
      <c r="HF137" s="423"/>
      <c r="HG137" s="820"/>
      <c r="HH137" s="425"/>
      <c r="HI137" s="425"/>
      <c r="HJ137" s="425"/>
      <c r="HK137" s="423"/>
      <c r="HL137" s="820"/>
      <c r="HM137" s="425"/>
      <c r="HN137" s="425"/>
      <c r="HO137" s="425"/>
      <c r="HP137" s="427"/>
      <c r="HQ137" s="820"/>
      <c r="HR137" s="425"/>
      <c r="HS137" s="425"/>
      <c r="HT137" s="820"/>
      <c r="HU137" s="423"/>
      <c r="HV137" s="820"/>
      <c r="HW137" s="426"/>
      <c r="HX137" s="423"/>
      <c r="HY137" s="423"/>
      <c r="HZ137" s="423"/>
      <c r="IA137" s="423"/>
      <c r="IB137" s="423"/>
      <c r="IC137" s="425"/>
      <c r="ID137" s="425"/>
      <c r="IE137" s="423"/>
      <c r="IF137" s="820"/>
      <c r="IG137" s="425"/>
      <c r="IH137" s="820"/>
      <c r="II137" s="423"/>
      <c r="IJ137" s="428"/>
      <c r="IK137" s="423"/>
      <c r="IL137" s="423"/>
      <c r="IM137" s="423"/>
      <c r="IN137" s="423"/>
      <c r="IO137" s="423"/>
      <c r="IP137" s="429"/>
      <c r="IQ137" s="821"/>
      <c r="IR137" s="423"/>
      <c r="IS137" s="423"/>
      <c r="IT137" s="428"/>
      <c r="IU137" s="429"/>
      <c r="IV137" s="821"/>
      <c r="IW137" s="423"/>
      <c r="IX137" s="428"/>
      <c r="IY137" s="431"/>
      <c r="IZ137" s="425"/>
      <c r="JA137" s="423"/>
      <c r="JB137" s="820"/>
      <c r="JC137" s="423"/>
      <c r="JD137" s="426"/>
      <c r="JE137" s="432"/>
      <c r="JF137" s="433"/>
      <c r="JG137" s="433"/>
      <c r="JH137" s="822"/>
      <c r="JI137" s="822"/>
      <c r="JJ137" s="823"/>
      <c r="JK137" s="425"/>
      <c r="JL137" s="425"/>
      <c r="JM137" s="423"/>
      <c r="JN137" s="820"/>
      <c r="JO137" s="425"/>
      <c r="JP137" s="425"/>
      <c r="JQ137" s="425"/>
      <c r="JR137" s="423"/>
      <c r="JS137" s="425"/>
      <c r="JT137" s="426"/>
      <c r="JU137" s="425"/>
      <c r="JV137" s="425"/>
      <c r="JW137" s="423"/>
      <c r="JX137" s="425"/>
      <c r="JY137" s="426"/>
      <c r="JZ137" s="425"/>
      <c r="KA137" s="425"/>
      <c r="KB137" s="423"/>
      <c r="KC137" s="425"/>
      <c r="KD137" s="426"/>
      <c r="KE137" s="423"/>
      <c r="KF137" s="423"/>
      <c r="KG137" s="423"/>
      <c r="KH137" s="423"/>
      <c r="KI137" s="423"/>
      <c r="KJ137" s="425"/>
      <c r="KK137" s="425"/>
      <c r="KL137" s="423"/>
      <c r="KM137" s="820"/>
      <c r="KN137" s="425"/>
      <c r="KO137" s="425"/>
      <c r="KP137" s="425"/>
      <c r="KQ137" s="423"/>
      <c r="KR137" s="820"/>
      <c r="KS137" s="425"/>
      <c r="KT137" s="425"/>
      <c r="KU137" s="425"/>
      <c r="KV137" s="423"/>
      <c r="KW137" s="820"/>
      <c r="KX137" s="425"/>
      <c r="KY137" s="425"/>
      <c r="KZ137" s="425"/>
      <c r="LA137" s="427"/>
      <c r="LB137" s="820"/>
      <c r="LC137" s="425"/>
      <c r="LD137" s="425"/>
      <c r="LE137" s="820"/>
      <c r="LF137" s="423"/>
      <c r="LG137" s="820"/>
      <c r="LH137" s="426"/>
      <c r="LI137" s="423"/>
      <c r="LJ137" s="423"/>
      <c r="LK137" s="423"/>
      <c r="LL137" s="423"/>
      <c r="LM137" s="423"/>
      <c r="LN137" s="425"/>
      <c r="LO137" s="425"/>
      <c r="LP137" s="423"/>
      <c r="LQ137" s="820"/>
      <c r="LR137" s="425"/>
      <c r="LS137" s="820"/>
      <c r="LT137" s="423"/>
      <c r="LU137" s="428"/>
      <c r="LV137" s="423"/>
      <c r="LW137" s="423"/>
      <c r="LX137" s="423"/>
      <c r="LY137" s="423"/>
      <c r="LZ137" s="423"/>
      <c r="MA137" s="429"/>
      <c r="MB137" s="821"/>
      <c r="MC137" s="423"/>
      <c r="MD137" s="423"/>
      <c r="ME137" s="428"/>
      <c r="MF137" s="429"/>
      <c r="MG137" s="821"/>
      <c r="MH137" s="423"/>
      <c r="MI137" s="428"/>
      <c r="MJ137" s="431"/>
      <c r="MK137" s="425"/>
      <c r="ML137" s="423"/>
      <c r="MM137" s="820"/>
      <c r="MN137" s="423"/>
      <c r="MO137" s="426"/>
      <c r="MP137" s="432"/>
      <c r="MQ137" s="433"/>
      <c r="MR137" s="433"/>
      <c r="MS137" s="822"/>
      <c r="MT137" s="822"/>
      <c r="MU137" s="823"/>
      <c r="MV137" s="425"/>
      <c r="MW137" s="425"/>
      <c r="MX137" s="423"/>
      <c r="MY137" s="820"/>
      <c r="MZ137" s="425"/>
      <c r="NA137" s="425"/>
      <c r="NB137" s="425"/>
      <c r="NC137" s="423"/>
      <c r="ND137" s="425"/>
      <c r="NE137" s="426"/>
      <c r="NF137" s="425"/>
      <c r="NG137" s="425"/>
      <c r="NH137" s="423"/>
      <c r="NI137" s="425"/>
      <c r="NJ137" s="426"/>
      <c r="NK137" s="425"/>
      <c r="NL137" s="425"/>
      <c r="NM137" s="423"/>
      <c r="NN137" s="425"/>
      <c r="NO137" s="426"/>
      <c r="NP137" s="423"/>
      <c r="NQ137" s="423"/>
      <c r="NR137" s="423"/>
      <c r="NS137" s="423"/>
      <c r="NT137" s="423"/>
      <c r="NU137" s="425"/>
      <c r="NV137" s="425"/>
      <c r="NW137" s="423"/>
      <c r="NX137" s="820"/>
      <c r="NY137" s="425"/>
      <c r="NZ137" s="425"/>
      <c r="OA137" s="425"/>
      <c r="OB137" s="423"/>
      <c r="OC137" s="820"/>
      <c r="OD137" s="425"/>
      <c r="OE137" s="425"/>
      <c r="OF137" s="425"/>
      <c r="OG137" s="423"/>
      <c r="OH137" s="820"/>
      <c r="OI137" s="425"/>
      <c r="OJ137" s="425"/>
      <c r="OK137" s="425"/>
      <c r="OL137" s="427"/>
      <c r="OM137" s="820"/>
      <c r="ON137" s="425"/>
      <c r="OO137" s="425"/>
      <c r="OP137" s="820"/>
      <c r="OQ137" s="423"/>
      <c r="OR137" s="820"/>
      <c r="OS137" s="426"/>
      <c r="OT137" s="423"/>
      <c r="OU137" s="423"/>
      <c r="OV137" s="423"/>
      <c r="OW137" s="423"/>
      <c r="OX137" s="423"/>
      <c r="OY137" s="425"/>
      <c r="OZ137" s="425"/>
      <c r="PA137" s="423"/>
      <c r="PB137" s="820"/>
      <c r="PC137" s="425"/>
      <c r="PD137" s="820"/>
      <c r="PE137" s="423"/>
      <c r="PF137" s="428"/>
      <c r="PG137" s="423"/>
      <c r="PH137" s="423"/>
      <c r="PI137" s="423"/>
      <c r="PJ137" s="423"/>
      <c r="PK137" s="423"/>
      <c r="PL137" s="429"/>
      <c r="PM137" s="821"/>
      <c r="PN137" s="423"/>
      <c r="PO137" s="423"/>
      <c r="PP137" s="428"/>
      <c r="PQ137" s="429"/>
      <c r="PR137" s="821"/>
      <c r="PS137" s="423"/>
      <c r="PT137" s="428"/>
      <c r="PU137" s="431"/>
      <c r="PV137" s="425"/>
      <c r="PW137" s="423"/>
      <c r="PX137" s="820"/>
      <c r="PY137" s="423"/>
      <c r="PZ137" s="426"/>
      <c r="QA137" s="432"/>
      <c r="QB137" s="433"/>
      <c r="QC137" s="433"/>
      <c r="QD137" s="822"/>
      <c r="QE137" s="822"/>
      <c r="QF137" s="823"/>
      <c r="QG137" s="425"/>
      <c r="QH137" s="425"/>
      <c r="QI137" s="423"/>
      <c r="QJ137" s="820"/>
      <c r="QK137" s="425"/>
      <c r="QL137" s="425"/>
      <c r="QM137" s="425"/>
      <c r="QN137" s="423"/>
      <c r="QO137" s="425"/>
      <c r="QP137" s="426"/>
      <c r="QQ137" s="425"/>
      <c r="QR137" s="425"/>
      <c r="QS137" s="423"/>
      <c r="QT137" s="425"/>
      <c r="QU137" s="426"/>
      <c r="QV137" s="425"/>
      <c r="QW137" s="425"/>
      <c r="QX137" s="423"/>
      <c r="QY137" s="425"/>
      <c r="QZ137" s="426"/>
      <c r="RA137" s="423"/>
      <c r="RB137" s="423"/>
      <c r="RC137" s="423"/>
      <c r="RD137" s="423"/>
      <c r="RE137" s="423"/>
      <c r="RF137" s="425"/>
      <c r="RG137" s="425"/>
      <c r="RH137" s="423"/>
      <c r="RI137" s="820"/>
      <c r="RJ137" s="425"/>
      <c r="RK137" s="425"/>
      <c r="RL137" s="425"/>
      <c r="RM137" s="423"/>
      <c r="RN137" s="820"/>
      <c r="RO137" s="425"/>
      <c r="RP137" s="425"/>
      <c r="RQ137" s="425"/>
      <c r="RR137" s="423"/>
      <c r="RS137" s="820"/>
      <c r="RT137" s="425"/>
      <c r="RU137" s="425"/>
      <c r="RV137" s="425"/>
      <c r="RW137" s="427"/>
      <c r="RX137" s="820"/>
      <c r="RY137" s="425"/>
      <c r="RZ137" s="425"/>
      <c r="SA137" s="820"/>
      <c r="SB137" s="423"/>
      <c r="SC137" s="820"/>
      <c r="SD137" s="426"/>
      <c r="SE137" s="423"/>
      <c r="SF137" s="423"/>
      <c r="SG137" s="423"/>
      <c r="SH137" s="423"/>
      <c r="SI137" s="423"/>
      <c r="SJ137" s="425"/>
      <c r="SK137" s="425"/>
      <c r="SL137" s="423"/>
      <c r="SM137" s="820"/>
      <c r="SN137" s="425"/>
      <c r="SO137" s="820"/>
      <c r="SP137" s="423"/>
      <c r="SQ137" s="428"/>
      <c r="SR137" s="423"/>
      <c r="SS137" s="423"/>
      <c r="ST137" s="423"/>
      <c r="SU137" s="423"/>
      <c r="SV137" s="423"/>
      <c r="SW137" s="429"/>
      <c r="SX137" s="821"/>
      <c r="SY137" s="423"/>
      <c r="SZ137" s="423"/>
      <c r="TA137" s="428"/>
      <c r="TB137" s="429"/>
      <c r="TC137" s="821"/>
      <c r="TD137" s="423"/>
      <c r="TE137" s="428"/>
      <c r="TF137" s="431"/>
      <c r="TG137" s="425"/>
      <c r="TH137" s="423"/>
      <c r="TI137" s="820"/>
      <c r="TJ137" s="423"/>
      <c r="TK137" s="426"/>
      <c r="TL137" s="432"/>
      <c r="TM137" s="433"/>
      <c r="TN137" s="433"/>
      <c r="TO137" s="822"/>
      <c r="TP137" s="822"/>
      <c r="TQ137" s="823"/>
      <c r="TR137" s="425"/>
      <c r="TS137" s="425"/>
      <c r="TT137" s="423"/>
      <c r="TU137" s="820"/>
      <c r="TV137" s="425"/>
      <c r="TW137" s="425"/>
      <c r="TX137" s="425"/>
      <c r="TY137" s="423"/>
      <c r="TZ137" s="425"/>
      <c r="UA137" s="426"/>
      <c r="UB137" s="425"/>
      <c r="UC137" s="425"/>
      <c r="UD137" s="423"/>
      <c r="UE137" s="425"/>
      <c r="UF137" s="426"/>
      <c r="UG137" s="425"/>
      <c r="UH137" s="425"/>
      <c r="UI137" s="423"/>
      <c r="UJ137" s="425"/>
      <c r="UK137" s="426"/>
      <c r="UL137" s="423"/>
      <c r="UM137" s="423"/>
      <c r="UN137" s="423"/>
      <c r="UO137" s="423"/>
      <c r="UP137" s="423"/>
      <c r="UQ137" s="425"/>
      <c r="UR137" s="425"/>
      <c r="US137" s="423"/>
      <c r="UT137" s="820"/>
      <c r="UU137" s="425"/>
      <c r="UV137" s="425"/>
      <c r="UW137" s="425"/>
      <c r="UX137" s="423"/>
      <c r="UY137" s="820"/>
      <c r="UZ137" s="425"/>
      <c r="VA137" s="425"/>
      <c r="VB137" s="425"/>
      <c r="VC137" s="423"/>
      <c r="VD137" s="820"/>
      <c r="VE137" s="425"/>
      <c r="VF137" s="425"/>
      <c r="VG137" s="425"/>
      <c r="VH137" s="427"/>
      <c r="VI137" s="820"/>
      <c r="VJ137" s="425"/>
      <c r="VK137" s="425"/>
      <c r="VL137" s="820"/>
      <c r="VM137" s="423"/>
      <c r="VN137" s="820"/>
      <c r="VO137" s="426"/>
      <c r="VP137" s="423"/>
      <c r="VQ137" s="423"/>
      <c r="VR137" s="423"/>
      <c r="VS137" s="423"/>
      <c r="VT137" s="423"/>
      <c r="VU137" s="425"/>
      <c r="VV137" s="425"/>
      <c r="VW137" s="423"/>
      <c r="VX137" s="820"/>
      <c r="VY137" s="425"/>
      <c r="VZ137" s="820"/>
      <c r="WA137" s="423"/>
      <c r="WB137" s="428"/>
      <c r="WC137" s="423"/>
      <c r="WD137" s="423"/>
      <c r="WE137" s="423"/>
      <c r="WF137" s="423"/>
      <c r="WG137" s="423"/>
      <c r="WH137" s="429"/>
      <c r="WI137" s="821"/>
      <c r="WJ137" s="423"/>
      <c r="WK137" s="423"/>
      <c r="WL137" s="428"/>
      <c r="WM137" s="429"/>
      <c r="WN137" s="821"/>
      <c r="WO137" s="423"/>
      <c r="WP137" s="428"/>
      <c r="WQ137" s="431"/>
      <c r="WR137" s="425"/>
      <c r="WS137" s="423"/>
      <c r="WT137" s="820"/>
      <c r="WU137" s="423"/>
      <c r="WV137" s="426"/>
      <c r="WW137" s="432"/>
      <c r="WX137" s="433"/>
      <c r="WY137" s="433"/>
      <c r="WZ137" s="822"/>
      <c r="XA137" s="822"/>
      <c r="XB137" s="823"/>
      <c r="XC137" s="425"/>
      <c r="XD137" s="425"/>
      <c r="XE137" s="423"/>
      <c r="XF137" s="820"/>
      <c r="XG137" s="425"/>
      <c r="XH137" s="425"/>
      <c r="XI137" s="425"/>
      <c r="XJ137" s="423"/>
      <c r="XK137" s="425"/>
      <c r="XL137" s="426"/>
      <c r="XM137" s="425"/>
      <c r="XN137" s="425"/>
      <c r="XO137" s="423"/>
      <c r="XP137" s="425"/>
      <c r="XQ137" s="426"/>
      <c r="XR137" s="425"/>
      <c r="XS137" s="425"/>
      <c r="XT137" s="423"/>
      <c r="XU137" s="425"/>
      <c r="XV137" s="426"/>
      <c r="XW137" s="423"/>
      <c r="XX137" s="423"/>
      <c r="XY137" s="423"/>
      <c r="XZ137" s="423"/>
      <c r="YA137" s="423"/>
      <c r="YB137" s="425"/>
      <c r="YC137" s="425"/>
      <c r="YD137" s="423"/>
      <c r="YE137" s="820"/>
      <c r="YF137" s="425"/>
      <c r="YG137" s="425"/>
      <c r="YH137" s="425"/>
      <c r="YI137" s="423"/>
      <c r="YJ137" s="820"/>
      <c r="YK137" s="425"/>
      <c r="YL137" s="425"/>
      <c r="YM137" s="425"/>
      <c r="YN137" s="423"/>
      <c r="YO137" s="820"/>
      <c r="YP137" s="425"/>
      <c r="YQ137" s="425"/>
      <c r="YR137" s="425"/>
      <c r="YS137" s="427"/>
      <c r="YT137" s="820"/>
      <c r="YU137" s="425"/>
      <c r="YV137" s="425"/>
      <c r="YW137" s="820"/>
      <c r="YX137" s="423"/>
      <c r="YY137" s="820"/>
      <c r="YZ137" s="426"/>
      <c r="ZA137" s="423"/>
      <c r="ZB137" s="423"/>
      <c r="ZC137" s="423"/>
      <c r="ZD137" s="423"/>
      <c r="ZE137" s="423"/>
      <c r="ZF137" s="425"/>
      <c r="ZG137" s="425"/>
      <c r="ZH137" s="423"/>
      <c r="ZI137" s="820"/>
      <c r="ZJ137" s="425"/>
      <c r="ZK137" s="820"/>
      <c r="ZL137" s="423"/>
      <c r="ZM137" s="428"/>
      <c r="ZN137" s="423"/>
      <c r="ZO137" s="423"/>
      <c r="ZP137" s="423"/>
      <c r="ZQ137" s="423"/>
      <c r="ZR137" s="423"/>
      <c r="ZS137" s="429"/>
      <c r="ZT137" s="821"/>
      <c r="ZU137" s="423"/>
      <c r="ZV137" s="423"/>
      <c r="ZW137" s="428"/>
      <c r="ZX137" s="429"/>
      <c r="ZY137" s="821"/>
      <c r="ZZ137" s="423"/>
      <c r="AAA137" s="428"/>
      <c r="AAB137" s="431"/>
      <c r="AAC137" s="425"/>
      <c r="AAD137" s="423"/>
      <c r="AAE137" s="820"/>
      <c r="AAF137" s="423"/>
      <c r="AAG137" s="426"/>
      <c r="AAH137" s="432"/>
      <c r="AAI137" s="433"/>
      <c r="AAJ137" s="433"/>
      <c r="AAK137" s="822"/>
      <c r="AAL137" s="822"/>
      <c r="AAM137" s="823"/>
      <c r="AAN137" s="425"/>
      <c r="AAO137" s="425"/>
      <c r="AAP137" s="423"/>
      <c r="AAQ137" s="820"/>
      <c r="AAR137" s="425"/>
      <c r="AAS137" s="425"/>
      <c r="AAT137" s="425"/>
      <c r="AAU137" s="423"/>
      <c r="AAV137" s="425"/>
      <c r="AAW137" s="426"/>
      <c r="AAX137" s="425"/>
      <c r="AAY137" s="425"/>
      <c r="AAZ137" s="423"/>
      <c r="ABA137" s="425"/>
      <c r="ABB137" s="426"/>
      <c r="ABC137" s="425"/>
      <c r="ABD137" s="425"/>
      <c r="ABE137" s="423"/>
      <c r="ABF137" s="425"/>
      <c r="ABG137" s="426"/>
      <c r="ABH137" s="423"/>
      <c r="ABI137" s="423"/>
      <c r="ABJ137" s="423"/>
      <c r="ABK137" s="423"/>
      <c r="ABL137" s="423"/>
      <c r="ABM137" s="425"/>
      <c r="ABN137" s="425"/>
      <c r="ABO137" s="423"/>
      <c r="ABP137" s="820"/>
      <c r="ABQ137" s="425"/>
      <c r="ABR137" s="425"/>
      <c r="ABS137" s="425"/>
      <c r="ABT137" s="423"/>
      <c r="ABU137" s="820"/>
      <c r="ABV137" s="425"/>
      <c r="ABW137" s="425"/>
      <c r="ABX137" s="425"/>
      <c r="ABY137" s="423"/>
      <c r="ABZ137" s="820"/>
      <c r="ACA137" s="425"/>
      <c r="ACB137" s="425"/>
      <c r="ACC137" s="425"/>
      <c r="ACD137" s="427"/>
      <c r="ACE137" s="820"/>
      <c r="ACF137" s="425"/>
      <c r="ACG137" s="425"/>
      <c r="ACH137" s="820"/>
      <c r="ACI137" s="423"/>
      <c r="ACJ137" s="820"/>
      <c r="ACK137" s="426"/>
      <c r="ACL137" s="423"/>
      <c r="ACM137" s="423"/>
      <c r="ACN137" s="423"/>
      <c r="ACO137" s="423"/>
      <c r="ACP137" s="423"/>
      <c r="ACQ137" s="425"/>
      <c r="ACR137" s="425"/>
      <c r="ACS137" s="423"/>
      <c r="ACT137" s="820"/>
      <c r="ACU137" s="425"/>
      <c r="ACV137" s="820"/>
      <c r="ACW137" s="423"/>
      <c r="ACX137" s="428"/>
      <c r="ACY137" s="423"/>
      <c r="ACZ137" s="423"/>
      <c r="ADA137" s="423"/>
      <c r="ADB137" s="423"/>
      <c r="ADC137" s="423"/>
      <c r="ADD137" s="429"/>
      <c r="ADE137" s="821"/>
      <c r="ADF137" s="423"/>
      <c r="ADG137" s="423"/>
      <c r="ADH137" s="428"/>
      <c r="ADI137" s="429"/>
      <c r="ADJ137" s="821"/>
      <c r="ADK137" s="423"/>
      <c r="ADL137" s="428"/>
      <c r="ADM137" s="431"/>
      <c r="ADN137" s="425"/>
      <c r="ADO137" s="423"/>
      <c r="ADP137" s="820"/>
      <c r="ADQ137" s="423"/>
      <c r="ADR137" s="426"/>
      <c r="ADS137" s="432"/>
      <c r="ADT137" s="433"/>
      <c r="ADU137" s="433"/>
      <c r="ADV137" s="822"/>
      <c r="ADW137" s="822"/>
      <c r="ADX137" s="823"/>
      <c r="ADY137" s="425"/>
      <c r="ADZ137" s="425"/>
      <c r="AEA137" s="423"/>
      <c r="AEB137" s="820"/>
      <c r="AEC137" s="425"/>
      <c r="AED137" s="425"/>
      <c r="AEE137" s="425"/>
      <c r="AEF137" s="423"/>
      <c r="AEG137" s="425"/>
      <c r="AEH137" s="426"/>
      <c r="AEI137" s="425"/>
      <c r="AEJ137" s="425"/>
      <c r="AEK137" s="423"/>
      <c r="AEL137" s="425"/>
      <c r="AEM137" s="426"/>
      <c r="AEN137" s="425"/>
      <c r="AEO137" s="425"/>
      <c r="AEP137" s="423"/>
      <c r="AEQ137" s="425"/>
      <c r="AER137" s="426"/>
      <c r="AES137" s="423"/>
      <c r="AET137" s="423"/>
      <c r="AEU137" s="423"/>
      <c r="AEV137" s="423"/>
      <c r="AEW137" s="423"/>
      <c r="AEX137" s="425"/>
      <c r="AEY137" s="425"/>
      <c r="AEZ137" s="423"/>
      <c r="AFA137" s="820"/>
      <c r="AFB137" s="425"/>
      <c r="AFC137" s="425"/>
      <c r="AFD137" s="425"/>
      <c r="AFE137" s="423"/>
      <c r="AFF137" s="820"/>
      <c r="AFG137" s="425"/>
      <c r="AFH137" s="425"/>
      <c r="AFI137" s="425"/>
      <c r="AFJ137" s="423"/>
      <c r="AFK137" s="820"/>
      <c r="AFL137" s="425"/>
      <c r="AFM137" s="425"/>
      <c r="AFN137" s="425"/>
      <c r="AFO137" s="427"/>
      <c r="AFP137" s="820"/>
      <c r="AFQ137" s="425"/>
      <c r="AFR137" s="425"/>
      <c r="AFS137" s="820"/>
      <c r="AFT137" s="423"/>
      <c r="AFU137" s="820"/>
      <c r="AFV137" s="426"/>
      <c r="AFW137" s="423"/>
      <c r="AFX137" s="423"/>
      <c r="AFY137" s="423"/>
      <c r="AFZ137" s="423"/>
      <c r="AGA137" s="423"/>
      <c r="AGB137" s="425"/>
      <c r="AGC137" s="425"/>
      <c r="AGD137" s="423"/>
      <c r="AGE137" s="820"/>
      <c r="AGF137" s="425"/>
      <c r="AGG137" s="820"/>
      <c r="AGH137" s="423"/>
      <c r="AGI137" s="428"/>
      <c r="AGJ137" s="423"/>
      <c r="AGK137" s="423"/>
      <c r="AGL137" s="423"/>
      <c r="AGM137" s="423"/>
      <c r="AGN137" s="423"/>
      <c r="AGO137" s="429"/>
      <c r="AGP137" s="821"/>
      <c r="AGQ137" s="423"/>
      <c r="AGR137" s="423"/>
      <c r="AGS137" s="428"/>
      <c r="AGT137" s="429"/>
      <c r="AGU137" s="821"/>
      <c r="AGV137" s="423"/>
      <c r="AGW137" s="428"/>
      <c r="AGX137" s="431"/>
      <c r="AGY137" s="425"/>
      <c r="AGZ137" s="423"/>
      <c r="AHA137" s="820"/>
      <c r="AHB137" s="423"/>
      <c r="AHC137" s="426"/>
      <c r="AHD137" s="432"/>
      <c r="AHE137" s="433"/>
      <c r="AHF137" s="433"/>
      <c r="AHG137" s="822"/>
      <c r="AHH137" s="822"/>
      <c r="AHI137" s="823"/>
      <c r="AHJ137" s="425"/>
      <c r="AHK137" s="425"/>
      <c r="AHL137" s="423"/>
      <c r="AHM137" s="820"/>
      <c r="AHN137" s="425"/>
      <c r="AHO137" s="425"/>
      <c r="AHP137" s="425"/>
      <c r="AHQ137" s="423"/>
      <c r="AHR137" s="425"/>
      <c r="AHS137" s="426"/>
      <c r="AHT137" s="425"/>
      <c r="AHU137" s="425"/>
      <c r="AHV137" s="423"/>
      <c r="AHW137" s="425"/>
      <c r="AHX137" s="426"/>
      <c r="AHY137" s="425"/>
      <c r="AHZ137" s="425"/>
      <c r="AIA137" s="423"/>
      <c r="AIB137" s="425"/>
      <c r="AIC137" s="426"/>
      <c r="AID137" s="423"/>
      <c r="AIE137" s="423"/>
      <c r="AIF137" s="423"/>
      <c r="AIG137" s="423"/>
      <c r="AIH137" s="423"/>
      <c r="AII137" s="425"/>
      <c r="AIJ137" s="425"/>
      <c r="AIK137" s="423"/>
      <c r="AIL137" s="820"/>
      <c r="AIM137" s="425"/>
      <c r="AIN137" s="425"/>
      <c r="AIO137" s="425"/>
      <c r="AIP137" s="423"/>
      <c r="AIQ137" s="820"/>
      <c r="AIR137" s="425"/>
      <c r="AIS137" s="425"/>
      <c r="AIT137" s="425"/>
      <c r="AIU137" s="423"/>
      <c r="AIV137" s="820"/>
      <c r="AIW137" s="425"/>
      <c r="AIX137" s="425"/>
      <c r="AIY137" s="425"/>
      <c r="AIZ137" s="427"/>
      <c r="AJA137" s="820"/>
      <c r="AJB137" s="425"/>
      <c r="AJC137" s="425"/>
      <c r="AJD137" s="820"/>
      <c r="AJE137" s="423"/>
      <c r="AJF137" s="820"/>
      <c r="AJG137" s="426"/>
      <c r="AJH137" s="423"/>
      <c r="AJI137" s="423"/>
      <c r="AJJ137" s="423"/>
      <c r="AJK137" s="423"/>
      <c r="AJL137" s="423"/>
      <c r="AJM137" s="425"/>
      <c r="AJN137" s="425"/>
      <c r="AJO137" s="423"/>
      <c r="AJP137" s="820"/>
      <c r="AJQ137" s="425"/>
      <c r="AJR137" s="820"/>
      <c r="AJS137" s="423"/>
      <c r="AJT137" s="428"/>
      <c r="AJU137" s="423"/>
      <c r="AJV137" s="423"/>
      <c r="AJW137" s="423"/>
      <c r="AJX137" s="423"/>
      <c r="AJY137" s="423"/>
      <c r="AJZ137" s="429"/>
      <c r="AKA137" s="821"/>
      <c r="AKB137" s="423"/>
      <c r="AKC137" s="423"/>
      <c r="AKD137" s="428"/>
      <c r="AKE137" s="429"/>
      <c r="AKF137" s="821"/>
      <c r="AKG137" s="423"/>
      <c r="AKH137" s="428"/>
      <c r="AKI137" s="431"/>
      <c r="AKJ137" s="425"/>
      <c r="AKK137" s="423"/>
      <c r="AKL137" s="820"/>
      <c r="AKM137" s="423"/>
      <c r="AKN137" s="426"/>
      <c r="AKO137" s="432"/>
      <c r="AKP137" s="433"/>
      <c r="AKQ137" s="433"/>
      <c r="AKR137" s="822"/>
      <c r="AKS137" s="822"/>
      <c r="AKT137" s="823"/>
      <c r="AKU137" s="425"/>
      <c r="AKV137" s="425"/>
      <c r="AKW137" s="423"/>
      <c r="AKX137" s="820"/>
      <c r="AKY137" s="425"/>
      <c r="AKZ137" s="425"/>
      <c r="ALA137" s="425"/>
      <c r="ALB137" s="423"/>
      <c r="ALC137" s="425"/>
      <c r="ALD137" s="426"/>
      <c r="ALE137" s="425"/>
      <c r="ALF137" s="425"/>
      <c r="ALG137" s="423"/>
      <c r="ALH137" s="425"/>
      <c r="ALI137" s="426"/>
      <c r="ALJ137" s="425"/>
      <c r="ALK137" s="425"/>
      <c r="ALL137" s="423"/>
      <c r="ALM137" s="425"/>
      <c r="ALN137" s="426"/>
      <c r="ALO137" s="423"/>
      <c r="ALP137" s="423"/>
      <c r="ALQ137" s="423"/>
      <c r="ALR137" s="423"/>
      <c r="ALS137" s="423"/>
      <c r="ALT137" s="425"/>
      <c r="ALU137" s="425"/>
      <c r="ALV137" s="423"/>
      <c r="ALW137" s="820"/>
      <c r="ALX137" s="425"/>
      <c r="ALY137" s="425"/>
      <c r="ALZ137" s="425"/>
      <c r="AMA137" s="423"/>
      <c r="AMB137" s="820"/>
      <c r="AMC137" s="425"/>
      <c r="AMD137" s="425"/>
      <c r="AME137" s="425"/>
      <c r="AMF137" s="423"/>
      <c r="AMG137" s="820"/>
      <c r="AMH137" s="425"/>
      <c r="AMI137" s="425"/>
      <c r="AMJ137" s="425"/>
      <c r="AMK137" s="427"/>
      <c r="AML137" s="820"/>
      <c r="AMM137" s="425"/>
      <c r="AMN137" s="425"/>
      <c r="AMO137" s="820"/>
      <c r="AMP137" s="423"/>
      <c r="AMQ137" s="820"/>
      <c r="AMR137" s="426"/>
      <c r="AMS137" s="423"/>
      <c r="AMT137" s="423"/>
      <c r="AMU137" s="423"/>
      <c r="AMV137" s="423"/>
      <c r="AMW137" s="423"/>
      <c r="AMX137" s="425"/>
      <c r="AMY137" s="425"/>
      <c r="AMZ137" s="423"/>
      <c r="ANA137" s="820"/>
      <c r="ANB137" s="425"/>
      <c r="ANC137" s="820"/>
      <c r="AND137" s="423"/>
      <c r="ANE137" s="428"/>
      <c r="ANF137" s="423"/>
      <c r="ANG137" s="423"/>
      <c r="ANH137" s="423"/>
      <c r="ANI137" s="423"/>
      <c r="ANJ137" s="423"/>
      <c r="ANK137" s="429"/>
      <c r="ANL137" s="821"/>
      <c r="ANM137" s="423"/>
      <c r="ANN137" s="423"/>
      <c r="ANO137" s="428"/>
      <c r="ANP137" s="429"/>
      <c r="ANQ137" s="821"/>
      <c r="ANR137" s="423"/>
      <c r="ANS137" s="428"/>
      <c r="ANT137" s="431"/>
      <c r="ANU137" s="425"/>
      <c r="ANV137" s="423"/>
      <c r="ANW137" s="820"/>
      <c r="ANX137" s="423"/>
      <c r="ANY137" s="426"/>
      <c r="ANZ137" s="432"/>
      <c r="AOA137" s="433"/>
      <c r="AOB137" s="433"/>
      <c r="AOC137" s="822"/>
      <c r="AOD137" s="822"/>
      <c r="AOE137" s="823"/>
      <c r="AOF137" s="425"/>
      <c r="AOG137" s="425"/>
      <c r="AOH137" s="423"/>
      <c r="AOI137" s="820"/>
      <c r="AOJ137" s="425"/>
      <c r="AOK137" s="425"/>
      <c r="AOL137" s="425"/>
      <c r="AOM137" s="423"/>
      <c r="AON137" s="425"/>
      <c r="AOO137" s="426"/>
      <c r="AOP137" s="425"/>
      <c r="AOQ137" s="425"/>
      <c r="AOR137" s="423"/>
      <c r="AOS137" s="425"/>
      <c r="AOT137" s="426"/>
      <c r="AOU137" s="425"/>
      <c r="AOV137" s="425"/>
      <c r="AOW137" s="423"/>
      <c r="AOX137" s="425"/>
      <c r="AOY137" s="426"/>
      <c r="AOZ137" s="423"/>
      <c r="APA137" s="423"/>
      <c r="APB137" s="423"/>
      <c r="APC137" s="423"/>
      <c r="APD137" s="423"/>
      <c r="APE137" s="425"/>
      <c r="APF137" s="425"/>
      <c r="APG137" s="423"/>
      <c r="APH137" s="820"/>
      <c r="API137" s="425"/>
      <c r="APJ137" s="425"/>
      <c r="APK137" s="425"/>
      <c r="APL137" s="423"/>
      <c r="APM137" s="820"/>
      <c r="APN137" s="425"/>
      <c r="APO137" s="425"/>
      <c r="APP137" s="425"/>
      <c r="APQ137" s="423"/>
      <c r="APR137" s="820"/>
      <c r="APS137" s="425"/>
      <c r="APT137" s="425"/>
      <c r="APU137" s="425"/>
      <c r="APV137" s="427"/>
      <c r="APW137" s="820"/>
      <c r="APX137" s="425"/>
      <c r="APY137" s="425"/>
      <c r="APZ137" s="820"/>
      <c r="AQA137" s="423"/>
      <c r="AQB137" s="820"/>
      <c r="AQC137" s="426"/>
      <c r="AQD137" s="423"/>
      <c r="AQE137" s="423"/>
      <c r="AQF137" s="423"/>
      <c r="AQG137" s="423"/>
      <c r="AQH137" s="423"/>
      <c r="AQI137" s="425"/>
      <c r="AQJ137" s="425"/>
      <c r="AQK137" s="423"/>
      <c r="AQL137" s="820"/>
      <c r="AQM137" s="425"/>
      <c r="AQN137" s="820"/>
      <c r="AQO137" s="423"/>
      <c r="AQP137" s="428"/>
      <c r="AQQ137" s="423"/>
      <c r="AQR137" s="423"/>
      <c r="AQS137" s="423"/>
      <c r="AQT137" s="423"/>
      <c r="AQU137" s="423"/>
      <c r="AQV137" s="429"/>
      <c r="AQW137" s="821"/>
      <c r="AQX137" s="423"/>
      <c r="AQY137" s="423"/>
      <c r="AQZ137" s="428"/>
      <c r="ARA137" s="429"/>
      <c r="ARB137" s="821"/>
      <c r="ARC137" s="423"/>
      <c r="ARD137" s="428"/>
      <c r="ARE137" s="431"/>
      <c r="ARF137" s="425"/>
      <c r="ARG137" s="423"/>
      <c r="ARH137" s="820"/>
      <c r="ARI137" s="423"/>
      <c r="ARJ137" s="426"/>
      <c r="ARK137" s="432"/>
      <c r="ARL137" s="433"/>
      <c r="ARM137" s="433"/>
      <c r="ARN137" s="822"/>
      <c r="ARO137" s="822"/>
      <c r="ARP137" s="823"/>
      <c r="ARQ137" s="425"/>
      <c r="ARR137" s="425"/>
      <c r="ARS137" s="423"/>
      <c r="ART137" s="820"/>
      <c r="ARU137" s="425"/>
      <c r="ARV137" s="425"/>
      <c r="ARW137" s="425"/>
      <c r="ARX137" s="423"/>
      <c r="ARY137" s="425"/>
      <c r="ARZ137" s="426"/>
      <c r="ASA137" s="425"/>
      <c r="ASB137" s="425"/>
      <c r="ASC137" s="423"/>
      <c r="ASD137" s="425"/>
      <c r="ASE137" s="426"/>
      <c r="ASF137" s="425"/>
      <c r="ASG137" s="425"/>
      <c r="ASH137" s="423"/>
      <c r="ASI137" s="425"/>
      <c r="ASJ137" s="426"/>
      <c r="ASK137" s="423"/>
      <c r="ASL137" s="423"/>
      <c r="ASM137" s="423"/>
      <c r="ASN137" s="423"/>
      <c r="ASO137" s="423"/>
      <c r="ASP137" s="425"/>
      <c r="ASQ137" s="425"/>
      <c r="ASR137" s="423"/>
      <c r="ASS137" s="820"/>
      <c r="AST137" s="425"/>
      <c r="ASU137" s="425"/>
      <c r="ASV137" s="425"/>
      <c r="ASW137" s="423"/>
      <c r="ASX137" s="820"/>
      <c r="ASY137" s="425"/>
      <c r="ASZ137" s="425"/>
      <c r="ATA137" s="425"/>
      <c r="ATB137" s="423"/>
      <c r="ATC137" s="820"/>
      <c r="ATD137" s="425"/>
      <c r="ATE137" s="425"/>
      <c r="ATF137" s="425"/>
      <c r="ATG137" s="427"/>
      <c r="ATH137" s="820"/>
      <c r="ATI137" s="425"/>
      <c r="ATJ137" s="425"/>
      <c r="ATK137" s="820"/>
      <c r="ATL137" s="423"/>
      <c r="ATM137" s="820"/>
      <c r="ATN137" s="426"/>
      <c r="ATO137" s="423"/>
      <c r="ATP137" s="423"/>
      <c r="ATQ137" s="423"/>
      <c r="ATR137" s="423"/>
      <c r="ATS137" s="423"/>
      <c r="ATT137" s="425"/>
      <c r="ATU137" s="425"/>
      <c r="ATV137" s="423"/>
      <c r="ATW137" s="820"/>
      <c r="ATX137" s="425"/>
      <c r="ATY137" s="820"/>
      <c r="ATZ137" s="423"/>
      <c r="AUA137" s="428"/>
      <c r="AUB137" s="423"/>
      <c r="AUC137" s="423"/>
      <c r="AUD137" s="423"/>
      <c r="AUE137" s="423"/>
      <c r="AUF137" s="423"/>
      <c r="AUG137" s="429"/>
      <c r="AUH137" s="821"/>
      <c r="AUI137" s="423"/>
      <c r="AUJ137" s="423"/>
      <c r="AUK137" s="428"/>
      <c r="AUL137" s="429"/>
      <c r="AUM137" s="821"/>
      <c r="AUN137" s="423"/>
      <c r="AUO137" s="428"/>
      <c r="AUP137" s="431"/>
      <c r="AUQ137" s="425"/>
      <c r="AUR137" s="423"/>
      <c r="AUS137" s="820"/>
      <c r="AUT137" s="423"/>
      <c r="AUU137" s="426"/>
      <c r="AUV137" s="432"/>
      <c r="AUW137" s="433"/>
      <c r="AUX137" s="433"/>
      <c r="AUY137" s="822"/>
      <c r="AUZ137" s="822"/>
      <c r="AVA137" s="823"/>
      <c r="AVB137" s="425"/>
      <c r="AVC137" s="425"/>
      <c r="AVD137" s="423"/>
      <c r="AVE137" s="820"/>
      <c r="AVF137" s="425"/>
      <c r="AVG137" s="425"/>
      <c r="AVH137" s="425"/>
      <c r="AVI137" s="423"/>
      <c r="AVJ137" s="425"/>
      <c r="AVK137" s="426"/>
      <c r="AVL137" s="425"/>
      <c r="AVM137" s="425"/>
      <c r="AVN137" s="423"/>
      <c r="AVO137" s="425"/>
      <c r="AVP137" s="426"/>
      <c r="AVQ137" s="425"/>
      <c r="AVR137" s="425"/>
      <c r="AVS137" s="423"/>
      <c r="AVT137" s="425"/>
      <c r="AVU137" s="426"/>
      <c r="AVV137" s="423"/>
      <c r="AVW137" s="423"/>
      <c r="AVX137" s="423"/>
      <c r="AVY137" s="423"/>
      <c r="AVZ137" s="423"/>
      <c r="AWA137" s="425"/>
      <c r="AWB137" s="425"/>
      <c r="AWC137" s="423"/>
      <c r="AWD137" s="820"/>
      <c r="AWE137" s="425"/>
      <c r="AWF137" s="425"/>
      <c r="AWG137" s="425"/>
      <c r="AWH137" s="423"/>
      <c r="AWI137" s="820"/>
      <c r="AWJ137" s="425"/>
      <c r="AWK137" s="425"/>
      <c r="AWL137" s="425"/>
      <c r="AWM137" s="423"/>
      <c r="AWN137" s="820"/>
      <c r="AWO137" s="425"/>
      <c r="AWP137" s="425"/>
      <c r="AWQ137" s="425"/>
      <c r="AWR137" s="427"/>
      <c r="AWS137" s="820"/>
      <c r="AWT137" s="425"/>
      <c r="AWU137" s="425"/>
      <c r="AWV137" s="820"/>
      <c r="AWW137" s="423"/>
      <c r="AWX137" s="820"/>
      <c r="AWY137" s="426"/>
      <c r="AWZ137" s="423"/>
      <c r="AXA137" s="423"/>
      <c r="AXB137" s="423"/>
      <c r="AXC137" s="423"/>
      <c r="AXD137" s="423"/>
      <c r="AXE137" s="425"/>
      <c r="AXF137" s="425"/>
      <c r="AXG137" s="423"/>
      <c r="AXH137" s="820"/>
      <c r="AXI137" s="425"/>
      <c r="AXJ137" s="820"/>
      <c r="AXK137" s="423"/>
      <c r="AXL137" s="428"/>
      <c r="AXM137" s="423"/>
      <c r="AXN137" s="423"/>
      <c r="AXO137" s="423"/>
      <c r="AXP137" s="423"/>
      <c r="AXQ137" s="423"/>
      <c r="AXR137" s="429"/>
      <c r="AXS137" s="821"/>
      <c r="AXT137" s="423"/>
      <c r="AXU137" s="423"/>
      <c r="AXV137" s="428"/>
      <c r="AXW137" s="429"/>
      <c r="AXX137" s="821"/>
      <c r="AXY137" s="423"/>
      <c r="AXZ137" s="428"/>
      <c r="AYA137" s="431"/>
      <c r="AYB137" s="425"/>
      <c r="AYC137" s="423"/>
      <c r="AYD137" s="820"/>
      <c r="AYE137" s="423"/>
      <c r="AYF137" s="426"/>
      <c r="AYG137" s="432"/>
      <c r="AYH137" s="433"/>
      <c r="AYI137" s="433"/>
      <c r="AYJ137" s="822"/>
      <c r="AYK137" s="822"/>
      <c r="AYL137" s="823"/>
      <c r="AYM137" s="425"/>
      <c r="AYN137" s="425"/>
      <c r="AYO137" s="423"/>
      <c r="AYP137" s="820"/>
      <c r="AYQ137" s="425"/>
      <c r="AYR137" s="425"/>
      <c r="AYS137" s="425"/>
      <c r="AYT137" s="423"/>
      <c r="AYU137" s="425"/>
      <c r="AYV137" s="426"/>
      <c r="AYW137" s="425"/>
      <c r="AYX137" s="425"/>
      <c r="AYY137" s="423"/>
      <c r="AYZ137" s="425"/>
      <c r="AZA137" s="426"/>
      <c r="AZB137" s="425"/>
      <c r="AZC137" s="425"/>
      <c r="AZD137" s="423"/>
      <c r="AZE137" s="425"/>
      <c r="AZF137" s="426"/>
      <c r="AZG137" s="423"/>
      <c r="AZH137" s="423"/>
      <c r="AZI137" s="423"/>
      <c r="AZJ137" s="423"/>
      <c r="AZK137" s="423"/>
      <c r="AZL137" s="425"/>
      <c r="AZM137" s="425"/>
      <c r="AZN137" s="423"/>
      <c r="AZO137" s="820"/>
      <c r="AZP137" s="425"/>
      <c r="AZQ137" s="425"/>
      <c r="AZR137" s="425"/>
      <c r="AZS137" s="423"/>
      <c r="AZT137" s="820"/>
      <c r="AZU137" s="425"/>
      <c r="AZV137" s="425"/>
      <c r="AZW137" s="425"/>
      <c r="AZX137" s="423"/>
      <c r="AZY137" s="820"/>
      <c r="AZZ137" s="425"/>
      <c r="BAA137" s="425"/>
      <c r="BAB137" s="425"/>
      <c r="BAC137" s="427"/>
      <c r="BAD137" s="820"/>
      <c r="BAE137" s="425"/>
      <c r="BAF137" s="425"/>
      <c r="BAG137" s="820"/>
      <c r="BAH137" s="423"/>
      <c r="BAI137" s="820"/>
      <c r="BAJ137" s="426"/>
      <c r="BAK137" s="423"/>
      <c r="BAL137" s="423"/>
      <c r="BAM137" s="423"/>
      <c r="BAN137" s="423"/>
      <c r="BAO137" s="423"/>
      <c r="BAP137" s="425"/>
      <c r="BAQ137" s="425"/>
      <c r="BAR137" s="423"/>
      <c r="BAS137" s="820"/>
      <c r="BAT137" s="425"/>
      <c r="BAU137" s="820"/>
      <c r="BAV137" s="423"/>
      <c r="BAW137" s="428"/>
      <c r="BAX137" s="423"/>
      <c r="BAY137" s="423"/>
      <c r="BAZ137" s="423"/>
      <c r="BBA137" s="423"/>
      <c r="BBB137" s="423"/>
      <c r="BBC137" s="429"/>
      <c r="BBD137" s="821"/>
      <c r="BBE137" s="423"/>
      <c r="BBF137" s="423"/>
      <c r="BBG137" s="428"/>
      <c r="BBH137" s="429"/>
      <c r="BBI137" s="821"/>
      <c r="BBJ137" s="423"/>
      <c r="BBK137" s="428"/>
      <c r="BBL137" s="431"/>
      <c r="BBM137" s="425"/>
      <c r="BBN137" s="423"/>
      <c r="BBO137" s="820"/>
      <c r="BBP137" s="423"/>
      <c r="BBQ137" s="426"/>
      <c r="BBR137" s="432"/>
      <c r="BBS137" s="433"/>
      <c r="BBT137" s="433"/>
      <c r="BBU137" s="822"/>
      <c r="BBV137" s="822"/>
      <c r="BBW137" s="823"/>
      <c r="BBX137" s="425"/>
      <c r="BBY137" s="425"/>
      <c r="BBZ137" s="423"/>
      <c r="BCA137" s="820"/>
      <c r="BCB137" s="425"/>
      <c r="BCC137" s="425"/>
      <c r="BCD137" s="425"/>
      <c r="BCE137" s="423"/>
      <c r="BCF137" s="425"/>
      <c r="BCG137" s="426"/>
      <c r="BCH137" s="425"/>
      <c r="BCI137" s="425"/>
      <c r="BCJ137" s="423"/>
      <c r="BCK137" s="425"/>
      <c r="BCL137" s="426"/>
      <c r="BCM137" s="425"/>
      <c r="BCN137" s="425"/>
      <c r="BCO137" s="423"/>
      <c r="BCP137" s="425"/>
      <c r="BCQ137" s="426"/>
      <c r="BCR137" s="423"/>
      <c r="BCS137" s="423"/>
      <c r="BCT137" s="423"/>
      <c r="BCU137" s="423"/>
      <c r="BCV137" s="423"/>
      <c r="BCW137" s="425"/>
      <c r="BCX137" s="425"/>
      <c r="BCY137" s="423"/>
      <c r="BCZ137" s="820"/>
      <c r="BDA137" s="425"/>
      <c r="BDB137" s="425"/>
      <c r="BDC137" s="425"/>
      <c r="BDD137" s="423"/>
      <c r="BDE137" s="820"/>
      <c r="BDF137" s="425"/>
      <c r="BDG137" s="425"/>
      <c r="BDH137" s="425"/>
      <c r="BDI137" s="423"/>
      <c r="BDJ137" s="820"/>
      <c r="BDK137" s="425"/>
      <c r="BDL137" s="425"/>
      <c r="BDM137" s="425"/>
      <c r="BDN137" s="427"/>
      <c r="BDO137" s="820"/>
      <c r="BDP137" s="425"/>
      <c r="BDQ137" s="425"/>
      <c r="BDR137" s="820"/>
      <c r="BDS137" s="423"/>
      <c r="BDT137" s="820"/>
      <c r="BDU137" s="426"/>
      <c r="BDV137" s="423"/>
      <c r="BDW137" s="423"/>
      <c r="BDX137" s="423"/>
      <c r="BDY137" s="423"/>
      <c r="BDZ137" s="423"/>
      <c r="BEA137" s="425"/>
      <c r="BEB137" s="425"/>
      <c r="BEC137" s="423"/>
      <c r="BED137" s="820"/>
      <c r="BEE137" s="425"/>
      <c r="BEF137" s="820"/>
      <c r="BEG137" s="423"/>
      <c r="BEH137" s="428"/>
      <c r="BEI137" s="423"/>
      <c r="BEJ137" s="423"/>
      <c r="BEK137" s="423"/>
      <c r="BEL137" s="423"/>
      <c r="BEM137" s="423"/>
      <c r="BEN137" s="429"/>
      <c r="BEO137" s="821"/>
      <c r="BEP137" s="423"/>
      <c r="BEQ137" s="423"/>
      <c r="BER137" s="428"/>
      <c r="BES137" s="429"/>
      <c r="BET137" s="821"/>
      <c r="BEU137" s="423"/>
      <c r="BEV137" s="428"/>
      <c r="BEW137" s="431"/>
      <c r="BEX137" s="425"/>
      <c r="BEY137" s="423"/>
      <c r="BEZ137" s="820"/>
      <c r="BFA137" s="423"/>
      <c r="BFB137" s="426"/>
      <c r="BFC137" s="432"/>
      <c r="BFD137" s="433"/>
      <c r="BFE137" s="433"/>
      <c r="BFF137" s="822"/>
      <c r="BFG137" s="822"/>
      <c r="BFH137" s="823"/>
      <c r="BFI137" s="425"/>
      <c r="BFJ137" s="425"/>
      <c r="BFK137" s="423"/>
      <c r="BFL137" s="820"/>
      <c r="BFM137" s="425"/>
      <c r="BFN137" s="425"/>
      <c r="BFO137" s="425"/>
      <c r="BFP137" s="423"/>
      <c r="BFQ137" s="425"/>
      <c r="BFR137" s="426"/>
      <c r="BFS137" s="425"/>
      <c r="BFT137" s="425"/>
      <c r="BFU137" s="423"/>
      <c r="BFV137" s="425"/>
      <c r="BFW137" s="426"/>
      <c r="BFX137" s="425"/>
      <c r="BFY137" s="425"/>
      <c r="BFZ137" s="423"/>
      <c r="BGA137" s="425"/>
      <c r="BGB137" s="426"/>
      <c r="BGC137" s="423"/>
      <c r="BGD137" s="423"/>
      <c r="BGE137" s="423"/>
      <c r="BGF137" s="423"/>
      <c r="BGG137" s="423"/>
      <c r="BGH137" s="425"/>
      <c r="BGI137" s="425"/>
      <c r="BGJ137" s="423"/>
      <c r="BGK137" s="820"/>
      <c r="BGL137" s="425"/>
      <c r="BGM137" s="425"/>
      <c r="BGN137" s="425"/>
      <c r="BGO137" s="423"/>
      <c r="BGP137" s="820"/>
      <c r="BGQ137" s="425"/>
      <c r="BGR137" s="425"/>
      <c r="BGS137" s="425"/>
      <c r="BGT137" s="423"/>
      <c r="BGU137" s="820"/>
      <c r="BGV137" s="425"/>
      <c r="BGW137" s="425"/>
      <c r="BGX137" s="425"/>
      <c r="BGY137" s="427"/>
      <c r="BGZ137" s="820"/>
      <c r="BHA137" s="425"/>
      <c r="BHB137" s="425"/>
      <c r="BHC137" s="820"/>
      <c r="BHD137" s="423"/>
      <c r="BHE137" s="820"/>
      <c r="BHF137" s="426"/>
      <c r="BHG137" s="423"/>
      <c r="BHH137" s="423"/>
      <c r="BHI137" s="423"/>
      <c r="BHJ137" s="423"/>
      <c r="BHK137" s="423"/>
      <c r="BHL137" s="425"/>
      <c r="BHM137" s="425"/>
      <c r="BHN137" s="423"/>
      <c r="BHO137" s="820"/>
      <c r="BHP137" s="425"/>
      <c r="BHQ137" s="820"/>
      <c r="BHR137" s="423"/>
      <c r="BHS137" s="428"/>
      <c r="BHT137" s="423"/>
      <c r="BHU137" s="423"/>
      <c r="BHV137" s="423"/>
      <c r="BHW137" s="423"/>
      <c r="BHX137" s="423"/>
      <c r="BHY137" s="429"/>
      <c r="BHZ137" s="821"/>
      <c r="BIA137" s="423"/>
      <c r="BIB137" s="423"/>
      <c r="BIC137" s="428"/>
      <c r="BID137" s="429"/>
      <c r="BIE137" s="821"/>
      <c r="BIF137" s="423"/>
      <c r="BIG137" s="428"/>
      <c r="BIH137" s="431"/>
      <c r="BII137" s="425"/>
      <c r="BIJ137" s="423"/>
      <c r="BIK137" s="820"/>
      <c r="BIL137" s="423"/>
      <c r="BIM137" s="426"/>
      <c r="BIN137" s="432"/>
      <c r="BIO137" s="433"/>
      <c r="BIP137" s="433"/>
      <c r="BIQ137" s="822"/>
      <c r="BIR137" s="822"/>
      <c r="BIS137" s="823"/>
      <c r="BIT137" s="425"/>
      <c r="BIU137" s="425"/>
      <c r="BIV137" s="423"/>
      <c r="BIW137" s="820"/>
      <c r="BIX137" s="425"/>
      <c r="BIY137" s="425"/>
      <c r="BIZ137" s="425"/>
      <c r="BJA137" s="423"/>
      <c r="BJB137" s="425"/>
      <c r="BJC137" s="426"/>
      <c r="BJD137" s="425"/>
      <c r="BJE137" s="425"/>
      <c r="BJF137" s="423"/>
      <c r="BJG137" s="425"/>
      <c r="BJH137" s="426"/>
      <c r="BJI137" s="425"/>
      <c r="BJJ137" s="425"/>
      <c r="BJK137" s="423"/>
      <c r="BJL137" s="425"/>
      <c r="BJM137" s="426"/>
      <c r="BJN137" s="423"/>
      <c r="BJO137" s="423"/>
      <c r="BJP137" s="423"/>
      <c r="BJQ137" s="423"/>
      <c r="BJR137" s="423"/>
      <c r="BJS137" s="425"/>
      <c r="BJT137" s="425"/>
      <c r="BJU137" s="423"/>
      <c r="BJV137" s="820"/>
      <c r="BJW137" s="425"/>
      <c r="BJX137" s="425"/>
      <c r="BJY137" s="425"/>
      <c r="BJZ137" s="423"/>
      <c r="BKA137" s="820"/>
      <c r="BKB137" s="425"/>
      <c r="BKC137" s="425"/>
      <c r="BKD137" s="425"/>
      <c r="BKE137" s="423"/>
      <c r="BKF137" s="820"/>
      <c r="BKG137" s="425"/>
      <c r="BKH137" s="425"/>
      <c r="BKI137" s="425"/>
      <c r="BKJ137" s="427"/>
      <c r="BKK137" s="820"/>
      <c r="BKL137" s="425"/>
      <c r="BKM137" s="425"/>
      <c r="BKN137" s="820"/>
      <c r="BKO137" s="423"/>
      <c r="BKP137" s="820"/>
      <c r="BKQ137" s="426"/>
      <c r="BKR137" s="423"/>
      <c r="BKS137" s="423"/>
      <c r="BKT137" s="423"/>
      <c r="BKU137" s="423"/>
      <c r="BKV137" s="423"/>
      <c r="BKW137" s="425"/>
      <c r="BKX137" s="425"/>
      <c r="BKY137" s="423"/>
      <c r="BKZ137" s="820"/>
      <c r="BLA137" s="425"/>
      <c r="BLB137" s="820"/>
      <c r="BLC137" s="423"/>
      <c r="BLD137" s="428"/>
      <c r="BLE137" s="423"/>
      <c r="BLF137" s="423"/>
      <c r="BLG137" s="423"/>
      <c r="BLH137" s="423"/>
      <c r="BLI137" s="423"/>
      <c r="BLJ137" s="429"/>
      <c r="BLK137" s="821"/>
      <c r="BLL137" s="423"/>
      <c r="BLM137" s="423"/>
      <c r="BLN137" s="428"/>
      <c r="BLO137" s="429"/>
      <c r="BLP137" s="821"/>
      <c r="BLQ137" s="423"/>
      <c r="BLR137" s="428"/>
      <c r="BLS137" s="431"/>
      <c r="BLT137" s="425"/>
      <c r="BLU137" s="423"/>
      <c r="BLV137" s="820"/>
      <c r="BLW137" s="423"/>
      <c r="BLX137" s="426"/>
      <c r="BLY137" s="432"/>
      <c r="BLZ137" s="433"/>
      <c r="BMA137" s="433"/>
      <c r="BMB137" s="822"/>
      <c r="BMC137" s="822"/>
      <c r="BMD137" s="823"/>
      <c r="BME137" s="425"/>
      <c r="BMF137" s="425"/>
      <c r="BMG137" s="423"/>
      <c r="BMH137" s="820"/>
      <c r="BMI137" s="425"/>
      <c r="BMJ137" s="425"/>
      <c r="BMK137" s="425"/>
      <c r="BML137" s="423"/>
      <c r="BMM137" s="425"/>
      <c r="BMN137" s="426"/>
      <c r="BMO137" s="425"/>
      <c r="BMP137" s="425"/>
      <c r="BMQ137" s="423"/>
      <c r="BMR137" s="425"/>
      <c r="BMS137" s="426"/>
      <c r="BMT137" s="425"/>
      <c r="BMU137" s="425"/>
      <c r="BMV137" s="423"/>
      <c r="BMW137" s="425"/>
      <c r="BMX137" s="426"/>
      <c r="BMY137" s="423"/>
      <c r="BMZ137" s="423"/>
      <c r="BNA137" s="423"/>
      <c r="BNB137" s="423"/>
      <c r="BNC137" s="423"/>
      <c r="BND137" s="425"/>
      <c r="BNE137" s="425"/>
      <c r="BNF137" s="423"/>
      <c r="BNG137" s="820"/>
      <c r="BNH137" s="425"/>
      <c r="BNI137" s="425"/>
      <c r="BNJ137" s="425"/>
      <c r="BNK137" s="423"/>
      <c r="BNL137" s="820"/>
      <c r="BNM137" s="425"/>
      <c r="BNN137" s="425"/>
      <c r="BNO137" s="425"/>
      <c r="BNP137" s="423"/>
      <c r="BNQ137" s="820"/>
      <c r="BNR137" s="425"/>
      <c r="BNS137" s="425"/>
      <c r="BNT137" s="425"/>
      <c r="BNU137" s="427"/>
      <c r="BNV137" s="820"/>
      <c r="BNW137" s="425"/>
      <c r="BNX137" s="425"/>
      <c r="BNY137" s="820"/>
      <c r="BNZ137" s="423"/>
      <c r="BOA137" s="820"/>
      <c r="BOB137" s="426"/>
      <c r="BOC137" s="423"/>
      <c r="BOD137" s="423"/>
      <c r="BOE137" s="423"/>
      <c r="BOF137" s="423"/>
      <c r="BOG137" s="423"/>
      <c r="BOH137" s="425"/>
      <c r="BOI137" s="425"/>
      <c r="BOJ137" s="423"/>
      <c r="BOK137" s="820"/>
      <c r="BOL137" s="425"/>
      <c r="BOM137" s="820"/>
      <c r="BON137" s="423"/>
      <c r="BOO137" s="428"/>
      <c r="BOP137" s="423"/>
      <c r="BOQ137" s="423"/>
      <c r="BOR137" s="423"/>
      <c r="BOS137" s="423"/>
      <c r="BOT137" s="423"/>
      <c r="BOU137" s="429"/>
      <c r="BOV137" s="821"/>
      <c r="BOW137" s="423"/>
      <c r="BOX137" s="423"/>
      <c r="BOY137" s="428"/>
      <c r="BOZ137" s="429"/>
      <c r="BPA137" s="821"/>
      <c r="BPB137" s="423"/>
      <c r="BPC137" s="428"/>
      <c r="BPD137" s="431"/>
      <c r="BPE137" s="425"/>
      <c r="BPF137" s="423"/>
      <c r="BPG137" s="820"/>
      <c r="BPH137" s="423"/>
      <c r="BPI137" s="426"/>
      <c r="BPJ137" s="432"/>
      <c r="BPK137" s="433"/>
      <c r="BPL137" s="433"/>
      <c r="BPM137" s="822"/>
      <c r="BPN137" s="822"/>
      <c r="BPO137" s="823"/>
      <c r="BPP137" s="425"/>
      <c r="BPQ137" s="425"/>
      <c r="BPR137" s="423"/>
      <c r="BPS137" s="820"/>
      <c r="BPT137" s="425"/>
      <c r="BPU137" s="425"/>
      <c r="BPV137" s="425"/>
      <c r="BPW137" s="423"/>
      <c r="BPX137" s="425"/>
      <c r="BPY137" s="426"/>
      <c r="BPZ137" s="425"/>
      <c r="BQA137" s="425"/>
      <c r="BQB137" s="423"/>
      <c r="BQC137" s="425"/>
      <c r="BQD137" s="426"/>
      <c r="BQE137" s="425"/>
      <c r="BQF137" s="425"/>
      <c r="BQG137" s="423"/>
      <c r="BQH137" s="425"/>
      <c r="BQI137" s="426"/>
      <c r="BQJ137" s="423"/>
      <c r="BQK137" s="423"/>
      <c r="BQL137" s="423"/>
      <c r="BQM137" s="423"/>
      <c r="BQN137" s="423"/>
      <c r="BQO137" s="425"/>
      <c r="BQP137" s="425"/>
      <c r="BQQ137" s="423"/>
      <c r="BQR137" s="820"/>
      <c r="BQS137" s="425"/>
      <c r="BQT137" s="425"/>
      <c r="BQU137" s="425"/>
      <c r="BQV137" s="423"/>
      <c r="BQW137" s="820"/>
      <c r="BQX137" s="425"/>
      <c r="BQY137" s="425"/>
      <c r="BQZ137" s="425"/>
      <c r="BRA137" s="423"/>
      <c r="BRB137" s="820"/>
      <c r="BRC137" s="425"/>
      <c r="BRD137" s="425"/>
      <c r="BRE137" s="425"/>
      <c r="BRF137" s="427"/>
      <c r="BRG137" s="820"/>
      <c r="BRH137" s="425"/>
      <c r="BRI137" s="425"/>
      <c r="BRJ137" s="820"/>
      <c r="BRK137" s="423"/>
      <c r="BRL137" s="820"/>
      <c r="BRM137" s="426"/>
      <c r="BRN137" s="423"/>
      <c r="BRO137" s="423"/>
      <c r="BRP137" s="423"/>
      <c r="BRQ137" s="423"/>
      <c r="BRR137" s="423"/>
      <c r="BRS137" s="425"/>
      <c r="BRT137" s="425"/>
      <c r="BRU137" s="423"/>
      <c r="BRV137" s="820"/>
      <c r="BRW137" s="425"/>
      <c r="BRX137" s="820"/>
      <c r="BRY137" s="423"/>
      <c r="BRZ137" s="428"/>
      <c r="BSA137" s="423"/>
      <c r="BSB137" s="423"/>
      <c r="BSC137" s="423"/>
      <c r="BSD137" s="423"/>
      <c r="BSE137" s="423"/>
      <c r="BSF137" s="429"/>
      <c r="BSG137" s="821"/>
      <c r="BSH137" s="423"/>
      <c r="BSI137" s="423"/>
      <c r="BSJ137" s="428"/>
      <c r="BSK137" s="429"/>
      <c r="BSL137" s="821"/>
      <c r="BSM137" s="423"/>
      <c r="BSN137" s="428"/>
      <c r="BSO137" s="431"/>
      <c r="BSP137" s="425"/>
      <c r="BSQ137" s="423"/>
      <c r="BSR137" s="820"/>
      <c r="BSS137" s="423"/>
      <c r="BST137" s="426"/>
      <c r="BSU137" s="432"/>
      <c r="BSV137" s="433"/>
      <c r="BSW137" s="433"/>
      <c r="BSX137" s="822"/>
      <c r="BSY137" s="822"/>
      <c r="BSZ137" s="823"/>
      <c r="BTA137" s="425"/>
      <c r="BTB137" s="425"/>
      <c r="BTC137" s="423"/>
      <c r="BTD137" s="820"/>
      <c r="BTE137" s="425"/>
      <c r="BTF137" s="425"/>
      <c r="BTG137" s="425"/>
      <c r="BTH137" s="423"/>
      <c r="BTI137" s="425"/>
      <c r="BTJ137" s="426"/>
      <c r="BTK137" s="425"/>
      <c r="BTL137" s="425"/>
      <c r="BTM137" s="423"/>
      <c r="BTN137" s="425"/>
      <c r="BTO137" s="426"/>
      <c r="BTP137" s="425"/>
      <c r="BTQ137" s="425"/>
      <c r="BTR137" s="423"/>
      <c r="BTS137" s="425"/>
      <c r="BTT137" s="426"/>
      <c r="BTU137" s="423"/>
      <c r="BTV137" s="423"/>
      <c r="BTW137" s="423"/>
      <c r="BTX137" s="423"/>
      <c r="BTY137" s="423"/>
      <c r="BTZ137" s="425"/>
      <c r="BUA137" s="425"/>
      <c r="BUB137" s="423"/>
      <c r="BUC137" s="820"/>
      <c r="BUD137" s="425"/>
      <c r="BUE137" s="425"/>
      <c r="BUF137" s="425"/>
      <c r="BUG137" s="423"/>
      <c r="BUH137" s="820"/>
      <c r="BUI137" s="425"/>
      <c r="BUJ137" s="425"/>
      <c r="BUK137" s="425"/>
      <c r="BUL137" s="423"/>
      <c r="BUM137" s="820"/>
      <c r="BUN137" s="425"/>
      <c r="BUO137" s="425"/>
      <c r="BUP137" s="425"/>
      <c r="BUQ137" s="427"/>
      <c r="BUR137" s="820"/>
      <c r="BUS137" s="425"/>
      <c r="BUT137" s="425"/>
      <c r="BUU137" s="820"/>
      <c r="BUV137" s="423"/>
      <c r="BUW137" s="820"/>
      <c r="BUX137" s="426"/>
      <c r="BUY137" s="423"/>
      <c r="BUZ137" s="423"/>
      <c r="BVA137" s="423"/>
      <c r="BVB137" s="423"/>
      <c r="BVC137" s="423"/>
      <c r="BVD137" s="425"/>
      <c r="BVE137" s="425"/>
      <c r="BVF137" s="423"/>
      <c r="BVG137" s="820"/>
      <c r="BVH137" s="425"/>
      <c r="BVI137" s="820"/>
      <c r="BVJ137" s="423"/>
      <c r="BVK137" s="428"/>
      <c r="BVL137" s="423"/>
      <c r="BVM137" s="423"/>
      <c r="BVN137" s="423"/>
      <c r="BVO137" s="423"/>
      <c r="BVP137" s="423"/>
      <c r="BVQ137" s="429"/>
      <c r="BVR137" s="821"/>
      <c r="BVS137" s="423"/>
      <c r="BVT137" s="423"/>
      <c r="BVU137" s="428"/>
      <c r="BVV137" s="429"/>
      <c r="BVW137" s="821"/>
      <c r="BVX137" s="423"/>
      <c r="BVY137" s="428"/>
      <c r="BVZ137" s="431"/>
      <c r="BWA137" s="425"/>
      <c r="BWB137" s="423"/>
      <c r="BWC137" s="820"/>
      <c r="BWD137" s="423"/>
      <c r="BWE137" s="426"/>
      <c r="BWF137" s="432"/>
      <c r="BWG137" s="433"/>
      <c r="BWH137" s="433"/>
      <c r="BWI137" s="822"/>
      <c r="BWJ137" s="822"/>
      <c r="BWK137" s="823"/>
      <c r="BWL137" s="425"/>
      <c r="BWM137" s="425"/>
      <c r="BWN137" s="423"/>
      <c r="BWO137" s="820"/>
      <c r="BWP137" s="425"/>
      <c r="BWQ137" s="425"/>
      <c r="BWR137" s="425"/>
      <c r="BWS137" s="423"/>
      <c r="BWT137" s="425"/>
      <c r="BWU137" s="426"/>
      <c r="BWV137" s="425"/>
      <c r="BWW137" s="425"/>
      <c r="BWX137" s="423"/>
      <c r="BWY137" s="425"/>
      <c r="BWZ137" s="426"/>
      <c r="BXA137" s="425"/>
      <c r="BXB137" s="425"/>
      <c r="BXC137" s="423"/>
      <c r="BXD137" s="425"/>
      <c r="BXE137" s="426"/>
      <c r="BXF137" s="423"/>
      <c r="BXG137" s="423"/>
      <c r="BXH137" s="423"/>
      <c r="BXI137" s="423"/>
      <c r="BXJ137" s="423"/>
      <c r="BXK137" s="425"/>
      <c r="BXL137" s="425"/>
      <c r="BXM137" s="423"/>
      <c r="BXN137" s="820"/>
      <c r="BXO137" s="425"/>
      <c r="BXP137" s="425"/>
      <c r="BXQ137" s="425"/>
      <c r="BXR137" s="423"/>
      <c r="BXS137" s="820"/>
      <c r="BXT137" s="425"/>
      <c r="BXU137" s="425"/>
      <c r="BXV137" s="425"/>
      <c r="BXW137" s="423"/>
      <c r="BXX137" s="820"/>
      <c r="BXY137" s="425"/>
      <c r="BXZ137" s="425"/>
      <c r="BYA137" s="425"/>
      <c r="BYB137" s="427"/>
      <c r="BYC137" s="820"/>
      <c r="BYD137" s="425"/>
      <c r="BYE137" s="425"/>
      <c r="BYF137" s="820"/>
      <c r="BYG137" s="423"/>
      <c r="BYH137" s="820"/>
      <c r="BYI137" s="426"/>
      <c r="BYJ137" s="423"/>
      <c r="BYK137" s="423"/>
      <c r="BYL137" s="423"/>
      <c r="BYM137" s="423"/>
      <c r="BYN137" s="423"/>
      <c r="BYO137" s="425"/>
      <c r="BYP137" s="425"/>
      <c r="BYQ137" s="423"/>
      <c r="BYR137" s="820"/>
      <c r="BYS137" s="425"/>
      <c r="BYT137" s="820"/>
      <c r="BYU137" s="423"/>
      <c r="BYV137" s="428"/>
      <c r="BYW137" s="423"/>
      <c r="BYX137" s="423"/>
      <c r="BYY137" s="423"/>
      <c r="BYZ137" s="423"/>
      <c r="BZA137" s="423"/>
      <c r="BZB137" s="429"/>
      <c r="BZC137" s="821"/>
      <c r="BZD137" s="423"/>
      <c r="BZE137" s="423"/>
      <c r="BZF137" s="428"/>
      <c r="BZG137" s="429"/>
      <c r="BZH137" s="821"/>
      <c r="BZI137" s="423"/>
      <c r="BZJ137" s="428"/>
      <c r="BZK137" s="431"/>
      <c r="BZL137" s="425"/>
      <c r="BZM137" s="423"/>
      <c r="BZN137" s="820"/>
      <c r="BZO137" s="423"/>
      <c r="BZP137" s="426"/>
      <c r="BZQ137" s="432"/>
      <c r="BZR137" s="433"/>
      <c r="BZS137" s="433"/>
      <c r="BZT137" s="822"/>
      <c r="BZU137" s="822"/>
      <c r="BZV137" s="823"/>
      <c r="BZW137" s="425"/>
      <c r="BZX137" s="425"/>
      <c r="BZY137" s="423"/>
      <c r="BZZ137" s="820"/>
      <c r="CAA137" s="425"/>
      <c r="CAB137" s="425"/>
      <c r="CAC137" s="425"/>
      <c r="CAD137" s="423"/>
      <c r="CAE137" s="425"/>
      <c r="CAF137" s="426"/>
      <c r="CAG137" s="425"/>
      <c r="CAH137" s="425"/>
      <c r="CAI137" s="423"/>
      <c r="CAJ137" s="425"/>
      <c r="CAK137" s="426"/>
      <c r="CAL137" s="425"/>
      <c r="CAM137" s="425"/>
      <c r="CAN137" s="423"/>
      <c r="CAO137" s="425"/>
      <c r="CAP137" s="426"/>
      <c r="CAQ137" s="423"/>
      <c r="CAR137" s="423"/>
      <c r="CAS137" s="423"/>
      <c r="CAT137" s="423"/>
      <c r="CAU137" s="423"/>
      <c r="CAV137" s="425"/>
      <c r="CAW137" s="425"/>
      <c r="CAX137" s="423"/>
      <c r="CAY137" s="820"/>
      <c r="CAZ137" s="425"/>
      <c r="CBA137" s="425"/>
      <c r="CBB137" s="425"/>
      <c r="CBC137" s="423"/>
      <c r="CBD137" s="820"/>
      <c r="CBE137" s="425"/>
      <c r="CBF137" s="425"/>
      <c r="CBG137" s="425"/>
      <c r="CBH137" s="423"/>
      <c r="CBI137" s="820"/>
      <c r="CBJ137" s="425"/>
      <c r="CBK137" s="425"/>
      <c r="CBL137" s="425"/>
      <c r="CBM137" s="427"/>
      <c r="CBN137" s="820"/>
      <c r="CBO137" s="425"/>
      <c r="CBP137" s="425"/>
      <c r="CBQ137" s="820"/>
      <c r="CBR137" s="423"/>
      <c r="CBS137" s="820"/>
      <c r="CBT137" s="426"/>
      <c r="CBU137" s="423"/>
      <c r="CBV137" s="423"/>
      <c r="CBW137" s="423"/>
      <c r="CBX137" s="423"/>
      <c r="CBY137" s="423"/>
      <c r="CBZ137" s="425"/>
      <c r="CCA137" s="425"/>
      <c r="CCB137" s="423"/>
      <c r="CCC137" s="820"/>
      <c r="CCD137" s="425"/>
      <c r="CCE137" s="820"/>
      <c r="CCF137" s="423"/>
      <c r="CCG137" s="428"/>
      <c r="CCH137" s="423"/>
      <c r="CCI137" s="423"/>
      <c r="CCJ137" s="423"/>
      <c r="CCK137" s="423"/>
      <c r="CCL137" s="423"/>
      <c r="CCM137" s="429"/>
      <c r="CCN137" s="821"/>
      <c r="CCO137" s="423"/>
      <c r="CCP137" s="423"/>
      <c r="CCQ137" s="428"/>
      <c r="CCR137" s="429"/>
      <c r="CCS137" s="821"/>
      <c r="CCT137" s="423"/>
      <c r="CCU137" s="428"/>
      <c r="CCV137" s="431"/>
      <c r="CCW137" s="425"/>
      <c r="CCX137" s="423"/>
      <c r="CCY137" s="820"/>
      <c r="CCZ137" s="423"/>
      <c r="CDA137" s="426"/>
      <c r="CDB137" s="432"/>
      <c r="CDC137" s="433"/>
      <c r="CDD137" s="433"/>
      <c r="CDE137" s="822"/>
      <c r="CDF137" s="822"/>
      <c r="CDG137" s="823"/>
      <c r="CDH137" s="425"/>
      <c r="CDI137" s="425"/>
      <c r="CDJ137" s="423"/>
      <c r="CDK137" s="820"/>
      <c r="CDL137" s="425"/>
      <c r="CDM137" s="425"/>
      <c r="CDN137" s="425"/>
      <c r="CDO137" s="423"/>
      <c r="CDP137" s="425"/>
      <c r="CDQ137" s="426"/>
      <c r="CDR137" s="425"/>
      <c r="CDS137" s="425"/>
      <c r="CDT137" s="423"/>
      <c r="CDU137" s="425"/>
      <c r="CDV137" s="426"/>
      <c r="CDW137" s="425"/>
      <c r="CDX137" s="425"/>
      <c r="CDY137" s="423"/>
      <c r="CDZ137" s="425"/>
      <c r="CEA137" s="426"/>
      <c r="CEB137" s="423"/>
      <c r="CEC137" s="423"/>
      <c r="CED137" s="423"/>
      <c r="CEE137" s="423"/>
      <c r="CEF137" s="423"/>
      <c r="CEG137" s="425"/>
      <c r="CEH137" s="425"/>
      <c r="CEI137" s="423"/>
      <c r="CEJ137" s="820"/>
      <c r="CEK137" s="425"/>
      <c r="CEL137" s="425"/>
      <c r="CEM137" s="425"/>
      <c r="CEN137" s="423"/>
      <c r="CEO137" s="820"/>
      <c r="CEP137" s="425"/>
      <c r="CEQ137" s="425"/>
      <c r="CER137" s="425"/>
      <c r="CES137" s="423"/>
      <c r="CET137" s="820"/>
      <c r="CEU137" s="425"/>
      <c r="CEV137" s="425"/>
      <c r="CEW137" s="425"/>
      <c r="CEX137" s="427"/>
      <c r="CEY137" s="820"/>
      <c r="CEZ137" s="425"/>
      <c r="CFA137" s="425"/>
      <c r="CFB137" s="820"/>
      <c r="CFC137" s="423"/>
      <c r="CFD137" s="820"/>
      <c r="CFE137" s="426"/>
      <c r="CFF137" s="423"/>
      <c r="CFG137" s="423"/>
      <c r="CFH137" s="423"/>
      <c r="CFI137" s="423"/>
      <c r="CFJ137" s="423"/>
      <c r="CFK137" s="425"/>
      <c r="CFL137" s="425"/>
      <c r="CFM137" s="423"/>
      <c r="CFN137" s="820"/>
      <c r="CFO137" s="425"/>
      <c r="CFP137" s="820"/>
      <c r="CFQ137" s="423"/>
      <c r="CFR137" s="428"/>
      <c r="CFS137" s="423"/>
      <c r="CFT137" s="423"/>
      <c r="CFU137" s="423"/>
      <c r="CFV137" s="423"/>
      <c r="CFW137" s="423"/>
      <c r="CFX137" s="429"/>
      <c r="CFY137" s="821"/>
      <c r="CFZ137" s="423"/>
      <c r="CGA137" s="423"/>
      <c r="CGB137" s="428"/>
      <c r="CGC137" s="429"/>
      <c r="CGD137" s="821"/>
      <c r="CGE137" s="423"/>
      <c r="CGF137" s="428"/>
      <c r="CGG137" s="431"/>
      <c r="CGH137" s="425"/>
      <c r="CGI137" s="423"/>
      <c r="CGJ137" s="820"/>
      <c r="CGK137" s="423"/>
      <c r="CGL137" s="426"/>
      <c r="CGM137" s="432"/>
      <c r="CGN137" s="433"/>
      <c r="CGO137" s="433"/>
      <c r="CGP137" s="822"/>
      <c r="CGQ137" s="822"/>
      <c r="CGR137" s="823"/>
      <c r="CGS137" s="425"/>
      <c r="CGT137" s="425"/>
      <c r="CGU137" s="423"/>
      <c r="CGV137" s="820"/>
      <c r="CGW137" s="425"/>
      <c r="CGX137" s="425"/>
      <c r="CGY137" s="425"/>
      <c r="CGZ137" s="423"/>
      <c r="CHA137" s="425"/>
      <c r="CHB137" s="426"/>
      <c r="CHC137" s="425"/>
      <c r="CHD137" s="425"/>
      <c r="CHE137" s="423"/>
      <c r="CHF137" s="425"/>
      <c r="CHG137" s="426"/>
      <c r="CHH137" s="425"/>
      <c r="CHI137" s="425"/>
      <c r="CHJ137" s="423"/>
      <c r="CHK137" s="425"/>
      <c r="CHL137" s="426"/>
      <c r="CHM137" s="423"/>
      <c r="CHN137" s="423"/>
      <c r="CHO137" s="423"/>
      <c r="CHP137" s="423"/>
      <c r="CHQ137" s="423"/>
      <c r="CHR137" s="425"/>
      <c r="CHS137" s="425"/>
      <c r="CHT137" s="423"/>
      <c r="CHU137" s="820"/>
      <c r="CHV137" s="425"/>
      <c r="CHW137" s="425"/>
      <c r="CHX137" s="425"/>
      <c r="CHY137" s="423"/>
      <c r="CHZ137" s="820"/>
      <c r="CIA137" s="425"/>
      <c r="CIB137" s="425"/>
      <c r="CIC137" s="425"/>
      <c r="CID137" s="423"/>
      <c r="CIE137" s="820"/>
      <c r="CIF137" s="425"/>
      <c r="CIG137" s="425"/>
      <c r="CIH137" s="425"/>
      <c r="CII137" s="427"/>
      <c r="CIJ137" s="820"/>
      <c r="CIK137" s="425"/>
      <c r="CIL137" s="425"/>
      <c r="CIM137" s="820"/>
      <c r="CIN137" s="423"/>
      <c r="CIO137" s="820"/>
      <c r="CIP137" s="426"/>
      <c r="CIQ137" s="423"/>
      <c r="CIR137" s="423"/>
      <c r="CIS137" s="423"/>
      <c r="CIT137" s="423"/>
      <c r="CIU137" s="423"/>
      <c r="CIV137" s="425"/>
      <c r="CIW137" s="425"/>
      <c r="CIX137" s="423"/>
      <c r="CIY137" s="820"/>
      <c r="CIZ137" s="425"/>
      <c r="CJA137" s="820"/>
      <c r="CJB137" s="423"/>
      <c r="CJC137" s="428"/>
      <c r="CJD137" s="423"/>
      <c r="CJE137" s="423"/>
      <c r="CJF137" s="423"/>
      <c r="CJG137" s="423"/>
      <c r="CJH137" s="423"/>
      <c r="CJI137" s="429"/>
      <c r="CJJ137" s="821"/>
      <c r="CJK137" s="423"/>
      <c r="CJL137" s="423"/>
      <c r="CJM137" s="428"/>
      <c r="CJN137" s="429"/>
    </row>
    <row r="138" ht="16.2" spans="1:51">
      <c r="A138" s="204" t="s">
        <v>156</v>
      </c>
      <c r="B138" s="205">
        <v>1984.48222</v>
      </c>
      <c r="C138" s="206">
        <v>2038.38549152</v>
      </c>
      <c r="D138" s="234">
        <v>0.97355589914457</v>
      </c>
      <c r="E138" s="814">
        <v>-53.9032715199996</v>
      </c>
      <c r="F138" s="206">
        <v>1177.051289</v>
      </c>
      <c r="G138" s="205">
        <v>777.459241999999</v>
      </c>
      <c r="H138" s="206">
        <v>877.06422326</v>
      </c>
      <c r="I138" s="234">
        <v>0.886433651472209</v>
      </c>
      <c r="J138" s="814">
        <v>-99.6049812600011</v>
      </c>
      <c r="K138" s="206">
        <v>612.690545999999</v>
      </c>
      <c r="L138" s="205">
        <v>181.471685</v>
      </c>
      <c r="M138" s="206">
        <v>201.42972869</v>
      </c>
      <c r="N138" s="234">
        <v>0.900918082848062</v>
      </c>
      <c r="O138" s="814">
        <v>-19.95804369</v>
      </c>
      <c r="P138" s="206">
        <v>140.08086</v>
      </c>
      <c r="Q138" s="205">
        <v>33.0742</v>
      </c>
      <c r="R138" s="206">
        <v>35.80066667</v>
      </c>
      <c r="S138" s="234">
        <v>0.923843131326806</v>
      </c>
      <c r="T138" s="814">
        <v>-2.72646667</v>
      </c>
      <c r="U138" s="206">
        <v>21.3077</v>
      </c>
      <c r="V138" s="205">
        <v>880.650554999999</v>
      </c>
      <c r="W138" s="206">
        <v>868.56236274</v>
      </c>
      <c r="X138" s="234">
        <v>1.01391747188062</v>
      </c>
      <c r="Y138" s="814">
        <v>12.0881922599991</v>
      </c>
      <c r="Z138" s="206">
        <v>340.080086</v>
      </c>
      <c r="AA138" s="205">
        <v>111.826538</v>
      </c>
      <c r="AB138" s="206">
        <v>55.52851016</v>
      </c>
      <c r="AC138" s="234">
        <v>2.01385806458309</v>
      </c>
      <c r="AD138" s="814">
        <v>56.29802784</v>
      </c>
      <c r="AE138" s="206">
        <v>62.892097</v>
      </c>
      <c r="AF138" s="205">
        <v>243.4522</v>
      </c>
      <c r="AG138" s="206">
        <v>308.1</v>
      </c>
      <c r="AH138" s="234">
        <v>0.790172671210646</v>
      </c>
      <c r="AI138" s="814">
        <v>-64.6478</v>
      </c>
      <c r="AJ138" s="206">
        <v>153.061054</v>
      </c>
      <c r="AK138" s="205">
        <v>37.6270289999999</v>
      </c>
      <c r="AL138" s="206">
        <v>59.30866474</v>
      </c>
      <c r="AM138" s="234">
        <v>0.63442718133937</v>
      </c>
      <c r="AN138" s="814">
        <v>-21.6816357400001</v>
      </c>
      <c r="AO138" s="206">
        <v>26.488094</v>
      </c>
      <c r="AP138" s="205">
        <v>60.291138</v>
      </c>
      <c r="AQ138" s="206">
        <v>57.52600001</v>
      </c>
      <c r="AR138" s="234">
        <v>1.048067621415</v>
      </c>
      <c r="AS138" s="814">
        <v>2.76513799</v>
      </c>
      <c r="AT138" s="206">
        <v>49.3827829999999</v>
      </c>
      <c r="AU138" s="205">
        <v>28.787889</v>
      </c>
      <c r="AV138" s="206">
        <v>39.57500001</v>
      </c>
      <c r="AW138" s="234">
        <v>0.727426127422002</v>
      </c>
      <c r="AX138" s="814">
        <v>-10.78711101</v>
      </c>
      <c r="AY138" s="206">
        <v>34.021382</v>
      </c>
    </row>
    <row r="139" ht="16.95" spans="1:51">
      <c r="A139" s="815" t="s">
        <v>157</v>
      </c>
      <c r="B139" s="816">
        <v>3381.477075</v>
      </c>
      <c r="C139" s="817">
        <v>3436.68308234</v>
      </c>
      <c r="D139" s="363">
        <v>0.983936253062237</v>
      </c>
      <c r="E139" s="817">
        <v>-55.2060073399998</v>
      </c>
      <c r="F139" s="817">
        <v>2593.653239</v>
      </c>
      <c r="G139" s="816">
        <v>1571.239335</v>
      </c>
      <c r="H139" s="817">
        <v>1669.71285726</v>
      </c>
      <c r="I139" s="363">
        <v>0.941023678513445</v>
      </c>
      <c r="J139" s="817">
        <v>-98.47352226</v>
      </c>
      <c r="K139" s="817">
        <v>1482.519535</v>
      </c>
      <c r="L139" s="816">
        <v>342.239872</v>
      </c>
      <c r="M139" s="817">
        <v>384.43609669</v>
      </c>
      <c r="N139" s="363">
        <v>0.890238650706034</v>
      </c>
      <c r="O139" s="817">
        <v>-42.19622469</v>
      </c>
      <c r="P139" s="817">
        <v>308.251183</v>
      </c>
      <c r="Q139" s="816">
        <v>78.2092999999999</v>
      </c>
      <c r="R139" s="817">
        <v>83.26196667</v>
      </c>
      <c r="S139" s="363">
        <v>0.939316030210699</v>
      </c>
      <c r="T139" s="817">
        <v>-5.05266667000011</v>
      </c>
      <c r="U139" s="817">
        <v>63.9223979999999</v>
      </c>
      <c r="V139" s="816">
        <v>1046.875341</v>
      </c>
      <c r="W139" s="817">
        <v>1067.03306274</v>
      </c>
      <c r="X139" s="363">
        <v>0.981108624986523</v>
      </c>
      <c r="Y139" s="817">
        <v>-20.1577217399999</v>
      </c>
      <c r="Z139" s="817">
        <v>469.80108</v>
      </c>
      <c r="AA139" s="816">
        <v>342.913227</v>
      </c>
      <c r="AB139" s="817">
        <v>232.23909898</v>
      </c>
      <c r="AC139" s="363">
        <v>1.47655252068271</v>
      </c>
      <c r="AD139" s="817">
        <v>110.67412802</v>
      </c>
      <c r="AE139" s="817">
        <v>269.159043</v>
      </c>
      <c r="AF139" s="816">
        <v>322.665732</v>
      </c>
      <c r="AG139" s="817">
        <v>342.24</v>
      </c>
      <c r="AH139" s="363">
        <v>0.942805434782609</v>
      </c>
      <c r="AI139" s="817">
        <v>-19.574268</v>
      </c>
      <c r="AJ139" s="817">
        <v>225.92074</v>
      </c>
      <c r="AK139" s="816">
        <v>210.254838</v>
      </c>
      <c r="AL139" s="817">
        <v>329.56077474</v>
      </c>
      <c r="AM139" s="363">
        <v>0.637985021627274</v>
      </c>
      <c r="AN139" s="817">
        <v>-119.30593674</v>
      </c>
      <c r="AO139" s="817">
        <v>308.497939999999</v>
      </c>
      <c r="AP139" s="816">
        <v>66.6562079999999</v>
      </c>
      <c r="AQ139" s="817">
        <v>82.20900002</v>
      </c>
      <c r="AR139" s="363">
        <v>0.810813998270063</v>
      </c>
      <c r="AS139" s="817">
        <v>-15.5527920200001</v>
      </c>
      <c r="AT139" s="817">
        <v>67.6420139999999</v>
      </c>
      <c r="AU139" s="816">
        <v>39.6080889999999</v>
      </c>
      <c r="AV139" s="817">
        <v>52.28000001</v>
      </c>
      <c r="AW139" s="363">
        <v>0.757614556090738</v>
      </c>
      <c r="AX139" s="817">
        <v>-12.6719110100001</v>
      </c>
      <c r="AY139" s="817">
        <v>43.920382</v>
      </c>
    </row>
    <row r="140" s="695" customFormat="1" ht="16.2" spans="1:51">
      <c r="A140" s="818"/>
      <c r="B140" s="818">
        <v>0</v>
      </c>
      <c r="C140" s="818">
        <v>0</v>
      </c>
      <c r="D140" s="818"/>
      <c r="E140" s="818">
        <v>-2.55795384873636e-13</v>
      </c>
      <c r="F140" s="818">
        <v>0</v>
      </c>
      <c r="G140" s="818"/>
      <c r="H140" s="818"/>
      <c r="I140" s="818"/>
      <c r="J140" s="818"/>
      <c r="K140" s="818"/>
      <c r="L140" s="818"/>
      <c r="M140" s="818"/>
      <c r="N140" s="818"/>
      <c r="O140" s="818"/>
      <c r="P140" s="818"/>
      <c r="Q140" s="818"/>
      <c r="R140" s="818"/>
      <c r="S140" s="818"/>
      <c r="T140" s="818"/>
      <c r="U140" s="818"/>
      <c r="V140" s="818"/>
      <c r="W140" s="818"/>
      <c r="X140" s="818"/>
      <c r="Y140" s="818"/>
      <c r="Z140" s="818"/>
      <c r="AA140" s="818"/>
      <c r="AB140" s="818"/>
      <c r="AC140" s="818"/>
      <c r="AD140" s="818"/>
      <c r="AE140" s="818"/>
      <c r="AF140" s="818"/>
      <c r="AG140" s="818"/>
      <c r="AH140" s="818"/>
      <c r="AI140" s="818"/>
      <c r="AJ140" s="818"/>
      <c r="AK140" s="818"/>
      <c r="AL140" s="818"/>
      <c r="AM140" s="818"/>
      <c r="AN140" s="818"/>
      <c r="AO140" s="818"/>
      <c r="AP140" s="818"/>
      <c r="AQ140" s="818"/>
      <c r="AR140" s="818"/>
      <c r="AS140" s="818"/>
      <c r="AT140" s="818"/>
      <c r="AU140" s="818"/>
      <c r="AV140" s="818"/>
      <c r="AW140" s="818"/>
      <c r="AX140" s="818"/>
      <c r="AY140" s="818"/>
    </row>
    <row r="141" spans="1:6">
      <c r="A141" s="172"/>
      <c r="B141" s="172"/>
      <c r="C141" s="172"/>
      <c r="D141" s="172"/>
      <c r="E141" s="172"/>
      <c r="F141" s="172"/>
    </row>
    <row r="142" spans="1:6">
      <c r="A142" s="172"/>
      <c r="B142" s="172"/>
      <c r="C142" s="172"/>
      <c r="D142" s="172"/>
      <c r="E142" s="172"/>
      <c r="F142" s="172"/>
    </row>
    <row r="143" spans="1:6">
      <c r="A143" s="172"/>
      <c r="B143" s="172"/>
      <c r="C143" s="172"/>
      <c r="D143" s="172"/>
      <c r="E143" s="172"/>
      <c r="F143" s="172"/>
    </row>
    <row r="171" spans="2:4">
      <c r="B171" s="778"/>
      <c r="C171" s="778"/>
      <c r="D171" s="778"/>
    </row>
    <row r="172" spans="2:4">
      <c r="B172" s="778"/>
      <c r="C172" s="778"/>
      <c r="D172" s="778"/>
    </row>
    <row r="173" spans="2:4">
      <c r="B173" s="778"/>
      <c r="C173" s="778"/>
      <c r="D173" s="778"/>
    </row>
    <row r="174" spans="2:4">
      <c r="B174" s="778"/>
      <c r="C174" s="778"/>
      <c r="D174" s="778"/>
    </row>
    <row r="175" spans="2:4">
      <c r="B175" s="778"/>
      <c r="C175" s="778"/>
      <c r="D175" s="778"/>
    </row>
    <row r="176" spans="2:4">
      <c r="B176" s="778"/>
      <c r="C176" s="778"/>
      <c r="D176" s="778"/>
    </row>
    <row r="177" spans="2:4">
      <c r="B177" s="778"/>
      <c r="C177" s="778"/>
      <c r="D177" s="778"/>
    </row>
    <row r="179" spans="2:2">
      <c r="B179" s="819"/>
    </row>
    <row r="183" spans="2:2">
      <c r="B183" s="819"/>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6">
    <cfRule type="duplicateValues" dxfId="1" priority="3"/>
  </conditionalFormatting>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53511154515"/>
  </sheetPr>
  <dimension ref="A1:XFD184"/>
  <sheetViews>
    <sheetView tabSelected="1" zoomScale="85" zoomScaleNormal="85" workbookViewId="0">
      <pane xSplit="1" ySplit="7" topLeftCell="J8" activePane="bottomRight" state="frozen"/>
      <selection/>
      <selection pane="topRight"/>
      <selection pane="bottomLeft"/>
      <selection pane="bottomRight" activeCell="A75" sqref="$A75:$XFD75"/>
    </sheetView>
  </sheetViews>
  <sheetFormatPr defaultColWidth="11.5833333333333" defaultRowHeight="15.6"/>
  <cols>
    <col min="1" max="1" width="27.5" style="159" customWidth="1"/>
    <col min="2" max="6" width="11.5833333333333" style="159" customWidth="1"/>
    <col min="7" max="16" width="11.5833333333333" style="159" hidden="1" customWidth="1" outlineLevel="2"/>
    <col min="17" max="17" width="11.5833333333333" style="159" hidden="1" customWidth="1" outlineLevel="1" collapsed="1"/>
    <col min="18" max="20" width="11.5833333333333" style="159" hidden="1" customWidth="1" outlineLevel="1"/>
    <col min="21" max="21" width="11.5833333333333" style="159" hidden="1" customWidth="1" outlineLevel="2"/>
    <col min="22" max="22" width="11.5833333333333" style="167" hidden="1" customWidth="1" outlineLevel="1" collapsed="1"/>
    <col min="23" max="24" width="11.5833333333333" style="167" hidden="1" customWidth="1" outlineLevel="1"/>
    <col min="25" max="25" width="11.5833333333333" style="168" hidden="1" customWidth="1" outlineLevel="1"/>
    <col min="26" max="26" width="11.5833333333333" style="167" hidden="1" customWidth="1" outlineLevel="2"/>
    <col min="27" max="27" width="11.5833333333333" style="159" hidden="1" customWidth="1" outlineLevel="1" collapsed="1"/>
    <col min="28" max="30" width="11.5833333333333" style="159" hidden="1" customWidth="1" outlineLevel="1"/>
    <col min="31" max="31" width="11.5833333333333" style="159" hidden="1" customWidth="1" outlineLevel="2"/>
    <col min="32" max="32" width="11.5833333333333" style="159" hidden="1" customWidth="1" outlineLevel="1" collapsed="1"/>
    <col min="33" max="35" width="11.5833333333333" style="159" hidden="1" customWidth="1" outlineLevel="1"/>
    <col min="36" max="43" width="11.5833333333333" style="159" hidden="1" customWidth="1" outlineLevel="2"/>
    <col min="44" max="44" width="11.5833333333333" style="169" hidden="1" customWidth="1" outlineLevel="2"/>
    <col min="45" max="46" width="11.5833333333333" style="159" hidden="1" customWidth="1" outlineLevel="2"/>
    <col min="47" max="47" width="11.5833333333333" style="159" customWidth="1" collapsed="1"/>
    <col min="48" max="49" width="11.5833333333333" style="159" customWidth="1"/>
    <col min="50" max="50" width="9.58333333333333" style="169" customWidth="1"/>
    <col min="51" max="51" width="11.5833333333333" style="159" customWidth="1"/>
    <col min="52" max="65" width="11.5833333333333" style="170" hidden="1" customWidth="1" outlineLevel="1"/>
    <col min="66" max="70" width="11.5833333333333" style="167" hidden="1" customWidth="1" outlineLevel="1"/>
    <col min="71" max="73" width="11.5833333333333" style="170" hidden="1" customWidth="1" outlineLevel="1"/>
    <col min="74" max="74" width="11.5833333333333" style="167" hidden="1" customWidth="1" outlineLevel="1"/>
    <col min="75" max="75" width="11.5833333333333" style="171" hidden="1" customWidth="1" outlineLevel="1"/>
    <col min="76" max="78" width="11.5833333333333" style="170" hidden="1" customWidth="1" outlineLevel="1"/>
    <col min="79" max="79" width="11.5833333333333" style="171" hidden="1" customWidth="1" outlineLevel="1"/>
    <col min="80" max="80" width="11.5833333333333" style="167" hidden="1" customWidth="1" outlineLevel="1"/>
    <col min="81" max="81" width="11.5833333333333" style="159" customWidth="1" collapsed="1"/>
    <col min="82"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166</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80"/>
      <c r="AY2" s="173"/>
      <c r="AZ2" s="167"/>
      <c r="BA2" s="167"/>
      <c r="BB2" s="167"/>
      <c r="BC2" s="167"/>
      <c r="BD2" s="167"/>
      <c r="BE2" s="167"/>
      <c r="BF2" s="167">
        <v>-4</v>
      </c>
      <c r="BG2" s="167"/>
      <c r="BH2" s="167"/>
      <c r="BI2" s="167"/>
      <c r="BJ2" s="167"/>
      <c r="BK2" s="167"/>
      <c r="BL2" s="167"/>
      <c r="BM2" s="167"/>
      <c r="BS2" s="167"/>
      <c r="BT2" s="167"/>
      <c r="BU2" s="167"/>
      <c r="BX2" s="167"/>
      <c r="BY2" s="167"/>
      <c r="BZ2" s="167"/>
    </row>
    <row r="3" s="159" customFormat="1" ht="16.2" spans="1:78">
      <c r="A3" s="174" t="s">
        <v>1</v>
      </c>
      <c r="B3" s="174">
        <v>202603</v>
      </c>
      <c r="C3" s="174">
        <v>202503</v>
      </c>
      <c r="D3" s="438"/>
      <c r="E3" s="438"/>
      <c r="S3" s="167"/>
      <c r="T3" s="167"/>
      <c r="U3" s="173"/>
      <c r="V3" s="456"/>
      <c r="Y3" s="167"/>
      <c r="AA3" s="239"/>
      <c r="AW3" s="43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38"/>
      <c r="B4" s="438"/>
      <c r="C4" s="438"/>
      <c r="D4" s="438"/>
      <c r="E4" s="438"/>
      <c r="S4" s="167"/>
      <c r="T4" s="167"/>
      <c r="U4" s="173"/>
      <c r="V4" s="456"/>
      <c r="Y4" s="167"/>
      <c r="AA4" s="239"/>
      <c r="AW4" s="43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489" t="s">
        <v>19</v>
      </c>
      <c r="BK6" s="489"/>
      <c r="BL6" s="489"/>
      <c r="BM6" s="489"/>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187</v>
      </c>
      <c r="D7" s="189" t="s">
        <v>25</v>
      </c>
      <c r="E7" s="188" t="s">
        <v>26</v>
      </c>
      <c r="F7" s="190" t="s">
        <v>27</v>
      </c>
      <c r="G7" s="187" t="s">
        <v>23</v>
      </c>
      <c r="H7" s="188" t="s">
        <v>187</v>
      </c>
      <c r="I7" s="189" t="s">
        <v>25</v>
      </c>
      <c r="J7" s="188" t="s">
        <v>26</v>
      </c>
      <c r="K7" s="190" t="s">
        <v>27</v>
      </c>
      <c r="L7" s="187" t="s">
        <v>23</v>
      </c>
      <c r="M7" s="188" t="s">
        <v>187</v>
      </c>
      <c r="N7" s="189" t="s">
        <v>25</v>
      </c>
      <c r="O7" s="188" t="s">
        <v>26</v>
      </c>
      <c r="P7" s="190" t="s">
        <v>27</v>
      </c>
      <c r="Q7" s="225" t="s">
        <v>23</v>
      </c>
      <c r="R7" s="226" t="s">
        <v>187</v>
      </c>
      <c r="S7" s="226" t="s">
        <v>25</v>
      </c>
      <c r="T7" s="226" t="s">
        <v>26</v>
      </c>
      <c r="U7" s="227" t="s">
        <v>27</v>
      </c>
      <c r="V7" s="228" t="s">
        <v>23</v>
      </c>
      <c r="W7" s="229" t="s">
        <v>187</v>
      </c>
      <c r="X7" s="229" t="s">
        <v>25</v>
      </c>
      <c r="Y7" s="229" t="s">
        <v>26</v>
      </c>
      <c r="Z7" s="245" t="s">
        <v>27</v>
      </c>
      <c r="AA7" s="246" t="s">
        <v>23</v>
      </c>
      <c r="AB7" s="247" t="s">
        <v>187</v>
      </c>
      <c r="AC7" s="226" t="s">
        <v>25</v>
      </c>
      <c r="AD7" s="247" t="s">
        <v>26</v>
      </c>
      <c r="AE7" s="247" t="s">
        <v>27</v>
      </c>
      <c r="AF7" s="187" t="s">
        <v>23</v>
      </c>
      <c r="AG7" s="188" t="s">
        <v>187</v>
      </c>
      <c r="AH7" s="189" t="s">
        <v>25</v>
      </c>
      <c r="AI7" s="188" t="s">
        <v>26</v>
      </c>
      <c r="AJ7" s="190" t="s">
        <v>27</v>
      </c>
      <c r="AK7" s="187" t="s">
        <v>23</v>
      </c>
      <c r="AL7" s="188" t="s">
        <v>190</v>
      </c>
      <c r="AM7" s="189" t="s">
        <v>25</v>
      </c>
      <c r="AN7" s="188" t="s">
        <v>26</v>
      </c>
      <c r="AO7" s="190" t="s">
        <v>27</v>
      </c>
      <c r="AP7" s="187" t="s">
        <v>23</v>
      </c>
      <c r="AQ7" s="188" t="s">
        <v>190</v>
      </c>
      <c r="AR7" s="189" t="s">
        <v>25</v>
      </c>
      <c r="AS7" s="188" t="s">
        <v>26</v>
      </c>
      <c r="AT7" s="190" t="s">
        <v>27</v>
      </c>
      <c r="AU7" s="225" t="s">
        <v>23</v>
      </c>
      <c r="AV7" s="226" t="s">
        <v>187</v>
      </c>
      <c r="AW7" s="226" t="s">
        <v>25</v>
      </c>
      <c r="AX7" s="226" t="s">
        <v>26</v>
      </c>
      <c r="AY7" s="227" t="s">
        <v>27</v>
      </c>
      <c r="AZ7" s="225" t="s">
        <v>23</v>
      </c>
      <c r="BA7" s="226" t="s">
        <v>187</v>
      </c>
      <c r="BB7" s="226" t="s">
        <v>25</v>
      </c>
      <c r="BC7" s="226" t="s">
        <v>26</v>
      </c>
      <c r="BD7" s="227" t="s">
        <v>27</v>
      </c>
      <c r="BE7" s="270" t="s">
        <v>23</v>
      </c>
      <c r="BF7" s="271" t="s">
        <v>190</v>
      </c>
      <c r="BG7" s="272" t="s">
        <v>25</v>
      </c>
      <c r="BH7" s="272" t="s">
        <v>26</v>
      </c>
      <c r="BI7" s="296" t="s">
        <v>27</v>
      </c>
      <c r="BJ7" s="270" t="s">
        <v>23</v>
      </c>
      <c r="BK7" s="271" t="s">
        <v>190</v>
      </c>
      <c r="BL7" s="272" t="s">
        <v>25</v>
      </c>
      <c r="BM7" s="272" t="s">
        <v>26</v>
      </c>
      <c r="BN7" s="283" t="s">
        <v>23</v>
      </c>
      <c r="BO7" s="272" t="s">
        <v>190</v>
      </c>
      <c r="BP7" s="272" t="s">
        <v>25</v>
      </c>
      <c r="BQ7" s="272" t="s">
        <v>26</v>
      </c>
      <c r="BR7" s="284" t="s">
        <v>27</v>
      </c>
      <c r="BS7" s="270" t="s">
        <v>23</v>
      </c>
      <c r="BT7" s="271" t="s">
        <v>190</v>
      </c>
      <c r="BU7" s="272" t="s">
        <v>25</v>
      </c>
      <c r="BV7" s="272" t="s">
        <v>26</v>
      </c>
      <c r="BW7" s="296" t="s">
        <v>27</v>
      </c>
      <c r="BX7" s="270" t="s">
        <v>23</v>
      </c>
      <c r="BY7" s="271" t="s">
        <v>190</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hidden="1" outlineLevel="1" spans="1:81">
      <c r="A8" s="191" t="s">
        <v>28</v>
      </c>
      <c r="B8" s="192">
        <v>194.416191</v>
      </c>
      <c r="C8" s="193">
        <v>198.1283</v>
      </c>
      <c r="D8" s="177">
        <v>0.981264115222308</v>
      </c>
      <c r="E8" s="195">
        <v>-3.71210900000003</v>
      </c>
      <c r="F8" s="196">
        <v>206.92394</v>
      </c>
      <c r="G8" s="192">
        <v>85.9602669999999</v>
      </c>
      <c r="H8" s="193">
        <v>50.46567</v>
      </c>
      <c r="I8" s="177">
        <v>1.70334143983425</v>
      </c>
      <c r="J8" s="195">
        <v>35.4945969999999</v>
      </c>
      <c r="K8" s="196">
        <v>56.566806</v>
      </c>
      <c r="L8" s="192">
        <v>0</v>
      </c>
      <c r="M8" s="193">
        <v>0</v>
      </c>
      <c r="N8" s="177" t="s">
        <v>29</v>
      </c>
      <c r="O8" s="195">
        <v>0</v>
      </c>
      <c r="P8" s="196">
        <v>0</v>
      </c>
      <c r="Q8" s="276">
        <v>108.455924</v>
      </c>
      <c r="R8" s="654">
        <v>147.66263</v>
      </c>
      <c r="S8" s="177">
        <v>0.734484574736344</v>
      </c>
      <c r="T8" s="195">
        <v>-39.206706</v>
      </c>
      <c r="U8" s="196">
        <v>150.357134</v>
      </c>
      <c r="V8" s="230">
        <v>0.557854381582859</v>
      </c>
      <c r="W8" s="177">
        <v>0.745287927065442</v>
      </c>
      <c r="X8" s="177">
        <v>0.748508544582764</v>
      </c>
      <c r="Y8" s="248">
        <v>-0.187433545482583</v>
      </c>
      <c r="Z8" s="249">
        <v>0.726629958814818</v>
      </c>
      <c r="AA8" s="192">
        <v>38.247319</v>
      </c>
      <c r="AB8" s="193">
        <v>31.49420911</v>
      </c>
      <c r="AC8" s="177">
        <v>1.21442386015833</v>
      </c>
      <c r="AD8" s="195">
        <v>6.75310988999996</v>
      </c>
      <c r="AE8" s="656">
        <v>33.6848870000001</v>
      </c>
      <c r="AF8" s="192">
        <v>16.4696570000001</v>
      </c>
      <c r="AG8" s="193">
        <v>18.033109</v>
      </c>
      <c r="AH8" s="177">
        <v>0.913301028680085</v>
      </c>
      <c r="AI8" s="195">
        <v>-1.56345199999991</v>
      </c>
      <c r="AJ8" s="196">
        <v>19.834799</v>
      </c>
      <c r="AK8" s="192">
        <v>0</v>
      </c>
      <c r="AL8" s="193">
        <v>0</v>
      </c>
      <c r="AM8" s="177" t="s">
        <v>29</v>
      </c>
      <c r="AN8" s="195">
        <v>0</v>
      </c>
      <c r="AO8" s="196">
        <v>0</v>
      </c>
      <c r="AP8" s="192">
        <v>0</v>
      </c>
      <c r="AQ8" s="193">
        <v>0</v>
      </c>
      <c r="AR8" s="194" t="s">
        <v>29</v>
      </c>
      <c r="AS8" s="195">
        <v>0</v>
      </c>
      <c r="AT8" s="196">
        <v>0</v>
      </c>
      <c r="AU8" s="192">
        <v>53.738948</v>
      </c>
      <c r="AV8" s="193">
        <v>98.13531189</v>
      </c>
      <c r="AW8" s="194">
        <v>0.547600521820688</v>
      </c>
      <c r="AX8" s="661">
        <v>-44.39636389</v>
      </c>
      <c r="AY8" s="196">
        <v>96.8374479999997</v>
      </c>
      <c r="AZ8" s="230">
        <v>0.27641189616764</v>
      </c>
      <c r="BA8" s="177">
        <v>0.495311936204974</v>
      </c>
      <c r="BB8" s="177">
        <v>0.558056198454407</v>
      </c>
      <c r="BC8" s="248">
        <v>-0.218900040037334</v>
      </c>
      <c r="BD8" s="249">
        <v>0.46798571494434</v>
      </c>
      <c r="BE8" s="285">
        <v>58</v>
      </c>
      <c r="BF8" s="286">
        <v>50</v>
      </c>
      <c r="BG8" s="177">
        <v>1.16</v>
      </c>
      <c r="BH8" s="299">
        <v>8</v>
      </c>
      <c r="BI8" s="274">
        <v>44.66666667</v>
      </c>
      <c r="BJ8" s="177">
        <v>3.54199538259109</v>
      </c>
      <c r="BK8" s="177">
        <v>3.962566</v>
      </c>
      <c r="BL8" s="177">
        <v>0.893864072570928</v>
      </c>
      <c r="BM8" s="177">
        <v>-0.420570617408906</v>
      </c>
      <c r="BN8" s="230">
        <v>0.196729083124563</v>
      </c>
      <c r="BO8" s="177">
        <v>0.158958660171212</v>
      </c>
      <c r="BP8" s="177">
        <v>1.23761160865768</v>
      </c>
      <c r="BQ8" s="177">
        <v>0.0377704229533513</v>
      </c>
      <c r="BR8" s="249">
        <v>0.162788737736195</v>
      </c>
      <c r="BS8" s="285">
        <v>5.08313251969374</v>
      </c>
      <c r="BT8" s="286">
        <v>6.29094381471832</v>
      </c>
      <c r="BU8" s="177">
        <v>0.808007934803236</v>
      </c>
      <c r="BV8" s="299">
        <v>-1.20781129502458</v>
      </c>
      <c r="BW8" s="274">
        <v>6.14293110141647</v>
      </c>
      <c r="BX8" s="285">
        <v>1.40503829823994</v>
      </c>
      <c r="BY8" s="286">
        <v>3.11597956142484</v>
      </c>
      <c r="BZ8" s="177">
        <v>0.45091383641729</v>
      </c>
      <c r="CA8" s="299">
        <v>-1.7109412631849</v>
      </c>
      <c r="CB8" s="274">
        <v>2.87480400335021</v>
      </c>
      <c r="CC8" s="194"/>
    </row>
    <row r="9" s="162" customFormat="1" hidden="1" outlineLevel="1" spans="1:81">
      <c r="A9" s="191" t="s">
        <v>30</v>
      </c>
      <c r="B9" s="192">
        <v>61.8655639999999</v>
      </c>
      <c r="C9" s="193">
        <v>77.40749</v>
      </c>
      <c r="D9" s="177">
        <v>0.799219352029111</v>
      </c>
      <c r="E9" s="195">
        <v>-15.5419260000001</v>
      </c>
      <c r="F9" s="196">
        <v>76.611518</v>
      </c>
      <c r="G9" s="192">
        <v>23.3928690000001</v>
      </c>
      <c r="H9" s="193">
        <v>20.72175</v>
      </c>
      <c r="I9" s="177">
        <v>1.12890412248001</v>
      </c>
      <c r="J9" s="195">
        <v>2.67111900000005</v>
      </c>
      <c r="K9" s="196">
        <v>20.508745</v>
      </c>
      <c r="L9" s="192">
        <v>0</v>
      </c>
      <c r="M9" s="193">
        <v>0</v>
      </c>
      <c r="N9" s="177" t="s">
        <v>29</v>
      </c>
      <c r="O9" s="195">
        <v>0</v>
      </c>
      <c r="P9" s="196">
        <v>0</v>
      </c>
      <c r="Q9" s="276">
        <v>38.4726949999998</v>
      </c>
      <c r="R9" s="654">
        <v>56.68574</v>
      </c>
      <c r="S9" s="177">
        <v>0.678701468835016</v>
      </c>
      <c r="T9" s="195">
        <v>-18.2130450000002</v>
      </c>
      <c r="U9" s="196">
        <v>56.102773</v>
      </c>
      <c r="V9" s="230">
        <v>0.621875765975396</v>
      </c>
      <c r="W9" s="177">
        <v>0.732303036824989</v>
      </c>
      <c r="X9" s="177">
        <v>0.849205499231074</v>
      </c>
      <c r="Y9" s="248">
        <v>-0.110427270849593</v>
      </c>
      <c r="Z9" s="249">
        <v>0.732302067164366</v>
      </c>
      <c r="AA9" s="192">
        <v>15.538581</v>
      </c>
      <c r="AB9" s="193">
        <v>15.24167905</v>
      </c>
      <c r="AC9" s="177">
        <v>1.01947960910514</v>
      </c>
      <c r="AD9" s="195">
        <v>0.296901950000004</v>
      </c>
      <c r="AE9" s="656">
        <v>14.4364920000001</v>
      </c>
      <c r="AF9" s="192">
        <v>4.76620200000001</v>
      </c>
      <c r="AG9" s="193">
        <v>4.125175</v>
      </c>
      <c r="AH9" s="177">
        <v>1.15539389238033</v>
      </c>
      <c r="AI9" s="195">
        <v>0.641027000000015</v>
      </c>
      <c r="AJ9" s="196">
        <v>4.586338</v>
      </c>
      <c r="AK9" s="192">
        <v>0</v>
      </c>
      <c r="AL9" s="193">
        <v>0</v>
      </c>
      <c r="AM9" s="177" t="s">
        <v>29</v>
      </c>
      <c r="AN9" s="195">
        <v>0</v>
      </c>
      <c r="AO9" s="196">
        <v>0</v>
      </c>
      <c r="AP9" s="192">
        <v>0</v>
      </c>
      <c r="AQ9" s="193">
        <v>0</v>
      </c>
      <c r="AR9" s="194" t="s">
        <v>29</v>
      </c>
      <c r="AS9" s="195">
        <v>0</v>
      </c>
      <c r="AT9" s="196">
        <v>0</v>
      </c>
      <c r="AU9" s="192">
        <v>18.1679119999998</v>
      </c>
      <c r="AV9" s="193">
        <v>37.31888595</v>
      </c>
      <c r="AW9" s="194">
        <v>0.48682889474089</v>
      </c>
      <c r="AX9" s="661">
        <v>-19.1509739500002</v>
      </c>
      <c r="AY9" s="196">
        <v>37.0799429999999</v>
      </c>
      <c r="AZ9" s="230">
        <v>0.293667604808385</v>
      </c>
      <c r="BA9" s="177">
        <v>0.482109495476471</v>
      </c>
      <c r="BB9" s="177">
        <v>0.609130514050863</v>
      </c>
      <c r="BC9" s="248">
        <v>-0.188441890668086</v>
      </c>
      <c r="BD9" s="249">
        <v>0.483999586067462</v>
      </c>
      <c r="BE9" s="285">
        <v>23</v>
      </c>
      <c r="BF9" s="286">
        <v>27</v>
      </c>
      <c r="BG9" s="177">
        <v>0.851851851851852</v>
      </c>
      <c r="BH9" s="299">
        <v>-4</v>
      </c>
      <c r="BI9" s="274">
        <v>28.3333333366667</v>
      </c>
      <c r="BJ9" s="177">
        <v>2.54242043835616</v>
      </c>
      <c r="BK9" s="177">
        <v>2.79786108433735</v>
      </c>
      <c r="BL9" s="177">
        <v>0.908701455046798</v>
      </c>
      <c r="BM9" s="177">
        <v>-0.255440645981189</v>
      </c>
      <c r="BN9" s="230">
        <v>0.251166885021852</v>
      </c>
      <c r="BO9" s="177">
        <v>0.196901863760212</v>
      </c>
      <c r="BP9" s="177">
        <v>1.27559424895909</v>
      </c>
      <c r="BQ9" s="177">
        <v>0.0542650212616401</v>
      </c>
      <c r="BR9" s="249">
        <v>0.188437618479249</v>
      </c>
      <c r="BS9" s="285">
        <v>3.98141657851511</v>
      </c>
      <c r="BT9" s="286">
        <v>5.07867209026423</v>
      </c>
      <c r="BU9" s="177">
        <v>0.783948344715432</v>
      </c>
      <c r="BV9" s="299">
        <v>-1.09725551174912</v>
      </c>
      <c r="BW9" s="274">
        <v>5.30679600002546</v>
      </c>
      <c r="BX9" s="285">
        <v>1.16921307035693</v>
      </c>
      <c r="BY9" s="286">
        <v>2.44847603912772</v>
      </c>
      <c r="BZ9" s="177">
        <v>0.477526858205835</v>
      </c>
      <c r="CA9" s="299">
        <v>-1.27926296877079</v>
      </c>
      <c r="CB9" s="274">
        <v>2.56848706735678</v>
      </c>
      <c r="CC9" s="194"/>
    </row>
    <row r="10" s="163" customFormat="1" collapsed="1" spans="1:81">
      <c r="A10" s="197" t="s">
        <v>31</v>
      </c>
      <c r="B10" s="198">
        <v>256.281755</v>
      </c>
      <c r="C10" s="199">
        <v>275.53579</v>
      </c>
      <c r="D10" s="232">
        <v>0.930121473511662</v>
      </c>
      <c r="E10" s="199">
        <v>-19.2540350000002</v>
      </c>
      <c r="F10" s="201">
        <v>283.535458</v>
      </c>
      <c r="G10" s="198">
        <v>109.353136</v>
      </c>
      <c r="H10" s="199">
        <v>71.18742</v>
      </c>
      <c r="I10" s="232">
        <v>1.53613006342975</v>
      </c>
      <c r="J10" s="199">
        <v>38.165716</v>
      </c>
      <c r="K10" s="201">
        <v>77.075551</v>
      </c>
      <c r="L10" s="198">
        <v>0</v>
      </c>
      <c r="M10" s="199">
        <v>0</v>
      </c>
      <c r="N10" s="232" t="s">
        <v>29</v>
      </c>
      <c r="O10" s="199">
        <v>0</v>
      </c>
      <c r="P10" s="201">
        <v>0</v>
      </c>
      <c r="Q10" s="198">
        <v>146.928619</v>
      </c>
      <c r="R10" s="199">
        <v>204.34837</v>
      </c>
      <c r="S10" s="232">
        <v>0.719010477059347</v>
      </c>
      <c r="T10" s="199">
        <v>-57.4197510000001</v>
      </c>
      <c r="U10" s="655">
        <v>206.459907</v>
      </c>
      <c r="V10" s="231">
        <v>0.573308931023982</v>
      </c>
      <c r="W10" s="232">
        <v>0.741640024332229</v>
      </c>
      <c r="X10" s="232">
        <v>0.773028574799732</v>
      </c>
      <c r="Y10" s="200">
        <v>-0.168331093308247</v>
      </c>
      <c r="Z10" s="250">
        <v>0.728162567237005</v>
      </c>
      <c r="AA10" s="198">
        <v>53.7859</v>
      </c>
      <c r="AB10" s="199">
        <v>46.73588816</v>
      </c>
      <c r="AC10" s="232">
        <v>1.1508479268836</v>
      </c>
      <c r="AD10" s="199">
        <v>7.05001183999997</v>
      </c>
      <c r="AE10" s="202">
        <v>48.1213790000002</v>
      </c>
      <c r="AF10" s="198">
        <v>21.2358590000001</v>
      </c>
      <c r="AG10" s="199">
        <v>22.158284</v>
      </c>
      <c r="AH10" s="232">
        <v>0.958371099494894</v>
      </c>
      <c r="AI10" s="199">
        <v>-0.92242499999989</v>
      </c>
      <c r="AJ10" s="201">
        <v>24.421137</v>
      </c>
      <c r="AK10" s="198">
        <v>0</v>
      </c>
      <c r="AL10" s="199">
        <v>0</v>
      </c>
      <c r="AM10" s="232" t="s">
        <v>29</v>
      </c>
      <c r="AN10" s="199">
        <v>0</v>
      </c>
      <c r="AO10" s="201">
        <v>0</v>
      </c>
      <c r="AP10" s="198">
        <v>0</v>
      </c>
      <c r="AQ10" s="199">
        <v>0</v>
      </c>
      <c r="AR10" s="200" t="s">
        <v>29</v>
      </c>
      <c r="AS10" s="199">
        <v>0</v>
      </c>
      <c r="AT10" s="201">
        <v>0</v>
      </c>
      <c r="AU10" s="198">
        <v>71.9068599999998</v>
      </c>
      <c r="AV10" s="199">
        <v>135.45419784</v>
      </c>
      <c r="AW10" s="200">
        <v>0.530857375752481</v>
      </c>
      <c r="AX10" s="662">
        <v>-63.5473378400002</v>
      </c>
      <c r="AY10" s="201">
        <v>133.917391</v>
      </c>
      <c r="AZ10" s="231">
        <v>0.280577366890592</v>
      </c>
      <c r="BA10" s="232">
        <v>0.49160291604949</v>
      </c>
      <c r="BB10" s="232">
        <v>0.570739834387691</v>
      </c>
      <c r="BC10" s="200">
        <v>-0.211025549158898</v>
      </c>
      <c r="BD10" s="250">
        <v>0.47231267632142</v>
      </c>
      <c r="BE10" s="287">
        <v>81</v>
      </c>
      <c r="BF10" s="288">
        <v>77</v>
      </c>
      <c r="BG10" s="232">
        <v>1.05194805194805</v>
      </c>
      <c r="BH10" s="232">
        <v>4</v>
      </c>
      <c r="BI10" s="275">
        <v>73.0000000066667</v>
      </c>
      <c r="BJ10" s="696">
        <v>3.23497306451613</v>
      </c>
      <c r="BK10" s="696">
        <v>3.54767111587983</v>
      </c>
      <c r="BL10" s="232">
        <v>0.911858218772303</v>
      </c>
      <c r="BM10" s="696">
        <v>-0.312698051363699</v>
      </c>
      <c r="BN10" s="231">
        <v>0.209870187598801</v>
      </c>
      <c r="BO10" s="232">
        <v>0.169618212428955</v>
      </c>
      <c r="BP10" s="232">
        <v>1.23730927589339</v>
      </c>
      <c r="BQ10" s="232">
        <v>0.0402519751698462</v>
      </c>
      <c r="BR10" s="250">
        <v>0.169719086774679</v>
      </c>
      <c r="BS10" s="287">
        <v>4.76485017448811</v>
      </c>
      <c r="BT10" s="288">
        <v>5.89559331913636</v>
      </c>
      <c r="BU10" s="232">
        <v>0.808205369088468</v>
      </c>
      <c r="BV10" s="232">
        <v>-1.13074314464825</v>
      </c>
      <c r="BW10" s="275">
        <v>5.89208921049413</v>
      </c>
      <c r="BX10" s="287">
        <v>1.33690911558605</v>
      </c>
      <c r="BY10" s="288">
        <v>2.89829086752933</v>
      </c>
      <c r="BZ10" s="232">
        <v>0.461274998504795</v>
      </c>
      <c r="CA10" s="232">
        <v>-1.56138175194328</v>
      </c>
      <c r="CB10" s="275">
        <v>2.78290842413305</v>
      </c>
      <c r="CC10" s="194"/>
    </row>
    <row r="11" s="164" customFormat="1" hidden="1" outlineLevel="1" spans="1:81">
      <c r="A11" s="191" t="s">
        <v>32</v>
      </c>
      <c r="B11" s="192">
        <v>108.879963</v>
      </c>
      <c r="C11" s="193">
        <v>98.66</v>
      </c>
      <c r="D11" s="177">
        <v>1.10358770525035</v>
      </c>
      <c r="E11" s="195">
        <v>10.2199629999999</v>
      </c>
      <c r="F11" s="196">
        <v>28.6843759999999</v>
      </c>
      <c r="G11" s="192">
        <v>0.929204</v>
      </c>
      <c r="H11" s="193">
        <v>0</v>
      </c>
      <c r="I11" s="177" t="s">
        <v>29</v>
      </c>
      <c r="J11" s="195">
        <v>0.929204</v>
      </c>
      <c r="K11" s="196">
        <v>0</v>
      </c>
      <c r="L11" s="192">
        <v>0</v>
      </c>
      <c r="M11" s="193">
        <v>0</v>
      </c>
      <c r="N11" s="177" t="s">
        <v>29</v>
      </c>
      <c r="O11" s="195">
        <v>0</v>
      </c>
      <c r="P11" s="196">
        <v>0</v>
      </c>
      <c r="Q11" s="276">
        <v>108.879963</v>
      </c>
      <c r="R11" s="654">
        <v>98.66</v>
      </c>
      <c r="S11" s="177">
        <v>1.10358770525035</v>
      </c>
      <c r="T11" s="195">
        <v>10.219963</v>
      </c>
      <c r="U11" s="196">
        <v>28.6843759999999</v>
      </c>
      <c r="V11" s="230">
        <v>1</v>
      </c>
      <c r="W11" s="177">
        <v>1</v>
      </c>
      <c r="X11" s="177">
        <v>1</v>
      </c>
      <c r="Y11" s="248">
        <v>0</v>
      </c>
      <c r="Z11" s="249">
        <v>1</v>
      </c>
      <c r="AA11" s="192">
        <v>12.963136</v>
      </c>
      <c r="AB11" s="193">
        <v>10.89666239</v>
      </c>
      <c r="AC11" s="177">
        <v>1.18964280401092</v>
      </c>
      <c r="AD11" s="195">
        <v>2.06647360999998</v>
      </c>
      <c r="AE11" s="656">
        <v>9.833948</v>
      </c>
      <c r="AF11" s="192">
        <v>43.4162409999999</v>
      </c>
      <c r="AG11" s="193">
        <v>43.108168</v>
      </c>
      <c r="AH11" s="177">
        <v>1.00714651107419</v>
      </c>
      <c r="AI11" s="195">
        <v>0.308072999999943</v>
      </c>
      <c r="AJ11" s="196">
        <v>48.860277</v>
      </c>
      <c r="AK11" s="192">
        <v>0</v>
      </c>
      <c r="AL11" s="193">
        <v>0</v>
      </c>
      <c r="AM11" s="177" t="s">
        <v>29</v>
      </c>
      <c r="AN11" s="195">
        <v>0</v>
      </c>
      <c r="AO11" s="196">
        <v>3.26792</v>
      </c>
      <c r="AP11" s="192">
        <v>0</v>
      </c>
      <c r="AQ11" s="193">
        <v>0</v>
      </c>
      <c r="AR11" s="194" t="s">
        <v>29</v>
      </c>
      <c r="AS11" s="195">
        <v>0</v>
      </c>
      <c r="AT11" s="196">
        <v>0</v>
      </c>
      <c r="AU11" s="192">
        <v>51.571382</v>
      </c>
      <c r="AV11" s="193">
        <v>44.65516961</v>
      </c>
      <c r="AW11" s="194">
        <v>1.15488044162419</v>
      </c>
      <c r="AX11" s="661">
        <v>6.91621238999997</v>
      </c>
      <c r="AY11" s="196">
        <v>-26.7419290000001</v>
      </c>
      <c r="AZ11" s="230">
        <v>0.473653559195277</v>
      </c>
      <c r="BA11" s="177">
        <v>0.45261676069329</v>
      </c>
      <c r="BB11" s="177">
        <v>1.04647816945569</v>
      </c>
      <c r="BC11" s="248">
        <v>0.0210367985019866</v>
      </c>
      <c r="BD11" s="249">
        <v>-0.932282054871966</v>
      </c>
      <c r="BE11" s="285">
        <v>14</v>
      </c>
      <c r="BF11" s="286">
        <v>15</v>
      </c>
      <c r="BG11" s="177">
        <v>0.933333333333333</v>
      </c>
      <c r="BH11" s="299">
        <v>-1</v>
      </c>
      <c r="BI11" s="274">
        <v>15.58333333</v>
      </c>
      <c r="BJ11" s="697">
        <v>7.36781704511278</v>
      </c>
      <c r="BK11" s="697">
        <v>6.57733333333333</v>
      </c>
      <c r="BL11" s="177">
        <v>1.12018300908871</v>
      </c>
      <c r="BM11" s="697">
        <v>0.790483711779449</v>
      </c>
      <c r="BN11" s="230">
        <v>0.119058967718422</v>
      </c>
      <c r="BO11" s="177">
        <v>0.110446608453274</v>
      </c>
      <c r="BP11" s="177">
        <v>1.0779775801698</v>
      </c>
      <c r="BQ11" s="177">
        <v>0.00861235926514813</v>
      </c>
      <c r="BR11" s="249">
        <v>0.342832906666682</v>
      </c>
      <c r="BS11" s="285">
        <v>8.39919931411659</v>
      </c>
      <c r="BT11" s="286">
        <v>9.05414855199529</v>
      </c>
      <c r="BU11" s="177">
        <v>0.927663077967241</v>
      </c>
      <c r="BV11" s="299">
        <v>-0.654949237878704</v>
      </c>
      <c r="BW11" s="274">
        <v>2.91687285716784</v>
      </c>
      <c r="BX11" s="285">
        <v>3.97831064952185</v>
      </c>
      <c r="BY11" s="286">
        <v>4.09805938843995</v>
      </c>
      <c r="BZ11" s="177">
        <v>0.970779159702786</v>
      </c>
      <c r="CA11" s="299">
        <v>-0.119748738918102</v>
      </c>
      <c r="CB11" s="274">
        <v>-2.7193482210807</v>
      </c>
      <c r="CC11" s="194"/>
    </row>
    <row r="12" s="159" customFormat="1" hidden="1" outlineLevel="1" spans="1:81">
      <c r="A12" s="191" t="s">
        <v>33</v>
      </c>
      <c r="B12" s="192">
        <v>33.078417</v>
      </c>
      <c r="C12" s="193">
        <v>37.9</v>
      </c>
      <c r="D12" s="177">
        <v>0.872781451187335</v>
      </c>
      <c r="E12" s="195">
        <v>-4.821583</v>
      </c>
      <c r="F12" s="196">
        <v>38.496118</v>
      </c>
      <c r="G12" s="192">
        <v>14.470555</v>
      </c>
      <c r="H12" s="193">
        <v>11.2</v>
      </c>
      <c r="I12" s="177">
        <v>1.29201383928571</v>
      </c>
      <c r="J12" s="195">
        <v>3.270555</v>
      </c>
      <c r="K12" s="196">
        <v>13.124357</v>
      </c>
      <c r="L12" s="192">
        <v>0</v>
      </c>
      <c r="M12" s="193">
        <v>0</v>
      </c>
      <c r="N12" s="177" t="s">
        <v>29</v>
      </c>
      <c r="O12" s="195">
        <v>0</v>
      </c>
      <c r="P12" s="196">
        <v>0</v>
      </c>
      <c r="Q12" s="276">
        <v>18.607862</v>
      </c>
      <c r="R12" s="654">
        <v>26.7</v>
      </c>
      <c r="S12" s="177">
        <v>0.696923670411985</v>
      </c>
      <c r="T12" s="195">
        <v>-8.09213800000001</v>
      </c>
      <c r="U12" s="196">
        <v>25.371761</v>
      </c>
      <c r="V12" s="230">
        <v>0.562537862679462</v>
      </c>
      <c r="W12" s="177">
        <v>0.704485488126649</v>
      </c>
      <c r="X12" s="177">
        <v>0.798508801331522</v>
      </c>
      <c r="Y12" s="248">
        <v>-0.141947625447187</v>
      </c>
      <c r="Z12" s="249">
        <v>0.659073234345343</v>
      </c>
      <c r="AA12" s="192">
        <v>7.76924399999998</v>
      </c>
      <c r="AB12" s="193">
        <v>5.95566803</v>
      </c>
      <c r="AC12" s="177">
        <v>1.30451260225798</v>
      </c>
      <c r="AD12" s="195">
        <v>1.81357596999998</v>
      </c>
      <c r="AE12" s="656">
        <v>6.85959699999999</v>
      </c>
      <c r="AF12" s="192">
        <v>2.690064</v>
      </c>
      <c r="AG12" s="193">
        <v>2.540662</v>
      </c>
      <c r="AH12" s="177">
        <v>1.05880435886395</v>
      </c>
      <c r="AI12" s="195">
        <v>0.149401999999998</v>
      </c>
      <c r="AJ12" s="196">
        <v>4.32180499999999</v>
      </c>
      <c r="AK12" s="192">
        <v>0</v>
      </c>
      <c r="AL12" s="193">
        <v>0</v>
      </c>
      <c r="AM12" s="177" t="s">
        <v>29</v>
      </c>
      <c r="AN12" s="195">
        <v>0</v>
      </c>
      <c r="AO12" s="196">
        <v>0</v>
      </c>
      <c r="AP12" s="192">
        <v>0</v>
      </c>
      <c r="AQ12" s="193">
        <v>0</v>
      </c>
      <c r="AR12" s="194" t="s">
        <v>29</v>
      </c>
      <c r="AS12" s="195">
        <v>0</v>
      </c>
      <c r="AT12" s="196">
        <v>0</v>
      </c>
      <c r="AU12" s="192">
        <v>8.14855400000001</v>
      </c>
      <c r="AV12" s="193">
        <v>18.20366997</v>
      </c>
      <c r="AW12" s="194">
        <v>0.447632483638134</v>
      </c>
      <c r="AX12" s="661">
        <v>-10.05511597</v>
      </c>
      <c r="AY12" s="196">
        <v>14.190359</v>
      </c>
      <c r="AZ12" s="230">
        <v>0.246340506560517</v>
      </c>
      <c r="BA12" s="177">
        <v>0.480307914775726</v>
      </c>
      <c r="BB12" s="177">
        <v>0.512880381485161</v>
      </c>
      <c r="BC12" s="248">
        <v>-0.233967408215209</v>
      </c>
      <c r="BD12" s="249">
        <v>0.368617921422623</v>
      </c>
      <c r="BE12" s="285">
        <v>10</v>
      </c>
      <c r="BF12" s="286">
        <v>10</v>
      </c>
      <c r="BG12" s="177">
        <v>1</v>
      </c>
      <c r="BH12" s="299">
        <v>0</v>
      </c>
      <c r="BI12" s="274">
        <v>10.0000000033333</v>
      </c>
      <c r="BJ12" s="697">
        <v>3.3078417</v>
      </c>
      <c r="BK12" s="697">
        <v>3.79</v>
      </c>
      <c r="BL12" s="177">
        <v>0.872781451187335</v>
      </c>
      <c r="BM12" s="697">
        <v>-0.4821583</v>
      </c>
      <c r="BN12" s="230">
        <v>0.234873512840714</v>
      </c>
      <c r="BO12" s="177">
        <v>0.157141636675462</v>
      </c>
      <c r="BP12" s="177">
        <v>1.49466123562012</v>
      </c>
      <c r="BQ12" s="177">
        <v>0.0777318761652518</v>
      </c>
      <c r="BR12" s="249">
        <v>0.178189317686526</v>
      </c>
      <c r="BS12" s="285">
        <v>4.25761077911829</v>
      </c>
      <c r="BT12" s="286">
        <v>6.36368578790648</v>
      </c>
      <c r="BU12" s="177">
        <v>0.669047926157735</v>
      </c>
      <c r="BV12" s="299">
        <v>-2.10607500878819</v>
      </c>
      <c r="BW12" s="274">
        <v>5.6120086938052</v>
      </c>
      <c r="BX12" s="285">
        <v>1.04882199606551</v>
      </c>
      <c r="BY12" s="286">
        <v>3.05652865107728</v>
      </c>
      <c r="BZ12" s="177">
        <v>0.343141555599636</v>
      </c>
      <c r="CA12" s="299">
        <v>-2.00770665501176</v>
      </c>
      <c r="CB12" s="274">
        <v>2.06868697971616</v>
      </c>
      <c r="CC12" s="194"/>
    </row>
    <row r="13" s="164" customFormat="1" hidden="1" outlineLevel="1" spans="1:81">
      <c r="A13" s="191" t="s">
        <v>34</v>
      </c>
      <c r="B13" s="192">
        <v>22.043115</v>
      </c>
      <c r="C13" s="193">
        <v>21</v>
      </c>
      <c r="D13" s="177">
        <v>1.04967214285714</v>
      </c>
      <c r="E13" s="195">
        <v>1.043115</v>
      </c>
      <c r="F13" s="196">
        <v>23.769248</v>
      </c>
      <c r="G13" s="276">
        <v>15.726648</v>
      </c>
      <c r="H13" s="193">
        <v>12.5</v>
      </c>
      <c r="I13" s="177">
        <v>1.25813184</v>
      </c>
      <c r="J13" s="195">
        <v>3.226648</v>
      </c>
      <c r="K13" s="196">
        <v>7.32978499999998</v>
      </c>
      <c r="L13" s="276">
        <v>0</v>
      </c>
      <c r="M13" s="193">
        <v>0</v>
      </c>
      <c r="N13" s="177" t="s">
        <v>29</v>
      </c>
      <c r="O13" s="195">
        <v>0</v>
      </c>
      <c r="P13" s="196">
        <v>0</v>
      </c>
      <c r="Q13" s="276">
        <v>6.316467</v>
      </c>
      <c r="R13" s="654">
        <v>8.5</v>
      </c>
      <c r="S13" s="177">
        <v>0.743113764705883</v>
      </c>
      <c r="T13" s="195">
        <v>-2.183533</v>
      </c>
      <c r="U13" s="196">
        <v>16.439463</v>
      </c>
      <c r="V13" s="230">
        <v>0.286550562386487</v>
      </c>
      <c r="W13" s="177">
        <v>0.404761904761905</v>
      </c>
      <c r="X13" s="177">
        <v>0.707948448248967</v>
      </c>
      <c r="Y13" s="248">
        <v>-0.118211342375418</v>
      </c>
      <c r="Z13" s="249">
        <v>0.691627391829982</v>
      </c>
      <c r="AA13" s="276">
        <v>17.629601</v>
      </c>
      <c r="AB13" s="193">
        <v>17.21445138</v>
      </c>
      <c r="AC13" s="177">
        <v>1.0241163433464</v>
      </c>
      <c r="AD13" s="195">
        <v>0.415149619999994</v>
      </c>
      <c r="AE13" s="656">
        <v>15.754414</v>
      </c>
      <c r="AF13" s="276">
        <v>4.303395</v>
      </c>
      <c r="AG13" s="193">
        <v>5.290614</v>
      </c>
      <c r="AH13" s="177">
        <v>0.813401809317406</v>
      </c>
      <c r="AI13" s="195">
        <v>-0.987219000000001</v>
      </c>
      <c r="AJ13" s="196">
        <v>6.72224299999998</v>
      </c>
      <c r="AK13" s="276">
        <v>0</v>
      </c>
      <c r="AL13" s="193">
        <v>0</v>
      </c>
      <c r="AM13" s="177" t="s">
        <v>29</v>
      </c>
      <c r="AN13" s="195">
        <v>0</v>
      </c>
      <c r="AO13" s="196">
        <v>0</v>
      </c>
      <c r="AP13" s="276">
        <v>0</v>
      </c>
      <c r="AQ13" s="193">
        <v>0</v>
      </c>
      <c r="AR13" s="194" t="s">
        <v>29</v>
      </c>
      <c r="AS13" s="195">
        <v>0</v>
      </c>
      <c r="AT13" s="196">
        <v>0</v>
      </c>
      <c r="AU13" s="192">
        <v>-15.616529</v>
      </c>
      <c r="AV13" s="193">
        <v>-14.00506538</v>
      </c>
      <c r="AW13" s="194">
        <v>0.884937086955606</v>
      </c>
      <c r="AX13" s="661">
        <v>-1.61146361999999</v>
      </c>
      <c r="AY13" s="196">
        <v>-6.03719399999994</v>
      </c>
      <c r="AZ13" s="230">
        <v>-0.70845381880011</v>
      </c>
      <c r="BA13" s="177">
        <v>-0.666907875238095</v>
      </c>
      <c r="BB13" s="177">
        <v>0.937703624286664</v>
      </c>
      <c r="BC13" s="248">
        <v>-0.0415459435620152</v>
      </c>
      <c r="BD13" s="249">
        <v>-0.253991796459019</v>
      </c>
      <c r="BE13" s="289">
        <v>20</v>
      </c>
      <c r="BF13" s="286">
        <v>24</v>
      </c>
      <c r="BG13" s="177">
        <v>0.833333333333333</v>
      </c>
      <c r="BH13" s="299">
        <v>-4</v>
      </c>
      <c r="BI13" s="274">
        <v>23.75</v>
      </c>
      <c r="BJ13" s="697">
        <v>1.01737453846154</v>
      </c>
      <c r="BK13" s="697">
        <v>0.875</v>
      </c>
      <c r="BL13" s="177">
        <v>1.16271375824176</v>
      </c>
      <c r="BM13" s="697">
        <v>0.142374538461538</v>
      </c>
      <c r="BN13" s="230">
        <v>0.799778116659102</v>
      </c>
      <c r="BO13" s="177">
        <v>0.81973578</v>
      </c>
      <c r="BP13" s="177">
        <v>0.975653541265579</v>
      </c>
      <c r="BQ13" s="177">
        <v>-0.0199576633408983</v>
      </c>
      <c r="BR13" s="249">
        <v>0.662806581007526</v>
      </c>
      <c r="BS13" s="289">
        <v>1.2503467889035</v>
      </c>
      <c r="BT13" s="286">
        <v>1.21990527240375</v>
      </c>
      <c r="BU13" s="177">
        <v>1.02495400027231</v>
      </c>
      <c r="BV13" s="299">
        <v>0.0304415164997542</v>
      </c>
      <c r="BW13" s="274">
        <v>1.5087357739869</v>
      </c>
      <c r="BX13" s="289">
        <v>-0.885812957423143</v>
      </c>
      <c r="BY13" s="286">
        <v>-0.813564433210534</v>
      </c>
      <c r="BZ13" s="177">
        <v>0.91119508023784</v>
      </c>
      <c r="CA13" s="299">
        <v>-0.072248524212609</v>
      </c>
      <c r="CB13" s="274">
        <v>-0.383206509616921</v>
      </c>
      <c r="CC13" s="194"/>
    </row>
    <row r="14" s="163" customFormat="1" collapsed="1" spans="1:81">
      <c r="A14" s="197" t="s">
        <v>35</v>
      </c>
      <c r="B14" s="198">
        <v>164.001495</v>
      </c>
      <c r="C14" s="199">
        <v>157.56</v>
      </c>
      <c r="D14" s="232">
        <v>1.04088280654988</v>
      </c>
      <c r="E14" s="199">
        <v>6.44149499999989</v>
      </c>
      <c r="F14" s="201">
        <v>90.9497419999999</v>
      </c>
      <c r="G14" s="198">
        <v>31.126407</v>
      </c>
      <c r="H14" s="199">
        <v>23.7</v>
      </c>
      <c r="I14" s="232">
        <v>1.31335050632911</v>
      </c>
      <c r="J14" s="199">
        <v>7.426407</v>
      </c>
      <c r="K14" s="201">
        <v>20.454142</v>
      </c>
      <c r="L14" s="198">
        <v>0</v>
      </c>
      <c r="M14" s="199">
        <v>0</v>
      </c>
      <c r="N14" s="232" t="s">
        <v>29</v>
      </c>
      <c r="O14" s="199">
        <v>0</v>
      </c>
      <c r="P14" s="201">
        <v>0</v>
      </c>
      <c r="Q14" s="198">
        <v>132.875088</v>
      </c>
      <c r="R14" s="199">
        <v>133.86</v>
      </c>
      <c r="S14" s="232">
        <v>0.992642223218287</v>
      </c>
      <c r="T14" s="199">
        <v>-0.984912000000122</v>
      </c>
      <c r="U14" s="655">
        <v>70.4955999999999</v>
      </c>
      <c r="V14" s="231">
        <v>0.810206565495028</v>
      </c>
      <c r="W14" s="232">
        <v>0.84958111195735</v>
      </c>
      <c r="X14" s="232">
        <v>0.953654164495716</v>
      </c>
      <c r="Y14" s="200">
        <v>-0.0393745464623222</v>
      </c>
      <c r="Z14" s="250">
        <v>0.775105002496874</v>
      </c>
      <c r="AA14" s="198">
        <v>38.361981</v>
      </c>
      <c r="AB14" s="199">
        <v>34.0667818</v>
      </c>
      <c r="AC14" s="232">
        <v>1.12608174218558</v>
      </c>
      <c r="AD14" s="199">
        <v>4.29519919999996</v>
      </c>
      <c r="AE14" s="202">
        <v>32.447959</v>
      </c>
      <c r="AF14" s="198">
        <v>50.4096999999999</v>
      </c>
      <c r="AG14" s="199">
        <v>50.939444</v>
      </c>
      <c r="AH14" s="232">
        <v>0.989600514681706</v>
      </c>
      <c r="AI14" s="199">
        <v>-0.529744000000058</v>
      </c>
      <c r="AJ14" s="201">
        <v>59.904325</v>
      </c>
      <c r="AK14" s="198">
        <v>0</v>
      </c>
      <c r="AL14" s="199">
        <v>0</v>
      </c>
      <c r="AM14" s="232" t="s">
        <v>29</v>
      </c>
      <c r="AN14" s="199">
        <v>0</v>
      </c>
      <c r="AO14" s="201">
        <v>3.26792</v>
      </c>
      <c r="AP14" s="198">
        <v>0</v>
      </c>
      <c r="AQ14" s="199">
        <v>0</v>
      </c>
      <c r="AR14" s="200" t="s">
        <v>29</v>
      </c>
      <c r="AS14" s="199">
        <v>0</v>
      </c>
      <c r="AT14" s="201">
        <v>0</v>
      </c>
      <c r="AU14" s="198">
        <v>44.103407</v>
      </c>
      <c r="AV14" s="199">
        <v>48.8537742</v>
      </c>
      <c r="AW14" s="200">
        <v>0.902763557620897</v>
      </c>
      <c r="AX14" s="662">
        <v>-4.75036720000001</v>
      </c>
      <c r="AY14" s="201">
        <v>-18.588764</v>
      </c>
      <c r="AZ14" s="231">
        <v>0.268920761972322</v>
      </c>
      <c r="BA14" s="232">
        <v>0.310064573495811</v>
      </c>
      <c r="BB14" s="232">
        <v>0.867305667785215</v>
      </c>
      <c r="BC14" s="200">
        <v>-0.0411438115234887</v>
      </c>
      <c r="BD14" s="250">
        <v>-0.204385010789805</v>
      </c>
      <c r="BE14" s="287">
        <v>44</v>
      </c>
      <c r="BF14" s="288">
        <v>49</v>
      </c>
      <c r="BG14" s="232">
        <v>0.897959183673469</v>
      </c>
      <c r="BH14" s="232">
        <v>-5</v>
      </c>
      <c r="BI14" s="275">
        <v>49.3333333333333</v>
      </c>
      <c r="BJ14" s="696">
        <v>3.53113266746411</v>
      </c>
      <c r="BK14" s="696">
        <v>3.21551020408163</v>
      </c>
      <c r="BL14" s="232">
        <v>1.09815626241268</v>
      </c>
      <c r="BM14" s="696">
        <v>0.315622463382482</v>
      </c>
      <c r="BN14" s="231">
        <v>0.233912385981603</v>
      </c>
      <c r="BO14" s="232">
        <v>0.216214659812135</v>
      </c>
      <c r="BP14" s="232">
        <v>1.0818525727388</v>
      </c>
      <c r="BQ14" s="232">
        <v>0.0176977261694683</v>
      </c>
      <c r="BR14" s="250">
        <v>0.356768015900474</v>
      </c>
      <c r="BS14" s="287">
        <v>4.27510495352156</v>
      </c>
      <c r="BT14" s="288">
        <v>4.6250332926957</v>
      </c>
      <c r="BU14" s="232">
        <v>0.924340363186839</v>
      </c>
      <c r="BV14" s="232">
        <v>-0.349928339174137</v>
      </c>
      <c r="BW14" s="275">
        <v>2.80294184296769</v>
      </c>
      <c r="BX14" s="287">
        <v>1.14966448161267</v>
      </c>
      <c r="BY14" s="288">
        <v>1.43405897530362</v>
      </c>
      <c r="BZ14" s="232">
        <v>0.801685635954589</v>
      </c>
      <c r="CA14" s="232">
        <v>-0.284394493690951</v>
      </c>
      <c r="CB14" s="275">
        <v>-0.572879298818148</v>
      </c>
      <c r="CC14" s="194"/>
    </row>
    <row r="15" s="163" customFormat="1" spans="1:81">
      <c r="A15" s="197" t="s">
        <v>36</v>
      </c>
      <c r="B15" s="198">
        <v>337.083199999999</v>
      </c>
      <c r="C15" s="199">
        <v>395.59589182</v>
      </c>
      <c r="D15" s="232">
        <v>0.852089738468203</v>
      </c>
      <c r="E15" s="199">
        <v>-58.5126918200006</v>
      </c>
      <c r="F15" s="201">
        <v>456.286238999999</v>
      </c>
      <c r="G15" s="198">
        <v>0</v>
      </c>
      <c r="H15" s="199">
        <v>0</v>
      </c>
      <c r="I15" s="232" t="s">
        <v>29</v>
      </c>
      <c r="J15" s="199">
        <v>0</v>
      </c>
      <c r="K15" s="201">
        <v>0</v>
      </c>
      <c r="L15" s="198">
        <v>0</v>
      </c>
      <c r="M15" s="199">
        <v>0</v>
      </c>
      <c r="N15" s="232" t="s">
        <v>29</v>
      </c>
      <c r="O15" s="199">
        <v>0</v>
      </c>
      <c r="P15" s="201">
        <v>0</v>
      </c>
      <c r="Q15" s="198">
        <v>190.816794999999</v>
      </c>
      <c r="R15" s="199">
        <v>-656.47888368</v>
      </c>
      <c r="S15" s="232">
        <v>2.29066707207754</v>
      </c>
      <c r="T15" s="199">
        <v>847.295678679999</v>
      </c>
      <c r="U15" s="655">
        <v>456.286238999999</v>
      </c>
      <c r="V15" s="231">
        <v>0.566082186831025</v>
      </c>
      <c r="W15" s="232">
        <v>-1.65946840514386</v>
      </c>
      <c r="X15" s="232">
        <v>2.34112260593593</v>
      </c>
      <c r="Y15" s="200">
        <v>2.22555059197489</v>
      </c>
      <c r="Z15" s="250">
        <v>1</v>
      </c>
      <c r="AA15" s="198">
        <v>63.482675</v>
      </c>
      <c r="AB15" s="199">
        <v>93.3002559</v>
      </c>
      <c r="AC15" s="232">
        <v>0.680412656831737</v>
      </c>
      <c r="AD15" s="199">
        <v>-29.8175809</v>
      </c>
      <c r="AE15" s="202">
        <v>94.0799779999999</v>
      </c>
      <c r="AF15" s="198">
        <v>170.113921</v>
      </c>
      <c r="AG15" s="199">
        <v>181.22301157</v>
      </c>
      <c r="AH15" s="232">
        <v>0.938699338048971</v>
      </c>
      <c r="AI15" s="199">
        <v>-11.1090905700001</v>
      </c>
      <c r="AJ15" s="201">
        <v>272.553571999999</v>
      </c>
      <c r="AK15" s="198">
        <v>16.912624</v>
      </c>
      <c r="AL15" s="199">
        <v>0</v>
      </c>
      <c r="AM15" s="232" t="s">
        <v>29</v>
      </c>
      <c r="AN15" s="199">
        <v>16.912624</v>
      </c>
      <c r="AO15" s="201">
        <v>0</v>
      </c>
      <c r="AP15" s="198">
        <v>0</v>
      </c>
      <c r="AQ15" s="199">
        <v>0</v>
      </c>
      <c r="AR15" s="200" t="s">
        <v>29</v>
      </c>
      <c r="AS15" s="199">
        <v>0</v>
      </c>
      <c r="AT15" s="201">
        <v>0.5775</v>
      </c>
      <c r="AU15" s="198">
        <v>120.399227999999</v>
      </c>
      <c r="AV15" s="202">
        <v>121.07262435</v>
      </c>
      <c r="AW15" s="200">
        <v>0.994438079180857</v>
      </c>
      <c r="AX15" s="663">
        <v>-0.673396350000516</v>
      </c>
      <c r="AY15" s="201">
        <v>89.0751890000002</v>
      </c>
      <c r="AZ15" s="231">
        <v>0.357179556857179</v>
      </c>
      <c r="BA15" s="232">
        <v>0.306051268108439</v>
      </c>
      <c r="BB15" s="232">
        <v>1.16705792158529</v>
      </c>
      <c r="BC15" s="200">
        <v>0.0511282887487395</v>
      </c>
      <c r="BD15" s="250">
        <v>0.195217785211358</v>
      </c>
      <c r="BE15" s="287">
        <v>63</v>
      </c>
      <c r="BF15" s="288">
        <v>63</v>
      </c>
      <c r="BG15" s="232">
        <v>1</v>
      </c>
      <c r="BH15" s="232">
        <v>0</v>
      </c>
      <c r="BI15" s="275">
        <v>62.75</v>
      </c>
      <c r="BJ15" s="696">
        <v>5.3411070422535</v>
      </c>
      <c r="BK15" s="696">
        <v>6.27929987015873</v>
      </c>
      <c r="BL15" s="232">
        <v>0.850589580477941</v>
      </c>
      <c r="BM15" s="696">
        <v>-0.938192827905226</v>
      </c>
      <c r="BN15" s="231">
        <v>0.188329394642035</v>
      </c>
      <c r="BO15" s="232">
        <v>0.235847383224223</v>
      </c>
      <c r="BP15" s="232">
        <v>0.798522298901185</v>
      </c>
      <c r="BQ15" s="232">
        <v>-0.0475179885821878</v>
      </c>
      <c r="BR15" s="250">
        <v>0.206186314551555</v>
      </c>
      <c r="BS15" s="287">
        <v>5.30984556022568</v>
      </c>
      <c r="BT15" s="288">
        <v>4.24003008356165</v>
      </c>
      <c r="BU15" s="232">
        <v>1.25231318070399</v>
      </c>
      <c r="BV15" s="232">
        <v>1.06981547666403</v>
      </c>
      <c r="BW15" s="275">
        <v>4.8499824160248</v>
      </c>
      <c r="BX15" s="287">
        <v>1.89656828418146</v>
      </c>
      <c r="BY15" s="288">
        <v>1.29766658389197</v>
      </c>
      <c r="BZ15" s="232">
        <v>1.46152201784627</v>
      </c>
      <c r="CA15" s="232">
        <v>0.598901700289494</v>
      </c>
      <c r="CB15" s="275">
        <v>0.946802825570391</v>
      </c>
      <c r="CC15" s="194"/>
    </row>
    <row r="16" s="163" customFormat="1" spans="1:81">
      <c r="A16" s="197" t="s">
        <v>37</v>
      </c>
      <c r="B16" s="198">
        <v>360.377468</v>
      </c>
      <c r="C16" s="199">
        <v>353.544</v>
      </c>
      <c r="D16" s="232">
        <v>1.01932847962347</v>
      </c>
      <c r="E16" s="199">
        <v>6.83346799999975</v>
      </c>
      <c r="F16" s="201">
        <v>356.975167</v>
      </c>
      <c r="G16" s="198">
        <v>0</v>
      </c>
      <c r="H16" s="199">
        <v>0</v>
      </c>
      <c r="I16" s="232" t="s">
        <v>29</v>
      </c>
      <c r="J16" s="199">
        <v>0</v>
      </c>
      <c r="K16" s="201">
        <v>0</v>
      </c>
      <c r="L16" s="198">
        <v>0</v>
      </c>
      <c r="M16" s="199">
        <v>0</v>
      </c>
      <c r="N16" s="232" t="s">
        <v>29</v>
      </c>
      <c r="O16" s="199">
        <v>0</v>
      </c>
      <c r="P16" s="201">
        <v>51.537416</v>
      </c>
      <c r="Q16" s="198">
        <v>264.333085</v>
      </c>
      <c r="R16" s="199">
        <v>-275.716</v>
      </c>
      <c r="S16" s="232">
        <v>2.95871507275602</v>
      </c>
      <c r="T16" s="199">
        <v>540.049085</v>
      </c>
      <c r="U16" s="655">
        <v>354.393594</v>
      </c>
      <c r="V16" s="231">
        <v>0.733489489415026</v>
      </c>
      <c r="W16" s="232">
        <v>-0.779863326771208</v>
      </c>
      <c r="X16" s="232">
        <v>2.94053594294762</v>
      </c>
      <c r="Y16" s="200">
        <v>1.51335281618623</v>
      </c>
      <c r="Z16" s="250">
        <v>0.992768200035606</v>
      </c>
      <c r="AA16" s="198">
        <v>83.8507929999998</v>
      </c>
      <c r="AB16" s="199">
        <v>84.51461243</v>
      </c>
      <c r="AC16" s="232">
        <v>0.992145507020458</v>
      </c>
      <c r="AD16" s="199">
        <v>-0.663819430000189</v>
      </c>
      <c r="AE16" s="202">
        <v>82.4860989999998</v>
      </c>
      <c r="AF16" s="198">
        <v>122.79172</v>
      </c>
      <c r="AG16" s="199">
        <v>114.172097</v>
      </c>
      <c r="AH16" s="232">
        <v>1.07549675644479</v>
      </c>
      <c r="AI16" s="199">
        <v>8.61962299999996</v>
      </c>
      <c r="AJ16" s="201">
        <v>31.400297</v>
      </c>
      <c r="AK16" s="198">
        <v>0</v>
      </c>
      <c r="AL16" s="199">
        <v>0</v>
      </c>
      <c r="AM16" s="232" t="s">
        <v>29</v>
      </c>
      <c r="AN16" s="199">
        <v>0</v>
      </c>
      <c r="AO16" s="201">
        <v>0</v>
      </c>
      <c r="AP16" s="198">
        <v>0</v>
      </c>
      <c r="AQ16" s="199">
        <v>0</v>
      </c>
      <c r="AR16" s="200" t="s">
        <v>29</v>
      </c>
      <c r="AS16" s="199">
        <v>0</v>
      </c>
      <c r="AT16" s="201">
        <v>0</v>
      </c>
      <c r="AU16" s="198">
        <v>153.734955</v>
      </c>
      <c r="AV16" s="202">
        <v>154.85729057</v>
      </c>
      <c r="AW16" s="200">
        <v>0.992752452494365</v>
      </c>
      <c r="AX16" s="663">
        <v>-1.12233556999999</v>
      </c>
      <c r="AY16" s="201">
        <v>191.551355</v>
      </c>
      <c r="AZ16" s="231">
        <v>0.426594248117643</v>
      </c>
      <c r="BA16" s="232">
        <v>0.438014195036544</v>
      </c>
      <c r="BB16" s="232">
        <v>0.973927906793186</v>
      </c>
      <c r="BC16" s="200">
        <v>-0.0114199469189005</v>
      </c>
      <c r="BD16" s="250">
        <v>0.536595743087082</v>
      </c>
      <c r="BE16" s="287">
        <v>68</v>
      </c>
      <c r="BF16" s="288">
        <v>70</v>
      </c>
      <c r="BG16" s="232">
        <v>0.971428571428571</v>
      </c>
      <c r="BH16" s="232">
        <v>-2</v>
      </c>
      <c r="BI16" s="275">
        <v>67.83333333</v>
      </c>
      <c r="BJ16" s="696">
        <v>5.29966864705882</v>
      </c>
      <c r="BK16" s="696">
        <v>5.0910336</v>
      </c>
      <c r="BL16" s="232">
        <v>1.04098088196841</v>
      </c>
      <c r="BM16" s="696">
        <v>0.208635047058824</v>
      </c>
      <c r="BN16" s="231">
        <v>0.232674904636379</v>
      </c>
      <c r="BO16" s="232">
        <v>0.239049771541873</v>
      </c>
      <c r="BP16" s="232">
        <v>0.973332470203273</v>
      </c>
      <c r="BQ16" s="232">
        <v>-0.0063748669054936</v>
      </c>
      <c r="BR16" s="250">
        <v>0.231069571850637</v>
      </c>
      <c r="BS16" s="287">
        <v>4.29784209673486</v>
      </c>
      <c r="BT16" s="288">
        <v>4.18322926455855</v>
      </c>
      <c r="BU16" s="232">
        <v>1.02739817134751</v>
      </c>
      <c r="BV16" s="232">
        <v>0.114612832176308</v>
      </c>
      <c r="BW16" s="275">
        <v>4.32770092570387</v>
      </c>
      <c r="BX16" s="287">
        <v>1.83343471778496</v>
      </c>
      <c r="BY16" s="288">
        <v>1.83231379896893</v>
      </c>
      <c r="BZ16" s="232">
        <v>1.00061175046363</v>
      </c>
      <c r="CA16" s="232">
        <v>0.00112091881603305</v>
      </c>
      <c r="CB16" s="275">
        <v>2.32222589408672</v>
      </c>
      <c r="CC16" s="159"/>
    </row>
    <row r="17" s="164" customFormat="1" hidden="1" outlineLevel="1" spans="1:81">
      <c r="A17" s="203" t="s">
        <v>38</v>
      </c>
      <c r="B17" s="192">
        <v>0</v>
      </c>
      <c r="C17" s="193">
        <v>0</v>
      </c>
      <c r="D17" s="177" t="s">
        <v>29</v>
      </c>
      <c r="E17" s="195">
        <v>0</v>
      </c>
      <c r="F17" s="196">
        <v>0</v>
      </c>
      <c r="G17" s="276">
        <v>0.0306330000000001</v>
      </c>
      <c r="H17" s="193">
        <v>0.4</v>
      </c>
      <c r="I17" s="177">
        <v>0.0765825000000002</v>
      </c>
      <c r="J17" s="195">
        <v>-0.369367</v>
      </c>
      <c r="K17" s="196">
        <v>0.364512999999999</v>
      </c>
      <c r="L17" s="276">
        <v>0</v>
      </c>
      <c r="M17" s="193">
        <v>0</v>
      </c>
      <c r="N17" s="177" t="s">
        <v>29</v>
      </c>
      <c r="O17" s="195">
        <v>0</v>
      </c>
      <c r="P17" s="196">
        <v>0</v>
      </c>
      <c r="Q17" s="276">
        <v>-0.0306330000000001</v>
      </c>
      <c r="R17" s="654">
        <v>-0.4</v>
      </c>
      <c r="S17" s="177">
        <v>1.9234175</v>
      </c>
      <c r="T17" s="195">
        <v>0.369367</v>
      </c>
      <c r="U17" s="196">
        <v>-0.364512999999999</v>
      </c>
      <c r="V17" s="230" t="s">
        <v>29</v>
      </c>
      <c r="W17" s="177" t="s">
        <v>29</v>
      </c>
      <c r="X17" s="177" t="s">
        <v>29</v>
      </c>
      <c r="Y17" s="248" t="s">
        <v>29</v>
      </c>
      <c r="Z17" s="249" t="s">
        <v>29</v>
      </c>
      <c r="AA17" s="276">
        <v>3.43755299999998</v>
      </c>
      <c r="AB17" s="193">
        <v>15.1740287</v>
      </c>
      <c r="AC17" s="177">
        <v>0.22654188073336</v>
      </c>
      <c r="AD17" s="195">
        <v>-11.7364757</v>
      </c>
      <c r="AE17" s="656">
        <v>0.191876999999968</v>
      </c>
      <c r="AF17" s="276">
        <v>13.743754</v>
      </c>
      <c r="AG17" s="193">
        <v>13.89498707</v>
      </c>
      <c r="AH17" s="177">
        <v>0.989115997788402</v>
      </c>
      <c r="AI17" s="195">
        <v>-0.151233070000002</v>
      </c>
      <c r="AJ17" s="196">
        <v>13.439304</v>
      </c>
      <c r="AK17" s="276">
        <v>0</v>
      </c>
      <c r="AL17" s="193">
        <v>0</v>
      </c>
      <c r="AM17" s="177" t="s">
        <v>29</v>
      </c>
      <c r="AN17" s="195">
        <v>0</v>
      </c>
      <c r="AO17" s="196">
        <v>0</v>
      </c>
      <c r="AP17" s="276">
        <v>0</v>
      </c>
      <c r="AQ17" s="193">
        <v>0</v>
      </c>
      <c r="AR17" s="194" t="s">
        <v>29</v>
      </c>
      <c r="AS17" s="195">
        <v>0</v>
      </c>
      <c r="AT17" s="196">
        <v>0</v>
      </c>
      <c r="AU17" s="192">
        <v>-17.21194</v>
      </c>
      <c r="AV17" s="193">
        <v>-29.46901577</v>
      </c>
      <c r="AW17" s="194">
        <v>1.41593095153446</v>
      </c>
      <c r="AX17" s="661">
        <v>12.25707577</v>
      </c>
      <c r="AY17" s="196">
        <v>-13.995694</v>
      </c>
      <c r="AZ17" s="230" t="s">
        <v>29</v>
      </c>
      <c r="BA17" s="177" t="s">
        <v>29</v>
      </c>
      <c r="BB17" s="177" t="s">
        <v>29</v>
      </c>
      <c r="BC17" s="248" t="s">
        <v>29</v>
      </c>
      <c r="BD17" s="249" t="s">
        <v>29</v>
      </c>
      <c r="BE17" s="289">
        <v>26</v>
      </c>
      <c r="BF17" s="286">
        <v>26</v>
      </c>
      <c r="BG17" s="177">
        <v>1</v>
      </c>
      <c r="BH17" s="299">
        <v>0</v>
      </c>
      <c r="BI17" s="274">
        <v>26.4166666666667</v>
      </c>
      <c r="BJ17" s="697">
        <v>0</v>
      </c>
      <c r="BK17" s="697">
        <v>0</v>
      </c>
      <c r="BL17" s="177" t="s">
        <v>29</v>
      </c>
      <c r="BM17" s="697">
        <v>0</v>
      </c>
      <c r="BN17" s="230" t="s">
        <v>29</v>
      </c>
      <c r="BO17" s="177" t="s">
        <v>29</v>
      </c>
      <c r="BP17" s="177" t="s">
        <v>29</v>
      </c>
      <c r="BQ17" s="177" t="s">
        <v>29</v>
      </c>
      <c r="BR17" s="249" t="s">
        <v>29</v>
      </c>
      <c r="BS17" s="289">
        <v>0</v>
      </c>
      <c r="BT17" s="286">
        <v>0</v>
      </c>
      <c r="BU17" s="177" t="s">
        <v>29</v>
      </c>
      <c r="BV17" s="299">
        <v>0</v>
      </c>
      <c r="BW17" s="274">
        <v>0</v>
      </c>
      <c r="BX17" s="289">
        <v>-5.00703261884255</v>
      </c>
      <c r="BY17" s="286">
        <v>-1.94206933126468</v>
      </c>
      <c r="BZ17" s="177">
        <v>-0.578194577421167</v>
      </c>
      <c r="CA17" s="299">
        <v>-3.06496328757787</v>
      </c>
      <c r="CB17" s="274">
        <v>-72.9409673905799</v>
      </c>
      <c r="CC17" s="194"/>
    </row>
    <row r="18" s="164" customFormat="1" hidden="1" outlineLevel="1" spans="1:81">
      <c r="A18" s="203" t="s">
        <v>39</v>
      </c>
      <c r="B18" s="192">
        <v>36.568908</v>
      </c>
      <c r="C18" s="193">
        <v>39.92</v>
      </c>
      <c r="D18" s="177">
        <v>0.916054809619239</v>
      </c>
      <c r="E18" s="195">
        <v>-3.35109199999999</v>
      </c>
      <c r="F18" s="196">
        <v>34.308403</v>
      </c>
      <c r="G18" s="276">
        <v>28.70363</v>
      </c>
      <c r="H18" s="193">
        <v>35.4225</v>
      </c>
      <c r="I18" s="177">
        <v>0.810321970498976</v>
      </c>
      <c r="J18" s="195">
        <v>-6.71887000000002</v>
      </c>
      <c r="K18" s="196">
        <v>37.006362999999</v>
      </c>
      <c r="L18" s="276">
        <v>0</v>
      </c>
      <c r="M18" s="193">
        <v>0</v>
      </c>
      <c r="N18" s="177" t="s">
        <v>29</v>
      </c>
      <c r="O18" s="195">
        <v>0</v>
      </c>
      <c r="P18" s="196">
        <v>0</v>
      </c>
      <c r="Q18" s="276">
        <v>7.86527800000002</v>
      </c>
      <c r="R18" s="654">
        <v>4.49750000000001</v>
      </c>
      <c r="S18" s="177">
        <v>1.74881111728738</v>
      </c>
      <c r="T18" s="195">
        <v>3.36777800000001</v>
      </c>
      <c r="U18" s="196">
        <v>-2.69795999999903</v>
      </c>
      <c r="V18" s="230">
        <v>0.215081019099614</v>
      </c>
      <c r="W18" s="177">
        <v>0.112662825651303</v>
      </c>
      <c r="X18" s="177">
        <v>1.90906821177466</v>
      </c>
      <c r="Y18" s="248">
        <v>0.102418193448311</v>
      </c>
      <c r="Z18" s="249">
        <v>-0.0786384606709624</v>
      </c>
      <c r="AA18" s="276">
        <v>26.6778589999999</v>
      </c>
      <c r="AB18" s="193">
        <v>26.35319803</v>
      </c>
      <c r="AC18" s="177">
        <v>1.01231960423286</v>
      </c>
      <c r="AD18" s="195">
        <v>0.324660969999883</v>
      </c>
      <c r="AE18" s="656">
        <v>25.74591</v>
      </c>
      <c r="AF18" s="276">
        <v>5.64867799999999</v>
      </c>
      <c r="AG18" s="193">
        <v>6.722842</v>
      </c>
      <c r="AH18" s="177">
        <v>0.840221739555978</v>
      </c>
      <c r="AI18" s="195">
        <v>-1.07416400000001</v>
      </c>
      <c r="AJ18" s="196">
        <v>5.69747</v>
      </c>
      <c r="AK18" s="276">
        <v>0</v>
      </c>
      <c r="AL18" s="193">
        <v>0</v>
      </c>
      <c r="AM18" s="177" t="s">
        <v>29</v>
      </c>
      <c r="AN18" s="195">
        <v>0</v>
      </c>
      <c r="AO18" s="196">
        <v>0</v>
      </c>
      <c r="AP18" s="276">
        <v>0</v>
      </c>
      <c r="AQ18" s="193">
        <v>0</v>
      </c>
      <c r="AR18" s="194" t="s">
        <v>29</v>
      </c>
      <c r="AS18" s="195">
        <v>0</v>
      </c>
      <c r="AT18" s="196">
        <v>0</v>
      </c>
      <c r="AU18" s="192">
        <v>-24.4612589999998</v>
      </c>
      <c r="AV18" s="193">
        <v>-28.57854003</v>
      </c>
      <c r="AW18" s="194">
        <v>1.14406897713033</v>
      </c>
      <c r="AX18" s="661">
        <v>4.11728103000015</v>
      </c>
      <c r="AY18" s="196">
        <v>-34.141339999999</v>
      </c>
      <c r="AZ18" s="230">
        <v>-0.668908653219829</v>
      </c>
      <c r="BA18" s="177">
        <v>-0.715895291332665</v>
      </c>
      <c r="BB18" s="177">
        <v>1.06563339455044</v>
      </c>
      <c r="BC18" s="248">
        <v>0.0469866381128357</v>
      </c>
      <c r="BD18" s="249">
        <v>-0.995130551544443</v>
      </c>
      <c r="BE18" s="289">
        <v>37</v>
      </c>
      <c r="BF18" s="286">
        <v>37</v>
      </c>
      <c r="BG18" s="177">
        <v>1</v>
      </c>
      <c r="BH18" s="299">
        <v>0</v>
      </c>
      <c r="BI18" s="274">
        <v>38.8333333366667</v>
      </c>
      <c r="BJ18" s="697">
        <v>1.00036526443769</v>
      </c>
      <c r="BK18" s="697">
        <v>1.07891891891892</v>
      </c>
      <c r="BL18" s="177">
        <v>0.927192254113089</v>
      </c>
      <c r="BM18" s="697">
        <v>-0.0785536544812291</v>
      </c>
      <c r="BN18" s="230">
        <v>0.729522987123375</v>
      </c>
      <c r="BO18" s="177">
        <v>0.660150251252505</v>
      </c>
      <c r="BP18" s="177">
        <v>1.10508628261407</v>
      </c>
      <c r="BQ18" s="177">
        <v>0.0693727358708698</v>
      </c>
      <c r="BR18" s="249">
        <v>0.750425777614889</v>
      </c>
      <c r="BS18" s="289">
        <v>1.37075872542846</v>
      </c>
      <c r="BT18" s="286">
        <v>1.51480666424454</v>
      </c>
      <c r="BU18" s="177">
        <v>0.904906716998159</v>
      </c>
      <c r="BV18" s="299">
        <v>-0.14404793881608</v>
      </c>
      <c r="BW18" s="274">
        <v>1.33257682482383</v>
      </c>
      <c r="BX18" s="289">
        <v>-0.916912372915681</v>
      </c>
      <c r="BY18" s="286">
        <v>-1.08444295821201</v>
      </c>
      <c r="BZ18" s="177">
        <v>1.15448538258992</v>
      </c>
      <c r="CA18" s="299">
        <v>0.167530585296329</v>
      </c>
      <c r="CB18" s="274">
        <v>-1.32608791066228</v>
      </c>
      <c r="CC18" s="194"/>
    </row>
    <row r="19" s="164" customFormat="1" hidden="1" outlineLevel="1" spans="1:81">
      <c r="A19" s="203" t="s">
        <v>40</v>
      </c>
      <c r="B19" s="192">
        <v>9.001887</v>
      </c>
      <c r="C19" s="193">
        <v>8</v>
      </c>
      <c r="D19" s="177">
        <v>1.125235875</v>
      </c>
      <c r="E19" s="195">
        <v>1.001887</v>
      </c>
      <c r="F19" s="196">
        <v>7.96505299999999</v>
      </c>
      <c r="G19" s="276">
        <v>0</v>
      </c>
      <c r="H19" s="193">
        <v>0</v>
      </c>
      <c r="I19" s="177" t="s">
        <v>29</v>
      </c>
      <c r="J19" s="195">
        <v>0</v>
      </c>
      <c r="K19" s="196">
        <v>0</v>
      </c>
      <c r="L19" s="276">
        <v>0</v>
      </c>
      <c r="M19" s="193">
        <v>0</v>
      </c>
      <c r="N19" s="177" t="s">
        <v>29</v>
      </c>
      <c r="O19" s="195">
        <v>0</v>
      </c>
      <c r="P19" s="196">
        <v>0</v>
      </c>
      <c r="Q19" s="276">
        <v>9.001887</v>
      </c>
      <c r="R19" s="654">
        <v>8</v>
      </c>
      <c r="S19" s="177">
        <v>1.125235875</v>
      </c>
      <c r="T19" s="195">
        <v>1.001887</v>
      </c>
      <c r="U19" s="196">
        <v>7.96505299999999</v>
      </c>
      <c r="V19" s="230">
        <v>1</v>
      </c>
      <c r="W19" s="177">
        <v>1</v>
      </c>
      <c r="X19" s="177">
        <v>1</v>
      </c>
      <c r="Y19" s="248">
        <v>0</v>
      </c>
      <c r="Z19" s="249">
        <v>1</v>
      </c>
      <c r="AA19" s="276">
        <v>0</v>
      </c>
      <c r="AB19" s="193">
        <v>0</v>
      </c>
      <c r="AC19" s="177" t="s">
        <v>29</v>
      </c>
      <c r="AD19" s="195">
        <v>0</v>
      </c>
      <c r="AE19" s="656">
        <v>0</v>
      </c>
      <c r="AF19" s="276">
        <v>0.374151999999999</v>
      </c>
      <c r="AG19" s="193">
        <v>3.1616</v>
      </c>
      <c r="AH19" s="177">
        <v>0.118342611336032</v>
      </c>
      <c r="AI19" s="195">
        <v>-2.787448</v>
      </c>
      <c r="AJ19" s="196">
        <v>0</v>
      </c>
      <c r="AK19" s="276">
        <v>0</v>
      </c>
      <c r="AL19" s="193">
        <v>0</v>
      </c>
      <c r="AM19" s="177" t="s">
        <v>29</v>
      </c>
      <c r="AN19" s="195">
        <v>0</v>
      </c>
      <c r="AO19" s="196">
        <v>0</v>
      </c>
      <c r="AP19" s="276">
        <v>0</v>
      </c>
      <c r="AQ19" s="193">
        <v>0</v>
      </c>
      <c r="AR19" s="194" t="s">
        <v>29</v>
      </c>
      <c r="AS19" s="195">
        <v>0</v>
      </c>
      <c r="AT19" s="196">
        <v>0</v>
      </c>
      <c r="AU19" s="192">
        <v>8.627735</v>
      </c>
      <c r="AV19" s="193">
        <v>4.8384</v>
      </c>
      <c r="AW19" s="194">
        <v>1.78317935681217</v>
      </c>
      <c r="AX19" s="661">
        <v>3.789335</v>
      </c>
      <c r="AY19" s="196">
        <v>7.96505299999999</v>
      </c>
      <c r="AZ19" s="230">
        <v>0.958436270084261</v>
      </c>
      <c r="BA19" s="177">
        <v>0.6048</v>
      </c>
      <c r="BB19" s="177">
        <v>1.5847160550335</v>
      </c>
      <c r="BC19" s="248">
        <v>0.353636270084261</v>
      </c>
      <c r="BD19" s="249">
        <v>1</v>
      </c>
      <c r="BE19" s="289">
        <v>0</v>
      </c>
      <c r="BF19" s="286">
        <v>0</v>
      </c>
      <c r="BG19" s="177" t="s">
        <v>29</v>
      </c>
      <c r="BH19" s="299">
        <v>0</v>
      </c>
      <c r="BI19" s="274">
        <v>0</v>
      </c>
      <c r="BJ19" s="697" t="s">
        <v>29</v>
      </c>
      <c r="BK19" s="697" t="s">
        <v>29</v>
      </c>
      <c r="BL19" s="177" t="s">
        <v>29</v>
      </c>
      <c r="BM19" s="697" t="s">
        <v>29</v>
      </c>
      <c r="BN19" s="230">
        <v>0</v>
      </c>
      <c r="BO19" s="177">
        <v>0</v>
      </c>
      <c r="BP19" s="177" t="s">
        <v>29</v>
      </c>
      <c r="BQ19" s="177">
        <v>0</v>
      </c>
      <c r="BR19" s="249">
        <v>0</v>
      </c>
      <c r="BS19" s="289" t="s">
        <v>29</v>
      </c>
      <c r="BT19" s="286" t="s">
        <v>29</v>
      </c>
      <c r="BU19" s="177" t="s">
        <v>29</v>
      </c>
      <c r="BV19" s="299" t="s">
        <v>29</v>
      </c>
      <c r="BW19" s="274" t="s">
        <v>29</v>
      </c>
      <c r="BX19" s="289" t="s">
        <v>29</v>
      </c>
      <c r="BY19" s="286" t="s">
        <v>29</v>
      </c>
      <c r="BZ19" s="177" t="s">
        <v>29</v>
      </c>
      <c r="CA19" s="299" t="s">
        <v>29</v>
      </c>
      <c r="CB19" s="274" t="s">
        <v>29</v>
      </c>
      <c r="CC19" s="194"/>
    </row>
    <row r="20" s="164" customFormat="1" hidden="1" outlineLevel="1" spans="1:81">
      <c r="A20" s="203" t="s">
        <v>41</v>
      </c>
      <c r="B20" s="192">
        <v>44.7354569999999</v>
      </c>
      <c r="C20" s="193">
        <v>44.8</v>
      </c>
      <c r="D20" s="177">
        <v>0.998559308035712</v>
      </c>
      <c r="E20" s="195">
        <v>-0.0645430000000999</v>
      </c>
      <c r="F20" s="196">
        <v>49.545713999999</v>
      </c>
      <c r="G20" s="276">
        <v>0</v>
      </c>
      <c r="H20" s="193">
        <v>0</v>
      </c>
      <c r="I20" s="177" t="s">
        <v>29</v>
      </c>
      <c r="J20" s="195">
        <v>0</v>
      </c>
      <c r="K20" s="196">
        <v>0</v>
      </c>
      <c r="L20" s="276">
        <v>0</v>
      </c>
      <c r="M20" s="193">
        <v>0</v>
      </c>
      <c r="N20" s="177" t="s">
        <v>29</v>
      </c>
      <c r="O20" s="195">
        <v>0</v>
      </c>
      <c r="P20" s="196">
        <v>0</v>
      </c>
      <c r="Q20" s="192">
        <v>16.0149649999999</v>
      </c>
      <c r="R20" s="654">
        <v>19.48694528</v>
      </c>
      <c r="S20" s="177">
        <v>0.821830449559302</v>
      </c>
      <c r="T20" s="195">
        <v>-3.47198028000008</v>
      </c>
      <c r="U20" s="196">
        <v>49.545713999999</v>
      </c>
      <c r="V20" s="230">
        <v>0.357992654461984</v>
      </c>
      <c r="W20" s="177">
        <v>0.434976457142857</v>
      </c>
      <c r="X20" s="177">
        <v>0.823016162330852</v>
      </c>
      <c r="Y20" s="248">
        <v>-0.0769838026808727</v>
      </c>
      <c r="Z20" s="249">
        <v>1</v>
      </c>
      <c r="AA20" s="276">
        <v>28.720492</v>
      </c>
      <c r="AB20" s="193">
        <v>25.31305472</v>
      </c>
      <c r="AC20" s="177">
        <v>1.13461185612291</v>
      </c>
      <c r="AD20" s="195">
        <v>3.40743727999998</v>
      </c>
      <c r="AE20" s="656">
        <v>22.670347</v>
      </c>
      <c r="AF20" s="276">
        <v>0.301263999999999</v>
      </c>
      <c r="AG20" s="193">
        <v>0.54</v>
      </c>
      <c r="AH20" s="177">
        <v>0.557896296296294</v>
      </c>
      <c r="AI20" s="195">
        <v>-0.238736000000001</v>
      </c>
      <c r="AJ20" s="196">
        <v>0.324124999999999</v>
      </c>
      <c r="AK20" s="289">
        <v>0.0617999999999999</v>
      </c>
      <c r="AL20" s="193">
        <v>0</v>
      </c>
      <c r="AM20" s="177" t="s">
        <v>29</v>
      </c>
      <c r="AN20" s="195">
        <v>0.0617999999999999</v>
      </c>
      <c r="AO20" s="196">
        <v>0.0631999999999999</v>
      </c>
      <c r="AP20" s="276">
        <v>0</v>
      </c>
      <c r="AQ20" s="193">
        <v>0</v>
      </c>
      <c r="AR20" s="194" t="s">
        <v>29</v>
      </c>
      <c r="AS20" s="195">
        <v>0</v>
      </c>
      <c r="AT20" s="196">
        <v>0</v>
      </c>
      <c r="AU20" s="192">
        <v>15.7755009999999</v>
      </c>
      <c r="AV20" s="193">
        <v>18.94694528</v>
      </c>
      <c r="AW20" s="194">
        <v>0.832614480427735</v>
      </c>
      <c r="AX20" s="661">
        <v>-3.17144428000008</v>
      </c>
      <c r="AY20" s="196">
        <v>26.614441999999</v>
      </c>
      <c r="AZ20" s="230">
        <v>0.352639764024316</v>
      </c>
      <c r="BA20" s="177">
        <v>0.422922885714286</v>
      </c>
      <c r="BB20" s="177">
        <v>0.833815752081455</v>
      </c>
      <c r="BC20" s="248">
        <v>-0.0702831216899695</v>
      </c>
      <c r="BD20" s="249">
        <v>0.537169410859627</v>
      </c>
      <c r="BE20" s="289">
        <v>48</v>
      </c>
      <c r="BF20" s="286">
        <v>48</v>
      </c>
      <c r="BG20" s="177">
        <v>1</v>
      </c>
      <c r="BH20" s="299">
        <v>0</v>
      </c>
      <c r="BI20" s="274">
        <v>48.5</v>
      </c>
      <c r="BJ20" s="697">
        <v>0.910902970588233</v>
      </c>
      <c r="BK20" s="697">
        <v>0.933333333333333</v>
      </c>
      <c r="BL20" s="177">
        <v>0.975967468487393</v>
      </c>
      <c r="BM20" s="697">
        <v>-0.0224303627451001</v>
      </c>
      <c r="BN20" s="230">
        <v>0.642007345538016</v>
      </c>
      <c r="BO20" s="177">
        <v>0.565023542857143</v>
      </c>
      <c r="BP20" s="177">
        <v>1.13624884069713</v>
      </c>
      <c r="BQ20" s="177">
        <v>0.0769838026808728</v>
      </c>
      <c r="BR20" s="249">
        <v>0.457564240571857</v>
      </c>
      <c r="BS20" s="289">
        <v>1.55761457707618</v>
      </c>
      <c r="BT20" s="286">
        <v>1.76983775745577</v>
      </c>
      <c r="BU20" s="177">
        <v>0.880088906745516</v>
      </c>
      <c r="BV20" s="299">
        <v>-0.212223180379586</v>
      </c>
      <c r="BW20" s="274">
        <v>2.1854854713957</v>
      </c>
      <c r="BX20" s="289">
        <v>0.549276836900981</v>
      </c>
      <c r="BY20" s="286">
        <v>0.748504891629295</v>
      </c>
      <c r="BZ20" s="177">
        <v>0.733831993676557</v>
      </c>
      <c r="CA20" s="299">
        <v>-0.199228054728314</v>
      </c>
      <c r="CB20" s="274">
        <v>1.1739759431119</v>
      </c>
      <c r="CC20" s="194"/>
    </row>
    <row r="21" s="163" customFormat="1" collapsed="1" spans="1:81">
      <c r="A21" s="197" t="s">
        <v>42</v>
      </c>
      <c r="B21" s="198">
        <v>90.3062519999999</v>
      </c>
      <c r="C21" s="199">
        <v>92.72</v>
      </c>
      <c r="D21" s="232">
        <v>0.973967342536669</v>
      </c>
      <c r="E21" s="199">
        <v>-2.4137480000001</v>
      </c>
      <c r="F21" s="201">
        <v>91.819169999999</v>
      </c>
      <c r="G21" s="198">
        <v>28.734263</v>
      </c>
      <c r="H21" s="199">
        <v>35.8225</v>
      </c>
      <c r="I21" s="232">
        <v>0.802128913392421</v>
      </c>
      <c r="J21" s="199">
        <v>-7.08823700000001</v>
      </c>
      <c r="K21" s="201">
        <v>37.370875999999</v>
      </c>
      <c r="L21" s="198">
        <v>0</v>
      </c>
      <c r="M21" s="199">
        <v>0</v>
      </c>
      <c r="N21" s="232" t="s">
        <v>29</v>
      </c>
      <c r="O21" s="199">
        <v>0</v>
      </c>
      <c r="P21" s="201">
        <v>0</v>
      </c>
      <c r="Q21" s="198">
        <v>32.8514969999999</v>
      </c>
      <c r="R21" s="199">
        <v>31.58444528</v>
      </c>
      <c r="S21" s="232">
        <v>1.04011632019392</v>
      </c>
      <c r="T21" s="199">
        <v>1.26705171999994</v>
      </c>
      <c r="U21" s="655">
        <v>54.448294</v>
      </c>
      <c r="V21" s="231">
        <v>0.363778766945172</v>
      </c>
      <c r="W21" s="232">
        <v>0.340643283865401</v>
      </c>
      <c r="X21" s="232">
        <v>1.06791703866063</v>
      </c>
      <c r="Y21" s="200">
        <v>0.0231354830797711</v>
      </c>
      <c r="Z21" s="250">
        <v>0.592994839748612</v>
      </c>
      <c r="AA21" s="198">
        <v>58.8359039999998</v>
      </c>
      <c r="AB21" s="199">
        <v>66.84028145</v>
      </c>
      <c r="AC21" s="232">
        <v>0.880246203690991</v>
      </c>
      <c r="AD21" s="199">
        <v>-8.00437745000016</v>
      </c>
      <c r="AE21" s="202">
        <v>48.6081339999999</v>
      </c>
      <c r="AF21" s="198">
        <v>20.067848</v>
      </c>
      <c r="AG21" s="199">
        <v>24.31942907</v>
      </c>
      <c r="AH21" s="232">
        <v>0.825177595339</v>
      </c>
      <c r="AI21" s="199">
        <v>-4.25158107000002</v>
      </c>
      <c r="AJ21" s="201">
        <v>19.460899</v>
      </c>
      <c r="AK21" s="198">
        <v>0.0617999999999999</v>
      </c>
      <c r="AL21" s="199">
        <v>0</v>
      </c>
      <c r="AM21" s="232" t="s">
        <v>29</v>
      </c>
      <c r="AN21" s="199">
        <v>0.0617999999999999</v>
      </c>
      <c r="AO21" s="201">
        <v>0.0631999999999999</v>
      </c>
      <c r="AP21" s="198">
        <v>0</v>
      </c>
      <c r="AQ21" s="199">
        <v>0</v>
      </c>
      <c r="AR21" s="200" t="s">
        <v>29</v>
      </c>
      <c r="AS21" s="199">
        <v>0</v>
      </c>
      <c r="AT21" s="201">
        <v>0</v>
      </c>
      <c r="AU21" s="198">
        <v>-17.2699629999999</v>
      </c>
      <c r="AV21" s="199">
        <v>-34.26221052</v>
      </c>
      <c r="AW21" s="200">
        <v>1.49594720428447</v>
      </c>
      <c r="AX21" s="662">
        <v>16.9922475200001</v>
      </c>
      <c r="AY21" s="201">
        <v>-13.557539</v>
      </c>
      <c r="AZ21" s="231">
        <v>-0.191237734016466</v>
      </c>
      <c r="BA21" s="232">
        <v>-0.369523409404659</v>
      </c>
      <c r="BB21" s="232">
        <v>1.48247464396215</v>
      </c>
      <c r="BC21" s="200">
        <v>0.178285675388193</v>
      </c>
      <c r="BD21" s="250">
        <v>-0.147654776230281</v>
      </c>
      <c r="BE21" s="287">
        <v>111</v>
      </c>
      <c r="BF21" s="288">
        <v>111</v>
      </c>
      <c r="BG21" s="232">
        <v>1</v>
      </c>
      <c r="BH21" s="232">
        <v>0</v>
      </c>
      <c r="BI21" s="275">
        <v>113.750000003333</v>
      </c>
      <c r="BJ21" s="696">
        <v>0.806305821428571</v>
      </c>
      <c r="BK21" s="696">
        <v>0.835315315315315</v>
      </c>
      <c r="BL21" s="232">
        <v>0.965271205549734</v>
      </c>
      <c r="BM21" s="696">
        <v>-0.0290094938867448</v>
      </c>
      <c r="BN21" s="231">
        <v>0.651515290436369</v>
      </c>
      <c r="BO21" s="232">
        <v>0.720883104508197</v>
      </c>
      <c r="BP21" s="232">
        <v>0.903773838451724</v>
      </c>
      <c r="BQ21" s="232">
        <v>-0.0693678140718282</v>
      </c>
      <c r="BR21" s="250">
        <v>0.529389821319453</v>
      </c>
      <c r="BS21" s="287">
        <v>1.53488339365025</v>
      </c>
      <c r="BT21" s="288">
        <v>1.38718745625509</v>
      </c>
      <c r="BU21" s="232">
        <v>1.10647150587267</v>
      </c>
      <c r="BV21" s="232">
        <v>0.147695937395157</v>
      </c>
      <c r="BW21" s="275">
        <v>1.88896718396964</v>
      </c>
      <c r="BX21" s="287">
        <v>-0.293527622181176</v>
      </c>
      <c r="BY21" s="288">
        <v>-0.512598238318759</v>
      </c>
      <c r="BZ21" s="232">
        <v>1.42737293997751</v>
      </c>
      <c r="CA21" s="232">
        <v>0.219070616137583</v>
      </c>
      <c r="CB21" s="275">
        <v>-0.278915026855381</v>
      </c>
      <c r="CC21" s="194"/>
    </row>
    <row r="22" s="164" customFormat="1" hidden="1" outlineLevel="1" spans="1:81">
      <c r="A22" s="203" t="s">
        <v>43</v>
      </c>
      <c r="B22" s="192">
        <v>1.316667</v>
      </c>
      <c r="C22" s="193">
        <v>1.24</v>
      </c>
      <c r="D22" s="177">
        <v>1.06182822580645</v>
      </c>
      <c r="E22" s="195">
        <v>0.076667</v>
      </c>
      <c r="F22" s="196">
        <v>1.316667</v>
      </c>
      <c r="G22" s="276">
        <v>0</v>
      </c>
      <c r="H22" s="193">
        <v>0</v>
      </c>
      <c r="I22" s="177" t="s">
        <v>29</v>
      </c>
      <c r="J22" s="195">
        <v>0</v>
      </c>
      <c r="K22" s="196">
        <v>0</v>
      </c>
      <c r="L22" s="276">
        <v>0</v>
      </c>
      <c r="M22" s="193">
        <v>0</v>
      </c>
      <c r="N22" s="177" t="s">
        <v>29</v>
      </c>
      <c r="O22" s="195">
        <v>0</v>
      </c>
      <c r="P22" s="196">
        <v>0</v>
      </c>
      <c r="Q22" s="276">
        <v>0</v>
      </c>
      <c r="R22" s="654">
        <v>0</v>
      </c>
      <c r="S22" s="177" t="s">
        <v>29</v>
      </c>
      <c r="T22" s="195">
        <v>0</v>
      </c>
      <c r="U22" s="196">
        <v>1.316667</v>
      </c>
      <c r="V22" s="230">
        <v>0</v>
      </c>
      <c r="W22" s="177">
        <v>0</v>
      </c>
      <c r="X22" s="177" t="s">
        <v>29</v>
      </c>
      <c r="Y22" s="248">
        <v>0</v>
      </c>
      <c r="Z22" s="249">
        <v>1</v>
      </c>
      <c r="AA22" s="276">
        <v>68.7884939999999</v>
      </c>
      <c r="AB22" s="193">
        <v>53.8809636</v>
      </c>
      <c r="AC22" s="177">
        <v>1.27667527460478</v>
      </c>
      <c r="AD22" s="195">
        <v>14.9075303999999</v>
      </c>
      <c r="AE22" s="656">
        <v>50.974675</v>
      </c>
      <c r="AF22" s="276">
        <v>15.143452</v>
      </c>
      <c r="AG22" s="193">
        <v>11.10998867</v>
      </c>
      <c r="AH22" s="177">
        <v>1.3630483747379</v>
      </c>
      <c r="AI22" s="195">
        <v>4.03346332999998</v>
      </c>
      <c r="AJ22" s="196">
        <v>14.928526</v>
      </c>
      <c r="AK22" s="276">
        <v>0.28</v>
      </c>
      <c r="AL22" s="193">
        <v>0</v>
      </c>
      <c r="AM22" s="177" t="s">
        <v>29</v>
      </c>
      <c r="AN22" s="195">
        <v>0.28</v>
      </c>
      <c r="AO22" s="196">
        <v>2.37599999999999</v>
      </c>
      <c r="AP22" s="276">
        <v>0.240440999999999</v>
      </c>
      <c r="AQ22" s="193">
        <v>0</v>
      </c>
      <c r="AR22" s="194" t="s">
        <v>29</v>
      </c>
      <c r="AS22" s="195">
        <v>0.240440999999999</v>
      </c>
      <c r="AT22" s="196">
        <v>0</v>
      </c>
      <c r="AU22" s="192">
        <v>-82.5757199999999</v>
      </c>
      <c r="AV22" s="193">
        <v>-63.75095227</v>
      </c>
      <c r="AW22" s="194">
        <v>0.704713936659759</v>
      </c>
      <c r="AX22" s="661">
        <v>-18.8247677299999</v>
      </c>
      <c r="AY22" s="196">
        <v>-62.210534</v>
      </c>
      <c r="AZ22" s="230">
        <v>-62.715720831463</v>
      </c>
      <c r="BA22" s="177">
        <v>-51.4120582822581</v>
      </c>
      <c r="BB22" s="177">
        <v>0.78013596562996</v>
      </c>
      <c r="BC22" s="248">
        <v>-11.3036625492049</v>
      </c>
      <c r="BD22" s="249">
        <v>-47.2484948737987</v>
      </c>
      <c r="BE22" s="289">
        <v>75</v>
      </c>
      <c r="BF22" s="286">
        <v>79</v>
      </c>
      <c r="BG22" s="177">
        <v>0.949367088607595</v>
      </c>
      <c r="BH22" s="299">
        <v>-4</v>
      </c>
      <c r="BI22" s="274">
        <v>77.5</v>
      </c>
      <c r="BJ22" s="697">
        <v>0.0172489126637555</v>
      </c>
      <c r="BK22" s="697">
        <v>0.0158522727272727</v>
      </c>
      <c r="BL22" s="177">
        <v>1.08810345119031</v>
      </c>
      <c r="BM22" s="697">
        <v>0.00139663993648273</v>
      </c>
      <c r="BN22" s="230">
        <v>52.2444125963512</v>
      </c>
      <c r="BO22" s="177">
        <v>43.45239</v>
      </c>
      <c r="BP22" s="177">
        <v>1.20233691625135</v>
      </c>
      <c r="BQ22" s="177">
        <v>8.79202259635119</v>
      </c>
      <c r="BR22" s="249">
        <v>38.7149332367257</v>
      </c>
      <c r="BS22" s="289">
        <v>0.0191408028208904</v>
      </c>
      <c r="BT22" s="286">
        <v>0.0230136938382446</v>
      </c>
      <c r="BU22" s="177">
        <v>0.831713629086428</v>
      </c>
      <c r="BV22" s="299">
        <v>-0.00387289101735422</v>
      </c>
      <c r="BW22" s="274">
        <v>0.0258298262813839</v>
      </c>
      <c r="BX22" s="289">
        <v>-1.20042924620504</v>
      </c>
      <c r="BY22" s="286">
        <v>-1.18318136890187</v>
      </c>
      <c r="BZ22" s="177">
        <v>0.985422456982078</v>
      </c>
      <c r="CA22" s="299">
        <v>-0.0172478773031712</v>
      </c>
      <c r="CB22" s="274">
        <v>-1.22042041464708</v>
      </c>
      <c r="CC22" s="194"/>
    </row>
    <row r="23" s="164" customFormat="1" hidden="1" outlineLevel="1" spans="1:81">
      <c r="A23" s="203" t="s">
        <v>44</v>
      </c>
      <c r="B23" s="192">
        <v>13.4531209999989</v>
      </c>
      <c r="C23" s="193">
        <v>3.62</v>
      </c>
      <c r="D23" s="177">
        <v>3.71633176795549</v>
      </c>
      <c r="E23" s="195">
        <v>9.83312099999888</v>
      </c>
      <c r="F23" s="196">
        <v>4.28541800001008</v>
      </c>
      <c r="G23" s="276">
        <v>0</v>
      </c>
      <c r="H23" s="193">
        <v>0</v>
      </c>
      <c r="I23" s="177" t="s">
        <v>29</v>
      </c>
      <c r="J23" s="195">
        <v>0</v>
      </c>
      <c r="K23" s="196">
        <v>0</v>
      </c>
      <c r="L23" s="276">
        <v>-9.76996261670138e-14</v>
      </c>
      <c r="M23" s="193">
        <v>0</v>
      </c>
      <c r="N23" s="177" t="s">
        <v>29</v>
      </c>
      <c r="O23" s="195">
        <v>-9.76996261670138e-14</v>
      </c>
      <c r="P23" s="196">
        <v>-9.95370452727684e-13</v>
      </c>
      <c r="Q23" s="276">
        <v>0</v>
      </c>
      <c r="R23" s="654">
        <v>0</v>
      </c>
      <c r="S23" s="177" t="s">
        <v>29</v>
      </c>
      <c r="T23" s="195">
        <v>0</v>
      </c>
      <c r="U23" s="196">
        <v>4.28541800001108</v>
      </c>
      <c r="V23" s="230">
        <v>0</v>
      </c>
      <c r="W23" s="177">
        <v>0</v>
      </c>
      <c r="X23" s="177" t="s">
        <v>29</v>
      </c>
      <c r="Y23" s="248">
        <v>0</v>
      </c>
      <c r="Z23" s="249">
        <v>1.00000000000023</v>
      </c>
      <c r="AA23" s="276">
        <v>23.56608</v>
      </c>
      <c r="AB23" s="193">
        <v>18.10603212</v>
      </c>
      <c r="AC23" s="177">
        <v>1.30155960421438</v>
      </c>
      <c r="AD23" s="195">
        <v>5.46004787999999</v>
      </c>
      <c r="AE23" s="656">
        <v>23.278686</v>
      </c>
      <c r="AF23" s="276">
        <v>1.822608</v>
      </c>
      <c r="AG23" s="193">
        <v>4.022604</v>
      </c>
      <c r="AH23" s="177">
        <v>0.453091579484333</v>
      </c>
      <c r="AI23" s="195">
        <v>-2.199996</v>
      </c>
      <c r="AJ23" s="196">
        <v>-5.3857439999999</v>
      </c>
      <c r="AK23" s="276">
        <v>0</v>
      </c>
      <c r="AL23" s="193">
        <v>0</v>
      </c>
      <c r="AM23" s="177" t="s">
        <v>29</v>
      </c>
      <c r="AN23" s="195">
        <v>0</v>
      </c>
      <c r="AO23" s="196">
        <v>1.2</v>
      </c>
      <c r="AP23" s="276">
        <v>0</v>
      </c>
      <c r="AQ23" s="193">
        <v>0</v>
      </c>
      <c r="AR23" s="194" t="s">
        <v>29</v>
      </c>
      <c r="AS23" s="195">
        <v>0</v>
      </c>
      <c r="AT23" s="196">
        <v>0</v>
      </c>
      <c r="AU23" s="192">
        <v>-11.935567000001</v>
      </c>
      <c r="AV23" s="193">
        <v>-18.50863612</v>
      </c>
      <c r="AW23" s="194">
        <v>1.35513525023577</v>
      </c>
      <c r="AX23" s="661">
        <v>6.57306911999899</v>
      </c>
      <c r="AY23" s="196">
        <v>-12.407523999989</v>
      </c>
      <c r="AZ23" s="230">
        <v>-0.887196881675412</v>
      </c>
      <c r="BA23" s="177">
        <v>-5.11288290607735</v>
      </c>
      <c r="BB23" s="177">
        <v>1.82647815372011</v>
      </c>
      <c r="BC23" s="248">
        <v>4.22568602440194</v>
      </c>
      <c r="BD23" s="249">
        <v>-2.89528909431001</v>
      </c>
      <c r="BE23" s="289">
        <v>19</v>
      </c>
      <c r="BF23" s="286">
        <v>23</v>
      </c>
      <c r="BG23" s="177">
        <v>0.826086956521739</v>
      </c>
      <c r="BH23" s="299">
        <v>-4</v>
      </c>
      <c r="BI23" s="274">
        <v>24.5</v>
      </c>
      <c r="BJ23" s="697">
        <v>0.672656049999945</v>
      </c>
      <c r="BK23" s="697">
        <v>0.157391304347826</v>
      </c>
      <c r="BL23" s="177">
        <v>4.27378153314882</v>
      </c>
      <c r="BM23" s="697">
        <v>0.515264745652119</v>
      </c>
      <c r="BN23" s="230">
        <v>1.75171843024395</v>
      </c>
      <c r="BO23" s="177">
        <v>5.00166633149171</v>
      </c>
      <c r="BP23" s="177">
        <v>0.350226967203851</v>
      </c>
      <c r="BQ23" s="177">
        <v>-3.24994790124776</v>
      </c>
      <c r="BR23" s="249">
        <v>5.43206893701973</v>
      </c>
      <c r="BS23" s="289">
        <v>0.570868001805938</v>
      </c>
      <c r="BT23" s="286">
        <v>0.199933368946216</v>
      </c>
      <c r="BU23" s="177">
        <v>2.85529126435871</v>
      </c>
      <c r="BV23" s="299">
        <v>0.370934632859722</v>
      </c>
      <c r="BW23" s="274">
        <v>0.184091919965332</v>
      </c>
      <c r="BX23" s="289">
        <v>-0.506472311050502</v>
      </c>
      <c r="BY23" s="286">
        <v>-1.02223590443956</v>
      </c>
      <c r="BZ23" s="177">
        <v>1.50454458814164</v>
      </c>
      <c r="CA23" s="299">
        <v>0.515763593389058</v>
      </c>
      <c r="CB23" s="274">
        <v>-0.532999328226216</v>
      </c>
      <c r="CC23" s="194"/>
    </row>
    <row r="24" s="164" customFormat="1" hidden="1" outlineLevel="1" spans="1:81">
      <c r="A24" s="203" t="s">
        <v>45</v>
      </c>
      <c r="B24" s="192">
        <v>0</v>
      </c>
      <c r="C24" s="193">
        <v>63.16</v>
      </c>
      <c r="D24" s="177">
        <v>0</v>
      </c>
      <c r="E24" s="195">
        <v>-63.16</v>
      </c>
      <c r="F24" s="196">
        <v>0</v>
      </c>
      <c r="G24" s="276">
        <v>0</v>
      </c>
      <c r="H24" s="193">
        <v>0</v>
      </c>
      <c r="I24" s="177" t="s">
        <v>29</v>
      </c>
      <c r="J24" s="195">
        <v>0</v>
      </c>
      <c r="K24" s="196">
        <v>0</v>
      </c>
      <c r="L24" s="276">
        <v>0</v>
      </c>
      <c r="M24" s="193">
        <v>0</v>
      </c>
      <c r="N24" s="177" t="s">
        <v>29</v>
      </c>
      <c r="O24" s="195">
        <v>0</v>
      </c>
      <c r="P24" s="196">
        <v>0</v>
      </c>
      <c r="Q24" s="276">
        <v>0</v>
      </c>
      <c r="R24" s="654">
        <v>63.16</v>
      </c>
      <c r="S24" s="177">
        <v>0</v>
      </c>
      <c r="T24" s="195">
        <v>-63.16</v>
      </c>
      <c r="U24" s="196">
        <v>0</v>
      </c>
      <c r="V24" s="230" t="s">
        <v>29</v>
      </c>
      <c r="W24" s="177">
        <v>1</v>
      </c>
      <c r="X24" s="177" t="s">
        <v>29</v>
      </c>
      <c r="Y24" s="248" t="s">
        <v>29</v>
      </c>
      <c r="Z24" s="249" t="s">
        <v>29</v>
      </c>
      <c r="AA24" s="276">
        <v>2.99351600000001</v>
      </c>
      <c r="AB24" s="193">
        <v>3.21445267</v>
      </c>
      <c r="AC24" s="177">
        <v>0.931267717188073</v>
      </c>
      <c r="AD24" s="195">
        <v>-0.220936669999992</v>
      </c>
      <c r="AE24" s="656">
        <v>2.93946900000001</v>
      </c>
      <c r="AF24" s="276">
        <v>230.138464999999</v>
      </c>
      <c r="AG24" s="193">
        <v>295.21903933</v>
      </c>
      <c r="AH24" s="177">
        <v>0.779551567955437</v>
      </c>
      <c r="AI24" s="195">
        <v>-65.0805743300006</v>
      </c>
      <c r="AJ24" s="196">
        <v>96.309293</v>
      </c>
      <c r="AK24" s="276">
        <v>0</v>
      </c>
      <c r="AL24" s="193">
        <v>0</v>
      </c>
      <c r="AM24" s="177" t="s">
        <v>29</v>
      </c>
      <c r="AN24" s="195">
        <v>0</v>
      </c>
      <c r="AO24" s="196">
        <v>0</v>
      </c>
      <c r="AP24" s="276">
        <v>0</v>
      </c>
      <c r="AQ24" s="193">
        <v>0</v>
      </c>
      <c r="AR24" s="194" t="s">
        <v>29</v>
      </c>
      <c r="AS24" s="195">
        <v>0</v>
      </c>
      <c r="AT24" s="196">
        <v>0</v>
      </c>
      <c r="AU24" s="192">
        <v>-233.131980999999</v>
      </c>
      <c r="AV24" s="193">
        <v>-235.273492</v>
      </c>
      <c r="AW24" s="194">
        <v>1.00910221964147</v>
      </c>
      <c r="AX24" s="661">
        <v>2.14151100000058</v>
      </c>
      <c r="AY24" s="196">
        <v>-99.248762</v>
      </c>
      <c r="AZ24" s="230" t="s">
        <v>29</v>
      </c>
      <c r="BA24" s="177">
        <v>-3.72503945535149</v>
      </c>
      <c r="BB24" s="177" t="s">
        <v>29</v>
      </c>
      <c r="BC24" s="248" t="s">
        <v>29</v>
      </c>
      <c r="BD24" s="249" t="s">
        <v>29</v>
      </c>
      <c r="BE24" s="289">
        <v>1</v>
      </c>
      <c r="BF24" s="286">
        <v>1</v>
      </c>
      <c r="BG24" s="177">
        <v>1</v>
      </c>
      <c r="BH24" s="299">
        <v>0</v>
      </c>
      <c r="BI24" s="274">
        <v>2</v>
      </c>
      <c r="BJ24" s="697">
        <v>0</v>
      </c>
      <c r="BK24" s="697">
        <v>63.16</v>
      </c>
      <c r="BL24" s="177">
        <v>0</v>
      </c>
      <c r="BM24" s="697">
        <v>-63.16</v>
      </c>
      <c r="BN24" s="230" t="s">
        <v>29</v>
      </c>
      <c r="BO24" s="177">
        <v>0.0508938041481951</v>
      </c>
      <c r="BP24" s="177" t="s">
        <v>29</v>
      </c>
      <c r="BQ24" s="177" t="s">
        <v>29</v>
      </c>
      <c r="BR24" s="249" t="s">
        <v>29</v>
      </c>
      <c r="BS24" s="289">
        <v>0</v>
      </c>
      <c r="BT24" s="286">
        <v>19.6487571863984</v>
      </c>
      <c r="BU24" s="177">
        <v>0</v>
      </c>
      <c r="BV24" s="299">
        <v>-19.6487571863984</v>
      </c>
      <c r="BW24" s="274">
        <v>0</v>
      </c>
      <c r="BX24" s="289">
        <v>-77.8789827747702</v>
      </c>
      <c r="BY24" s="286">
        <v>-73.1923957679551</v>
      </c>
      <c r="BZ24" s="177">
        <v>0.935968935602639</v>
      </c>
      <c r="CA24" s="299">
        <v>-4.68658700681505</v>
      </c>
      <c r="CB24" s="274">
        <v>-33.7641805373691</v>
      </c>
      <c r="CC24" s="194"/>
    </row>
    <row r="25" s="164" customFormat="1" hidden="1" outlineLevel="1" spans="1:81">
      <c r="A25" s="203" t="s">
        <v>46</v>
      </c>
      <c r="B25" s="192">
        <v>238.603871</v>
      </c>
      <c r="C25" s="193">
        <v>224.55806391</v>
      </c>
      <c r="D25" s="177">
        <v>1.06254866489956</v>
      </c>
      <c r="E25" s="195">
        <v>14.0458070899997</v>
      </c>
      <c r="F25" s="196">
        <v>141.27435</v>
      </c>
      <c r="G25" s="276">
        <v>0</v>
      </c>
      <c r="H25" s="193">
        <v>0</v>
      </c>
      <c r="I25" s="177" t="s">
        <v>29</v>
      </c>
      <c r="J25" s="195">
        <v>0</v>
      </c>
      <c r="K25" s="196">
        <v>0</v>
      </c>
      <c r="L25" s="276">
        <v>0</v>
      </c>
      <c r="M25" s="193">
        <v>0</v>
      </c>
      <c r="N25" s="177" t="s">
        <v>29</v>
      </c>
      <c r="O25" s="195">
        <v>0</v>
      </c>
      <c r="P25" s="196">
        <v>0</v>
      </c>
      <c r="Q25" s="276">
        <v>163.505457</v>
      </c>
      <c r="R25" s="654">
        <v>158.63625921</v>
      </c>
      <c r="S25" s="177">
        <v>1.03069410369513</v>
      </c>
      <c r="T25" s="195">
        <v>4.86919778999979</v>
      </c>
      <c r="U25" s="196">
        <v>79.1036509999998</v>
      </c>
      <c r="V25" s="230">
        <v>0.685259029179791</v>
      </c>
      <c r="W25" s="177">
        <v>0.706437597687783</v>
      </c>
      <c r="X25" s="177">
        <v>0.970020609637268</v>
      </c>
      <c r="Y25" s="248">
        <v>-0.0211785685079924</v>
      </c>
      <c r="Z25" s="249">
        <v>0.559929321918664</v>
      </c>
      <c r="AA25" s="276">
        <v>75.0984139999999</v>
      </c>
      <c r="AB25" s="193">
        <v>65.9218047</v>
      </c>
      <c r="AC25" s="177">
        <v>1.13920446113029</v>
      </c>
      <c r="AD25" s="195">
        <v>9.17660929999988</v>
      </c>
      <c r="AE25" s="656">
        <v>62.170699</v>
      </c>
      <c r="AF25" s="276">
        <v>204.093896</v>
      </c>
      <c r="AG25" s="193">
        <v>156.61229599</v>
      </c>
      <c r="AH25" s="177">
        <v>1.30317926003097</v>
      </c>
      <c r="AI25" s="195">
        <v>47.4816000099999</v>
      </c>
      <c r="AJ25" s="196">
        <v>126.823729</v>
      </c>
      <c r="AK25" s="276">
        <v>0</v>
      </c>
      <c r="AL25" s="193">
        <v>0</v>
      </c>
      <c r="AM25" s="177" t="s">
        <v>29</v>
      </c>
      <c r="AN25" s="195">
        <v>0</v>
      </c>
      <c r="AO25" s="196">
        <v>0</v>
      </c>
      <c r="AP25" s="276">
        <v>0</v>
      </c>
      <c r="AQ25" s="193">
        <v>0</v>
      </c>
      <c r="AR25" s="194" t="s">
        <v>29</v>
      </c>
      <c r="AS25" s="195">
        <v>0</v>
      </c>
      <c r="AT25" s="196">
        <v>0</v>
      </c>
      <c r="AU25" s="192">
        <v>-40.5884390000001</v>
      </c>
      <c r="AV25" s="193">
        <v>2.02396322000001</v>
      </c>
      <c r="AW25" s="194">
        <v>-20.0539409999752</v>
      </c>
      <c r="AX25" s="661">
        <v>-42.6124022200001</v>
      </c>
      <c r="AY25" s="196">
        <v>-47.720078</v>
      </c>
      <c r="AZ25" s="230">
        <v>-0.170108049085256</v>
      </c>
      <c r="BA25" s="177">
        <v>0.00901309525366763</v>
      </c>
      <c r="BB25" s="177">
        <v>-18.8734329658877</v>
      </c>
      <c r="BC25" s="248">
        <v>-0.179121144338924</v>
      </c>
      <c r="BD25" s="249">
        <v>-0.337783029969701</v>
      </c>
      <c r="BE25" s="289">
        <v>91</v>
      </c>
      <c r="BF25" s="286">
        <v>96</v>
      </c>
      <c r="BG25" s="177">
        <v>0.947916666666667</v>
      </c>
      <c r="BH25" s="299">
        <v>-5</v>
      </c>
      <c r="BI25" s="274">
        <v>91</v>
      </c>
      <c r="BJ25" s="697">
        <v>2.60611024150485</v>
      </c>
      <c r="BK25" s="697">
        <v>2.3391464990625</v>
      </c>
      <c r="BL25" s="177">
        <v>1.11412869717624</v>
      </c>
      <c r="BM25" s="697">
        <v>0.266963742442355</v>
      </c>
      <c r="BN25" s="230">
        <v>0.314740970820209</v>
      </c>
      <c r="BO25" s="177">
        <v>0.293562402312217</v>
      </c>
      <c r="BP25" s="177">
        <v>1.07214332741925</v>
      </c>
      <c r="BQ25" s="177">
        <v>0.0211785685079923</v>
      </c>
      <c r="BR25" s="249">
        <v>0.440070678081336</v>
      </c>
      <c r="BS25" s="289">
        <v>3.1772158463959</v>
      </c>
      <c r="BT25" s="286">
        <v>3.40643076948408</v>
      </c>
      <c r="BU25" s="177">
        <v>0.932711116532425</v>
      </c>
      <c r="BV25" s="299">
        <v>-0.229214923088175</v>
      </c>
      <c r="BW25" s="274">
        <v>2.27236225862604</v>
      </c>
      <c r="BX25" s="289">
        <v>-0.540469989153169</v>
      </c>
      <c r="BY25" s="286">
        <v>0.0307024850003843</v>
      </c>
      <c r="BZ25" s="177">
        <v>-17.603460734413</v>
      </c>
      <c r="CA25" s="299">
        <v>-0.571172474153553</v>
      </c>
      <c r="CB25" s="274">
        <v>-0.767565408907498</v>
      </c>
      <c r="CC25" s="194"/>
    </row>
    <row r="26" s="164" customFormat="1" hidden="1" outlineLevel="1" spans="1:81">
      <c r="A26" s="203" t="s">
        <v>47</v>
      </c>
      <c r="B26" s="192">
        <v>0</v>
      </c>
      <c r="C26" s="193">
        <v>0</v>
      </c>
      <c r="D26" s="177" t="s">
        <v>29</v>
      </c>
      <c r="E26" s="195">
        <v>0</v>
      </c>
      <c r="F26" s="196">
        <v>0</v>
      </c>
      <c r="G26" s="276">
        <v>0</v>
      </c>
      <c r="H26" s="193">
        <v>0</v>
      </c>
      <c r="I26" s="177" t="s">
        <v>29</v>
      </c>
      <c r="J26" s="195">
        <v>0</v>
      </c>
      <c r="K26" s="196">
        <v>0</v>
      </c>
      <c r="L26" s="276">
        <v>0</v>
      </c>
      <c r="M26" s="193">
        <v>0</v>
      </c>
      <c r="N26" s="177" t="s">
        <v>29</v>
      </c>
      <c r="O26" s="195">
        <v>0</v>
      </c>
      <c r="P26" s="196">
        <v>0</v>
      </c>
      <c r="Q26" s="276">
        <v>0</v>
      </c>
      <c r="R26" s="654">
        <v>0</v>
      </c>
      <c r="S26" s="177" t="s">
        <v>29</v>
      </c>
      <c r="T26" s="195">
        <v>0</v>
      </c>
      <c r="U26" s="196">
        <v>0</v>
      </c>
      <c r="V26" s="230" t="s">
        <v>29</v>
      </c>
      <c r="W26" s="177" t="s">
        <v>29</v>
      </c>
      <c r="X26" s="177" t="s">
        <v>29</v>
      </c>
      <c r="Y26" s="248" t="s">
        <v>29</v>
      </c>
      <c r="Z26" s="249" t="s">
        <v>29</v>
      </c>
      <c r="AA26" s="276">
        <v>0</v>
      </c>
      <c r="AB26" s="193">
        <v>0</v>
      </c>
      <c r="AC26" s="177" t="s">
        <v>29</v>
      </c>
      <c r="AD26" s="195">
        <v>0</v>
      </c>
      <c r="AE26" s="656">
        <v>-0.005</v>
      </c>
      <c r="AF26" s="276">
        <v>0</v>
      </c>
      <c r="AG26" s="193">
        <v>0</v>
      </c>
      <c r="AH26" s="177" t="s">
        <v>29</v>
      </c>
      <c r="AI26" s="195">
        <v>0</v>
      </c>
      <c r="AJ26" s="196">
        <v>-2.64664499999999</v>
      </c>
      <c r="AK26" s="276">
        <v>0</v>
      </c>
      <c r="AL26" s="193">
        <v>0</v>
      </c>
      <c r="AM26" s="177" t="s">
        <v>29</v>
      </c>
      <c r="AN26" s="195">
        <v>0</v>
      </c>
      <c r="AO26" s="196">
        <v>-0.01</v>
      </c>
      <c r="AP26" s="276">
        <v>0</v>
      </c>
      <c r="AQ26" s="193">
        <v>0</v>
      </c>
      <c r="AR26" s="194" t="s">
        <v>29</v>
      </c>
      <c r="AS26" s="195">
        <v>0</v>
      </c>
      <c r="AT26" s="196">
        <v>0</v>
      </c>
      <c r="AU26" s="192">
        <v>0</v>
      </c>
      <c r="AV26" s="193">
        <v>0</v>
      </c>
      <c r="AW26" s="194" t="s">
        <v>29</v>
      </c>
      <c r="AX26" s="661">
        <v>0</v>
      </c>
      <c r="AY26" s="196">
        <v>2.64164499999999</v>
      </c>
      <c r="AZ26" s="230" t="s">
        <v>29</v>
      </c>
      <c r="BA26" s="177" t="s">
        <v>29</v>
      </c>
      <c r="BB26" s="177" t="s">
        <v>29</v>
      </c>
      <c r="BC26" s="248" t="s">
        <v>29</v>
      </c>
      <c r="BD26" s="249" t="s">
        <v>29</v>
      </c>
      <c r="BE26" s="289">
        <v>0</v>
      </c>
      <c r="BF26" s="286">
        <v>0</v>
      </c>
      <c r="BG26" s="177" t="s">
        <v>29</v>
      </c>
      <c r="BH26" s="299">
        <v>0</v>
      </c>
      <c r="BI26" s="274">
        <v>1.5</v>
      </c>
      <c r="BJ26" s="697" t="s">
        <v>29</v>
      </c>
      <c r="BK26" s="697" t="s">
        <v>29</v>
      </c>
      <c r="BL26" s="177" t="s">
        <v>29</v>
      </c>
      <c r="BM26" s="697" t="s">
        <v>29</v>
      </c>
      <c r="BN26" s="230" t="s">
        <v>29</v>
      </c>
      <c r="BO26" s="177" t="s">
        <v>29</v>
      </c>
      <c r="BP26" s="177" t="s">
        <v>29</v>
      </c>
      <c r="BQ26" s="177" t="s">
        <v>29</v>
      </c>
      <c r="BR26" s="249" t="s">
        <v>29</v>
      </c>
      <c r="BS26" s="289" t="s">
        <v>29</v>
      </c>
      <c r="BT26" s="286" t="s">
        <v>29</v>
      </c>
      <c r="BU26" s="177" t="s">
        <v>29</v>
      </c>
      <c r="BV26" s="299" t="s">
        <v>29</v>
      </c>
      <c r="BW26" s="274">
        <v>0</v>
      </c>
      <c r="BX26" s="289" t="s">
        <v>29</v>
      </c>
      <c r="BY26" s="286" t="s">
        <v>29</v>
      </c>
      <c r="BZ26" s="177" t="s">
        <v>29</v>
      </c>
      <c r="CA26" s="299" t="s">
        <v>29</v>
      </c>
      <c r="CB26" s="274">
        <v>-528.328999999998</v>
      </c>
      <c r="CC26" s="194"/>
    </row>
    <row r="27" s="163" customFormat="1" collapsed="1" spans="1:81">
      <c r="A27" s="197" t="s">
        <v>48</v>
      </c>
      <c r="B27" s="198">
        <v>253.373658999999</v>
      </c>
      <c r="C27" s="199">
        <v>292.57806391</v>
      </c>
      <c r="D27" s="232">
        <v>0.866003608110343</v>
      </c>
      <c r="E27" s="199">
        <v>-39.2044049100015</v>
      </c>
      <c r="F27" s="201">
        <v>146.87643500001</v>
      </c>
      <c r="G27" s="198">
        <v>0</v>
      </c>
      <c r="H27" s="199">
        <v>0</v>
      </c>
      <c r="I27" s="232" t="s">
        <v>29</v>
      </c>
      <c r="J27" s="199">
        <v>0</v>
      </c>
      <c r="K27" s="201">
        <v>0</v>
      </c>
      <c r="L27" s="198">
        <v>-9.76996261670138e-14</v>
      </c>
      <c r="M27" s="199">
        <v>0</v>
      </c>
      <c r="N27" s="232" t="s">
        <v>29</v>
      </c>
      <c r="O27" s="199">
        <v>-9.76996261670138e-14</v>
      </c>
      <c r="P27" s="201">
        <v>-9.95370452727684e-13</v>
      </c>
      <c r="Q27" s="560">
        <f>SUM(Q22:Q26)</f>
        <v>163.505457</v>
      </c>
      <c r="R27" s="561">
        <f>SUM(R22:R26)</f>
        <v>221.79625921</v>
      </c>
      <c r="S27" s="562">
        <v>1.10441895760831</v>
      </c>
      <c r="T27" s="561">
        <v>23.9555950899987</v>
      </c>
      <c r="U27" s="655">
        <v>146.876435000011</v>
      </c>
      <c r="V27" s="231">
        <v>1</v>
      </c>
      <c r="W27" s="232">
        <v>1</v>
      </c>
      <c r="X27" s="232">
        <v>1</v>
      </c>
      <c r="Y27" s="200">
        <v>0</v>
      </c>
      <c r="Z27" s="250">
        <v>1.00000000000001</v>
      </c>
      <c r="AA27" s="198">
        <v>170.446504</v>
      </c>
      <c r="AB27" s="199">
        <v>141.12325309</v>
      </c>
      <c r="AC27" s="232">
        <v>1.2077846865626</v>
      </c>
      <c r="AD27" s="199">
        <v>29.3232509099998</v>
      </c>
      <c r="AE27" s="202">
        <v>139.358529</v>
      </c>
      <c r="AF27" s="198">
        <v>451.198420999999</v>
      </c>
      <c r="AG27" s="199">
        <v>466.96392799</v>
      </c>
      <c r="AH27" s="232">
        <v>0.966238276566968</v>
      </c>
      <c r="AI27" s="199">
        <v>-15.7655069900007</v>
      </c>
      <c r="AJ27" s="201">
        <v>230.029159</v>
      </c>
      <c r="AK27" s="198">
        <v>0.28</v>
      </c>
      <c r="AL27" s="199">
        <v>0</v>
      </c>
      <c r="AM27" s="232" t="s">
        <v>29</v>
      </c>
      <c r="AN27" s="199">
        <v>0.28</v>
      </c>
      <c r="AO27" s="201">
        <v>3.56599999999999</v>
      </c>
      <c r="AP27" s="198">
        <v>0.240440999999999</v>
      </c>
      <c r="AQ27" s="199">
        <v>0</v>
      </c>
      <c r="AR27" s="200" t="s">
        <v>29</v>
      </c>
      <c r="AS27" s="199">
        <v>0.240440999999999</v>
      </c>
      <c r="AT27" s="201">
        <v>0</v>
      </c>
      <c r="AU27" s="198">
        <v>-368.231707</v>
      </c>
      <c r="AV27" s="199">
        <v>-315.50911717</v>
      </c>
      <c r="AW27" s="200">
        <v>0.832896778695644</v>
      </c>
      <c r="AX27" s="662">
        <v>-52.7225898300005</v>
      </c>
      <c r="AY27" s="201">
        <v>-218.945252999989</v>
      </c>
      <c r="AZ27" s="231">
        <v>-1.45331487279821</v>
      </c>
      <c r="BA27" s="232">
        <v>-1.07837584593168</v>
      </c>
      <c r="BB27" s="232">
        <v>0.652311364093474</v>
      </c>
      <c r="BC27" s="200">
        <v>-0.374939026866532</v>
      </c>
      <c r="BD27" s="250">
        <v>-1.49067652002838</v>
      </c>
      <c r="BE27" s="287">
        <v>186</v>
      </c>
      <c r="BF27" s="288">
        <v>199</v>
      </c>
      <c r="BG27" s="232">
        <v>0.934673366834171</v>
      </c>
      <c r="BH27" s="232">
        <v>-13</v>
      </c>
      <c r="BI27" s="275">
        <v>196.5</v>
      </c>
      <c r="BJ27" s="696">
        <v>1.34138995941176</v>
      </c>
      <c r="BK27" s="696">
        <v>1.47601041210202</v>
      </c>
      <c r="BL27" s="232">
        <v>0.908794374628738</v>
      </c>
      <c r="BM27" s="696">
        <v>-0.134620452690259</v>
      </c>
      <c r="BN27" s="231">
        <v>0.672708065521526</v>
      </c>
      <c r="BO27" s="232">
        <v>0.482343929698745</v>
      </c>
      <c r="BP27" s="232">
        <v>1.39466472801197</v>
      </c>
      <c r="BQ27" s="232">
        <v>0.190364135822781</v>
      </c>
      <c r="BR27" s="250">
        <v>0.948814757111926</v>
      </c>
      <c r="BS27" s="287">
        <v>1.48652892874822</v>
      </c>
      <c r="BT27" s="288">
        <v>2.07320946409456</v>
      </c>
      <c r="BU27" s="232">
        <v>0.717018205103282</v>
      </c>
      <c r="BV27" s="232">
        <v>-0.586680535346342</v>
      </c>
      <c r="BW27" s="275">
        <v>1.05394650800318</v>
      </c>
      <c r="BX27" s="287">
        <v>-2.16039460099458</v>
      </c>
      <c r="BY27" s="288">
        <v>-2.23569900963654</v>
      </c>
      <c r="BZ27" s="232">
        <v>1.03368271324421</v>
      </c>
      <c r="CA27" s="232">
        <v>0.0753044086419612</v>
      </c>
      <c r="CB27" s="275">
        <v>-1.57109331284624</v>
      </c>
      <c r="CC27" s="194"/>
    </row>
    <row r="28" s="159" customFormat="1" ht="16.2" spans="1:16366">
      <c r="A28" s="204" t="s">
        <v>49</v>
      </c>
      <c r="B28" s="205">
        <v>1461.423829</v>
      </c>
      <c r="C28" s="206">
        <v>1567.53374573</v>
      </c>
      <c r="D28" s="234">
        <v>0.932307730523156</v>
      </c>
      <c r="E28" s="208">
        <v>-106.109916730003</v>
      </c>
      <c r="F28" s="209">
        <v>1426.44221100001</v>
      </c>
      <c r="G28" s="205">
        <v>169.213806</v>
      </c>
      <c r="H28" s="206">
        <v>130.70992</v>
      </c>
      <c r="I28" s="234">
        <v>1.29457508657338</v>
      </c>
      <c r="J28" s="206">
        <v>38.503886</v>
      </c>
      <c r="K28" s="209">
        <v>134.900568999999</v>
      </c>
      <c r="L28" s="205">
        <v>-9.76996261670138e-14</v>
      </c>
      <c r="M28" s="206">
        <v>0</v>
      </c>
      <c r="N28" s="234" t="s">
        <v>29</v>
      </c>
      <c r="O28" s="206">
        <v>-9.76996261670138e-14</v>
      </c>
      <c r="P28" s="209">
        <v>51.537415999999</v>
      </c>
      <c r="Q28" s="205">
        <v>1021.178743</v>
      </c>
      <c r="R28" s="206">
        <v>-269.82400449</v>
      </c>
      <c r="S28" s="234">
        <v>-3.7846104349765</v>
      </c>
      <c r="T28" s="208">
        <v>1291.00274749</v>
      </c>
      <c r="U28" s="209">
        <v>1288.96006900001</v>
      </c>
      <c r="V28" s="233">
        <v>0.698756050596736</v>
      </c>
      <c r="W28" s="234">
        <v>-0.172132820250286</v>
      </c>
      <c r="X28" s="234">
        <v>6.05940046517988</v>
      </c>
      <c r="Y28" s="207">
        <v>0.870888870847022</v>
      </c>
      <c r="Z28" s="251">
        <v>0.903618849091955</v>
      </c>
      <c r="AA28" s="205">
        <v>468.763756999999</v>
      </c>
      <c r="AB28" s="206">
        <v>466.58107283</v>
      </c>
      <c r="AC28" s="234">
        <v>1.0046780383884</v>
      </c>
      <c r="AD28" s="208">
        <v>2.1826841699994</v>
      </c>
      <c r="AE28" s="206">
        <v>445.102078</v>
      </c>
      <c r="AF28" s="205">
        <v>835.817468999999</v>
      </c>
      <c r="AG28" s="206">
        <v>859.77619363</v>
      </c>
      <c r="AH28" s="234">
        <v>0.972133765964319</v>
      </c>
      <c r="AI28" s="208">
        <v>-23.9587246300008</v>
      </c>
      <c r="AJ28" s="209">
        <v>637.769388999999</v>
      </c>
      <c r="AK28" s="205">
        <v>17.254424</v>
      </c>
      <c r="AL28" s="206">
        <v>0</v>
      </c>
      <c r="AM28" s="234" t="s">
        <v>29</v>
      </c>
      <c r="AN28" s="208">
        <v>17.254424</v>
      </c>
      <c r="AO28" s="209">
        <v>6.89711999999999</v>
      </c>
      <c r="AP28" s="205">
        <v>0.240440999999999</v>
      </c>
      <c r="AQ28" s="206">
        <v>0</v>
      </c>
      <c r="AR28" s="207" t="s">
        <v>29</v>
      </c>
      <c r="AS28" s="208">
        <v>0.240440999999999</v>
      </c>
      <c r="AT28" s="209">
        <v>0.5775</v>
      </c>
      <c r="AU28" s="205">
        <v>4.64277999999883</v>
      </c>
      <c r="AV28" s="206">
        <v>110.46655927</v>
      </c>
      <c r="AW28" s="207">
        <v>0.0420288278251797</v>
      </c>
      <c r="AX28" s="484">
        <v>-105.823779270001</v>
      </c>
      <c r="AY28" s="209">
        <v>163.452379000011</v>
      </c>
      <c r="AZ28" s="233">
        <v>0.00317688811956469</v>
      </c>
      <c r="BA28" s="234">
        <v>0.070471566925378</v>
      </c>
      <c r="BB28" s="234">
        <v>0.0450804240372388</v>
      </c>
      <c r="BC28" s="207">
        <v>-0.0672946788058133</v>
      </c>
      <c r="BD28" s="251">
        <v>0.114587452432035</v>
      </c>
      <c r="BE28" s="290">
        <v>553</v>
      </c>
      <c r="BF28" s="291">
        <v>569</v>
      </c>
      <c r="BG28" s="234">
        <v>0.971880492091388</v>
      </c>
      <c r="BH28" s="234">
        <v>-16</v>
      </c>
      <c r="BI28" s="277">
        <v>563.166666673333</v>
      </c>
      <c r="BJ28" s="499">
        <v>2.62060459473999</v>
      </c>
      <c r="BK28" s="499">
        <v>2.75812389278006</v>
      </c>
      <c r="BL28" s="234">
        <v>0.950140275279129</v>
      </c>
      <c r="BM28" s="499">
        <v>-0.13751929804007</v>
      </c>
      <c r="BN28" s="233">
        <v>0.320758254859412</v>
      </c>
      <c r="BO28" s="234">
        <v>0.297652968620917</v>
      </c>
      <c r="BP28" s="234">
        <v>1.07762491449538</v>
      </c>
      <c r="BQ28" s="234">
        <v>0.0231052862384954</v>
      </c>
      <c r="BR28" s="251">
        <v>0.312036530164065</v>
      </c>
      <c r="BS28" s="290">
        <v>3.11761267200527</v>
      </c>
      <c r="BT28" s="291">
        <v>3.3596170890994</v>
      </c>
      <c r="BU28" s="234">
        <v>0.927966666832558</v>
      </c>
      <c r="BV28" s="234">
        <v>-0.24200441709413</v>
      </c>
      <c r="BW28" s="277">
        <v>3.20475298028154</v>
      </c>
      <c r="BX28" s="290">
        <v>0.00990430665909787</v>
      </c>
      <c r="BY28" s="291">
        <v>0.236757480538112</v>
      </c>
      <c r="BZ28" s="234">
        <v>0.0418331308332347</v>
      </c>
      <c r="CA28" s="234">
        <v>-0.226853173879014</v>
      </c>
      <c r="CB28" s="277">
        <v>0.367224479684435</v>
      </c>
      <c r="CC28" s="194"/>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hidden="1" outlineLevel="2" spans="1:81">
      <c r="A29" s="203" t="s">
        <v>50</v>
      </c>
      <c r="B29" s="192">
        <v>627.947446</v>
      </c>
      <c r="C29" s="193">
        <v>614.4</v>
      </c>
      <c r="D29" s="177">
        <v>1.02204987955729</v>
      </c>
      <c r="E29" s="195">
        <v>13.5474459999998</v>
      </c>
      <c r="F29" s="193">
        <v>669.959310999999</v>
      </c>
      <c r="G29" s="192">
        <v>0.114083</v>
      </c>
      <c r="H29" s="193">
        <v>1.35</v>
      </c>
      <c r="I29" s="177">
        <v>0.0845059259259257</v>
      </c>
      <c r="J29" s="195">
        <v>-1.235917</v>
      </c>
      <c r="K29" s="196">
        <v>0</v>
      </c>
      <c r="L29" s="192">
        <v>557.140432999999</v>
      </c>
      <c r="M29" s="193">
        <v>521.38152</v>
      </c>
      <c r="N29" s="177">
        <v>1.06858492606335</v>
      </c>
      <c r="O29" s="195">
        <v>35.758912999999</v>
      </c>
      <c r="P29" s="196">
        <v>625.06469699999</v>
      </c>
      <c r="Q29" s="192">
        <v>70.8070130000008</v>
      </c>
      <c r="R29" s="193">
        <v>93.01848</v>
      </c>
      <c r="S29" s="177">
        <v>0.761214470500924</v>
      </c>
      <c r="T29" s="195">
        <v>-22.2114669999992</v>
      </c>
      <c r="U29" s="196">
        <v>44.8946140000087</v>
      </c>
      <c r="V29" s="230">
        <v>0.112759456943473</v>
      </c>
      <c r="W29" s="177">
        <v>0.151397265625</v>
      </c>
      <c r="X29" s="177">
        <v>0.744791898836336</v>
      </c>
      <c r="Y29" s="248">
        <v>-0.0386378086815271</v>
      </c>
      <c r="Z29" s="249">
        <v>0.0670109561325416</v>
      </c>
      <c r="AA29" s="192">
        <v>15.696308</v>
      </c>
      <c r="AB29" s="193">
        <v>21.15002445</v>
      </c>
      <c r="AC29" s="177">
        <v>0.742141364285752</v>
      </c>
      <c r="AD29" s="195">
        <v>-5.45371644999999</v>
      </c>
      <c r="AE29" s="656">
        <v>15.548144</v>
      </c>
      <c r="AF29" s="192">
        <v>25.6537929999999</v>
      </c>
      <c r="AG29" s="193">
        <v>25.97162134</v>
      </c>
      <c r="AH29" s="177">
        <v>0.98776247597948</v>
      </c>
      <c r="AI29" s="195">
        <v>-0.317828340000094</v>
      </c>
      <c r="AJ29" s="196">
        <v>7.208537000001</v>
      </c>
      <c r="AK29" s="192">
        <v>0</v>
      </c>
      <c r="AL29" s="193">
        <v>0</v>
      </c>
      <c r="AM29" s="177" t="s">
        <v>29</v>
      </c>
      <c r="AN29" s="195">
        <v>0</v>
      </c>
      <c r="AO29" s="196">
        <v>2.214545</v>
      </c>
      <c r="AP29" s="192">
        <v>0</v>
      </c>
      <c r="AQ29" s="193">
        <v>0</v>
      </c>
      <c r="AR29" s="194" t="s">
        <v>29</v>
      </c>
      <c r="AS29" s="195">
        <v>0</v>
      </c>
      <c r="AT29" s="196">
        <v>0</v>
      </c>
      <c r="AU29" s="192">
        <v>29.3428290000008</v>
      </c>
      <c r="AV29" s="193">
        <v>44.5468342099999</v>
      </c>
      <c r="AW29" s="194">
        <v>0.658696168209724</v>
      </c>
      <c r="AX29" s="661">
        <v>-15.2040052099991</v>
      </c>
      <c r="AY29" s="196">
        <v>24.3524780000077</v>
      </c>
      <c r="AZ29" s="230">
        <v>0.0467281604327136</v>
      </c>
      <c r="BA29" s="177">
        <v>0.072504612972005</v>
      </c>
      <c r="BB29" s="177">
        <v>0.644485343998126</v>
      </c>
      <c r="BC29" s="248">
        <v>-0.0257764525392914</v>
      </c>
      <c r="BD29" s="249">
        <v>0.0363491895704212</v>
      </c>
      <c r="BE29" s="285">
        <v>34</v>
      </c>
      <c r="BF29" s="286">
        <v>43</v>
      </c>
      <c r="BG29" s="177">
        <v>0.790697674418605</v>
      </c>
      <c r="BH29" s="299">
        <v>-9</v>
      </c>
      <c r="BI29" s="274">
        <v>35.75</v>
      </c>
      <c r="BJ29" s="697">
        <v>17.2829572293578</v>
      </c>
      <c r="BK29" s="697">
        <v>14.2883720930233</v>
      </c>
      <c r="BL29" s="177">
        <v>1.20958196754946</v>
      </c>
      <c r="BM29" s="697">
        <v>2.99458513633454</v>
      </c>
      <c r="BN29" s="230">
        <v>0.0249962128200136</v>
      </c>
      <c r="BO29" s="177">
        <v>0.0344238679199219</v>
      </c>
      <c r="BP29" s="177">
        <v>0.726130279088938</v>
      </c>
      <c r="BQ29" s="177">
        <v>-0.00942765509990827</v>
      </c>
      <c r="BR29" s="249">
        <v>0.0232075944683751</v>
      </c>
      <c r="BS29" s="285">
        <v>40.0060604060521</v>
      </c>
      <c r="BT29" s="286">
        <v>29.0496118078956</v>
      </c>
      <c r="BU29" s="177">
        <v>1.37716333941435</v>
      </c>
      <c r="BV29" s="299">
        <v>10.9564485981565</v>
      </c>
      <c r="BW29" s="274">
        <v>43.0893430752892</v>
      </c>
      <c r="BX29" s="285">
        <v>1.86940960893484</v>
      </c>
      <c r="BY29" s="286">
        <v>2.10623086111846</v>
      </c>
      <c r="BZ29" s="177">
        <v>0.887561588544066</v>
      </c>
      <c r="CA29" s="299">
        <v>-0.236821252183623</v>
      </c>
      <c r="CB29" s="274">
        <v>1.5662626999086</v>
      </c>
      <c r="CC29" s="194"/>
    </row>
    <row r="30" s="159" customFormat="1" hidden="1" outlineLevel="2" spans="1:81">
      <c r="A30" s="203" t="s">
        <v>51</v>
      </c>
      <c r="B30" s="192">
        <v>80.8403519999999</v>
      </c>
      <c r="C30" s="193">
        <v>78</v>
      </c>
      <c r="D30" s="177">
        <v>1.03641476923077</v>
      </c>
      <c r="E30" s="195">
        <v>2.8403519999999</v>
      </c>
      <c r="F30" s="193">
        <v>97.206189</v>
      </c>
      <c r="G30" s="192">
        <v>50.552229</v>
      </c>
      <c r="H30" s="193">
        <v>49.92</v>
      </c>
      <c r="I30" s="177">
        <v>1.01266484375</v>
      </c>
      <c r="J30" s="195">
        <v>0.632228999999967</v>
      </c>
      <c r="K30" s="196">
        <v>95.094510999999</v>
      </c>
      <c r="L30" s="192">
        <v>0</v>
      </c>
      <c r="M30" s="193">
        <v>0</v>
      </c>
      <c r="N30" s="177" t="s">
        <v>29</v>
      </c>
      <c r="O30" s="195">
        <v>0</v>
      </c>
      <c r="P30" s="196">
        <v>0</v>
      </c>
      <c r="Q30" s="192">
        <v>30.2881229999999</v>
      </c>
      <c r="R30" s="193">
        <v>28.08</v>
      </c>
      <c r="S30" s="177">
        <v>1.07863685897436</v>
      </c>
      <c r="T30" s="211">
        <v>2.20812299999993</v>
      </c>
      <c r="U30" s="254">
        <v>2.11167800000099</v>
      </c>
      <c r="V30" s="230">
        <v>0.374665897051017</v>
      </c>
      <c r="W30" s="177">
        <v>0.36</v>
      </c>
      <c r="X30" s="177">
        <v>1.04073860291949</v>
      </c>
      <c r="Y30" s="248">
        <v>0.0146658970510169</v>
      </c>
      <c r="Z30" s="254">
        <v>0.021723699094931</v>
      </c>
      <c r="AA30" s="278">
        <v>17.925829</v>
      </c>
      <c r="AB30" s="193">
        <v>17.27284005</v>
      </c>
      <c r="AC30" s="236">
        <v>1.03780437658832</v>
      </c>
      <c r="AD30" s="211">
        <v>0.652988949999987</v>
      </c>
      <c r="AE30" s="236">
        <v>18.144916</v>
      </c>
      <c r="AF30" s="657">
        <v>5.40657600000001</v>
      </c>
      <c r="AG30" s="193">
        <v>6.563564</v>
      </c>
      <c r="AH30" s="236">
        <v>0.823725646615163</v>
      </c>
      <c r="AI30" s="211">
        <v>-1.15698799999999</v>
      </c>
      <c r="AJ30" s="254">
        <v>16.365411</v>
      </c>
      <c r="AK30" s="278">
        <v>0</v>
      </c>
      <c r="AL30" s="193">
        <v>0</v>
      </c>
      <c r="AM30" s="236" t="s">
        <v>29</v>
      </c>
      <c r="AN30" s="211">
        <v>0</v>
      </c>
      <c r="AO30" s="254">
        <v>0</v>
      </c>
      <c r="AP30" s="278">
        <v>0</v>
      </c>
      <c r="AQ30" s="193">
        <v>0</v>
      </c>
      <c r="AR30" s="659" t="s">
        <v>29</v>
      </c>
      <c r="AS30" s="211">
        <v>0</v>
      </c>
      <c r="AT30" s="254">
        <v>0</v>
      </c>
      <c r="AU30" s="192">
        <v>6.95571799999993</v>
      </c>
      <c r="AV30" s="210">
        <v>4.24359595</v>
      </c>
      <c r="AW30" s="194">
        <v>1.63910939730252</v>
      </c>
      <c r="AX30" s="661">
        <v>2.71212204999993</v>
      </c>
      <c r="AY30" s="196">
        <v>-32.398648999999</v>
      </c>
      <c r="AZ30" s="235">
        <v>0.0860426486020242</v>
      </c>
      <c r="BA30" s="177">
        <v>0.0544050762820513</v>
      </c>
      <c r="BB30" s="236">
        <v>1.58151875674165</v>
      </c>
      <c r="BC30" s="253">
        <v>0.0316375723199729</v>
      </c>
      <c r="BD30" s="254">
        <v>-0.333298212112801</v>
      </c>
      <c r="BE30" s="278">
        <v>38</v>
      </c>
      <c r="BF30" s="210">
        <v>38</v>
      </c>
      <c r="BG30" s="177">
        <v>1</v>
      </c>
      <c r="BH30" s="300">
        <v>0</v>
      </c>
      <c r="BI30" s="254">
        <v>38.66666667</v>
      </c>
      <c r="BJ30" s="697">
        <v>2.14620403539823</v>
      </c>
      <c r="BK30" s="697">
        <v>2.05263157894737</v>
      </c>
      <c r="BL30" s="236">
        <v>1.04558658134785</v>
      </c>
      <c r="BM30" s="697">
        <v>0.0935724564508589</v>
      </c>
      <c r="BN30" s="235">
        <v>0.221743579246167</v>
      </c>
      <c r="BO30" s="236">
        <v>0.221446667307692</v>
      </c>
      <c r="BP30" s="236">
        <v>1.00134078305212</v>
      </c>
      <c r="BQ30" s="236">
        <v>0.00029691193847467</v>
      </c>
      <c r="BR30" s="254">
        <v>0.186664205095007</v>
      </c>
      <c r="BS30" s="278">
        <v>4.50971344198363</v>
      </c>
      <c r="BT30" s="210">
        <v>4.51575998933655</v>
      </c>
      <c r="BU30" s="177">
        <v>0.998661012239977</v>
      </c>
      <c r="BV30" s="300">
        <v>-0.00604654735292076</v>
      </c>
      <c r="BW30" s="254">
        <v>5.35721350266929</v>
      </c>
      <c r="BX30" s="278">
        <v>0.388027688984422</v>
      </c>
      <c r="BY30" s="210">
        <v>0.24568026669129</v>
      </c>
      <c r="BZ30" s="177">
        <v>1.57940112248412</v>
      </c>
      <c r="CA30" s="299">
        <v>0.142347422293132</v>
      </c>
      <c r="CB30" s="274">
        <v>-1.78554968234623</v>
      </c>
      <c r="CC30" s="194"/>
    </row>
    <row r="31" s="159" customFormat="1" hidden="1" outlineLevel="2" spans="1:81">
      <c r="A31" s="203" t="s">
        <v>52</v>
      </c>
      <c r="B31" s="192">
        <v>66.0225189999999</v>
      </c>
      <c r="C31" s="193">
        <v>70</v>
      </c>
      <c r="D31" s="177">
        <v>0.943178842857141</v>
      </c>
      <c r="E31" s="195">
        <v>-3.97748100000011</v>
      </c>
      <c r="F31" s="193">
        <v>70.729079</v>
      </c>
      <c r="G31" s="192">
        <v>44.712967</v>
      </c>
      <c r="H31" s="193">
        <v>44.45</v>
      </c>
      <c r="I31" s="177">
        <v>1.00591601799775</v>
      </c>
      <c r="J31" s="195">
        <v>0.262966999999975</v>
      </c>
      <c r="K31" s="196">
        <v>56.5351979999999</v>
      </c>
      <c r="L31" s="192">
        <v>0</v>
      </c>
      <c r="M31" s="193">
        <v>0</v>
      </c>
      <c r="N31" s="177" t="s">
        <v>29</v>
      </c>
      <c r="O31" s="195">
        <v>0</v>
      </c>
      <c r="P31" s="196">
        <v>0</v>
      </c>
      <c r="Q31" s="192">
        <v>21.3095519999999</v>
      </c>
      <c r="R31" s="193">
        <v>25.55</v>
      </c>
      <c r="S31" s="177">
        <v>0.834033346379644</v>
      </c>
      <c r="T31" s="195">
        <v>-4.24044800000009</v>
      </c>
      <c r="U31" s="196">
        <v>14.1938810000001</v>
      </c>
      <c r="V31" s="230">
        <v>0.322761874626443</v>
      </c>
      <c r="W31" s="177">
        <v>0.365</v>
      </c>
      <c r="X31" s="177">
        <v>0.884279108565597</v>
      </c>
      <c r="Y31" s="248">
        <v>-0.042238125373557</v>
      </c>
      <c r="Z31" s="249">
        <v>0.200679567734794</v>
      </c>
      <c r="AA31" s="192">
        <v>15.708978</v>
      </c>
      <c r="AB31" s="193">
        <v>11.99090534</v>
      </c>
      <c r="AC31" s="177">
        <v>1.31007439009605</v>
      </c>
      <c r="AD31" s="195">
        <v>3.71807265999999</v>
      </c>
      <c r="AE31" s="656">
        <v>12.4596610000001</v>
      </c>
      <c r="AF31" s="658">
        <v>5.69870699999999</v>
      </c>
      <c r="AG31" s="193">
        <v>5.48683333</v>
      </c>
      <c r="AH31" s="177">
        <v>1.03861492727354</v>
      </c>
      <c r="AI31" s="195">
        <v>0.211873669999989</v>
      </c>
      <c r="AJ31" s="196">
        <v>14.976796</v>
      </c>
      <c r="AK31" s="192">
        <v>0</v>
      </c>
      <c r="AL31" s="193">
        <v>0</v>
      </c>
      <c r="AM31" s="177" t="s">
        <v>29</v>
      </c>
      <c r="AN31" s="195">
        <v>0</v>
      </c>
      <c r="AO31" s="196">
        <v>0</v>
      </c>
      <c r="AP31" s="192">
        <v>0</v>
      </c>
      <c r="AQ31" s="193">
        <v>0</v>
      </c>
      <c r="AR31" s="194" t="s">
        <v>29</v>
      </c>
      <c r="AS31" s="195">
        <v>0</v>
      </c>
      <c r="AT31" s="196">
        <v>0</v>
      </c>
      <c r="AU31" s="192">
        <v>-0.0981330000000646</v>
      </c>
      <c r="AV31" s="193">
        <v>8.07226133000001</v>
      </c>
      <c r="AW31" s="194">
        <v>-0.0121568165335977</v>
      </c>
      <c r="AX31" s="661">
        <v>-8.17039433000008</v>
      </c>
      <c r="AY31" s="196">
        <v>-13.242576</v>
      </c>
      <c r="AZ31" s="230">
        <v>-0.00148635649603228</v>
      </c>
      <c r="BA31" s="177">
        <v>0.115318019</v>
      </c>
      <c r="BB31" s="177">
        <v>-0.01288919553875</v>
      </c>
      <c r="BC31" s="248">
        <v>-0.116804375496032</v>
      </c>
      <c r="BD31" s="249">
        <v>-0.187229583464533</v>
      </c>
      <c r="BE31" s="285">
        <v>37</v>
      </c>
      <c r="BF31" s="286">
        <v>36</v>
      </c>
      <c r="BG31" s="177">
        <v>1.02777777777778</v>
      </c>
      <c r="BH31" s="299">
        <v>1</v>
      </c>
      <c r="BI31" s="274">
        <v>36.25</v>
      </c>
      <c r="BJ31" s="697">
        <v>1.83395886111111</v>
      </c>
      <c r="BK31" s="697">
        <v>1.94444444444444</v>
      </c>
      <c r="BL31" s="177">
        <v>0.943178842857141</v>
      </c>
      <c r="BM31" s="697">
        <v>-0.110485583333336</v>
      </c>
      <c r="BN31" s="230">
        <v>0.237933635946245</v>
      </c>
      <c r="BO31" s="177">
        <v>0.171298647714286</v>
      </c>
      <c r="BP31" s="177">
        <v>1.38899891575969</v>
      </c>
      <c r="BQ31" s="177">
        <v>0.0666349882319586</v>
      </c>
      <c r="BR31" s="249">
        <v>0.176160373868294</v>
      </c>
      <c r="BS31" s="285">
        <v>4.20285259804934</v>
      </c>
      <c r="BT31" s="286">
        <v>5.83775770178835</v>
      </c>
      <c r="BU31" s="177">
        <v>0.719942966588324</v>
      </c>
      <c r="BV31" s="299">
        <v>-1.63490510373901</v>
      </c>
      <c r="BW31" s="274">
        <v>5.6766455363432</v>
      </c>
      <c r="BX31" s="285">
        <v>-0.00624693726097679</v>
      </c>
      <c r="BY31" s="286">
        <v>0.673198653572225</v>
      </c>
      <c r="BZ31" s="177">
        <v>-0.00927948567310466</v>
      </c>
      <c r="CA31" s="299">
        <v>-0.679445590833202</v>
      </c>
      <c r="CB31" s="274">
        <v>-1.06283597924534</v>
      </c>
      <c r="CC31" s="194"/>
    </row>
    <row r="32" s="159" customFormat="1" hidden="1" outlineLevel="2" spans="1:81">
      <c r="A32" s="203" t="s">
        <v>53</v>
      </c>
      <c r="B32" s="192">
        <v>39.93478</v>
      </c>
      <c r="C32" s="193">
        <v>30.2</v>
      </c>
      <c r="D32" s="177">
        <v>1.32234370860927</v>
      </c>
      <c r="E32" s="195">
        <v>9.73477999999998</v>
      </c>
      <c r="F32" s="193">
        <v>26.7096840000001</v>
      </c>
      <c r="G32" s="192">
        <v>0</v>
      </c>
      <c r="H32" s="193">
        <v>0</v>
      </c>
      <c r="I32" s="177" t="s">
        <v>29</v>
      </c>
      <c r="J32" s="195">
        <v>0</v>
      </c>
      <c r="K32" s="196">
        <v>0</v>
      </c>
      <c r="L32" s="192">
        <v>27.55072</v>
      </c>
      <c r="M32" s="193">
        <v>21.593</v>
      </c>
      <c r="N32" s="177">
        <v>1.27590978557866</v>
      </c>
      <c r="O32" s="195">
        <v>5.95771999999999</v>
      </c>
      <c r="P32" s="196">
        <v>63.727888</v>
      </c>
      <c r="Q32" s="192">
        <v>12.38406</v>
      </c>
      <c r="R32" s="193">
        <v>8.607</v>
      </c>
      <c r="S32" s="177">
        <v>1.4388358313001</v>
      </c>
      <c r="T32" s="195">
        <v>3.77705999999999</v>
      </c>
      <c r="U32" s="196">
        <v>-37.0182039999999</v>
      </c>
      <c r="V32" s="230">
        <v>0.310107129674935</v>
      </c>
      <c r="W32" s="177">
        <v>0.285</v>
      </c>
      <c r="X32" s="177">
        <v>1.08809519184188</v>
      </c>
      <c r="Y32" s="248">
        <v>0.0251071296749349</v>
      </c>
      <c r="Z32" s="249">
        <v>-1.38594690974254</v>
      </c>
      <c r="AA32" s="192">
        <v>1.611288</v>
      </c>
      <c r="AB32" s="193">
        <v>0.867</v>
      </c>
      <c r="AC32" s="177">
        <v>1.85846366782007</v>
      </c>
      <c r="AD32" s="195">
        <v>0.744287999999998</v>
      </c>
      <c r="AE32" s="656">
        <v>0.539011</v>
      </c>
      <c r="AF32" s="192">
        <v>0.0772679999999999</v>
      </c>
      <c r="AG32" s="193">
        <v>0.357503</v>
      </c>
      <c r="AH32" s="177">
        <v>0.216132452035367</v>
      </c>
      <c r="AI32" s="195">
        <v>-0.280235</v>
      </c>
      <c r="AJ32" s="196">
        <v>0.356235</v>
      </c>
      <c r="AK32" s="192">
        <v>0.02908</v>
      </c>
      <c r="AL32" s="193">
        <v>0</v>
      </c>
      <c r="AM32" s="177" t="s">
        <v>29</v>
      </c>
      <c r="AN32" s="195">
        <v>0.02908</v>
      </c>
      <c r="AO32" s="196">
        <v>0.04923</v>
      </c>
      <c r="AP32" s="192">
        <v>0</v>
      </c>
      <c r="AQ32" s="193">
        <v>0</v>
      </c>
      <c r="AR32" s="194" t="s">
        <v>29</v>
      </c>
      <c r="AS32" s="195">
        <v>0</v>
      </c>
      <c r="AT32" s="196">
        <v>0</v>
      </c>
      <c r="AU32" s="192">
        <v>10.724584</v>
      </c>
      <c r="AV32" s="193">
        <v>7.382497</v>
      </c>
      <c r="AW32" s="194">
        <v>1.45270414603623</v>
      </c>
      <c r="AX32" s="661">
        <v>3.34208699999999</v>
      </c>
      <c r="AY32" s="196">
        <v>-37.8642199999999</v>
      </c>
      <c r="AZ32" s="230">
        <v>0.268552474810178</v>
      </c>
      <c r="BA32" s="177">
        <v>0.244453543046358</v>
      </c>
      <c r="BB32" s="177">
        <v>1.09858286962627</v>
      </c>
      <c r="BC32" s="248">
        <v>0.02409893176382</v>
      </c>
      <c r="BD32" s="249">
        <v>-1.41762141401597</v>
      </c>
      <c r="BE32" s="285">
        <v>4</v>
      </c>
      <c r="BF32" s="286">
        <v>3</v>
      </c>
      <c r="BG32" s="177">
        <v>1.33333333333333</v>
      </c>
      <c r="BH32" s="299">
        <v>1</v>
      </c>
      <c r="BI32" s="274">
        <v>1.83333333333333</v>
      </c>
      <c r="BJ32" s="697">
        <v>10.8913036363636</v>
      </c>
      <c r="BK32" s="697">
        <v>10.0666666666667</v>
      </c>
      <c r="BL32" s="177">
        <v>1.08191757977122</v>
      </c>
      <c r="BM32" s="697">
        <v>0.824636969696972</v>
      </c>
      <c r="BN32" s="230">
        <v>0.040347987393445</v>
      </c>
      <c r="BO32" s="177">
        <v>0.0287086092715232</v>
      </c>
      <c r="BP32" s="177">
        <v>1.40543162546948</v>
      </c>
      <c r="BQ32" s="177">
        <v>0.0116393781219218</v>
      </c>
      <c r="BR32" s="249">
        <v>0.0201803585545976</v>
      </c>
      <c r="BS32" s="285">
        <v>24.7843836731857</v>
      </c>
      <c r="BT32" s="286">
        <v>34.8327566320646</v>
      </c>
      <c r="BU32" s="177">
        <v>0.711525186909006</v>
      </c>
      <c r="BV32" s="299">
        <v>-10.0483729588789</v>
      </c>
      <c r="BW32" s="274">
        <v>49.5531334239934</v>
      </c>
      <c r="BX32" s="285">
        <v>6.65590757207899</v>
      </c>
      <c r="BY32" s="286">
        <v>8.5149907727797</v>
      </c>
      <c r="BZ32" s="177">
        <v>0.781669381645869</v>
      </c>
      <c r="CA32" s="299">
        <v>-1.85908320070071</v>
      </c>
      <c r="CB32" s="274">
        <v>-70.2475830734436</v>
      </c>
      <c r="CC32" s="194"/>
    </row>
    <row r="33" s="159" customFormat="1" hidden="1" outlineLevel="2" spans="1:81">
      <c r="A33" s="203" t="s">
        <v>54</v>
      </c>
      <c r="B33" s="192">
        <v>51.3327129999998</v>
      </c>
      <c r="C33" s="193">
        <v>42</v>
      </c>
      <c r="D33" s="177">
        <v>1.22220745238095</v>
      </c>
      <c r="E33" s="195">
        <v>9.33271299999981</v>
      </c>
      <c r="F33" s="193">
        <v>42.4375949999999</v>
      </c>
      <c r="G33" s="192">
        <v>0</v>
      </c>
      <c r="H33" s="193">
        <v>0</v>
      </c>
      <c r="I33" s="177" t="s">
        <v>29</v>
      </c>
      <c r="J33" s="195">
        <v>0</v>
      </c>
      <c r="K33" s="196">
        <v>0</v>
      </c>
      <c r="L33" s="192">
        <v>35.311861</v>
      </c>
      <c r="M33" s="193">
        <v>28.98</v>
      </c>
      <c r="N33" s="177">
        <v>1.21849071773637</v>
      </c>
      <c r="O33" s="195">
        <v>6.33186100000002</v>
      </c>
      <c r="P33" s="196">
        <v>29.6363339999999</v>
      </c>
      <c r="Q33" s="192">
        <v>16.0208519999998</v>
      </c>
      <c r="R33" s="193">
        <v>13.02</v>
      </c>
      <c r="S33" s="177">
        <v>1.23048018433178</v>
      </c>
      <c r="T33" s="195">
        <v>3.00085199999979</v>
      </c>
      <c r="U33" s="196">
        <v>12.801261</v>
      </c>
      <c r="V33" s="230">
        <v>0.312098291005968</v>
      </c>
      <c r="W33" s="177">
        <v>0.31</v>
      </c>
      <c r="X33" s="177">
        <v>1.00676868066441</v>
      </c>
      <c r="Y33" s="248">
        <v>0.00209829100596826</v>
      </c>
      <c r="Z33" s="249">
        <v>0.301649068473367</v>
      </c>
      <c r="AA33" s="192">
        <v>2.013954</v>
      </c>
      <c r="AB33" s="193">
        <v>3.45660835</v>
      </c>
      <c r="AC33" s="177">
        <v>0.582638759175595</v>
      </c>
      <c r="AD33" s="195">
        <v>-1.44265435</v>
      </c>
      <c r="AE33" s="656">
        <v>2.52911099999999</v>
      </c>
      <c r="AF33" s="192">
        <v>1.407972</v>
      </c>
      <c r="AG33" s="193">
        <v>1.555437</v>
      </c>
      <c r="AH33" s="177">
        <v>0.90519384584525</v>
      </c>
      <c r="AI33" s="195">
        <v>-0.147465000000002</v>
      </c>
      <c r="AJ33" s="196">
        <v>1.429296</v>
      </c>
      <c r="AK33" s="192">
        <v>0.13777</v>
      </c>
      <c r="AL33" s="193">
        <v>0.05</v>
      </c>
      <c r="AM33" s="177">
        <v>2.7554</v>
      </c>
      <c r="AN33" s="195">
        <v>0.0877699999999998</v>
      </c>
      <c r="AO33" s="196">
        <v>0.22051</v>
      </c>
      <c r="AP33" s="192">
        <v>0</v>
      </c>
      <c r="AQ33" s="193">
        <v>0</v>
      </c>
      <c r="AR33" s="194" t="s">
        <v>29</v>
      </c>
      <c r="AS33" s="195">
        <v>0</v>
      </c>
      <c r="AT33" s="196">
        <v>0</v>
      </c>
      <c r="AU33" s="192">
        <v>12.7366959999998</v>
      </c>
      <c r="AV33" s="193">
        <v>8.05795465</v>
      </c>
      <c r="AW33" s="194">
        <v>1.58063634671856</v>
      </c>
      <c r="AX33" s="661">
        <v>4.6787413499998</v>
      </c>
      <c r="AY33" s="196">
        <v>9.06336400000002</v>
      </c>
      <c r="AZ33" s="230">
        <v>0.24812045293612</v>
      </c>
      <c r="BA33" s="177">
        <v>0.191856063095238</v>
      </c>
      <c r="BB33" s="177">
        <v>1.29326354837664</v>
      </c>
      <c r="BC33" s="248">
        <v>0.0562643898408818</v>
      </c>
      <c r="BD33" s="249">
        <v>0.213569218519571</v>
      </c>
      <c r="BE33" s="285">
        <v>7</v>
      </c>
      <c r="BF33" s="286">
        <v>7</v>
      </c>
      <c r="BG33" s="177">
        <v>1</v>
      </c>
      <c r="BH33" s="299">
        <v>0</v>
      </c>
      <c r="BI33" s="274">
        <v>7.58333333</v>
      </c>
      <c r="BJ33" s="697">
        <v>7.96542098275859</v>
      </c>
      <c r="BK33" s="697">
        <v>6</v>
      </c>
      <c r="BL33" s="177">
        <v>1.3275701637931</v>
      </c>
      <c r="BM33" s="697">
        <v>1.96542098275859</v>
      </c>
      <c r="BN33" s="230">
        <v>0.0392333442419069</v>
      </c>
      <c r="BO33" s="177">
        <v>0.0823001988095238</v>
      </c>
      <c r="BP33" s="177">
        <v>0.47671020008966</v>
      </c>
      <c r="BQ33" s="177">
        <v>-0.0430668545676169</v>
      </c>
      <c r="BR33" s="249">
        <v>0.0595960020825872</v>
      </c>
      <c r="BS33" s="285">
        <v>25.4885230745091</v>
      </c>
      <c r="BT33" s="286">
        <v>12.1506389348391</v>
      </c>
      <c r="BU33" s="177">
        <v>2.09771051639323</v>
      </c>
      <c r="BV33" s="299">
        <v>13.33788413967</v>
      </c>
      <c r="BW33" s="274">
        <v>16.7796490545492</v>
      </c>
      <c r="BX33" s="285">
        <v>6.32422388991993</v>
      </c>
      <c r="BY33" s="286">
        <v>2.33117375012995</v>
      </c>
      <c r="BZ33" s="177">
        <v>2.7128925458977</v>
      </c>
      <c r="CA33" s="299">
        <v>3.99305013978998</v>
      </c>
      <c r="CB33" s="274">
        <v>3.58361653561273</v>
      </c>
      <c r="CC33" s="194"/>
    </row>
    <row r="34" s="159" customFormat="1" hidden="1" outlineLevel="2" spans="1:81">
      <c r="A34" s="203" t="s">
        <v>55</v>
      </c>
      <c r="B34" s="192">
        <v>68.003111</v>
      </c>
      <c r="C34" s="193">
        <v>60</v>
      </c>
      <c r="D34" s="177">
        <v>1.13338518333333</v>
      </c>
      <c r="E34" s="195">
        <v>8.00311099999999</v>
      </c>
      <c r="F34" s="193">
        <v>65.430217000001</v>
      </c>
      <c r="G34" s="192">
        <v>0</v>
      </c>
      <c r="H34" s="193">
        <v>0</v>
      </c>
      <c r="I34" s="177" t="s">
        <v>29</v>
      </c>
      <c r="J34" s="195">
        <v>0</v>
      </c>
      <c r="K34" s="196">
        <v>0</v>
      </c>
      <c r="L34" s="192">
        <v>46.8930549999998</v>
      </c>
      <c r="M34" s="193">
        <v>41.99999987</v>
      </c>
      <c r="N34" s="177">
        <v>1.11650131297964</v>
      </c>
      <c r="O34" s="195">
        <v>4.89305512999982</v>
      </c>
      <c r="P34" s="196">
        <v>281.973098999999</v>
      </c>
      <c r="Q34" s="192">
        <v>21.1100560000002</v>
      </c>
      <c r="R34" s="193">
        <v>18.00000013</v>
      </c>
      <c r="S34" s="177">
        <v>1.17278088041881</v>
      </c>
      <c r="T34" s="195">
        <v>3.11005587000017</v>
      </c>
      <c r="U34" s="196">
        <v>-216.542881999998</v>
      </c>
      <c r="V34" s="230">
        <v>0.310427797928247</v>
      </c>
      <c r="W34" s="177">
        <v>0.300000002166667</v>
      </c>
      <c r="X34" s="177">
        <v>1.03475931895423</v>
      </c>
      <c r="Y34" s="248">
        <v>0.0104277957615803</v>
      </c>
      <c r="Z34" s="249">
        <v>-3.30952413011246</v>
      </c>
      <c r="AA34" s="192">
        <v>2.310174</v>
      </c>
      <c r="AB34" s="193">
        <v>2.89407602</v>
      </c>
      <c r="AC34" s="177">
        <v>0.798242335044121</v>
      </c>
      <c r="AD34" s="195">
        <v>-0.583902020000004</v>
      </c>
      <c r="AE34" s="656">
        <v>2.504389</v>
      </c>
      <c r="AF34" s="192">
        <v>0.0864579999999998</v>
      </c>
      <c r="AG34" s="193">
        <v>0.34</v>
      </c>
      <c r="AH34" s="177">
        <v>0.254288235294117</v>
      </c>
      <c r="AI34" s="195">
        <v>-0.253542</v>
      </c>
      <c r="AJ34" s="196">
        <v>0.352183</v>
      </c>
      <c r="AK34" s="192">
        <v>0.0970399999999999</v>
      </c>
      <c r="AL34" s="193">
        <v>0</v>
      </c>
      <c r="AM34" s="177" t="s">
        <v>29</v>
      </c>
      <c r="AN34" s="195">
        <v>0.0970399999999999</v>
      </c>
      <c r="AO34" s="196">
        <v>0.1063</v>
      </c>
      <c r="AP34" s="192">
        <v>0</v>
      </c>
      <c r="AQ34" s="193">
        <v>0</v>
      </c>
      <c r="AR34" s="194" t="s">
        <v>29</v>
      </c>
      <c r="AS34" s="195">
        <v>0</v>
      </c>
      <c r="AT34" s="196">
        <v>0</v>
      </c>
      <c r="AU34" s="192">
        <v>18.8104640000002</v>
      </c>
      <c r="AV34" s="193">
        <v>14.76592411</v>
      </c>
      <c r="AW34" s="194">
        <v>1.27391038040491</v>
      </c>
      <c r="AX34" s="661">
        <v>4.04453989000018</v>
      </c>
      <c r="AY34" s="196">
        <v>-219.293153999998</v>
      </c>
      <c r="AZ34" s="230">
        <v>0.276611815597674</v>
      </c>
      <c r="BA34" s="177">
        <v>0.246098735166667</v>
      </c>
      <c r="BB34" s="177">
        <v>1.12398714853346</v>
      </c>
      <c r="BC34" s="248">
        <v>0.0305130804310074</v>
      </c>
      <c r="BD34" s="249">
        <v>-3.35155779782901</v>
      </c>
      <c r="BE34" s="285">
        <v>6</v>
      </c>
      <c r="BF34" s="286">
        <v>6</v>
      </c>
      <c r="BG34" s="177">
        <v>1</v>
      </c>
      <c r="BH34" s="299">
        <v>0</v>
      </c>
      <c r="BI34" s="274">
        <v>6</v>
      </c>
      <c r="BJ34" s="697">
        <v>11.3338518333333</v>
      </c>
      <c r="BK34" s="697">
        <v>10</v>
      </c>
      <c r="BL34" s="177">
        <v>1.13338518333333</v>
      </c>
      <c r="BM34" s="697">
        <v>1.33385183333333</v>
      </c>
      <c r="BN34" s="230">
        <v>0.0339715928584502</v>
      </c>
      <c r="BO34" s="177">
        <v>0.0482346003333333</v>
      </c>
      <c r="BP34" s="177">
        <v>0.704299250407048</v>
      </c>
      <c r="BQ34" s="177">
        <v>-0.0142630074748831</v>
      </c>
      <c r="BR34" s="249">
        <v>0.0382757251133671</v>
      </c>
      <c r="BS34" s="285">
        <v>29.4363589062989</v>
      </c>
      <c r="BT34" s="286">
        <v>20.7320055124191</v>
      </c>
      <c r="BU34" s="177">
        <v>1.41985100711389</v>
      </c>
      <c r="BV34" s="299">
        <v>8.70435339387978</v>
      </c>
      <c r="BW34" s="274">
        <v>26.1262196088551</v>
      </c>
      <c r="BX34" s="285">
        <v>8.14244468165611</v>
      </c>
      <c r="BY34" s="286">
        <v>5.10212033407471</v>
      </c>
      <c r="BZ34" s="177">
        <v>1.5958942848283</v>
      </c>
      <c r="CA34" s="299">
        <v>3.0403243475814</v>
      </c>
      <c r="CB34" s="274">
        <v>-87.5635350578517</v>
      </c>
      <c r="CC34" s="194"/>
    </row>
    <row r="35" s="159" customFormat="1" hidden="1" outlineLevel="2" spans="1:81">
      <c r="A35" s="203" t="s">
        <v>56</v>
      </c>
      <c r="B35" s="192">
        <v>59.7687229999999</v>
      </c>
      <c r="C35" s="193">
        <v>54</v>
      </c>
      <c r="D35" s="177">
        <v>1.1068282037037</v>
      </c>
      <c r="E35" s="195">
        <v>5.76872299999994</v>
      </c>
      <c r="F35" s="193">
        <v>41.968652</v>
      </c>
      <c r="G35" s="192">
        <v>0</v>
      </c>
      <c r="H35" s="193">
        <v>0</v>
      </c>
      <c r="I35" s="177" t="s">
        <v>29</v>
      </c>
      <c r="J35" s="195">
        <v>0</v>
      </c>
      <c r="K35" s="196">
        <v>0</v>
      </c>
      <c r="L35" s="192">
        <v>40.3177249999999</v>
      </c>
      <c r="M35" s="193">
        <v>37.26</v>
      </c>
      <c r="N35" s="177">
        <v>1.08206454643048</v>
      </c>
      <c r="O35" s="195">
        <v>3.05772499999987</v>
      </c>
      <c r="P35" s="196">
        <v>27.3214399999999</v>
      </c>
      <c r="Q35" s="192">
        <v>19.4509980000001</v>
      </c>
      <c r="R35" s="193">
        <v>16.74</v>
      </c>
      <c r="S35" s="177">
        <v>1.16194731182796</v>
      </c>
      <c r="T35" s="195">
        <v>2.71099800000007</v>
      </c>
      <c r="U35" s="196">
        <v>14.6472120000001</v>
      </c>
      <c r="V35" s="230">
        <v>0.325437737727809</v>
      </c>
      <c r="W35" s="177">
        <v>0.31</v>
      </c>
      <c r="X35" s="177">
        <v>1.04979915396068</v>
      </c>
      <c r="Y35" s="248">
        <v>0.0154377377278094</v>
      </c>
      <c r="Z35" s="249">
        <v>0.34900363252077</v>
      </c>
      <c r="AA35" s="192">
        <v>1.84809099999999</v>
      </c>
      <c r="AB35" s="193">
        <v>2.41140901</v>
      </c>
      <c r="AC35" s="177">
        <v>0.76639466483539</v>
      </c>
      <c r="AD35" s="195">
        <v>-0.56331801000001</v>
      </c>
      <c r="AE35" s="656">
        <v>1.884681</v>
      </c>
      <c r="AF35" s="192">
        <v>0.911898999999998</v>
      </c>
      <c r="AG35" s="193">
        <v>0.547365</v>
      </c>
      <c r="AH35" s="177">
        <v>1.66597973929644</v>
      </c>
      <c r="AI35" s="195">
        <v>0.364533999999998</v>
      </c>
      <c r="AJ35" s="196">
        <v>0.645291</v>
      </c>
      <c r="AK35" s="192">
        <v>0.30361</v>
      </c>
      <c r="AL35" s="193">
        <v>0.05</v>
      </c>
      <c r="AM35" s="177">
        <v>6.0722</v>
      </c>
      <c r="AN35" s="195">
        <v>0.25361</v>
      </c>
      <c r="AO35" s="196">
        <v>0.18786</v>
      </c>
      <c r="AP35" s="192">
        <v>0</v>
      </c>
      <c r="AQ35" s="193">
        <v>0</v>
      </c>
      <c r="AR35" s="194" t="s">
        <v>29</v>
      </c>
      <c r="AS35" s="195">
        <v>0</v>
      </c>
      <c r="AT35" s="196">
        <v>0</v>
      </c>
      <c r="AU35" s="192">
        <v>16.9946180000001</v>
      </c>
      <c r="AV35" s="193">
        <v>13.83122599</v>
      </c>
      <c r="AW35" s="194">
        <v>1.22871378229863</v>
      </c>
      <c r="AX35" s="661">
        <v>3.16339201000008</v>
      </c>
      <c r="AY35" s="196">
        <v>12.3051000000001</v>
      </c>
      <c r="AZ35" s="230">
        <v>0.284339653701487</v>
      </c>
      <c r="BA35" s="177">
        <v>0.25613381462963</v>
      </c>
      <c r="BB35" s="177">
        <v>1.11012149689272</v>
      </c>
      <c r="BC35" s="248">
        <v>0.028205839071857</v>
      </c>
      <c r="BD35" s="249">
        <v>0.293197408389483</v>
      </c>
      <c r="BE35" s="285">
        <v>6</v>
      </c>
      <c r="BF35" s="286">
        <v>6</v>
      </c>
      <c r="BG35" s="177">
        <v>1</v>
      </c>
      <c r="BH35" s="299">
        <v>0</v>
      </c>
      <c r="BI35" s="274">
        <v>3</v>
      </c>
      <c r="BJ35" s="697">
        <v>9.96145383333332</v>
      </c>
      <c r="BK35" s="697">
        <v>9</v>
      </c>
      <c r="BL35" s="177">
        <v>1.1068282037037</v>
      </c>
      <c r="BM35" s="697">
        <v>0.961453833333318</v>
      </c>
      <c r="BN35" s="230">
        <v>0.0309207041281439</v>
      </c>
      <c r="BO35" s="177">
        <v>0.0446557224074074</v>
      </c>
      <c r="BP35" s="177">
        <v>0.692424228322748</v>
      </c>
      <c r="BQ35" s="177">
        <v>-0.0137350182792635</v>
      </c>
      <c r="BR35" s="249">
        <v>0.044906874778823</v>
      </c>
      <c r="BS35" s="285">
        <v>32.3407900368544</v>
      </c>
      <c r="BT35" s="286">
        <v>22.3935465846169</v>
      </c>
      <c r="BU35" s="177">
        <v>1.44420134232202</v>
      </c>
      <c r="BV35" s="299">
        <v>9.94724345223749</v>
      </c>
      <c r="BW35" s="274">
        <v>22.2683053524708</v>
      </c>
      <c r="BX35" s="285">
        <v>9.19576903951168</v>
      </c>
      <c r="BY35" s="286">
        <v>5.73574450980425</v>
      </c>
      <c r="BZ35" s="177">
        <v>1.60323895595299</v>
      </c>
      <c r="CA35" s="299">
        <v>3.46002452970743</v>
      </c>
      <c r="CB35" s="274">
        <v>6.52900941857009</v>
      </c>
      <c r="CC35" s="194"/>
    </row>
    <row r="36" s="159" customFormat="1" hidden="1" outlineLevel="2" spans="1:81">
      <c r="A36" s="203" t="s">
        <v>57</v>
      </c>
      <c r="B36" s="192">
        <v>368.195361999999</v>
      </c>
      <c r="C36" s="193">
        <v>430</v>
      </c>
      <c r="D36" s="177">
        <v>0.856268283720928</v>
      </c>
      <c r="E36" s="195">
        <v>-61.804638000001</v>
      </c>
      <c r="F36" s="193">
        <v>347.145745</v>
      </c>
      <c r="G36" s="192">
        <v>2.23</v>
      </c>
      <c r="H36" s="193">
        <v>1.6</v>
      </c>
      <c r="I36" s="177">
        <v>1.39375</v>
      </c>
      <c r="J36" s="195">
        <v>0.63</v>
      </c>
      <c r="K36" s="196">
        <v>9.99200722162641e-16</v>
      </c>
      <c r="L36" s="192">
        <v>297.802419</v>
      </c>
      <c r="M36" s="193">
        <v>342.4</v>
      </c>
      <c r="N36" s="177">
        <v>0.869750055490654</v>
      </c>
      <c r="O36" s="195">
        <v>-44.597581</v>
      </c>
      <c r="P36" s="196">
        <v>293.213502</v>
      </c>
      <c r="Q36" s="192">
        <v>70.392942999999</v>
      </c>
      <c r="R36" s="193">
        <v>87.6</v>
      </c>
      <c r="S36" s="177">
        <v>0.803572408675787</v>
      </c>
      <c r="T36" s="195">
        <v>-17.207057000001</v>
      </c>
      <c r="U36" s="196">
        <v>53.932243</v>
      </c>
      <c r="V36" s="230">
        <v>0.191183676561355</v>
      </c>
      <c r="W36" s="177">
        <v>0.203720930232558</v>
      </c>
      <c r="X36" s="177">
        <v>0.938458686317156</v>
      </c>
      <c r="Y36" s="248">
        <v>-0.0125372536712026</v>
      </c>
      <c r="Z36" s="249">
        <v>0.155359078360589</v>
      </c>
      <c r="AA36" s="192">
        <v>20.239312</v>
      </c>
      <c r="AB36" s="193">
        <v>19.32422</v>
      </c>
      <c r="AC36" s="177">
        <v>1.04735466683778</v>
      </c>
      <c r="AD36" s="195">
        <v>0.915091999999987</v>
      </c>
      <c r="AE36" s="656">
        <v>18.880452</v>
      </c>
      <c r="AF36" s="192">
        <v>30.195058</v>
      </c>
      <c r="AG36" s="193">
        <v>28.218399</v>
      </c>
      <c r="AH36" s="177">
        <v>1.07004858780259</v>
      </c>
      <c r="AI36" s="195">
        <v>1.97665899999998</v>
      </c>
      <c r="AJ36" s="196">
        <v>66.5983179999999</v>
      </c>
      <c r="AK36" s="192">
        <v>0</v>
      </c>
      <c r="AL36" s="193">
        <v>0</v>
      </c>
      <c r="AM36" s="177" t="s">
        <v>29</v>
      </c>
      <c r="AN36" s="195">
        <v>0</v>
      </c>
      <c r="AO36" s="196">
        <v>0</v>
      </c>
      <c r="AP36" s="192">
        <v>0</v>
      </c>
      <c r="AQ36" s="193">
        <v>0</v>
      </c>
      <c r="AR36" s="194" t="s">
        <v>29</v>
      </c>
      <c r="AS36" s="195">
        <v>0</v>
      </c>
      <c r="AT36" s="196">
        <v>0</v>
      </c>
      <c r="AU36" s="192">
        <v>17.728572999999</v>
      </c>
      <c r="AV36" s="193">
        <v>38.457381</v>
      </c>
      <c r="AW36" s="194">
        <v>0.460992728547974</v>
      </c>
      <c r="AX36" s="661">
        <v>-20.728808000001</v>
      </c>
      <c r="AY36" s="196">
        <v>-31.5465269999999</v>
      </c>
      <c r="AZ36" s="230">
        <v>0.0481499085260043</v>
      </c>
      <c r="BA36" s="177">
        <v>0.0894357697674419</v>
      </c>
      <c r="BB36" s="177">
        <v>0.538374172338513</v>
      </c>
      <c r="BC36" s="248">
        <v>-0.0412858612414376</v>
      </c>
      <c r="BD36" s="249">
        <v>-0.0908740131612441</v>
      </c>
      <c r="BE36" s="285">
        <v>47</v>
      </c>
      <c r="BF36" s="286">
        <v>50</v>
      </c>
      <c r="BG36" s="177">
        <v>0.94</v>
      </c>
      <c r="BH36" s="299">
        <v>-3</v>
      </c>
      <c r="BI36" s="274">
        <v>16.08333333</v>
      </c>
      <c r="BJ36" s="697">
        <v>8.30515854135336</v>
      </c>
      <c r="BK36" s="697">
        <v>8.6</v>
      </c>
      <c r="BL36" s="177">
        <v>0.965716109459693</v>
      </c>
      <c r="BM36" s="697">
        <v>-0.294841458646639</v>
      </c>
      <c r="BN36" s="230">
        <v>0.0549689487940917</v>
      </c>
      <c r="BO36" s="177">
        <v>0.0449400465116279</v>
      </c>
      <c r="BP36" s="177">
        <v>1.22316181359245</v>
      </c>
      <c r="BQ36" s="177">
        <v>0.0100289022824638</v>
      </c>
      <c r="BR36" s="249">
        <v>0.0543876808860209</v>
      </c>
      <c r="BS36" s="285">
        <v>18.1920888417551</v>
      </c>
      <c r="BT36" s="286">
        <v>22.251868380716</v>
      </c>
      <c r="BU36" s="177">
        <v>0.81755331869214</v>
      </c>
      <c r="BV36" s="299">
        <v>-4.05977953896095</v>
      </c>
      <c r="BW36" s="274">
        <v>18.3865166469532</v>
      </c>
      <c r="BX36" s="285">
        <v>0.87594741362745</v>
      </c>
      <c r="BY36" s="286">
        <v>1.99011297739314</v>
      </c>
      <c r="BZ36" s="177">
        <v>0.440149591293484</v>
      </c>
      <c r="CA36" s="299">
        <v>-1.11416556376569</v>
      </c>
      <c r="CB36" s="274">
        <v>-1.67085655576466</v>
      </c>
      <c r="CC36" s="194"/>
    </row>
    <row r="37" s="159" customFormat="1" hidden="1" outlineLevel="2" spans="1:81">
      <c r="A37" s="203" t="s">
        <v>58</v>
      </c>
      <c r="B37" s="192">
        <v>434.663528</v>
      </c>
      <c r="C37" s="193">
        <v>460</v>
      </c>
      <c r="D37" s="177">
        <v>0.944920713043478</v>
      </c>
      <c r="E37" s="195">
        <v>-25.336472</v>
      </c>
      <c r="F37" s="193">
        <v>409.892369999999</v>
      </c>
      <c r="G37" s="192">
        <v>0</v>
      </c>
      <c r="H37" s="193">
        <v>0</v>
      </c>
      <c r="I37" s="177" t="s">
        <v>29</v>
      </c>
      <c r="J37" s="195">
        <v>0</v>
      </c>
      <c r="K37" s="196">
        <v>0</v>
      </c>
      <c r="L37" s="192">
        <v>333.692912</v>
      </c>
      <c r="M37" s="193">
        <v>358.8</v>
      </c>
      <c r="N37" s="177">
        <v>0.930024838350056</v>
      </c>
      <c r="O37" s="195">
        <v>-25.107088</v>
      </c>
      <c r="P37" s="196">
        <v>303.914737</v>
      </c>
      <c r="Q37" s="192">
        <v>100.970616</v>
      </c>
      <c r="R37" s="193">
        <v>101.2</v>
      </c>
      <c r="S37" s="177">
        <v>0.997733359683795</v>
      </c>
      <c r="T37" s="195">
        <v>-0.229383999999996</v>
      </c>
      <c r="U37" s="196">
        <v>105.977632999999</v>
      </c>
      <c r="V37" s="230">
        <v>0.232296039340112</v>
      </c>
      <c r="W37" s="177">
        <v>0.22</v>
      </c>
      <c r="X37" s="177">
        <v>1.0558910879096</v>
      </c>
      <c r="Y37" s="248">
        <v>0.0122960393401123</v>
      </c>
      <c r="Z37" s="249">
        <v>0.258549904210218</v>
      </c>
      <c r="AA37" s="192">
        <v>11.483712</v>
      </c>
      <c r="AB37" s="193">
        <v>19.16382409</v>
      </c>
      <c r="AC37" s="177">
        <v>0.599239063459802</v>
      </c>
      <c r="AD37" s="195">
        <v>-7.68011209000001</v>
      </c>
      <c r="AE37" s="656">
        <v>19.083491</v>
      </c>
      <c r="AF37" s="192">
        <v>45.215696</v>
      </c>
      <c r="AG37" s="193">
        <v>47.342304</v>
      </c>
      <c r="AH37" s="177">
        <v>0.955080175227636</v>
      </c>
      <c r="AI37" s="195">
        <v>-2.126608</v>
      </c>
      <c r="AJ37" s="196">
        <v>32.68591</v>
      </c>
      <c r="AK37" s="192">
        <v>0</v>
      </c>
      <c r="AL37" s="193">
        <v>0</v>
      </c>
      <c r="AM37" s="177" t="s">
        <v>29</v>
      </c>
      <c r="AN37" s="195">
        <v>0</v>
      </c>
      <c r="AO37" s="196">
        <v>0</v>
      </c>
      <c r="AP37" s="192">
        <v>0</v>
      </c>
      <c r="AQ37" s="193">
        <v>0</v>
      </c>
      <c r="AR37" s="194" t="s">
        <v>29</v>
      </c>
      <c r="AS37" s="195">
        <v>0</v>
      </c>
      <c r="AT37" s="196">
        <v>0</v>
      </c>
      <c r="AU37" s="192">
        <v>44.271208</v>
      </c>
      <c r="AV37" s="193">
        <v>34.69387191</v>
      </c>
      <c r="AW37" s="194">
        <v>1.27605267336101</v>
      </c>
      <c r="AX37" s="661">
        <v>9.57733609000004</v>
      </c>
      <c r="AY37" s="196">
        <v>54.208231999999</v>
      </c>
      <c r="AZ37" s="230">
        <v>0.101851674106874</v>
      </c>
      <c r="BA37" s="177">
        <v>0.075421460673913</v>
      </c>
      <c r="BB37" s="177">
        <v>1.35043359273076</v>
      </c>
      <c r="BC37" s="248">
        <v>0.0264302134329609</v>
      </c>
      <c r="BD37" s="249">
        <v>0.132249917216071</v>
      </c>
      <c r="BE37" s="285">
        <v>30</v>
      </c>
      <c r="BF37" s="286">
        <v>38</v>
      </c>
      <c r="BG37" s="177">
        <v>0.789473684210526</v>
      </c>
      <c r="BH37" s="299">
        <v>-8</v>
      </c>
      <c r="BI37" s="274">
        <v>21.9999999966667</v>
      </c>
      <c r="BJ37" s="697">
        <v>13.921607658363</v>
      </c>
      <c r="BK37" s="697">
        <v>12.1052631578947</v>
      </c>
      <c r="BL37" s="177">
        <v>1.15004585003868</v>
      </c>
      <c r="BM37" s="697">
        <v>1.81634450046825</v>
      </c>
      <c r="BN37" s="230">
        <v>0.0264197735955431</v>
      </c>
      <c r="BO37" s="177">
        <v>0.0416604871521739</v>
      </c>
      <c r="BP37" s="177">
        <v>0.63416861879313</v>
      </c>
      <c r="BQ37" s="177">
        <v>-0.0152407135566308</v>
      </c>
      <c r="BR37" s="249">
        <v>0.0465573218647617</v>
      </c>
      <c r="BS37" s="285">
        <v>37.8504379071854</v>
      </c>
      <c r="BT37" s="286">
        <v>24.0035599283149</v>
      </c>
      <c r="BU37" s="177">
        <v>1.57686768213646</v>
      </c>
      <c r="BV37" s="299">
        <v>13.8468779788705</v>
      </c>
      <c r="BW37" s="274">
        <v>21.4788986983566</v>
      </c>
      <c r="BX37" s="285">
        <v>3.85513046652512</v>
      </c>
      <c r="BY37" s="286">
        <v>1.81038355116732</v>
      </c>
      <c r="BZ37" s="177">
        <v>2.12945508924855</v>
      </c>
      <c r="CA37" s="299">
        <v>2.0447469153578</v>
      </c>
      <c r="CB37" s="274">
        <v>2.84058257475003</v>
      </c>
      <c r="CC37" s="194"/>
    </row>
    <row r="38" s="159" customFormat="1" hidden="1" outlineLevel="2" spans="1:81">
      <c r="A38" s="203" t="s">
        <v>59</v>
      </c>
      <c r="B38" s="192">
        <v>0</v>
      </c>
      <c r="C38" s="193">
        <v>0</v>
      </c>
      <c r="D38" s="177" t="s">
        <v>29</v>
      </c>
      <c r="E38" s="195">
        <v>0</v>
      </c>
      <c r="F38" s="193">
        <v>52.961381</v>
      </c>
      <c r="G38" s="192">
        <v>0</v>
      </c>
      <c r="H38" s="193">
        <v>0</v>
      </c>
      <c r="I38" s="177" t="s">
        <v>29</v>
      </c>
      <c r="J38" s="195">
        <v>0</v>
      </c>
      <c r="K38" s="196">
        <v>33.4135079999999</v>
      </c>
      <c r="L38" s="192">
        <v>0</v>
      </c>
      <c r="M38" s="193">
        <v>0</v>
      </c>
      <c r="N38" s="177" t="s">
        <v>29</v>
      </c>
      <c r="O38" s="195">
        <v>0</v>
      </c>
      <c r="P38" s="196">
        <v>0</v>
      </c>
      <c r="Q38" s="192">
        <v>0</v>
      </c>
      <c r="R38" s="193">
        <v>0</v>
      </c>
      <c r="S38" s="177" t="s">
        <v>29</v>
      </c>
      <c r="T38" s="195">
        <v>0</v>
      </c>
      <c r="U38" s="196">
        <v>19.5478730000001</v>
      </c>
      <c r="V38" s="230" t="s">
        <v>29</v>
      </c>
      <c r="W38" s="177" t="s">
        <v>29</v>
      </c>
      <c r="X38" s="177" t="s">
        <v>29</v>
      </c>
      <c r="Y38" s="248" t="s">
        <v>29</v>
      </c>
      <c r="Z38" s="249">
        <v>0.369096738621678</v>
      </c>
      <c r="AA38" s="192">
        <v>0</v>
      </c>
      <c r="AB38" s="193">
        <v>0</v>
      </c>
      <c r="AC38" s="177" t="s">
        <v>29</v>
      </c>
      <c r="AD38" s="195">
        <v>0</v>
      </c>
      <c r="AE38" s="656">
        <v>5.13936599999999</v>
      </c>
      <c r="AF38" s="192">
        <v>0.0245619999999999</v>
      </c>
      <c r="AG38" s="193">
        <v>0</v>
      </c>
      <c r="AH38" s="177" t="s">
        <v>29</v>
      </c>
      <c r="AI38" s="195">
        <v>0.0245619999999999</v>
      </c>
      <c r="AJ38" s="196">
        <v>5.35567099999999</v>
      </c>
      <c r="AK38" s="192">
        <v>0.0014</v>
      </c>
      <c r="AL38" s="193">
        <v>0</v>
      </c>
      <c r="AM38" s="177" t="s">
        <v>29</v>
      </c>
      <c r="AN38" s="195">
        <v>0.0014</v>
      </c>
      <c r="AO38" s="196">
        <v>0.0143</v>
      </c>
      <c r="AP38" s="192">
        <v>0</v>
      </c>
      <c r="AQ38" s="193">
        <v>0</v>
      </c>
      <c r="AR38" s="194" t="s">
        <v>29</v>
      </c>
      <c r="AS38" s="195">
        <v>0</v>
      </c>
      <c r="AT38" s="196">
        <v>0</v>
      </c>
      <c r="AU38" s="192">
        <v>-0.0231619999999999</v>
      </c>
      <c r="AV38" s="193">
        <v>0</v>
      </c>
      <c r="AW38" s="194" t="s">
        <v>29</v>
      </c>
      <c r="AX38" s="661">
        <v>-0.0231619999999999</v>
      </c>
      <c r="AY38" s="196">
        <v>9.06713600000014</v>
      </c>
      <c r="AZ38" s="230" t="s">
        <v>29</v>
      </c>
      <c r="BA38" s="177" t="s">
        <v>29</v>
      </c>
      <c r="BB38" s="177" t="s">
        <v>29</v>
      </c>
      <c r="BC38" s="248" t="s">
        <v>29</v>
      </c>
      <c r="BD38" s="249">
        <v>0.171202786422811</v>
      </c>
      <c r="BE38" s="285">
        <v>1</v>
      </c>
      <c r="BF38" s="286">
        <v>0</v>
      </c>
      <c r="BG38" s="177" t="s">
        <v>29</v>
      </c>
      <c r="BH38" s="299">
        <v>1</v>
      </c>
      <c r="BI38" s="274">
        <v>19</v>
      </c>
      <c r="BJ38" s="697">
        <v>0</v>
      </c>
      <c r="BK38" s="697">
        <v>0</v>
      </c>
      <c r="BL38" s="177" t="s">
        <v>29</v>
      </c>
      <c r="BM38" s="697">
        <v>0</v>
      </c>
      <c r="BN38" s="230" t="s">
        <v>29</v>
      </c>
      <c r="BO38" s="177" t="s">
        <v>29</v>
      </c>
      <c r="BP38" s="177" t="s">
        <v>29</v>
      </c>
      <c r="BQ38" s="177" t="s">
        <v>29</v>
      </c>
      <c r="BR38" s="249">
        <v>0.0970398789261177</v>
      </c>
      <c r="BS38" s="285" t="s">
        <v>29</v>
      </c>
      <c r="BT38" s="286" t="s">
        <v>29</v>
      </c>
      <c r="BU38" s="177" t="s">
        <v>29</v>
      </c>
      <c r="BV38" s="299" t="s">
        <v>29</v>
      </c>
      <c r="BW38" s="274">
        <v>10.3050417113706</v>
      </c>
      <c r="BX38" s="285" t="s">
        <v>29</v>
      </c>
      <c r="BY38" s="286" t="s">
        <v>29</v>
      </c>
      <c r="BZ38" s="177" t="s">
        <v>29</v>
      </c>
      <c r="CA38" s="299" t="s">
        <v>29</v>
      </c>
      <c r="CB38" s="274">
        <v>1.76425185518995</v>
      </c>
      <c r="CC38" s="194"/>
    </row>
    <row r="39" s="159" customFormat="1" hidden="1" outlineLevel="2" spans="1:81">
      <c r="A39" s="203" t="s">
        <v>60</v>
      </c>
      <c r="B39" s="192">
        <v>0</v>
      </c>
      <c r="C39" s="193">
        <v>0</v>
      </c>
      <c r="D39" s="177" t="s">
        <v>29</v>
      </c>
      <c r="E39" s="195">
        <v>0</v>
      </c>
      <c r="F39" s="193">
        <v>0</v>
      </c>
      <c r="G39" s="192">
        <v>0</v>
      </c>
      <c r="H39" s="193">
        <v>0</v>
      </c>
      <c r="I39" s="177" t="s">
        <v>29</v>
      </c>
      <c r="J39" s="195">
        <v>0</v>
      </c>
      <c r="K39" s="196">
        <v>0</v>
      </c>
      <c r="L39" s="192">
        <v>0</v>
      </c>
      <c r="M39" s="193">
        <v>0</v>
      </c>
      <c r="N39" s="177" t="s">
        <v>29</v>
      </c>
      <c r="O39" s="195">
        <v>0</v>
      </c>
      <c r="P39" s="196">
        <v>0</v>
      </c>
      <c r="Q39" s="192">
        <v>0</v>
      </c>
      <c r="R39" s="193">
        <v>0</v>
      </c>
      <c r="S39" s="177" t="s">
        <v>29</v>
      </c>
      <c r="T39" s="195">
        <v>0</v>
      </c>
      <c r="U39" s="196">
        <v>0</v>
      </c>
      <c r="V39" s="230" t="s">
        <v>29</v>
      </c>
      <c r="W39" s="177" t="s">
        <v>29</v>
      </c>
      <c r="X39" s="177" t="s">
        <v>29</v>
      </c>
      <c r="Y39" s="248" t="s">
        <v>29</v>
      </c>
      <c r="Z39" s="249" t="s">
        <v>29</v>
      </c>
      <c r="AA39" s="192">
        <v>0</v>
      </c>
      <c r="AB39" s="193">
        <v>0</v>
      </c>
      <c r="AC39" s="177" t="s">
        <v>29</v>
      </c>
      <c r="AD39" s="195">
        <v>0</v>
      </c>
      <c r="AE39" s="656">
        <v>0</v>
      </c>
      <c r="AF39" s="192">
        <v>0</v>
      </c>
      <c r="AG39" s="193">
        <v>0</v>
      </c>
      <c r="AH39" s="177" t="s">
        <v>29</v>
      </c>
      <c r="AI39" s="195">
        <v>0</v>
      </c>
      <c r="AJ39" s="196">
        <v>0</v>
      </c>
      <c r="AK39" s="192">
        <v>0</v>
      </c>
      <c r="AL39" s="193">
        <v>0</v>
      </c>
      <c r="AM39" s="177" t="s">
        <v>29</v>
      </c>
      <c r="AN39" s="195">
        <v>0</v>
      </c>
      <c r="AO39" s="196">
        <v>0</v>
      </c>
      <c r="AP39" s="192">
        <v>0</v>
      </c>
      <c r="AQ39" s="193">
        <v>0</v>
      </c>
      <c r="AR39" s="194" t="s">
        <v>29</v>
      </c>
      <c r="AS39" s="195">
        <v>0</v>
      </c>
      <c r="AT39" s="196">
        <v>0</v>
      </c>
      <c r="AU39" s="192">
        <v>0</v>
      </c>
      <c r="AV39" s="193">
        <v>0</v>
      </c>
      <c r="AW39" s="194" t="s">
        <v>29</v>
      </c>
      <c r="AX39" s="661">
        <v>0</v>
      </c>
      <c r="AY39" s="196">
        <v>0</v>
      </c>
      <c r="AZ39" s="230" t="s">
        <v>29</v>
      </c>
      <c r="BA39" s="177" t="s">
        <v>29</v>
      </c>
      <c r="BB39" s="177" t="s">
        <v>29</v>
      </c>
      <c r="BC39" s="248" t="s">
        <v>29</v>
      </c>
      <c r="BD39" s="249" t="s">
        <v>29</v>
      </c>
      <c r="BE39" s="285">
        <v>0</v>
      </c>
      <c r="BF39" s="286">
        <v>0</v>
      </c>
      <c r="BG39" s="177" t="s">
        <v>29</v>
      </c>
      <c r="BH39" s="299">
        <v>0</v>
      </c>
      <c r="BI39" s="274">
        <v>0</v>
      </c>
      <c r="BJ39" s="697" t="s">
        <v>29</v>
      </c>
      <c r="BK39" s="697" t="s">
        <v>29</v>
      </c>
      <c r="BL39" s="177" t="s">
        <v>29</v>
      </c>
      <c r="BM39" s="697" t="s">
        <v>29</v>
      </c>
      <c r="BN39" s="230" t="s">
        <v>29</v>
      </c>
      <c r="BO39" s="177" t="s">
        <v>29</v>
      </c>
      <c r="BP39" s="177" t="s">
        <v>29</v>
      </c>
      <c r="BQ39" s="177" t="s">
        <v>29</v>
      </c>
      <c r="BR39" s="249" t="s">
        <v>29</v>
      </c>
      <c r="BS39" s="285" t="s">
        <v>29</v>
      </c>
      <c r="BT39" s="286" t="s">
        <v>29</v>
      </c>
      <c r="BU39" s="177" t="s">
        <v>29</v>
      </c>
      <c r="BV39" s="299" t="s">
        <v>29</v>
      </c>
      <c r="BW39" s="274" t="s">
        <v>29</v>
      </c>
      <c r="BX39" s="285" t="s">
        <v>29</v>
      </c>
      <c r="BY39" s="286" t="s">
        <v>29</v>
      </c>
      <c r="BZ39" s="177" t="s">
        <v>29</v>
      </c>
      <c r="CA39" s="299" t="s">
        <v>29</v>
      </c>
      <c r="CB39" s="274" t="s">
        <v>29</v>
      </c>
      <c r="CC39" s="194"/>
    </row>
    <row r="40" s="159" customFormat="1" hidden="1" outlineLevel="2" spans="1:81">
      <c r="A40" s="203" t="s">
        <v>61</v>
      </c>
      <c r="B40" s="192">
        <v>0</v>
      </c>
      <c r="C40" s="193">
        <v>0</v>
      </c>
      <c r="D40" s="177" t="s">
        <v>29</v>
      </c>
      <c r="E40" s="195">
        <v>0</v>
      </c>
      <c r="F40" s="193">
        <v>1.98019799999999</v>
      </c>
      <c r="G40" s="192">
        <v>0</v>
      </c>
      <c r="H40" s="193">
        <v>0</v>
      </c>
      <c r="I40" s="177" t="s">
        <v>29</v>
      </c>
      <c r="J40" s="195">
        <v>0</v>
      </c>
      <c r="K40" s="196">
        <v>0</v>
      </c>
      <c r="L40" s="192">
        <v>0</v>
      </c>
      <c r="M40" s="193">
        <v>0</v>
      </c>
      <c r="N40" s="177" t="s">
        <v>29</v>
      </c>
      <c r="O40" s="195">
        <v>0</v>
      </c>
      <c r="P40" s="196">
        <v>0</v>
      </c>
      <c r="Q40" s="192"/>
      <c r="R40" s="193"/>
      <c r="S40" s="177" t="s">
        <v>29</v>
      </c>
      <c r="T40" s="195">
        <v>0</v>
      </c>
      <c r="U40" s="196"/>
      <c r="V40" s="230" t="s">
        <v>29</v>
      </c>
      <c r="W40" s="177" t="s">
        <v>29</v>
      </c>
      <c r="X40" s="177" t="s">
        <v>29</v>
      </c>
      <c r="Y40" s="248" t="s">
        <v>29</v>
      </c>
      <c r="Z40" s="249">
        <v>0</v>
      </c>
      <c r="AA40" s="192">
        <v>0</v>
      </c>
      <c r="AB40" s="193">
        <v>0</v>
      </c>
      <c r="AC40" s="177" t="s">
        <v>29</v>
      </c>
      <c r="AD40" s="195">
        <v>0</v>
      </c>
      <c r="AE40" s="656">
        <v>0</v>
      </c>
      <c r="AF40" s="192">
        <v>0.360088999999999</v>
      </c>
      <c r="AG40" s="193">
        <v>0.360089</v>
      </c>
      <c r="AH40" s="177">
        <v>0.999999999999997</v>
      </c>
      <c r="AI40" s="195">
        <v>-9.99200722162641e-16</v>
      </c>
      <c r="AJ40" s="196">
        <v>0.360088999999999</v>
      </c>
      <c r="AK40" s="192">
        <v>0</v>
      </c>
      <c r="AL40" s="193">
        <v>0</v>
      </c>
      <c r="AM40" s="177" t="s">
        <v>29</v>
      </c>
      <c r="AN40" s="195">
        <v>0</v>
      </c>
      <c r="AO40" s="196">
        <v>0</v>
      </c>
      <c r="AP40" s="192">
        <v>0</v>
      </c>
      <c r="AQ40" s="193">
        <v>0</v>
      </c>
      <c r="AR40" s="194" t="s">
        <v>29</v>
      </c>
      <c r="AS40" s="195">
        <v>0</v>
      </c>
      <c r="AT40" s="196">
        <v>0</v>
      </c>
      <c r="AU40" s="192">
        <v>-0.360088999999999</v>
      </c>
      <c r="AV40" s="193">
        <v>-0.360089</v>
      </c>
      <c r="AW40" s="194">
        <v>1</v>
      </c>
      <c r="AX40" s="661">
        <v>9.99200722162641e-16</v>
      </c>
      <c r="AY40" s="196">
        <v>1.62010899999999</v>
      </c>
      <c r="AZ40" s="230" t="s">
        <v>29</v>
      </c>
      <c r="BA40" s="177" t="s">
        <v>29</v>
      </c>
      <c r="BB40" s="177" t="s">
        <v>29</v>
      </c>
      <c r="BC40" s="248" t="s">
        <v>29</v>
      </c>
      <c r="BD40" s="249">
        <v>0.81815505318155</v>
      </c>
      <c r="BE40" s="285">
        <v>0</v>
      </c>
      <c r="BF40" s="286">
        <v>0</v>
      </c>
      <c r="BG40" s="177" t="s">
        <v>29</v>
      </c>
      <c r="BH40" s="299">
        <v>0</v>
      </c>
      <c r="BI40" s="274">
        <v>0</v>
      </c>
      <c r="BJ40" s="697" t="s">
        <v>29</v>
      </c>
      <c r="BK40" s="697" t="s">
        <v>29</v>
      </c>
      <c r="BL40" s="177" t="s">
        <v>29</v>
      </c>
      <c r="BM40" s="697" t="s">
        <v>29</v>
      </c>
      <c r="BN40" s="230" t="s">
        <v>29</v>
      </c>
      <c r="BO40" s="177" t="s">
        <v>29</v>
      </c>
      <c r="BP40" s="177" t="s">
        <v>29</v>
      </c>
      <c r="BQ40" s="177" t="s">
        <v>29</v>
      </c>
      <c r="BR40" s="249">
        <v>0</v>
      </c>
      <c r="BS40" s="285" t="s">
        <v>29</v>
      </c>
      <c r="BT40" s="286" t="s">
        <v>29</v>
      </c>
      <c r="BU40" s="177" t="s">
        <v>29</v>
      </c>
      <c r="BV40" s="299" t="s">
        <v>29</v>
      </c>
      <c r="BW40" s="274" t="s">
        <v>29</v>
      </c>
      <c r="BX40" s="285" t="s">
        <v>29</v>
      </c>
      <c r="BY40" s="286" t="s">
        <v>29</v>
      </c>
      <c r="BZ40" s="177" t="s">
        <v>29</v>
      </c>
      <c r="CA40" s="299" t="s">
        <v>29</v>
      </c>
      <c r="CB40" s="274" t="s">
        <v>29</v>
      </c>
      <c r="CC40" s="194"/>
    </row>
    <row r="41" s="163" customFormat="1" collapsed="1" spans="1:81">
      <c r="A41" s="197" t="s">
        <v>62</v>
      </c>
      <c r="B41" s="198">
        <v>1796.708534</v>
      </c>
      <c r="C41" s="199">
        <v>1838.6</v>
      </c>
      <c r="D41" s="232">
        <v>0.977215562928314</v>
      </c>
      <c r="E41" s="199">
        <v>-41.8914660000016</v>
      </c>
      <c r="F41" s="201">
        <v>1826.420421</v>
      </c>
      <c r="G41" s="198">
        <v>97.6092789999999</v>
      </c>
      <c r="H41" s="199">
        <v>97.32</v>
      </c>
      <c r="I41" s="232">
        <v>1.00297245170571</v>
      </c>
      <c r="J41" s="199">
        <v>0.289278999999951</v>
      </c>
      <c r="K41" s="201">
        <v>185.043216999999</v>
      </c>
      <c r="L41" s="198">
        <v>1338.709125</v>
      </c>
      <c r="M41" s="199">
        <v>1352.41451987</v>
      </c>
      <c r="N41" s="232">
        <v>0.989865980682225</v>
      </c>
      <c r="O41" s="199">
        <v>-13.7053948700016</v>
      </c>
      <c r="P41" s="201">
        <v>1624.85169699999</v>
      </c>
      <c r="Q41" s="198">
        <v>362.734213</v>
      </c>
      <c r="R41" s="199">
        <v>391.81548013</v>
      </c>
      <c r="S41" s="232">
        <v>0.925778156798829</v>
      </c>
      <c r="T41" s="199">
        <v>-29.0812671300004</v>
      </c>
      <c r="U41" s="655">
        <v>14.5453090000112</v>
      </c>
      <c r="V41" s="231">
        <v>0.201888178374957</v>
      </c>
      <c r="W41" s="232">
        <v>0.213105341091048</v>
      </c>
      <c r="X41" s="232">
        <v>0.94736329620524</v>
      </c>
      <c r="Y41" s="200">
        <v>-0.0112171627160907</v>
      </c>
      <c r="Z41" s="250">
        <v>0.00796383397424311</v>
      </c>
      <c r="AA41" s="198">
        <v>88.8376459999999</v>
      </c>
      <c r="AB41" s="199">
        <v>98.53090731</v>
      </c>
      <c r="AC41" s="232">
        <v>0.901622124725768</v>
      </c>
      <c r="AD41" s="199">
        <v>-9.69326131000005</v>
      </c>
      <c r="AE41" s="202">
        <v>96.713222</v>
      </c>
      <c r="AF41" s="198">
        <v>115.038078</v>
      </c>
      <c r="AG41" s="199">
        <v>116.74311567</v>
      </c>
      <c r="AH41" s="232">
        <v>0.985394961748153</v>
      </c>
      <c r="AI41" s="199">
        <v>-1.70503767000011</v>
      </c>
      <c r="AJ41" s="201">
        <v>146.333737000001</v>
      </c>
      <c r="AK41" s="198">
        <v>0.5689</v>
      </c>
      <c r="AL41" s="199">
        <v>0.1</v>
      </c>
      <c r="AM41" s="232">
        <v>5.68899999999999</v>
      </c>
      <c r="AN41" s="199">
        <v>0.4689</v>
      </c>
      <c r="AO41" s="201">
        <v>2.792745</v>
      </c>
      <c r="AP41" s="198">
        <v>0</v>
      </c>
      <c r="AQ41" s="199">
        <v>0</v>
      </c>
      <c r="AR41" s="200" t="s">
        <v>29</v>
      </c>
      <c r="AS41" s="199">
        <v>0</v>
      </c>
      <c r="AT41" s="201">
        <v>0</v>
      </c>
      <c r="AU41" s="198">
        <v>157.083306</v>
      </c>
      <c r="AV41" s="199">
        <v>173.69145715</v>
      </c>
      <c r="AW41" s="200">
        <v>0.904381301058132</v>
      </c>
      <c r="AX41" s="662">
        <v>-16.6081511500003</v>
      </c>
      <c r="AY41" s="201">
        <v>-223.72870699999</v>
      </c>
      <c r="AZ41" s="231">
        <v>0.0874283741783573</v>
      </c>
      <c r="BA41" s="232">
        <v>0.0944694099586642</v>
      </c>
      <c r="BB41" s="232">
        <v>0.925467558404486</v>
      </c>
      <c r="BC41" s="200">
        <v>-0.00704103578030685</v>
      </c>
      <c r="BD41" s="250">
        <v>-0.122495732322952</v>
      </c>
      <c r="BE41" s="287">
        <v>210</v>
      </c>
      <c r="BF41" s="288">
        <v>227</v>
      </c>
      <c r="BG41" s="232">
        <v>0.92511013215859</v>
      </c>
      <c r="BH41" s="232">
        <v>-17</v>
      </c>
      <c r="BI41" s="275">
        <v>186.16666666</v>
      </c>
      <c r="BJ41" s="696">
        <v>8.55123046324696</v>
      </c>
      <c r="BK41" s="696">
        <v>8.0171511627907</v>
      </c>
      <c r="BL41" s="232">
        <v>1.06661709248231</v>
      </c>
      <c r="BM41" s="696">
        <v>0.534079300456263</v>
      </c>
      <c r="BN41" s="231">
        <v>0.0494446619019621</v>
      </c>
      <c r="BO41" s="232">
        <v>0.0535901812846731</v>
      </c>
      <c r="BP41" s="232">
        <v>0.922644050023085</v>
      </c>
      <c r="BQ41" s="232">
        <v>-0.00414551938271097</v>
      </c>
      <c r="BR41" s="250">
        <v>0.052952332818885</v>
      </c>
      <c r="BS41" s="287">
        <v>20.2246301528521</v>
      </c>
      <c r="BT41" s="288">
        <v>18.6601346744464</v>
      </c>
      <c r="BU41" s="232">
        <v>1.08384159630681</v>
      </c>
      <c r="BV41" s="232">
        <v>1.56449547840568</v>
      </c>
      <c r="BW41" s="275">
        <v>18.8849092526356</v>
      </c>
      <c r="BX41" s="287">
        <v>1.76820653262244</v>
      </c>
      <c r="BY41" s="288">
        <v>1.76281191244417</v>
      </c>
      <c r="BZ41" s="232">
        <v>1.00306023583128</v>
      </c>
      <c r="CA41" s="232">
        <v>0.00539462017827064</v>
      </c>
      <c r="CB41" s="275">
        <v>-2.31332078875409</v>
      </c>
      <c r="CC41" s="194"/>
    </row>
    <row r="42" s="159" customFormat="1" hidden="1" outlineLevel="2" spans="1:81">
      <c r="A42" s="203" t="s">
        <v>63</v>
      </c>
      <c r="B42" s="192">
        <v>0.168908</v>
      </c>
      <c r="C42" s="193">
        <v>4.89811321</v>
      </c>
      <c r="D42" s="177">
        <v>0.0344842989041488</v>
      </c>
      <c r="E42" s="195">
        <v>-4.72920521</v>
      </c>
      <c r="F42" s="196">
        <v>0</v>
      </c>
      <c r="G42" s="192">
        <v>0</v>
      </c>
      <c r="H42" s="193">
        <v>0</v>
      </c>
      <c r="I42" s="177" t="s">
        <v>29</v>
      </c>
      <c r="J42" s="195">
        <v>0</v>
      </c>
      <c r="K42" s="196">
        <v>0</v>
      </c>
      <c r="L42" s="192">
        <v>0</v>
      </c>
      <c r="M42" s="193">
        <v>0</v>
      </c>
      <c r="N42" s="177" t="s">
        <v>29</v>
      </c>
      <c r="O42" s="195">
        <v>0</v>
      </c>
      <c r="P42" s="196">
        <v>0</v>
      </c>
      <c r="Q42" s="192">
        <v>0.168908</v>
      </c>
      <c r="R42" s="193">
        <v>4.89811321</v>
      </c>
      <c r="S42" s="177">
        <v>0.0344842989041488</v>
      </c>
      <c r="T42" s="195">
        <v>-4.72920521</v>
      </c>
      <c r="U42" s="196">
        <v>0</v>
      </c>
      <c r="V42" s="230">
        <v>1</v>
      </c>
      <c r="W42" s="177" t="s">
        <v>29</v>
      </c>
      <c r="X42" s="177" t="s">
        <v>29</v>
      </c>
      <c r="Y42" s="248" t="s">
        <v>29</v>
      </c>
      <c r="Z42" s="249" t="s">
        <v>29</v>
      </c>
      <c r="AA42" s="192">
        <v>0</v>
      </c>
      <c r="AB42" s="193">
        <v>0</v>
      </c>
      <c r="AC42" s="177" t="s">
        <v>29</v>
      </c>
      <c r="AD42" s="195">
        <v>0</v>
      </c>
      <c r="AE42" s="656">
        <v>0</v>
      </c>
      <c r="AF42" s="192">
        <v>0.329746</v>
      </c>
      <c r="AG42" s="193">
        <v>1.8478785</v>
      </c>
      <c r="AH42" s="177">
        <v>0.178445714910369</v>
      </c>
      <c r="AI42" s="195">
        <v>-1.5181325</v>
      </c>
      <c r="AJ42" s="196">
        <v>0</v>
      </c>
      <c r="AK42" s="192">
        <v>0</v>
      </c>
      <c r="AL42" s="193">
        <v>0</v>
      </c>
      <c r="AM42" s="177" t="s">
        <v>29</v>
      </c>
      <c r="AN42" s="195">
        <v>0</v>
      </c>
      <c r="AO42" s="196">
        <v>0</v>
      </c>
      <c r="AP42" s="192">
        <v>0</v>
      </c>
      <c r="AQ42" s="193">
        <v>0</v>
      </c>
      <c r="AR42" s="194" t="s">
        <v>29</v>
      </c>
      <c r="AS42" s="195">
        <v>0</v>
      </c>
      <c r="AT42" s="196">
        <v>0</v>
      </c>
      <c r="AU42" s="192">
        <v>-0.160838</v>
      </c>
      <c r="AV42" s="193">
        <v>3.05023471</v>
      </c>
      <c r="AW42" s="194">
        <v>-0.0527297127243038</v>
      </c>
      <c r="AX42" s="661">
        <v>-3.21107271</v>
      </c>
      <c r="AY42" s="196">
        <v>0</v>
      </c>
      <c r="AZ42" s="230">
        <v>-0.952222511663154</v>
      </c>
      <c r="BA42" s="177">
        <v>0.622736670065656</v>
      </c>
      <c r="BB42" s="177">
        <v>-1.5290933671254</v>
      </c>
      <c r="BC42" s="248">
        <v>-1.57495918172881</v>
      </c>
      <c r="BD42" s="249" t="s">
        <v>29</v>
      </c>
      <c r="BE42" s="285">
        <v>0</v>
      </c>
      <c r="BF42" s="286">
        <v>0</v>
      </c>
      <c r="BG42" s="177" t="s">
        <v>29</v>
      </c>
      <c r="BH42" s="299">
        <v>0</v>
      </c>
      <c r="BI42" s="274">
        <v>0</v>
      </c>
      <c r="BJ42" s="697" t="s">
        <v>29</v>
      </c>
      <c r="BK42" s="697" t="s">
        <v>29</v>
      </c>
      <c r="BL42" s="177" t="s">
        <v>29</v>
      </c>
      <c r="BM42" s="697" t="s">
        <v>29</v>
      </c>
      <c r="BN42" s="230">
        <v>0</v>
      </c>
      <c r="BO42" s="177">
        <v>0</v>
      </c>
      <c r="BP42" s="177" t="s">
        <v>29</v>
      </c>
      <c r="BQ42" s="177">
        <v>0</v>
      </c>
      <c r="BR42" s="249" t="s">
        <v>29</v>
      </c>
      <c r="BS42" s="285" t="s">
        <v>29</v>
      </c>
      <c r="BT42" s="286" t="s">
        <v>29</v>
      </c>
      <c r="BU42" s="177" t="s">
        <v>29</v>
      </c>
      <c r="BV42" s="299" t="s">
        <v>29</v>
      </c>
      <c r="BW42" s="274" t="s">
        <v>29</v>
      </c>
      <c r="BX42" s="285" t="s">
        <v>29</v>
      </c>
      <c r="BY42" s="286" t="s">
        <v>29</v>
      </c>
      <c r="BZ42" s="177" t="s">
        <v>29</v>
      </c>
      <c r="CA42" s="299" t="s">
        <v>29</v>
      </c>
      <c r="CB42" s="274" t="s">
        <v>29</v>
      </c>
      <c r="CC42" s="194"/>
    </row>
    <row r="43" s="159" customFormat="1" hidden="1" outlineLevel="2" spans="1:81">
      <c r="A43" s="203" t="s">
        <v>64</v>
      </c>
      <c r="B43" s="192">
        <v>15.5109999999999</v>
      </c>
      <c r="C43" s="193">
        <v>16.44</v>
      </c>
      <c r="D43" s="177">
        <v>0.943491484184909</v>
      </c>
      <c r="E43" s="195">
        <v>-0.929000000000102</v>
      </c>
      <c r="F43" s="196">
        <v>0</v>
      </c>
      <c r="G43" s="192">
        <v>0</v>
      </c>
      <c r="H43" s="193">
        <v>0</v>
      </c>
      <c r="I43" s="177" t="s">
        <v>29</v>
      </c>
      <c r="J43" s="195">
        <v>0</v>
      </c>
      <c r="K43" s="196">
        <v>0</v>
      </c>
      <c r="L43" s="192">
        <v>0</v>
      </c>
      <c r="M43" s="193">
        <v>0</v>
      </c>
      <c r="N43" s="177" t="s">
        <v>29</v>
      </c>
      <c r="O43" s="195">
        <v>0</v>
      </c>
      <c r="P43" s="196">
        <v>0</v>
      </c>
      <c r="Q43" s="192">
        <v>0.696948999999904</v>
      </c>
      <c r="R43" s="193">
        <v>2.44</v>
      </c>
      <c r="S43" s="177">
        <v>0.285634836065535</v>
      </c>
      <c r="T43" s="195">
        <v>-1.7430510000001</v>
      </c>
      <c r="U43" s="196">
        <v>0</v>
      </c>
      <c r="V43" s="230">
        <v>0.0449325639868422</v>
      </c>
      <c r="W43" s="177">
        <v>0.148418491484185</v>
      </c>
      <c r="X43" s="177">
        <v>0.302742357353969</v>
      </c>
      <c r="Y43" s="248">
        <v>-0.103485927497343</v>
      </c>
      <c r="Z43" s="249" t="s">
        <v>29</v>
      </c>
      <c r="AA43" s="192">
        <v>14.814051</v>
      </c>
      <c r="AB43" s="193">
        <v>14</v>
      </c>
      <c r="AC43" s="177">
        <v>1.0581465</v>
      </c>
      <c r="AD43" s="195">
        <v>0.814050999999996</v>
      </c>
      <c r="AE43" s="656">
        <v>0</v>
      </c>
      <c r="AF43" s="192">
        <v>0.152619</v>
      </c>
      <c r="AG43" s="193">
        <v>0.36</v>
      </c>
      <c r="AH43" s="177">
        <v>0.423941666666667</v>
      </c>
      <c r="AI43" s="195">
        <v>-0.207381</v>
      </c>
      <c r="AJ43" s="196">
        <v>0</v>
      </c>
      <c r="AK43" s="192">
        <v>0</v>
      </c>
      <c r="AL43" s="193">
        <v>0</v>
      </c>
      <c r="AM43" s="177" t="s">
        <v>29</v>
      </c>
      <c r="AN43" s="195">
        <v>0</v>
      </c>
      <c r="AO43" s="196">
        <v>0</v>
      </c>
      <c r="AP43" s="192">
        <v>0</v>
      </c>
      <c r="AQ43" s="193">
        <v>0</v>
      </c>
      <c r="AR43" s="194" t="s">
        <v>29</v>
      </c>
      <c r="AS43" s="195">
        <v>0</v>
      </c>
      <c r="AT43" s="196">
        <v>0</v>
      </c>
      <c r="AU43" s="192">
        <v>0.544329999999904</v>
      </c>
      <c r="AV43" s="193">
        <v>2.08</v>
      </c>
      <c r="AW43" s="194">
        <v>0.261697115384569</v>
      </c>
      <c r="AX43" s="661">
        <v>-1.5356700000001</v>
      </c>
      <c r="AY43" s="196">
        <v>0</v>
      </c>
      <c r="AZ43" s="266">
        <v>0.0350931596931151</v>
      </c>
      <c r="BA43" s="177">
        <v>0.126520681265207</v>
      </c>
      <c r="BB43" s="177">
        <v>0.277370935266736</v>
      </c>
      <c r="BC43" s="248">
        <v>-0.0914275215720919</v>
      </c>
      <c r="BD43" s="249" t="s">
        <v>29</v>
      </c>
      <c r="BE43" s="285">
        <v>34</v>
      </c>
      <c r="BF43" s="286">
        <v>0</v>
      </c>
      <c r="BG43" s="177" t="s">
        <v>29</v>
      </c>
      <c r="BH43" s="299">
        <v>34</v>
      </c>
      <c r="BI43" s="274">
        <v>0</v>
      </c>
      <c r="BJ43" s="697">
        <v>0.520891791044773</v>
      </c>
      <c r="BK43" s="697" t="s">
        <v>29</v>
      </c>
      <c r="BL43" s="177" t="s">
        <v>29</v>
      </c>
      <c r="BM43" s="697" t="s">
        <v>29</v>
      </c>
      <c r="BN43" s="230">
        <v>0.955067436013158</v>
      </c>
      <c r="BO43" s="177">
        <v>0.851581508515815</v>
      </c>
      <c r="BP43" s="177">
        <v>1.12152204628974</v>
      </c>
      <c r="BQ43" s="177">
        <v>0.103485927497343</v>
      </c>
      <c r="BR43" s="249" t="s">
        <v>29</v>
      </c>
      <c r="BS43" s="285">
        <v>1.04704648309905</v>
      </c>
      <c r="BT43" s="286">
        <v>1.17428571428571</v>
      </c>
      <c r="BU43" s="177">
        <v>0.891645423563668</v>
      </c>
      <c r="BV43" s="299">
        <v>-0.127239231186664</v>
      </c>
      <c r="BW43" s="274" t="s">
        <v>29</v>
      </c>
      <c r="BX43" s="285">
        <v>0.0367441694375093</v>
      </c>
      <c r="BY43" s="286">
        <v>0.148571428571429</v>
      </c>
      <c r="BZ43" s="177">
        <v>0.247316525060158</v>
      </c>
      <c r="CA43" s="299">
        <v>-0.11182725913392</v>
      </c>
      <c r="CB43" s="274" t="s">
        <v>29</v>
      </c>
      <c r="CC43" s="194"/>
    </row>
    <row r="44" s="159" customFormat="1" hidden="1" outlineLevel="2" spans="1:81">
      <c r="A44" s="203" t="s">
        <v>65</v>
      </c>
      <c r="B44" s="192">
        <v>86.696831</v>
      </c>
      <c r="C44" s="193">
        <v>90.75</v>
      </c>
      <c r="D44" s="177">
        <v>0.955336980716254</v>
      </c>
      <c r="E44" s="195">
        <v>-4.053169</v>
      </c>
      <c r="F44" s="196">
        <v>0</v>
      </c>
      <c r="G44" s="192">
        <v>0</v>
      </c>
      <c r="H44" s="193">
        <v>0</v>
      </c>
      <c r="I44" s="177" t="s">
        <v>29</v>
      </c>
      <c r="J44" s="195">
        <v>0</v>
      </c>
      <c r="K44" s="196">
        <v>0</v>
      </c>
      <c r="L44" s="192">
        <v>0</v>
      </c>
      <c r="M44" s="193">
        <v>0</v>
      </c>
      <c r="N44" s="177" t="s">
        <v>29</v>
      </c>
      <c r="O44" s="195">
        <v>0</v>
      </c>
      <c r="P44" s="196">
        <v>0</v>
      </c>
      <c r="Q44" s="192">
        <v>-25.110924</v>
      </c>
      <c r="R44" s="193">
        <v>-13.25</v>
      </c>
      <c r="S44" s="177">
        <v>0.104835924528304</v>
      </c>
      <c r="T44" s="195">
        <v>-11.860924</v>
      </c>
      <c r="U44" s="196">
        <v>0</v>
      </c>
      <c r="V44" s="230">
        <v>-0.289640621350969</v>
      </c>
      <c r="W44" s="177">
        <v>-0.146005509641873</v>
      </c>
      <c r="X44" s="177">
        <v>0.0162349896150564</v>
      </c>
      <c r="Y44" s="248">
        <v>-0.143635111709096</v>
      </c>
      <c r="Z44" s="249" t="s">
        <v>29</v>
      </c>
      <c r="AA44" s="192">
        <v>111.807755</v>
      </c>
      <c r="AB44" s="193">
        <v>104</v>
      </c>
      <c r="AC44" s="177">
        <v>1.07507456730769</v>
      </c>
      <c r="AD44" s="195">
        <v>7.80775499999997</v>
      </c>
      <c r="AE44" s="656">
        <v>0</v>
      </c>
      <c r="AF44" s="192">
        <v>2.878523</v>
      </c>
      <c r="AG44" s="193">
        <v>2.479397</v>
      </c>
      <c r="AH44" s="177">
        <v>1.16097704401514</v>
      </c>
      <c r="AI44" s="195">
        <v>0.399125999999998</v>
      </c>
      <c r="AJ44" s="196">
        <v>0</v>
      </c>
      <c r="AK44" s="192">
        <v>0</v>
      </c>
      <c r="AL44" s="193">
        <v>0</v>
      </c>
      <c r="AM44" s="177" t="s">
        <v>29</v>
      </c>
      <c r="AN44" s="195">
        <v>0</v>
      </c>
      <c r="AO44" s="196">
        <v>0</v>
      </c>
      <c r="AP44" s="192">
        <v>0</v>
      </c>
      <c r="AQ44" s="193">
        <v>0</v>
      </c>
      <c r="AR44" s="194" t="s">
        <v>29</v>
      </c>
      <c r="AS44" s="195">
        <v>0</v>
      </c>
      <c r="AT44" s="196">
        <v>0</v>
      </c>
      <c r="AU44" s="192">
        <v>-27.989447</v>
      </c>
      <c r="AV44" s="193">
        <v>-15.729397</v>
      </c>
      <c r="AW44" s="194">
        <v>0.220564526408739</v>
      </c>
      <c r="AX44" s="661">
        <v>-12.26005</v>
      </c>
      <c r="AY44" s="196">
        <v>0</v>
      </c>
      <c r="AZ44" s="266">
        <v>-0.322842792258462</v>
      </c>
      <c r="BA44" s="177">
        <v>-0.173326688705234</v>
      </c>
      <c r="BB44" s="177">
        <v>0.137374026642253</v>
      </c>
      <c r="BC44" s="248">
        <v>-0.149516103553228</v>
      </c>
      <c r="BD44" s="249" t="s">
        <v>29</v>
      </c>
      <c r="BE44" s="285">
        <v>311</v>
      </c>
      <c r="BF44" s="286">
        <v>0</v>
      </c>
      <c r="BG44" s="177" t="s">
        <v>29</v>
      </c>
      <c r="BH44" s="299">
        <v>311</v>
      </c>
      <c r="BI44" s="274">
        <v>0</v>
      </c>
      <c r="BJ44" s="697">
        <v>0.354507714220809</v>
      </c>
      <c r="BK44" s="697" t="s">
        <v>29</v>
      </c>
      <c r="BL44" s="177" t="s">
        <v>29</v>
      </c>
      <c r="BM44" s="697" t="s">
        <v>29</v>
      </c>
      <c r="BN44" s="230">
        <v>1.28964062135097</v>
      </c>
      <c r="BO44" s="177">
        <v>1.14600550964187</v>
      </c>
      <c r="BP44" s="177">
        <v>1.12533544603462</v>
      </c>
      <c r="BQ44" s="177">
        <v>0.143635111709099</v>
      </c>
      <c r="BR44" s="249" t="s">
        <v>29</v>
      </c>
      <c r="BS44" s="285">
        <v>0.77540981839766</v>
      </c>
      <c r="BT44" s="286">
        <v>0.872596153846154</v>
      </c>
      <c r="BU44" s="177">
        <v>0.888623924114122</v>
      </c>
      <c r="BV44" s="299">
        <v>-0.0971863354484943</v>
      </c>
      <c r="BW44" s="274" t="s">
        <v>29</v>
      </c>
      <c r="BX44" s="285">
        <v>-0.250335470916127</v>
      </c>
      <c r="BY44" s="286">
        <v>-0.151244201923077</v>
      </c>
      <c r="BZ44" s="177">
        <v>0.344825998397954</v>
      </c>
      <c r="CA44" s="299">
        <v>-0.0990912689930502</v>
      </c>
      <c r="CB44" s="274" t="s">
        <v>29</v>
      </c>
      <c r="CC44" s="194"/>
    </row>
    <row r="45" s="159" customFormat="1" hidden="1" outlineLevel="2" spans="1:81">
      <c r="A45" s="203" t="s">
        <v>66</v>
      </c>
      <c r="B45" s="192">
        <v>117.985152</v>
      </c>
      <c r="C45" s="193">
        <v>400</v>
      </c>
      <c r="D45" s="177">
        <v>0.29496288</v>
      </c>
      <c r="E45" s="195">
        <v>-282.014848</v>
      </c>
      <c r="F45" s="196">
        <v>0</v>
      </c>
      <c r="G45" s="192">
        <v>0</v>
      </c>
      <c r="H45" s="193">
        <v>0</v>
      </c>
      <c r="I45" s="177" t="s">
        <v>29</v>
      </c>
      <c r="J45" s="195">
        <v>0</v>
      </c>
      <c r="K45" s="196">
        <v>0</v>
      </c>
      <c r="L45" s="192">
        <v>113.916749</v>
      </c>
      <c r="M45" s="193">
        <v>382</v>
      </c>
      <c r="N45" s="177">
        <v>0.298211384816754</v>
      </c>
      <c r="O45" s="195">
        <v>-268.083251</v>
      </c>
      <c r="P45" s="196">
        <v>0</v>
      </c>
      <c r="Q45" s="192">
        <v>4.068403</v>
      </c>
      <c r="R45" s="193">
        <v>18</v>
      </c>
      <c r="S45" s="177">
        <v>0.226022388888889</v>
      </c>
      <c r="T45" s="195">
        <v>-13.931597</v>
      </c>
      <c r="U45" s="196">
        <v>0</v>
      </c>
      <c r="V45" s="230">
        <v>0.0344823304545982</v>
      </c>
      <c r="W45" s="177">
        <v>0.045</v>
      </c>
      <c r="X45" s="177">
        <v>0.766274010102183</v>
      </c>
      <c r="Y45" s="248">
        <v>-0.0105176695454018</v>
      </c>
      <c r="Z45" s="249" t="s">
        <v>29</v>
      </c>
      <c r="AA45" s="192">
        <v>1.646998</v>
      </c>
      <c r="AB45" s="193">
        <v>2.12555556</v>
      </c>
      <c r="AC45" s="177">
        <v>0.774855304182214</v>
      </c>
      <c r="AD45" s="195">
        <v>-0.478557560000003</v>
      </c>
      <c r="AE45" s="656">
        <v>0</v>
      </c>
      <c r="AF45" s="192">
        <v>0.398001</v>
      </c>
      <c r="AG45" s="193">
        <v>0.26</v>
      </c>
      <c r="AH45" s="177">
        <v>1.53077307692308</v>
      </c>
      <c r="AI45" s="195">
        <v>0.138001</v>
      </c>
      <c r="AJ45" s="196">
        <v>0</v>
      </c>
      <c r="AK45" s="192">
        <v>0</v>
      </c>
      <c r="AL45" s="193">
        <v>0</v>
      </c>
      <c r="AM45" s="177" t="s">
        <v>29</v>
      </c>
      <c r="AN45" s="195">
        <v>0</v>
      </c>
      <c r="AO45" s="196">
        <v>0</v>
      </c>
      <c r="AP45" s="192">
        <v>0</v>
      </c>
      <c r="AQ45" s="193">
        <v>0</v>
      </c>
      <c r="AR45" s="194" t="s">
        <v>29</v>
      </c>
      <c r="AS45" s="195">
        <v>0</v>
      </c>
      <c r="AT45" s="196">
        <v>0</v>
      </c>
      <c r="AU45" s="192">
        <v>2.02340400000001</v>
      </c>
      <c r="AV45" s="193">
        <v>15.61444444</v>
      </c>
      <c r="AW45" s="194">
        <v>0.129585398172515</v>
      </c>
      <c r="AX45" s="661">
        <v>-13.59104044</v>
      </c>
      <c r="AY45" s="196">
        <v>0</v>
      </c>
      <c r="AZ45" s="266">
        <v>0.0171496494745373</v>
      </c>
      <c r="BA45" s="177">
        <v>0.0390361111</v>
      </c>
      <c r="BB45" s="177">
        <v>0.439327817020618</v>
      </c>
      <c r="BC45" s="248">
        <v>-0.0218864616254627</v>
      </c>
      <c r="BD45" s="249" t="s">
        <v>29</v>
      </c>
      <c r="BE45" s="285">
        <v>1</v>
      </c>
      <c r="BF45" s="286">
        <v>0</v>
      </c>
      <c r="BG45" s="177" t="s">
        <v>29</v>
      </c>
      <c r="BH45" s="299">
        <v>1</v>
      </c>
      <c r="BI45" s="274">
        <v>0</v>
      </c>
      <c r="BJ45" s="697">
        <v>70.7910912</v>
      </c>
      <c r="BK45" s="697" t="s">
        <v>29</v>
      </c>
      <c r="BL45" s="177" t="s">
        <v>29</v>
      </c>
      <c r="BM45" s="697" t="s">
        <v>29</v>
      </c>
      <c r="BN45" s="230">
        <v>0.0139593666836993</v>
      </c>
      <c r="BO45" s="177">
        <v>0.0053138889</v>
      </c>
      <c r="BP45" s="177">
        <v>2.62695870131935</v>
      </c>
      <c r="BQ45" s="177">
        <v>0.0086454777836993</v>
      </c>
      <c r="BR45" s="249" t="s">
        <v>29</v>
      </c>
      <c r="BS45" s="285">
        <v>71.636487718868</v>
      </c>
      <c r="BT45" s="286">
        <v>188.186094745037</v>
      </c>
      <c r="BU45" s="177">
        <v>0.380668336924279</v>
      </c>
      <c r="BV45" s="299">
        <v>-116.549607026169</v>
      </c>
      <c r="BW45" s="274" t="s">
        <v>29</v>
      </c>
      <c r="BX45" s="285">
        <v>1.22854065396559</v>
      </c>
      <c r="BY45" s="286">
        <v>7.34605330194238</v>
      </c>
      <c r="BZ45" s="177">
        <v>0.167238189469813</v>
      </c>
      <c r="CA45" s="299">
        <v>-6.11751264797679</v>
      </c>
      <c r="CB45" s="274" t="s">
        <v>29</v>
      </c>
      <c r="CC45" s="194"/>
    </row>
    <row r="46" s="159" customFormat="1" hidden="1" outlineLevel="2" spans="1:81">
      <c r="A46" s="203" t="s">
        <v>67</v>
      </c>
      <c r="B46" s="192">
        <v>65.244093</v>
      </c>
      <c r="C46" s="193">
        <v>0</v>
      </c>
      <c r="D46" s="177" t="s">
        <v>29</v>
      </c>
      <c r="E46" s="195">
        <v>65.244093</v>
      </c>
      <c r="F46" s="196">
        <v>0</v>
      </c>
      <c r="G46" s="192">
        <v>48.1886859999999</v>
      </c>
      <c r="H46" s="193">
        <v>0</v>
      </c>
      <c r="I46" s="177" t="s">
        <v>29</v>
      </c>
      <c r="J46" s="195">
        <v>48.1886859999999</v>
      </c>
      <c r="K46" s="196">
        <v>0</v>
      </c>
      <c r="L46" s="192">
        <v>0</v>
      </c>
      <c r="M46" s="193">
        <v>0</v>
      </c>
      <c r="N46" s="177" t="s">
        <v>29</v>
      </c>
      <c r="O46" s="195">
        <v>0</v>
      </c>
      <c r="P46" s="196">
        <v>0</v>
      </c>
      <c r="Q46" s="192">
        <v>17.0554070000001</v>
      </c>
      <c r="R46" s="193">
        <v>0</v>
      </c>
      <c r="S46" s="177" t="s">
        <v>29</v>
      </c>
      <c r="T46" s="195">
        <v>17.0554070000001</v>
      </c>
      <c r="U46" s="196">
        <v>0</v>
      </c>
      <c r="V46" s="230">
        <v>0.261409212938252</v>
      </c>
      <c r="W46" s="177" t="s">
        <v>29</v>
      </c>
      <c r="X46" s="177" t="s">
        <v>29</v>
      </c>
      <c r="Y46" s="248" t="s">
        <v>29</v>
      </c>
      <c r="Z46" s="249" t="s">
        <v>29</v>
      </c>
      <c r="AA46" s="192">
        <v>14.910687</v>
      </c>
      <c r="AB46" s="193">
        <v>0</v>
      </c>
      <c r="AC46" s="177" t="s">
        <v>29</v>
      </c>
      <c r="AD46" s="195">
        <v>14.910687</v>
      </c>
      <c r="AE46" s="656">
        <v>0</v>
      </c>
      <c r="AF46" s="192">
        <v>1.65079</v>
      </c>
      <c r="AG46" s="193">
        <v>0</v>
      </c>
      <c r="AH46" s="177" t="s">
        <v>29</v>
      </c>
      <c r="AI46" s="195">
        <v>1.65079</v>
      </c>
      <c r="AJ46" s="196">
        <v>0</v>
      </c>
      <c r="AK46" s="192">
        <v>0</v>
      </c>
      <c r="AL46" s="193">
        <v>0</v>
      </c>
      <c r="AM46" s="177" t="s">
        <v>29</v>
      </c>
      <c r="AN46" s="195">
        <v>0</v>
      </c>
      <c r="AO46" s="196">
        <v>0</v>
      </c>
      <c r="AP46" s="192">
        <v>0</v>
      </c>
      <c r="AQ46" s="193">
        <v>0</v>
      </c>
      <c r="AR46" s="194" t="s">
        <v>29</v>
      </c>
      <c r="AS46" s="195">
        <v>0</v>
      </c>
      <c r="AT46" s="196">
        <v>0</v>
      </c>
      <c r="AU46" s="192">
        <v>0.493930000000135</v>
      </c>
      <c r="AV46" s="193">
        <v>0</v>
      </c>
      <c r="AW46" s="194" t="s">
        <v>29</v>
      </c>
      <c r="AX46" s="661">
        <v>0.493930000000135</v>
      </c>
      <c r="AY46" s="196">
        <v>0</v>
      </c>
      <c r="AZ46" s="266">
        <v>0.00757049377635052</v>
      </c>
      <c r="BA46" s="177" t="s">
        <v>29</v>
      </c>
      <c r="BB46" s="177" t="s">
        <v>29</v>
      </c>
      <c r="BC46" s="248" t="s">
        <v>29</v>
      </c>
      <c r="BD46" s="249" t="s">
        <v>29</v>
      </c>
      <c r="BE46" s="285">
        <v>0</v>
      </c>
      <c r="BF46" s="286">
        <v>0</v>
      </c>
      <c r="BG46" s="177" t="s">
        <v>29</v>
      </c>
      <c r="BH46" s="299">
        <v>0</v>
      </c>
      <c r="BI46" s="274">
        <v>0</v>
      </c>
      <c r="BJ46" s="697" t="s">
        <v>29</v>
      </c>
      <c r="BK46" s="697" t="s">
        <v>29</v>
      </c>
      <c r="BL46" s="177" t="s">
        <v>29</v>
      </c>
      <c r="BM46" s="697" t="s">
        <v>29</v>
      </c>
      <c r="BN46" s="230">
        <v>0.228536965024558</v>
      </c>
      <c r="BO46" s="177" t="s">
        <v>29</v>
      </c>
      <c r="BP46" s="177" t="s">
        <v>29</v>
      </c>
      <c r="BQ46" s="177" t="s">
        <v>29</v>
      </c>
      <c r="BR46" s="249" t="s">
        <v>29</v>
      </c>
      <c r="BS46" s="285">
        <v>4.37565975330312</v>
      </c>
      <c r="BT46" s="286" t="s">
        <v>29</v>
      </c>
      <c r="BU46" s="177" t="s">
        <v>29</v>
      </c>
      <c r="BV46" s="299" t="s">
        <v>29</v>
      </c>
      <c r="BW46" s="274" t="s">
        <v>29</v>
      </c>
      <c r="BX46" s="285">
        <v>0.0331259049298087</v>
      </c>
      <c r="BY46" s="286" t="s">
        <v>29</v>
      </c>
      <c r="BZ46" s="177" t="s">
        <v>29</v>
      </c>
      <c r="CA46" s="299" t="s">
        <v>29</v>
      </c>
      <c r="CB46" s="274" t="s">
        <v>29</v>
      </c>
      <c r="CC46" s="194"/>
    </row>
    <row r="47" s="159" customFormat="1" hidden="1" outlineLevel="2" spans="1:81">
      <c r="A47" s="452" t="s">
        <v>69</v>
      </c>
      <c r="B47" s="453">
        <v>0</v>
      </c>
      <c r="C47" s="321">
        <v>280</v>
      </c>
      <c r="D47" s="314">
        <v>0</v>
      </c>
      <c r="E47" s="454">
        <v>-280</v>
      </c>
      <c r="F47" s="455">
        <v>0</v>
      </c>
      <c r="G47" s="453">
        <v>0</v>
      </c>
      <c r="H47" s="193">
        <v>0</v>
      </c>
      <c r="I47" s="314" t="s">
        <v>29</v>
      </c>
      <c r="J47" s="454">
        <v>0</v>
      </c>
      <c r="K47" s="455">
        <v>0</v>
      </c>
      <c r="L47" s="453">
        <v>0</v>
      </c>
      <c r="M47" s="193">
        <v>243.32</v>
      </c>
      <c r="N47" s="314">
        <v>0</v>
      </c>
      <c r="O47" s="454">
        <v>-243.32</v>
      </c>
      <c r="P47" s="455">
        <v>0</v>
      </c>
      <c r="Q47" s="453">
        <v>0</v>
      </c>
      <c r="R47" s="321">
        <v>36.68</v>
      </c>
      <c r="S47" s="314">
        <v>0</v>
      </c>
      <c r="T47" s="454">
        <v>-36.68</v>
      </c>
      <c r="U47" s="455">
        <v>0</v>
      </c>
      <c r="V47" s="463" t="s">
        <v>29</v>
      </c>
      <c r="W47" s="314">
        <v>0.131</v>
      </c>
      <c r="X47" s="314" t="s">
        <v>29</v>
      </c>
      <c r="Y47" s="474" t="s">
        <v>29</v>
      </c>
      <c r="Z47" s="316" t="s">
        <v>29</v>
      </c>
      <c r="AA47" s="453">
        <v>0.670686999999999</v>
      </c>
      <c r="AB47" s="193">
        <v>10</v>
      </c>
      <c r="AC47" s="314">
        <v>0.0670686999999999</v>
      </c>
      <c r="AD47" s="454">
        <v>-9.329313</v>
      </c>
      <c r="AE47" s="475">
        <v>0</v>
      </c>
      <c r="AF47" s="453">
        <v>0.797535999999999</v>
      </c>
      <c r="AG47" s="193">
        <v>19.3</v>
      </c>
      <c r="AH47" s="314">
        <v>0.0413231088082901</v>
      </c>
      <c r="AI47" s="454">
        <v>-18.502464</v>
      </c>
      <c r="AJ47" s="455">
        <v>0</v>
      </c>
      <c r="AK47" s="453">
        <v>0</v>
      </c>
      <c r="AL47" s="193">
        <v>0</v>
      </c>
      <c r="AM47" s="314" t="s">
        <v>29</v>
      </c>
      <c r="AN47" s="454">
        <v>0</v>
      </c>
      <c r="AO47" s="455">
        <v>0</v>
      </c>
      <c r="AP47" s="453">
        <v>0</v>
      </c>
      <c r="AQ47" s="193">
        <v>0</v>
      </c>
      <c r="AR47" s="308" t="s">
        <v>29</v>
      </c>
      <c r="AS47" s="454">
        <v>0</v>
      </c>
      <c r="AT47" s="455">
        <v>0</v>
      </c>
      <c r="AU47" s="192">
        <v>-1.468223</v>
      </c>
      <c r="AV47" s="193">
        <v>7.38000000000001</v>
      </c>
      <c r="AW47" s="194">
        <v>-0.198946205962059</v>
      </c>
      <c r="AX47" s="661">
        <v>-8.84822300000001</v>
      </c>
      <c r="AY47" s="196">
        <v>0</v>
      </c>
      <c r="AZ47" s="463" t="s">
        <v>29</v>
      </c>
      <c r="BA47" s="314">
        <v>0.0263571428571429</v>
      </c>
      <c r="BB47" s="314" t="s">
        <v>29</v>
      </c>
      <c r="BC47" s="474" t="s">
        <v>29</v>
      </c>
      <c r="BD47" s="316" t="s">
        <v>29</v>
      </c>
      <c r="BE47" s="501">
        <v>4</v>
      </c>
      <c r="BF47" s="327">
        <v>0</v>
      </c>
      <c r="BG47" s="314" t="s">
        <v>29</v>
      </c>
      <c r="BH47" s="502">
        <v>4</v>
      </c>
      <c r="BI47" s="322">
        <v>0</v>
      </c>
      <c r="BJ47" s="503">
        <v>0</v>
      </c>
      <c r="BK47" s="503" t="s">
        <v>29</v>
      </c>
      <c r="BL47" s="314" t="s">
        <v>29</v>
      </c>
      <c r="BM47" s="503" t="s">
        <v>29</v>
      </c>
      <c r="BN47" s="463" t="s">
        <v>29</v>
      </c>
      <c r="BO47" s="314">
        <v>0.0357142857142857</v>
      </c>
      <c r="BP47" s="314" t="s">
        <v>29</v>
      </c>
      <c r="BQ47" s="314" t="s">
        <v>29</v>
      </c>
      <c r="BR47" s="316" t="s">
        <v>29</v>
      </c>
      <c r="BS47" s="501">
        <v>0</v>
      </c>
      <c r="BT47" s="327">
        <v>28</v>
      </c>
      <c r="BU47" s="314">
        <v>0</v>
      </c>
      <c r="BV47" s="502">
        <v>-28</v>
      </c>
      <c r="BW47" s="322" t="s">
        <v>29</v>
      </c>
      <c r="BX47" s="501">
        <v>-2.18913293384246</v>
      </c>
      <c r="BY47" s="327">
        <v>0.738000000000001</v>
      </c>
      <c r="BZ47" s="314">
        <v>-2.96630478840442</v>
      </c>
      <c r="CA47" s="502">
        <v>-2.92713293384246</v>
      </c>
      <c r="CB47" s="322" t="s">
        <v>29</v>
      </c>
      <c r="CC47" s="194"/>
    </row>
    <row r="48" s="159" customFormat="1" hidden="1" outlineLevel="2" spans="1:81">
      <c r="A48" s="452" t="s">
        <v>68</v>
      </c>
      <c r="B48" s="453">
        <v>0</v>
      </c>
      <c r="C48" s="321">
        <v>0</v>
      </c>
      <c r="D48" s="314" t="s">
        <v>29</v>
      </c>
      <c r="E48" s="454">
        <v>0</v>
      </c>
      <c r="F48" s="455">
        <v>0</v>
      </c>
      <c r="G48" s="453">
        <v>0</v>
      </c>
      <c r="H48" s="193">
        <v>0</v>
      </c>
      <c r="I48" s="314" t="s">
        <v>29</v>
      </c>
      <c r="J48" s="454">
        <v>0</v>
      </c>
      <c r="K48" s="455">
        <v>0</v>
      </c>
      <c r="L48" s="453">
        <v>0</v>
      </c>
      <c r="M48" s="193">
        <v>0</v>
      </c>
      <c r="N48" s="314" t="s">
        <v>29</v>
      </c>
      <c r="O48" s="454">
        <v>0</v>
      </c>
      <c r="P48" s="455">
        <v>0</v>
      </c>
      <c r="Q48" s="453">
        <v>0</v>
      </c>
      <c r="R48" s="321">
        <v>0</v>
      </c>
      <c r="S48" s="314" t="s">
        <v>29</v>
      </c>
      <c r="T48" s="454">
        <v>0</v>
      </c>
      <c r="U48" s="455">
        <v>0</v>
      </c>
      <c r="V48" s="463" t="s">
        <v>29</v>
      </c>
      <c r="W48" s="314" t="s">
        <v>29</v>
      </c>
      <c r="X48" s="314" t="s">
        <v>29</v>
      </c>
      <c r="Y48" s="474" t="s">
        <v>29</v>
      </c>
      <c r="Z48" s="316" t="s">
        <v>29</v>
      </c>
      <c r="AA48" s="453">
        <v>0</v>
      </c>
      <c r="AB48" s="193">
        <v>0</v>
      </c>
      <c r="AC48" s="314" t="s">
        <v>29</v>
      </c>
      <c r="AD48" s="454">
        <v>0</v>
      </c>
      <c r="AE48" s="475">
        <v>0</v>
      </c>
      <c r="AF48" s="453">
        <v>0.897356999999999</v>
      </c>
      <c r="AG48" s="193">
        <v>0</v>
      </c>
      <c r="AH48" s="314" t="s">
        <v>29</v>
      </c>
      <c r="AI48" s="454">
        <v>0.897356999999999</v>
      </c>
      <c r="AJ48" s="455">
        <v>0</v>
      </c>
      <c r="AK48" s="453">
        <v>0</v>
      </c>
      <c r="AL48" s="193">
        <v>0</v>
      </c>
      <c r="AM48" s="314" t="s">
        <v>29</v>
      </c>
      <c r="AN48" s="454">
        <v>0</v>
      </c>
      <c r="AO48" s="455">
        <v>0</v>
      </c>
      <c r="AP48" s="453">
        <v>0</v>
      </c>
      <c r="AQ48" s="193">
        <v>0</v>
      </c>
      <c r="AR48" s="308" t="s">
        <v>29</v>
      </c>
      <c r="AS48" s="454">
        <v>0</v>
      </c>
      <c r="AT48" s="455">
        <v>0</v>
      </c>
      <c r="AU48" s="192">
        <v>-0.897356999999999</v>
      </c>
      <c r="AV48" s="193">
        <v>0</v>
      </c>
      <c r="AW48" s="194" t="s">
        <v>29</v>
      </c>
      <c r="AX48" s="661">
        <v>-0.897356999999999</v>
      </c>
      <c r="AY48" s="196">
        <v>0</v>
      </c>
      <c r="AZ48" s="463" t="s">
        <v>29</v>
      </c>
      <c r="BA48" s="314" t="s">
        <v>29</v>
      </c>
      <c r="BB48" s="314" t="s">
        <v>29</v>
      </c>
      <c r="BC48" s="474" t="s">
        <v>29</v>
      </c>
      <c r="BD48" s="316" t="s">
        <v>29</v>
      </c>
      <c r="BE48" s="501">
        <v>0</v>
      </c>
      <c r="BF48" s="327">
        <v>0</v>
      </c>
      <c r="BG48" s="314" t="s">
        <v>29</v>
      </c>
      <c r="BH48" s="502">
        <v>0</v>
      </c>
      <c r="BI48" s="322">
        <v>0</v>
      </c>
      <c r="BJ48" s="503" t="s">
        <v>29</v>
      </c>
      <c r="BK48" s="503" t="s">
        <v>29</v>
      </c>
      <c r="BL48" s="314" t="s">
        <v>29</v>
      </c>
      <c r="BM48" s="503" t="s">
        <v>29</v>
      </c>
      <c r="BN48" s="463" t="s">
        <v>29</v>
      </c>
      <c r="BO48" s="314" t="s">
        <v>29</v>
      </c>
      <c r="BP48" s="314" t="s">
        <v>29</v>
      </c>
      <c r="BQ48" s="314" t="s">
        <v>29</v>
      </c>
      <c r="BR48" s="316" t="s">
        <v>29</v>
      </c>
      <c r="BS48" s="501" t="s">
        <v>29</v>
      </c>
      <c r="BT48" s="327" t="s">
        <v>29</v>
      </c>
      <c r="BU48" s="314" t="s">
        <v>29</v>
      </c>
      <c r="BV48" s="502" t="s">
        <v>29</v>
      </c>
      <c r="BW48" s="322" t="s">
        <v>29</v>
      </c>
      <c r="BX48" s="501" t="s">
        <v>29</v>
      </c>
      <c r="BY48" s="327" t="s">
        <v>29</v>
      </c>
      <c r="BZ48" s="314" t="s">
        <v>29</v>
      </c>
      <c r="CA48" s="502" t="s">
        <v>29</v>
      </c>
      <c r="CB48" s="322" t="s">
        <v>29</v>
      </c>
      <c r="CC48" s="194"/>
    </row>
    <row r="49" s="159" customFormat="1" hidden="1" outlineLevel="2" spans="1:81">
      <c r="A49" s="203" t="s">
        <v>71</v>
      </c>
      <c r="B49" s="192">
        <v>0</v>
      </c>
      <c r="C49" s="193">
        <v>110</v>
      </c>
      <c r="D49" s="177">
        <v>0</v>
      </c>
      <c r="E49" s="195">
        <v>-110</v>
      </c>
      <c r="F49" s="196">
        <v>0</v>
      </c>
      <c r="G49" s="192">
        <v>0</v>
      </c>
      <c r="H49" s="193">
        <v>0</v>
      </c>
      <c r="I49" s="177" t="s">
        <v>29</v>
      </c>
      <c r="J49" s="195">
        <v>0</v>
      </c>
      <c r="K49" s="196">
        <v>0</v>
      </c>
      <c r="L49" s="192">
        <v>0</v>
      </c>
      <c r="M49" s="193">
        <v>101</v>
      </c>
      <c r="N49" s="177">
        <v>0</v>
      </c>
      <c r="O49" s="195">
        <v>-101</v>
      </c>
      <c r="P49" s="196">
        <v>0</v>
      </c>
      <c r="Q49" s="192">
        <v>0</v>
      </c>
      <c r="R49" s="193">
        <v>9</v>
      </c>
      <c r="S49" s="177">
        <v>0</v>
      </c>
      <c r="T49" s="195">
        <v>-9</v>
      </c>
      <c r="U49" s="196">
        <v>0</v>
      </c>
      <c r="V49" s="230" t="s">
        <v>29</v>
      </c>
      <c r="W49" s="177">
        <v>0.0818181818181818</v>
      </c>
      <c r="X49" s="177" t="s">
        <v>29</v>
      </c>
      <c r="Y49" s="248" t="s">
        <v>29</v>
      </c>
      <c r="Z49" s="249" t="s">
        <v>29</v>
      </c>
      <c r="AA49" s="192">
        <v>0</v>
      </c>
      <c r="AB49" s="193">
        <v>-0.248</v>
      </c>
      <c r="AC49" s="177">
        <v>0</v>
      </c>
      <c r="AD49" s="195">
        <v>0.248</v>
      </c>
      <c r="AE49" s="656">
        <v>0</v>
      </c>
      <c r="AF49" s="192">
        <v>0</v>
      </c>
      <c r="AG49" s="193">
        <v>4.4</v>
      </c>
      <c r="AH49" s="177">
        <v>0</v>
      </c>
      <c r="AI49" s="195">
        <v>-4.4</v>
      </c>
      <c r="AJ49" s="196">
        <v>0</v>
      </c>
      <c r="AK49" s="192">
        <v>0</v>
      </c>
      <c r="AL49" s="193">
        <v>0</v>
      </c>
      <c r="AM49" s="177" t="s">
        <v>29</v>
      </c>
      <c r="AN49" s="195">
        <v>0</v>
      </c>
      <c r="AO49" s="196">
        <v>0</v>
      </c>
      <c r="AP49" s="192">
        <v>0</v>
      </c>
      <c r="AQ49" s="193">
        <v>0</v>
      </c>
      <c r="AR49" s="194" t="s">
        <v>29</v>
      </c>
      <c r="AS49" s="195">
        <v>0</v>
      </c>
      <c r="AT49" s="196">
        <v>0</v>
      </c>
      <c r="AU49" s="192">
        <v>0</v>
      </c>
      <c r="AV49" s="193">
        <v>4.848</v>
      </c>
      <c r="AW49" s="194">
        <v>0</v>
      </c>
      <c r="AX49" s="661">
        <v>-4.848</v>
      </c>
      <c r="AY49" s="196">
        <v>0</v>
      </c>
      <c r="AZ49" s="230" t="s">
        <v>29</v>
      </c>
      <c r="BA49" s="177">
        <v>0.0440727272727273</v>
      </c>
      <c r="BB49" s="177" t="s">
        <v>29</v>
      </c>
      <c r="BC49" s="248" t="s">
        <v>29</v>
      </c>
      <c r="BD49" s="249" t="s">
        <v>29</v>
      </c>
      <c r="BE49" s="285">
        <v>0</v>
      </c>
      <c r="BF49" s="286">
        <v>40</v>
      </c>
      <c r="BG49" s="177">
        <v>0</v>
      </c>
      <c r="BH49" s="299">
        <v>-40</v>
      </c>
      <c r="BI49" s="274">
        <v>0</v>
      </c>
      <c r="BJ49" s="697" t="s">
        <v>29</v>
      </c>
      <c r="BK49" s="697">
        <v>3.53571428571429</v>
      </c>
      <c r="BL49" s="177" t="s">
        <v>29</v>
      </c>
      <c r="BM49" s="697" t="s">
        <v>29</v>
      </c>
      <c r="BN49" s="230" t="s">
        <v>29</v>
      </c>
      <c r="BO49" s="177">
        <v>-0.00225454545454545</v>
      </c>
      <c r="BP49" s="177" t="s">
        <v>29</v>
      </c>
      <c r="BQ49" s="177" t="s">
        <v>29</v>
      </c>
      <c r="BR49" s="249" t="s">
        <v>29</v>
      </c>
      <c r="BS49" s="285" t="s">
        <v>29</v>
      </c>
      <c r="BT49" s="286">
        <v>-443.548387096774</v>
      </c>
      <c r="BU49" s="177" t="s">
        <v>29</v>
      </c>
      <c r="BV49" s="299" t="s">
        <v>29</v>
      </c>
      <c r="BW49" s="274" t="s">
        <v>29</v>
      </c>
      <c r="BX49" s="285" t="s">
        <v>29</v>
      </c>
      <c r="BY49" s="286">
        <v>-19.5483870967742</v>
      </c>
      <c r="BZ49" s="177" t="s">
        <v>29</v>
      </c>
      <c r="CA49" s="299" t="s">
        <v>29</v>
      </c>
      <c r="CB49" s="274" t="s">
        <v>29</v>
      </c>
      <c r="CC49" s="194"/>
    </row>
    <row r="50" s="159" customFormat="1" hidden="1" outlineLevel="2" spans="1:81">
      <c r="A50" s="203" t="s">
        <v>72</v>
      </c>
      <c r="B50" s="192">
        <v>0</v>
      </c>
      <c r="C50" s="193">
        <v>100</v>
      </c>
      <c r="D50" s="177">
        <v>0</v>
      </c>
      <c r="E50" s="195">
        <v>-100</v>
      </c>
      <c r="F50" s="196">
        <v>0</v>
      </c>
      <c r="G50" s="192">
        <v>0</v>
      </c>
      <c r="H50" s="193">
        <v>0</v>
      </c>
      <c r="I50" s="177" t="s">
        <v>29</v>
      </c>
      <c r="J50" s="195">
        <v>0</v>
      </c>
      <c r="K50" s="196">
        <v>0</v>
      </c>
      <c r="L50" s="192">
        <v>0</v>
      </c>
      <c r="M50" s="193">
        <v>93.5</v>
      </c>
      <c r="N50" s="177">
        <v>0</v>
      </c>
      <c r="O50" s="195">
        <v>-93.5</v>
      </c>
      <c r="P50" s="196">
        <v>0</v>
      </c>
      <c r="Q50" s="192">
        <v>0</v>
      </c>
      <c r="R50" s="193">
        <v>6.5</v>
      </c>
      <c r="S50" s="177">
        <v>0</v>
      </c>
      <c r="T50" s="195">
        <v>-6.5</v>
      </c>
      <c r="U50" s="196">
        <v>0</v>
      </c>
      <c r="V50" s="230" t="s">
        <v>29</v>
      </c>
      <c r="W50" s="177">
        <v>0.065</v>
      </c>
      <c r="X50" s="177" t="s">
        <v>29</v>
      </c>
      <c r="Y50" s="248" t="s">
        <v>29</v>
      </c>
      <c r="Z50" s="249" t="s">
        <v>29</v>
      </c>
      <c r="AA50" s="192">
        <v>0</v>
      </c>
      <c r="AB50" s="193">
        <v>1.2555</v>
      </c>
      <c r="AC50" s="177">
        <v>0</v>
      </c>
      <c r="AD50" s="195">
        <v>-1.2555</v>
      </c>
      <c r="AE50" s="656">
        <v>0</v>
      </c>
      <c r="AF50" s="192">
        <v>0</v>
      </c>
      <c r="AG50" s="193">
        <v>1.71</v>
      </c>
      <c r="AH50" s="177">
        <v>0</v>
      </c>
      <c r="AI50" s="195">
        <v>-1.71</v>
      </c>
      <c r="AJ50" s="196">
        <v>0</v>
      </c>
      <c r="AK50" s="192">
        <v>0</v>
      </c>
      <c r="AL50" s="193">
        <v>0</v>
      </c>
      <c r="AM50" s="177" t="s">
        <v>29</v>
      </c>
      <c r="AN50" s="195">
        <v>0</v>
      </c>
      <c r="AO50" s="196">
        <v>0</v>
      </c>
      <c r="AP50" s="192">
        <v>0</v>
      </c>
      <c r="AQ50" s="193">
        <v>0</v>
      </c>
      <c r="AR50" s="194" t="s">
        <v>29</v>
      </c>
      <c r="AS50" s="195">
        <v>0</v>
      </c>
      <c r="AT50" s="196">
        <v>0</v>
      </c>
      <c r="AU50" s="192">
        <v>0</v>
      </c>
      <c r="AV50" s="193">
        <v>3.5345</v>
      </c>
      <c r="AW50" s="194">
        <v>0</v>
      </c>
      <c r="AX50" s="661">
        <v>-3.5345</v>
      </c>
      <c r="AY50" s="196">
        <v>0</v>
      </c>
      <c r="AZ50" s="230" t="s">
        <v>29</v>
      </c>
      <c r="BA50" s="177">
        <v>0.035345</v>
      </c>
      <c r="BB50" s="177" t="s">
        <v>29</v>
      </c>
      <c r="BC50" s="248" t="s">
        <v>29</v>
      </c>
      <c r="BD50" s="249" t="s">
        <v>29</v>
      </c>
      <c r="BE50" s="285">
        <v>0</v>
      </c>
      <c r="BF50" s="286">
        <v>30</v>
      </c>
      <c r="BG50" s="177">
        <v>0</v>
      </c>
      <c r="BH50" s="299">
        <v>-30</v>
      </c>
      <c r="BI50" s="274">
        <v>0</v>
      </c>
      <c r="BJ50" s="697" t="s">
        <v>29</v>
      </c>
      <c r="BK50" s="697">
        <v>4.28571428571429</v>
      </c>
      <c r="BL50" s="177" t="s">
        <v>29</v>
      </c>
      <c r="BM50" s="697" t="s">
        <v>29</v>
      </c>
      <c r="BN50" s="230" t="s">
        <v>29</v>
      </c>
      <c r="BO50" s="177">
        <v>0.012555</v>
      </c>
      <c r="BP50" s="177" t="s">
        <v>29</v>
      </c>
      <c r="BQ50" s="177" t="s">
        <v>29</v>
      </c>
      <c r="BR50" s="249" t="s">
        <v>29</v>
      </c>
      <c r="BS50" s="285" t="s">
        <v>29</v>
      </c>
      <c r="BT50" s="286">
        <v>79.6495420151334</v>
      </c>
      <c r="BU50" s="177" t="s">
        <v>29</v>
      </c>
      <c r="BV50" s="299" t="s">
        <v>29</v>
      </c>
      <c r="BW50" s="274" t="s">
        <v>29</v>
      </c>
      <c r="BX50" s="285" t="s">
        <v>29</v>
      </c>
      <c r="BY50" s="286">
        <v>2.81521306252489</v>
      </c>
      <c r="BZ50" s="177" t="s">
        <v>29</v>
      </c>
      <c r="CA50" s="299" t="s">
        <v>29</v>
      </c>
      <c r="CB50" s="274" t="s">
        <v>29</v>
      </c>
      <c r="CC50" s="194"/>
    </row>
    <row r="51" s="163" customFormat="1" collapsed="1" spans="1:81">
      <c r="A51" s="197" t="s">
        <v>73</v>
      </c>
      <c r="B51" s="198">
        <v>285.605984</v>
      </c>
      <c r="C51" s="199">
        <v>1002.08811321</v>
      </c>
      <c r="D51" s="232">
        <v>0.285010849081041</v>
      </c>
      <c r="E51" s="199">
        <v>-716.48212921</v>
      </c>
      <c r="F51" s="201">
        <v>0</v>
      </c>
      <c r="G51" s="198">
        <v>48.1886859999999</v>
      </c>
      <c r="H51" s="199">
        <v>0</v>
      </c>
      <c r="I51" s="232" t="s">
        <v>29</v>
      </c>
      <c r="J51" s="199">
        <v>48.1886859999999</v>
      </c>
      <c r="K51" s="201">
        <v>0</v>
      </c>
      <c r="L51" s="198">
        <v>113.916749</v>
      </c>
      <c r="M51" s="199">
        <v>819.82</v>
      </c>
      <c r="N51" s="232">
        <v>0.138953366592667</v>
      </c>
      <c r="O51" s="199">
        <v>-705.903251</v>
      </c>
      <c r="P51" s="201">
        <v>0</v>
      </c>
      <c r="Q51" s="198">
        <v>-3.121257</v>
      </c>
      <c r="R51" s="199">
        <v>64.26811321</v>
      </c>
      <c r="S51" s="232">
        <v>-0.0485661838212226</v>
      </c>
      <c r="T51" s="199">
        <v>-67.38937021</v>
      </c>
      <c r="U51" s="655">
        <v>0</v>
      </c>
      <c r="V51" s="231">
        <v>-0.0109285420294275</v>
      </c>
      <c r="W51" s="232">
        <v>0.0641341937528121</v>
      </c>
      <c r="X51" s="232">
        <v>-0.17040117587739</v>
      </c>
      <c r="Y51" s="200">
        <v>-0.0750627357822396</v>
      </c>
      <c r="Z51" s="250" t="s">
        <v>29</v>
      </c>
      <c r="AA51" s="198">
        <v>143.850178</v>
      </c>
      <c r="AB51" s="199">
        <v>131.13305556</v>
      </c>
      <c r="AC51" s="232">
        <v>1.09697877004156</v>
      </c>
      <c r="AD51" s="199">
        <v>12.7171224399999</v>
      </c>
      <c r="AE51" s="202">
        <v>0</v>
      </c>
      <c r="AF51" s="198">
        <v>7.104572</v>
      </c>
      <c r="AG51" s="199">
        <v>30.3572755</v>
      </c>
      <c r="AH51" s="232">
        <v>0.234031937418099</v>
      </c>
      <c r="AI51" s="199">
        <v>-23.2527035</v>
      </c>
      <c r="AJ51" s="201">
        <v>0</v>
      </c>
      <c r="AK51" s="198">
        <v>0</v>
      </c>
      <c r="AL51" s="199">
        <v>0</v>
      </c>
      <c r="AM51" s="232" t="s">
        <v>29</v>
      </c>
      <c r="AN51" s="199">
        <v>0</v>
      </c>
      <c r="AO51" s="201">
        <v>0</v>
      </c>
      <c r="AP51" s="198">
        <v>0</v>
      </c>
      <c r="AQ51" s="199">
        <v>0</v>
      </c>
      <c r="AR51" s="200" t="s">
        <v>29</v>
      </c>
      <c r="AS51" s="199">
        <v>0</v>
      </c>
      <c r="AT51" s="201">
        <v>0</v>
      </c>
      <c r="AU51" s="198">
        <v>-27.4542009999999</v>
      </c>
      <c r="AV51" s="199">
        <v>20.77778215</v>
      </c>
      <c r="AW51" s="200">
        <v>-1.32132490377468</v>
      </c>
      <c r="AX51" s="662">
        <v>-48.23198315</v>
      </c>
      <c r="AY51" s="201">
        <v>0</v>
      </c>
      <c r="AZ51" s="231">
        <v>-0.0961261406903854</v>
      </c>
      <c r="BA51" s="232">
        <v>0.0207344861954727</v>
      </c>
      <c r="BB51" s="232">
        <v>-4.63605125220678</v>
      </c>
      <c r="BC51" s="200">
        <v>-0.116860626885858</v>
      </c>
      <c r="BD51" s="250" t="s">
        <v>29</v>
      </c>
      <c r="BE51" s="287">
        <v>350</v>
      </c>
      <c r="BF51" s="288">
        <v>70</v>
      </c>
      <c r="BG51" s="232">
        <v>5</v>
      </c>
      <c r="BH51" s="232">
        <v>280</v>
      </c>
      <c r="BI51" s="275">
        <v>0</v>
      </c>
      <c r="BJ51" s="696">
        <v>1.03024202645291</v>
      </c>
      <c r="BK51" s="696">
        <v>18.405700038551</v>
      </c>
      <c r="BL51" s="232">
        <v>0.055974074569022</v>
      </c>
      <c r="BM51" s="696">
        <v>-17.3754580120981</v>
      </c>
      <c r="BN51" s="231">
        <v>0.503666540824299</v>
      </c>
      <c r="BO51" s="232">
        <v>0.130859805471537</v>
      </c>
      <c r="BP51" s="232">
        <v>3.84890179997899</v>
      </c>
      <c r="BQ51" s="232">
        <v>0.372806735352762</v>
      </c>
      <c r="BR51" s="250" t="s">
        <v>29</v>
      </c>
      <c r="BS51" s="287">
        <v>1.98544060195741</v>
      </c>
      <c r="BT51" s="288">
        <v>7.64176590662523</v>
      </c>
      <c r="BU51" s="232">
        <v>0.259814370947437</v>
      </c>
      <c r="BV51" s="232">
        <v>-5.65632530466782</v>
      </c>
      <c r="BW51" s="275" t="s">
        <v>29</v>
      </c>
      <c r="BX51" s="287">
        <v>-0.190852742636161</v>
      </c>
      <c r="BY51" s="288">
        <v>0.158448089699955</v>
      </c>
      <c r="BZ51" s="232">
        <v>-1.20451273977218</v>
      </c>
      <c r="CA51" s="232">
        <v>-0.349300832336116</v>
      </c>
      <c r="CB51" s="275" t="s">
        <v>29</v>
      </c>
      <c r="CC51" s="194"/>
    </row>
    <row r="52" s="163" customFormat="1" spans="1:81">
      <c r="A52" s="197" t="s">
        <v>74</v>
      </c>
      <c r="B52" s="198">
        <v>0</v>
      </c>
      <c r="C52" s="199">
        <v>0</v>
      </c>
      <c r="D52" s="232" t="s">
        <v>29</v>
      </c>
      <c r="E52" s="199">
        <v>0</v>
      </c>
      <c r="F52" s="201">
        <v>0</v>
      </c>
      <c r="G52" s="198">
        <v>0</v>
      </c>
      <c r="H52" s="199">
        <v>0</v>
      </c>
      <c r="I52" s="232" t="s">
        <v>29</v>
      </c>
      <c r="J52" s="199">
        <v>0</v>
      </c>
      <c r="K52" s="201">
        <v>0</v>
      </c>
      <c r="L52" s="198">
        <v>0</v>
      </c>
      <c r="M52" s="199">
        <v>0</v>
      </c>
      <c r="N52" s="232" t="s">
        <v>29</v>
      </c>
      <c r="O52" s="199">
        <v>0</v>
      </c>
      <c r="P52" s="201">
        <v>0</v>
      </c>
      <c r="Q52" s="198"/>
      <c r="R52" s="199"/>
      <c r="S52" s="232"/>
      <c r="T52" s="199"/>
      <c r="U52" s="655"/>
      <c r="V52" s="231"/>
      <c r="W52" s="232"/>
      <c r="X52" s="232"/>
      <c r="Y52" s="200"/>
      <c r="Z52" s="250"/>
      <c r="AA52" s="198">
        <v>11.225871</v>
      </c>
      <c r="AB52" s="199">
        <v>15.92356039</v>
      </c>
      <c r="AC52" s="232">
        <v>0.704984986087021</v>
      </c>
      <c r="AD52" s="199">
        <v>-4.69768939</v>
      </c>
      <c r="AE52" s="202">
        <v>9.837896</v>
      </c>
      <c r="AF52" s="198">
        <v>14.641154</v>
      </c>
      <c r="AG52" s="199">
        <v>3.73208033</v>
      </c>
      <c r="AH52" s="232">
        <v>3.92305435719279</v>
      </c>
      <c r="AI52" s="199">
        <v>10.90907367</v>
      </c>
      <c r="AJ52" s="201">
        <v>6.11987999999998</v>
      </c>
      <c r="AK52" s="198">
        <v>0</v>
      </c>
      <c r="AL52" s="199">
        <v>0</v>
      </c>
      <c r="AM52" s="232" t="s">
        <v>29</v>
      </c>
      <c r="AN52" s="199">
        <v>0</v>
      </c>
      <c r="AO52" s="201">
        <v>0</v>
      </c>
      <c r="AP52" s="198">
        <v>0</v>
      </c>
      <c r="AQ52" s="199">
        <v>0</v>
      </c>
      <c r="AR52" s="200" t="s">
        <v>29</v>
      </c>
      <c r="AS52" s="199">
        <v>0</v>
      </c>
      <c r="AT52" s="201">
        <v>0</v>
      </c>
      <c r="AU52" s="202">
        <v>-25.867025</v>
      </c>
      <c r="AV52" s="202">
        <v>-19.65564072</v>
      </c>
      <c r="AW52" s="200">
        <v>0.683989732592141</v>
      </c>
      <c r="AX52" s="663">
        <v>-6.21138428</v>
      </c>
      <c r="AY52" s="201">
        <v>-15.957776</v>
      </c>
      <c r="AZ52" s="231" t="s">
        <v>29</v>
      </c>
      <c r="BA52" s="232" t="s">
        <v>29</v>
      </c>
      <c r="BB52" s="232" t="s">
        <v>29</v>
      </c>
      <c r="BC52" s="200" t="s">
        <v>29</v>
      </c>
      <c r="BD52" s="250" t="s">
        <v>29</v>
      </c>
      <c r="BE52" s="287">
        <v>8</v>
      </c>
      <c r="BF52" s="288">
        <v>12</v>
      </c>
      <c r="BG52" s="232">
        <v>0.666666666666667</v>
      </c>
      <c r="BH52" s="232">
        <v>-4</v>
      </c>
      <c r="BI52" s="275">
        <v>6.5</v>
      </c>
      <c r="BJ52" s="696">
        <v>0</v>
      </c>
      <c r="BK52" s="696">
        <v>0</v>
      </c>
      <c r="BL52" s="232" t="s">
        <v>29</v>
      </c>
      <c r="BM52" s="696">
        <v>0</v>
      </c>
      <c r="BN52" s="231" t="s">
        <v>29</v>
      </c>
      <c r="BO52" s="232" t="s">
        <v>29</v>
      </c>
      <c r="BP52" s="232" t="s">
        <v>29</v>
      </c>
      <c r="BQ52" s="232" t="s">
        <v>29</v>
      </c>
      <c r="BR52" s="250" t="s">
        <v>29</v>
      </c>
      <c r="BS52" s="287">
        <v>0</v>
      </c>
      <c r="BT52" s="288">
        <v>0</v>
      </c>
      <c r="BU52" s="232" t="s">
        <v>29</v>
      </c>
      <c r="BV52" s="232">
        <v>0</v>
      </c>
      <c r="BW52" s="275">
        <v>0</v>
      </c>
      <c r="BX52" s="287">
        <v>-2.30423323054398</v>
      </c>
      <c r="BY52" s="288">
        <v>-1.23437474023358</v>
      </c>
      <c r="BZ52" s="232">
        <v>0.133279015327263</v>
      </c>
      <c r="CA52" s="232">
        <v>-1.0698584903104</v>
      </c>
      <c r="CB52" s="275">
        <v>-1.62207203654115</v>
      </c>
      <c r="CC52" s="194"/>
    </row>
    <row r="53" s="159" customFormat="1" ht="16.2" spans="1:81">
      <c r="A53" s="213" t="s">
        <v>75</v>
      </c>
      <c r="B53" s="214">
        <v>2082.314518</v>
      </c>
      <c r="C53" s="215">
        <v>2840.68811321</v>
      </c>
      <c r="D53" s="238">
        <v>0.73303172858599</v>
      </c>
      <c r="E53" s="215">
        <v>-758.37359521</v>
      </c>
      <c r="F53" s="217">
        <v>1826.420421</v>
      </c>
      <c r="G53" s="214">
        <v>145.797965</v>
      </c>
      <c r="H53" s="215">
        <v>97.32</v>
      </c>
      <c r="I53" s="238">
        <v>1.49812952116728</v>
      </c>
      <c r="J53" s="215">
        <v>48.4779649999998</v>
      </c>
      <c r="K53" s="217">
        <v>185.043216999999</v>
      </c>
      <c r="L53" s="214">
        <v>1452.625874</v>
      </c>
      <c r="M53" s="215">
        <v>2172.23451987</v>
      </c>
      <c r="N53" s="238">
        <v>0.668724237973593</v>
      </c>
      <c r="O53" s="215">
        <v>-719.60864587</v>
      </c>
      <c r="P53" s="217">
        <v>1624.85169699999</v>
      </c>
      <c r="Q53" s="214">
        <v>359.612956</v>
      </c>
      <c r="R53" s="215">
        <v>456.08359334</v>
      </c>
      <c r="S53" s="238">
        <v>0.788480360292015</v>
      </c>
      <c r="T53" s="215">
        <v>-96.47063734</v>
      </c>
      <c r="U53" s="217">
        <v>14.5453090000112</v>
      </c>
      <c r="V53" s="237">
        <v>0.172698673947391</v>
      </c>
      <c r="W53" s="238">
        <v>0.160553913405376</v>
      </c>
      <c r="X53" s="238">
        <v>1.07564288085181</v>
      </c>
      <c r="Y53" s="216">
        <v>0.0121447605420144</v>
      </c>
      <c r="Z53" s="257">
        <v>0.00796383397424311</v>
      </c>
      <c r="AA53" s="214">
        <v>243.913695</v>
      </c>
      <c r="AB53" s="215">
        <v>245.58752326</v>
      </c>
      <c r="AC53" s="238">
        <v>0.993184392114952</v>
      </c>
      <c r="AD53" s="215">
        <v>-1.67382826000016</v>
      </c>
      <c r="AE53" s="328">
        <v>106.551118</v>
      </c>
      <c r="AF53" s="214">
        <v>136.783804</v>
      </c>
      <c r="AG53" s="215">
        <v>150.8324715</v>
      </c>
      <c r="AH53" s="238">
        <v>0.906859130793995</v>
      </c>
      <c r="AI53" s="215">
        <v>-14.0486675</v>
      </c>
      <c r="AJ53" s="217">
        <v>152.453617000001</v>
      </c>
      <c r="AK53" s="214">
        <v>0.5689</v>
      </c>
      <c r="AL53" s="215">
        <v>0.1</v>
      </c>
      <c r="AM53" s="238">
        <v>5.689</v>
      </c>
      <c r="AN53" s="215">
        <v>0.4689</v>
      </c>
      <c r="AO53" s="217">
        <v>2.792745</v>
      </c>
      <c r="AP53" s="214">
        <v>0</v>
      </c>
      <c r="AQ53" s="215">
        <v>0</v>
      </c>
      <c r="AR53" s="216" t="s">
        <v>29</v>
      </c>
      <c r="AS53" s="215">
        <v>0</v>
      </c>
      <c r="AT53" s="217">
        <v>0</v>
      </c>
      <c r="AU53" s="214">
        <v>103.76208</v>
      </c>
      <c r="AV53" s="215">
        <v>174.81359858</v>
      </c>
      <c r="AW53" s="216">
        <v>0.593558400735715</v>
      </c>
      <c r="AX53" s="488">
        <v>-71.0515185799999</v>
      </c>
      <c r="AY53" s="217">
        <v>-239.68648299999</v>
      </c>
      <c r="AZ53" s="237">
        <v>0.0498301669142951</v>
      </c>
      <c r="BA53" s="238">
        <v>0.0615391734724652</v>
      </c>
      <c r="BB53" s="238">
        <v>0.809730844639812</v>
      </c>
      <c r="BC53" s="216">
        <v>-0.01170900655817</v>
      </c>
      <c r="BD53" s="257">
        <v>-0.131232918907443</v>
      </c>
      <c r="BE53" s="292">
        <v>568</v>
      </c>
      <c r="BF53" s="293">
        <v>309</v>
      </c>
      <c r="BG53" s="238">
        <v>1.83818770226537</v>
      </c>
      <c r="BH53" s="238">
        <v>259</v>
      </c>
      <c r="BI53" s="279">
        <v>192.66666666</v>
      </c>
      <c r="BJ53" s="504">
        <v>4.1963346757725</v>
      </c>
      <c r="BK53" s="504">
        <v>9.62582568482304</v>
      </c>
      <c r="BL53" s="238">
        <v>0.435945425688399</v>
      </c>
      <c r="BM53" s="504">
        <v>-5.42949100905054</v>
      </c>
      <c r="BN53" s="237">
        <v>0.11713585670731</v>
      </c>
      <c r="BO53" s="238">
        <v>0.0864535329020982</v>
      </c>
      <c r="BP53" s="238">
        <v>1.35489959490675</v>
      </c>
      <c r="BQ53" s="238">
        <v>0.030682323805212</v>
      </c>
      <c r="BR53" s="257">
        <v>0.0583387684318933</v>
      </c>
      <c r="BS53" s="292">
        <v>8.53709554110933</v>
      </c>
      <c r="BT53" s="293">
        <v>11.5669072903293</v>
      </c>
      <c r="BU53" s="238">
        <v>0.738062070251652</v>
      </c>
      <c r="BV53" s="238">
        <v>-3.02981174921992</v>
      </c>
      <c r="BW53" s="279">
        <v>17.14126003821</v>
      </c>
      <c r="BX53" s="292">
        <v>0.425404895776763</v>
      </c>
      <c r="BY53" s="293">
        <v>0.711817914279494</v>
      </c>
      <c r="BZ53" s="238">
        <v>0.597631623541478</v>
      </c>
      <c r="CA53" s="238">
        <v>-0.286413018502731</v>
      </c>
      <c r="CB53" s="279">
        <v>-2.2494975885658</v>
      </c>
      <c r="CC53" s="194"/>
    </row>
    <row r="54" s="159" customFormat="1" hidden="1" outlineLevel="2" spans="1:16366">
      <c r="A54" s="203" t="s">
        <v>76</v>
      </c>
      <c r="B54" s="192">
        <v>0</v>
      </c>
      <c r="C54" s="193">
        <v>0</v>
      </c>
      <c r="D54" s="177" t="s">
        <v>29</v>
      </c>
      <c r="E54" s="195">
        <v>0</v>
      </c>
      <c r="F54" s="196">
        <v>0</v>
      </c>
      <c r="G54" s="192">
        <v>0</v>
      </c>
      <c r="H54" s="193">
        <v>0</v>
      </c>
      <c r="I54" s="177" t="s">
        <v>29</v>
      </c>
      <c r="J54" s="195">
        <v>0</v>
      </c>
      <c r="K54" s="196">
        <v>0</v>
      </c>
      <c r="L54" s="192">
        <v>-0.00117100000000114</v>
      </c>
      <c r="M54" s="193">
        <v>0</v>
      </c>
      <c r="N54" s="177" t="s">
        <v>29</v>
      </c>
      <c r="O54" s="195">
        <v>-0.00117100000000114</v>
      </c>
      <c r="P54" s="196">
        <v>0</v>
      </c>
      <c r="Q54" s="192"/>
      <c r="R54" s="193"/>
      <c r="S54" s="177"/>
      <c r="T54" s="195"/>
      <c r="U54" s="196"/>
      <c r="V54" s="230"/>
      <c r="W54" s="177"/>
      <c r="X54" s="177"/>
      <c r="Y54" s="248"/>
      <c r="Z54" s="249"/>
      <c r="AA54" s="192">
        <v>2.716286</v>
      </c>
      <c r="AB54" s="193">
        <v>2.27598434</v>
      </c>
      <c r="AC54" s="177">
        <v>1.19345548748371</v>
      </c>
      <c r="AD54" s="195">
        <v>0.440301659999997</v>
      </c>
      <c r="AE54" s="656">
        <v>0</v>
      </c>
      <c r="AF54" s="192">
        <v>0.231487</v>
      </c>
      <c r="AG54" s="193">
        <v>0.140944</v>
      </c>
      <c r="AH54" s="177">
        <v>1.64240407537745</v>
      </c>
      <c r="AI54" s="195">
        <v>0.0905429999999999</v>
      </c>
      <c r="AJ54" s="196">
        <v>0.37001</v>
      </c>
      <c r="AK54" s="192">
        <v>0</v>
      </c>
      <c r="AL54" s="193">
        <v>0</v>
      </c>
      <c r="AM54" s="177" t="s">
        <v>29</v>
      </c>
      <c r="AN54" s="195">
        <v>0</v>
      </c>
      <c r="AO54" s="196">
        <v>0.0159</v>
      </c>
      <c r="AP54" s="192">
        <v>0</v>
      </c>
      <c r="AQ54" s="193">
        <v>0</v>
      </c>
      <c r="AR54" s="194" t="s">
        <v>29</v>
      </c>
      <c r="AS54" s="195">
        <v>0</v>
      </c>
      <c r="AT54" s="196">
        <v>0</v>
      </c>
      <c r="AU54" s="192">
        <v>-2.946602</v>
      </c>
      <c r="AV54" s="193">
        <v>-2.41692834</v>
      </c>
      <c r="AW54" s="194">
        <v>0.7808484218444</v>
      </c>
      <c r="AX54" s="661">
        <v>-0.529673659999995</v>
      </c>
      <c r="AY54" s="196">
        <v>-0.35411</v>
      </c>
      <c r="AZ54" s="230" t="s">
        <v>29</v>
      </c>
      <c r="BA54" s="177" t="s">
        <v>29</v>
      </c>
      <c r="BB54" s="177" t="s">
        <v>29</v>
      </c>
      <c r="BC54" s="248" t="s">
        <v>29</v>
      </c>
      <c r="BD54" s="249" t="s">
        <v>29</v>
      </c>
      <c r="BE54" s="285">
        <v>2</v>
      </c>
      <c r="BF54" s="286">
        <v>2</v>
      </c>
      <c r="BG54" s="177">
        <v>1</v>
      </c>
      <c r="BH54" s="299">
        <v>0</v>
      </c>
      <c r="BI54" s="274">
        <v>0.83333333</v>
      </c>
      <c r="BJ54" s="697">
        <v>0</v>
      </c>
      <c r="BK54" s="697">
        <v>0</v>
      </c>
      <c r="BL54" s="177" t="s">
        <v>29</v>
      </c>
      <c r="BM54" s="697">
        <v>0</v>
      </c>
      <c r="BN54" s="230" t="s">
        <v>29</v>
      </c>
      <c r="BO54" s="177" t="s">
        <v>29</v>
      </c>
      <c r="BP54" s="177" t="s">
        <v>29</v>
      </c>
      <c r="BQ54" s="177" t="s">
        <v>29</v>
      </c>
      <c r="BR54" s="249" t="s">
        <v>29</v>
      </c>
      <c r="BS54" s="285">
        <v>0</v>
      </c>
      <c r="BT54" s="286">
        <v>0</v>
      </c>
      <c r="BU54" s="177" t="s">
        <v>29</v>
      </c>
      <c r="BV54" s="299">
        <v>0</v>
      </c>
      <c r="BW54" s="274" t="s">
        <v>29</v>
      </c>
      <c r="BX54" s="285">
        <v>-1.08479077681805</v>
      </c>
      <c r="BY54" s="286">
        <v>-1.06192661237731</v>
      </c>
      <c r="BZ54" s="177">
        <v>0.978469167102276</v>
      </c>
      <c r="CA54" s="299">
        <v>-0.0228641644407421</v>
      </c>
      <c r="CB54" s="274" t="s">
        <v>29</v>
      </c>
      <c r="CC54" s="194"/>
      <c r="XDH54" s="172"/>
      <c r="XDI54" s="172"/>
      <c r="XDJ54" s="172"/>
      <c r="XDK54" s="172"/>
      <c r="XDL54" s="172"/>
      <c r="XDM54" s="172"/>
      <c r="XDN54" s="172"/>
      <c r="XDO54" s="172"/>
      <c r="XDP54" s="172"/>
      <c r="XDQ54" s="172"/>
      <c r="XDR54" s="164"/>
      <c r="XDS54" s="164"/>
      <c r="XDT54" s="164"/>
      <c r="XDU54" s="164"/>
      <c r="XDV54" s="164"/>
      <c r="XDW54" s="164"/>
      <c r="XDX54" s="164"/>
      <c r="XDY54" s="164"/>
      <c r="XDZ54" s="164"/>
      <c r="XEA54" s="164"/>
      <c r="XEB54" s="164"/>
      <c r="XEC54" s="164"/>
      <c r="XED54" s="164"/>
      <c r="XEE54" s="164"/>
      <c r="XEF54" s="164"/>
      <c r="XEG54" s="164"/>
      <c r="XEH54" s="164"/>
      <c r="XEI54" s="164"/>
      <c r="XEJ54" s="164"/>
      <c r="XEK54" s="164"/>
      <c r="XEL54" s="164"/>
    </row>
    <row r="55" s="159" customFormat="1" hidden="1" outlineLevel="2" spans="1:81">
      <c r="A55" s="203" t="s">
        <v>77</v>
      </c>
      <c r="B55" s="192">
        <v>86.407803</v>
      </c>
      <c r="C55" s="193">
        <v>74.99955</v>
      </c>
      <c r="D55" s="177">
        <v>1.15211095266572</v>
      </c>
      <c r="E55" s="195">
        <v>11.408253</v>
      </c>
      <c r="F55" s="196">
        <v>104.259266</v>
      </c>
      <c r="G55" s="192">
        <v>39.379677</v>
      </c>
      <c r="H55" s="193">
        <v>39.36175993</v>
      </c>
      <c r="I55" s="177">
        <v>1.00045518975858</v>
      </c>
      <c r="J55" s="195">
        <v>0.0179170699999815</v>
      </c>
      <c r="K55" s="196">
        <v>53.4343189999999</v>
      </c>
      <c r="L55" s="192">
        <v>0</v>
      </c>
      <c r="M55" s="193">
        <v>0</v>
      </c>
      <c r="N55" s="177" t="s">
        <v>29</v>
      </c>
      <c r="O55" s="195">
        <v>0</v>
      </c>
      <c r="P55" s="196">
        <v>0</v>
      </c>
      <c r="Q55" s="192">
        <v>47.028126</v>
      </c>
      <c r="R55" s="193">
        <v>35.63779007</v>
      </c>
      <c r="S55" s="177">
        <v>1.31961398020548</v>
      </c>
      <c r="T55" s="195">
        <v>11.39033593</v>
      </c>
      <c r="U55" s="196">
        <v>50.8249470000001</v>
      </c>
      <c r="V55" s="230">
        <v>0.544257860600854</v>
      </c>
      <c r="W55" s="177">
        <v>0.475173385306979</v>
      </c>
      <c r="X55" s="177">
        <v>1.14538793086916</v>
      </c>
      <c r="Y55" s="248">
        <v>0.0690844752938746</v>
      </c>
      <c r="Z55" s="249">
        <v>0.487486138642105</v>
      </c>
      <c r="AA55" s="192">
        <v>25.357072</v>
      </c>
      <c r="AB55" s="193">
        <v>27.991958</v>
      </c>
      <c r="AC55" s="177">
        <v>0.905869893059999</v>
      </c>
      <c r="AD55" s="195">
        <v>-2.63488600000001</v>
      </c>
      <c r="AE55" s="656">
        <v>28.987771</v>
      </c>
      <c r="AF55" s="192">
        <v>2.465661</v>
      </c>
      <c r="AG55" s="193">
        <v>5.79303</v>
      </c>
      <c r="AH55" s="177">
        <v>0.425625449894097</v>
      </c>
      <c r="AI55" s="195">
        <v>-3.327369</v>
      </c>
      <c r="AJ55" s="196">
        <v>3.722412</v>
      </c>
      <c r="AK55" s="192">
        <v>0</v>
      </c>
      <c r="AL55" s="193">
        <v>0</v>
      </c>
      <c r="AM55" s="177" t="s">
        <v>29</v>
      </c>
      <c r="AN55" s="195">
        <v>0</v>
      </c>
      <c r="AO55" s="196">
        <v>0</v>
      </c>
      <c r="AP55" s="192">
        <v>0</v>
      </c>
      <c r="AQ55" s="193">
        <v>0</v>
      </c>
      <c r="AR55" s="194" t="s">
        <v>29</v>
      </c>
      <c r="AS55" s="195">
        <v>0</v>
      </c>
      <c r="AT55" s="196">
        <v>0</v>
      </c>
      <c r="AU55" s="192">
        <v>19.205393</v>
      </c>
      <c r="AV55" s="193">
        <v>1.85280207</v>
      </c>
      <c r="AW55" s="194">
        <v>10.3655934494935</v>
      </c>
      <c r="AX55" s="661">
        <v>17.35259093</v>
      </c>
      <c r="AY55" s="196">
        <v>18.1147640000001</v>
      </c>
      <c r="AZ55" s="230">
        <v>0.222264567934913</v>
      </c>
      <c r="BA55" s="177">
        <v>0.024704175825055</v>
      </c>
      <c r="BB55" s="177">
        <v>8.99704444742057</v>
      </c>
      <c r="BC55" s="248">
        <v>0.197560392109858</v>
      </c>
      <c r="BD55" s="249">
        <v>0.173747281128951</v>
      </c>
      <c r="BE55" s="285">
        <v>57</v>
      </c>
      <c r="BF55" s="286">
        <v>57</v>
      </c>
      <c r="BG55" s="177">
        <v>1</v>
      </c>
      <c r="BH55" s="299">
        <v>0</v>
      </c>
      <c r="BI55" s="274">
        <v>59.8333333333333</v>
      </c>
      <c r="BJ55" s="697">
        <v>1.54914387848606</v>
      </c>
      <c r="BK55" s="697">
        <v>1.31578157894737</v>
      </c>
      <c r="BL55" s="177">
        <v>1.17735641178787</v>
      </c>
      <c r="BM55" s="697">
        <v>0.233362299538687</v>
      </c>
      <c r="BN55" s="230">
        <v>0.293458126692563</v>
      </c>
      <c r="BO55" s="177">
        <v>0.373228346036743</v>
      </c>
      <c r="BP55" s="177">
        <v>0.786269665229748</v>
      </c>
      <c r="BQ55" s="177">
        <v>-0.0797702193441804</v>
      </c>
      <c r="BR55" s="249">
        <v>0.278035440993801</v>
      </c>
      <c r="BS55" s="285">
        <v>3.40764118980299</v>
      </c>
      <c r="BT55" s="286">
        <v>2.6793248975295</v>
      </c>
      <c r="BU55" s="177">
        <v>1.27182828515685</v>
      </c>
      <c r="BV55" s="299">
        <v>0.728316292273488</v>
      </c>
      <c r="BW55" s="274">
        <v>3.59666377935716</v>
      </c>
      <c r="BX55" s="285">
        <v>0.757397896728772</v>
      </c>
      <c r="BY55" s="286">
        <v>0.0661905133610162</v>
      </c>
      <c r="BZ55" s="177">
        <v>11.4426956110428</v>
      </c>
      <c r="CA55" s="299">
        <v>0.691207383367756</v>
      </c>
      <c r="CB55" s="274">
        <v>0.624910552798285</v>
      </c>
      <c r="CC55" s="194"/>
    </row>
    <row r="56" s="159" customFormat="1" hidden="1" outlineLevel="2" spans="1:16366">
      <c r="A56" s="203" t="s">
        <v>78</v>
      </c>
      <c r="B56" s="192">
        <v>27.545083</v>
      </c>
      <c r="C56" s="193">
        <v>20.95</v>
      </c>
      <c r="D56" s="177">
        <v>1.31480109785203</v>
      </c>
      <c r="E56" s="195">
        <v>6.595083</v>
      </c>
      <c r="F56" s="196">
        <v>24.4221079999999</v>
      </c>
      <c r="G56" s="192">
        <v>0</v>
      </c>
      <c r="H56" s="193">
        <v>0</v>
      </c>
      <c r="I56" s="177" t="s">
        <v>29</v>
      </c>
      <c r="J56" s="195">
        <v>0</v>
      </c>
      <c r="K56" s="196">
        <v>0</v>
      </c>
      <c r="L56" s="192">
        <v>0</v>
      </c>
      <c r="M56" s="193">
        <v>0</v>
      </c>
      <c r="N56" s="177" t="s">
        <v>29</v>
      </c>
      <c r="O56" s="195">
        <v>0</v>
      </c>
      <c r="P56" s="196">
        <v>0</v>
      </c>
      <c r="Q56" s="192">
        <v>0.926264000000092</v>
      </c>
      <c r="R56" s="193">
        <v>1.55</v>
      </c>
      <c r="S56" s="177">
        <v>0.597589677419414</v>
      </c>
      <c r="T56" s="195">
        <v>-0.623735999999908</v>
      </c>
      <c r="U56" s="196">
        <v>1.813532</v>
      </c>
      <c r="V56" s="230">
        <v>0.0336271994533504</v>
      </c>
      <c r="W56" s="177">
        <v>0.0739856801909308</v>
      </c>
      <c r="X56" s="177">
        <v>0.454509566804962</v>
      </c>
      <c r="Y56" s="248">
        <v>-0.0403584807375804</v>
      </c>
      <c r="Z56" s="249">
        <v>0.074257799531474</v>
      </c>
      <c r="AA56" s="192">
        <v>26.6188189999999</v>
      </c>
      <c r="AB56" s="193">
        <v>19.4</v>
      </c>
      <c r="AC56" s="177">
        <v>1.37210407216494</v>
      </c>
      <c r="AD56" s="195">
        <v>7.21881899999991</v>
      </c>
      <c r="AE56" s="656">
        <v>22.6085759999999</v>
      </c>
      <c r="AF56" s="192">
        <v>0.589646</v>
      </c>
      <c r="AG56" s="193">
        <v>0.21106767</v>
      </c>
      <c r="AH56" s="177">
        <v>2.79363485653677</v>
      </c>
      <c r="AI56" s="195">
        <v>0.37857833</v>
      </c>
      <c r="AJ56" s="196">
        <v>2.25187</v>
      </c>
      <c r="AK56" s="192">
        <v>0</v>
      </c>
      <c r="AL56" s="193">
        <v>0</v>
      </c>
      <c r="AM56" s="177" t="s">
        <v>29</v>
      </c>
      <c r="AN56" s="195">
        <v>0</v>
      </c>
      <c r="AO56" s="196">
        <v>0</v>
      </c>
      <c r="AP56" s="192">
        <v>0</v>
      </c>
      <c r="AQ56" s="193">
        <v>0</v>
      </c>
      <c r="AR56" s="194" t="s">
        <v>29</v>
      </c>
      <c r="AS56" s="195">
        <v>0</v>
      </c>
      <c r="AT56" s="196">
        <v>0</v>
      </c>
      <c r="AU56" s="192">
        <v>0.336618000000092</v>
      </c>
      <c r="AV56" s="193">
        <v>1.33893233</v>
      </c>
      <c r="AW56" s="194">
        <v>0.251407776523024</v>
      </c>
      <c r="AX56" s="661">
        <v>-1.00231432999991</v>
      </c>
      <c r="AY56" s="196">
        <v>-0.438338000000001</v>
      </c>
      <c r="AZ56" s="266">
        <v>0.0122206202827594</v>
      </c>
      <c r="BA56" s="177">
        <v>0.0639108510739857</v>
      </c>
      <c r="BB56" s="177">
        <v>0.19121354319961</v>
      </c>
      <c r="BC56" s="248">
        <v>-0.0516902307912263</v>
      </c>
      <c r="BD56" s="249">
        <v>-0.0179484096950191</v>
      </c>
      <c r="BE56" s="285">
        <v>56</v>
      </c>
      <c r="BF56" s="286">
        <v>56</v>
      </c>
      <c r="BG56" s="177">
        <v>1</v>
      </c>
      <c r="BH56" s="299">
        <v>0</v>
      </c>
      <c r="BI56" s="274">
        <v>53.6666666633333</v>
      </c>
      <c r="BJ56" s="697">
        <v>0.503873469512195</v>
      </c>
      <c r="BK56" s="697">
        <v>0.374107142857143</v>
      </c>
      <c r="BL56" s="177">
        <v>1.34686941731183</v>
      </c>
      <c r="BM56" s="697">
        <v>0.129766326655052</v>
      </c>
      <c r="BN56" s="230">
        <v>0.96637280054665</v>
      </c>
      <c r="BO56" s="177">
        <v>0.926014319809069</v>
      </c>
      <c r="BP56" s="177">
        <v>1.04358299852847</v>
      </c>
      <c r="BQ56" s="177">
        <v>0.0403584807375805</v>
      </c>
      <c r="BR56" s="249">
        <v>0.925742200468526</v>
      </c>
      <c r="BS56" s="285">
        <v>1.03479733642579</v>
      </c>
      <c r="BT56" s="286">
        <v>1.07989690721649</v>
      </c>
      <c r="BU56" s="177">
        <v>0.958237151630565</v>
      </c>
      <c r="BV56" s="299">
        <v>-0.0450995707907043</v>
      </c>
      <c r="BW56" s="274">
        <v>1.08021433990358</v>
      </c>
      <c r="BX56" s="285">
        <v>0.0126458653180704</v>
      </c>
      <c r="BY56" s="286">
        <v>0.0690171304123712</v>
      </c>
      <c r="BZ56" s="177">
        <v>0.183227920988782</v>
      </c>
      <c r="CA56" s="299">
        <v>-0.0563712650943008</v>
      </c>
      <c r="CB56" s="274">
        <v>-0.0193881295310241</v>
      </c>
      <c r="CC56" s="194"/>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59" customFormat="1" hidden="1" outlineLevel="2" spans="1:16366">
      <c r="A57" s="203" t="s">
        <v>79</v>
      </c>
      <c r="B57" s="192">
        <v>65.6463609999998</v>
      </c>
      <c r="C57" s="193">
        <v>35</v>
      </c>
      <c r="D57" s="177">
        <v>1.87561031428571</v>
      </c>
      <c r="E57" s="195">
        <v>30.6463609999998</v>
      </c>
      <c r="F57" s="196">
        <v>55.2483850000001</v>
      </c>
      <c r="G57" s="192">
        <v>0</v>
      </c>
      <c r="H57" s="193">
        <v>0</v>
      </c>
      <c r="I57" s="177" t="s">
        <v>29</v>
      </c>
      <c r="J57" s="195">
        <v>0</v>
      </c>
      <c r="K57" s="196">
        <v>0</v>
      </c>
      <c r="L57" s="192">
        <v>45.823115</v>
      </c>
      <c r="M57" s="193">
        <v>24.5</v>
      </c>
      <c r="N57" s="177">
        <v>1.8703312244898</v>
      </c>
      <c r="O57" s="195">
        <v>21.323115</v>
      </c>
      <c r="P57" s="196">
        <v>38.0903729999999</v>
      </c>
      <c r="Q57" s="192">
        <v>19.8232459999998</v>
      </c>
      <c r="R57" s="193">
        <v>10.5</v>
      </c>
      <c r="S57" s="177">
        <v>1.88792819047617</v>
      </c>
      <c r="T57" s="195">
        <v>9.32324599999981</v>
      </c>
      <c r="U57" s="196">
        <v>17.1580120000002</v>
      </c>
      <c r="V57" s="230">
        <v>0.301970218882351</v>
      </c>
      <c r="W57" s="177">
        <v>0.3</v>
      </c>
      <c r="X57" s="177">
        <v>1.0065673962745</v>
      </c>
      <c r="Y57" s="248">
        <v>0.00197021888235144</v>
      </c>
      <c r="Z57" s="249">
        <v>0.310561331340276</v>
      </c>
      <c r="AA57" s="192">
        <v>3.485455</v>
      </c>
      <c r="AB57" s="193">
        <v>3.366218</v>
      </c>
      <c r="AC57" s="177">
        <v>1.03542165124184</v>
      </c>
      <c r="AD57" s="195">
        <v>0.119236999999998</v>
      </c>
      <c r="AE57" s="656">
        <v>3.21078399999999</v>
      </c>
      <c r="AF57" s="192">
        <v>0.126801</v>
      </c>
      <c r="AG57" s="193">
        <v>0.150396</v>
      </c>
      <c r="AH57" s="177">
        <v>0.843114178568577</v>
      </c>
      <c r="AI57" s="195">
        <v>-0.0235950000000003</v>
      </c>
      <c r="AJ57" s="196">
        <v>0.120401</v>
      </c>
      <c r="AK57" s="192">
        <v>0</v>
      </c>
      <c r="AL57" s="193">
        <v>0</v>
      </c>
      <c r="AM57" s="177" t="s">
        <v>29</v>
      </c>
      <c r="AN57" s="195">
        <v>0</v>
      </c>
      <c r="AO57" s="196">
        <v>0</v>
      </c>
      <c r="AP57" s="192">
        <v>0</v>
      </c>
      <c r="AQ57" s="193">
        <v>0</v>
      </c>
      <c r="AR57" s="194" t="s">
        <v>29</v>
      </c>
      <c r="AS57" s="195">
        <v>0</v>
      </c>
      <c r="AT57" s="196">
        <v>0</v>
      </c>
      <c r="AU57" s="192">
        <v>16.2109899999998</v>
      </c>
      <c r="AV57" s="193">
        <v>6.983386</v>
      </c>
      <c r="AW57" s="194">
        <v>2.32136530903487</v>
      </c>
      <c r="AX57" s="661">
        <v>9.22760399999981</v>
      </c>
      <c r="AY57" s="196">
        <v>13.8268270000002</v>
      </c>
      <c r="AZ57" s="230">
        <v>0.246944228942102</v>
      </c>
      <c r="BA57" s="177">
        <v>0.199525314285714</v>
      </c>
      <c r="BB57" s="177">
        <v>1.23765863908619</v>
      </c>
      <c r="BC57" s="248">
        <v>0.0474189146563877</v>
      </c>
      <c r="BD57" s="249">
        <v>0.250266627703238</v>
      </c>
      <c r="BE57" s="285">
        <v>8</v>
      </c>
      <c r="BF57" s="286">
        <v>8</v>
      </c>
      <c r="BG57" s="177">
        <v>1</v>
      </c>
      <c r="BH57" s="299">
        <v>0</v>
      </c>
      <c r="BI57" s="274">
        <v>8</v>
      </c>
      <c r="BJ57" s="697">
        <v>8.20579512499997</v>
      </c>
      <c r="BK57" s="697">
        <v>4.375</v>
      </c>
      <c r="BL57" s="177">
        <v>1.87561031428571</v>
      </c>
      <c r="BM57" s="697">
        <v>3.83079512499997</v>
      </c>
      <c r="BN57" s="230">
        <v>0.053094412956112</v>
      </c>
      <c r="BO57" s="177">
        <v>0.0961776571428571</v>
      </c>
      <c r="BP57" s="177">
        <v>0.552045189427399</v>
      </c>
      <c r="BQ57" s="177">
        <v>-0.0430832441867451</v>
      </c>
      <c r="BR57" s="249">
        <v>0.0581154363154684</v>
      </c>
      <c r="BS57" s="285">
        <v>18.8343734175308</v>
      </c>
      <c r="BT57" s="286">
        <v>10.3974252410272</v>
      </c>
      <c r="BU57" s="177">
        <v>1.81144590905182</v>
      </c>
      <c r="BV57" s="299">
        <v>8.43694817650362</v>
      </c>
      <c r="BW57" s="274">
        <v>17.2071322767275</v>
      </c>
      <c r="BX57" s="285">
        <v>4.65103982119976</v>
      </c>
      <c r="BY57" s="286">
        <v>2.07454953897816</v>
      </c>
      <c r="BZ57" s="177">
        <v>2.24195167857533</v>
      </c>
      <c r="CA57" s="299">
        <v>2.5764902822216</v>
      </c>
      <c r="CB57" s="274">
        <v>4.30637096734014</v>
      </c>
      <c r="CC57" s="194"/>
      <c r="XDH57" s="172"/>
      <c r="XDI57" s="172"/>
      <c r="XDJ57" s="172"/>
      <c r="XDK57" s="172"/>
      <c r="XDL57" s="172"/>
      <c r="XDM57" s="172"/>
      <c r="XDN57" s="172"/>
      <c r="XDO57" s="172"/>
      <c r="XDP57" s="172"/>
      <c r="XDQ57" s="172"/>
      <c r="XDR57" s="164"/>
      <c r="XDS57" s="164"/>
      <c r="XDT57" s="164"/>
      <c r="XDU57" s="164"/>
      <c r="XDV57" s="164"/>
      <c r="XDW57" s="164"/>
      <c r="XDX57" s="164"/>
      <c r="XDY57" s="164"/>
      <c r="XDZ57" s="164"/>
      <c r="XEA57" s="164"/>
      <c r="XEB57" s="164"/>
      <c r="XEC57" s="164"/>
      <c r="XED57" s="164"/>
      <c r="XEE57" s="164"/>
      <c r="XEF57" s="164"/>
      <c r="XEG57" s="164"/>
      <c r="XEH57" s="164"/>
      <c r="XEI57" s="164"/>
      <c r="XEJ57" s="164"/>
      <c r="XEK57" s="164"/>
      <c r="XEL57" s="164"/>
    </row>
    <row r="58" s="164" customFormat="1" hidden="1" outlineLevel="2" spans="1:81">
      <c r="A58" s="203" t="s">
        <v>80</v>
      </c>
      <c r="B58" s="192">
        <v>4.00000009900714e-6</v>
      </c>
      <c r="C58" s="193">
        <v>15</v>
      </c>
      <c r="D58" s="177">
        <v>2.66666673267142e-7</v>
      </c>
      <c r="E58" s="195">
        <v>-14.9999959999999</v>
      </c>
      <c r="F58" s="196">
        <v>35.261589</v>
      </c>
      <c r="G58" s="192">
        <v>0</v>
      </c>
      <c r="H58" s="193">
        <v>0</v>
      </c>
      <c r="I58" s="177" t="s">
        <v>29</v>
      </c>
      <c r="J58" s="195">
        <v>0</v>
      </c>
      <c r="K58" s="196">
        <v>0</v>
      </c>
      <c r="L58" s="192">
        <v>1.58206781009085e-15</v>
      </c>
      <c r="M58" s="193">
        <v>11.7</v>
      </c>
      <c r="N58" s="177">
        <v>1.35219470947936e-16</v>
      </c>
      <c r="O58" s="195">
        <v>-11.7</v>
      </c>
      <c r="P58" s="196">
        <v>35.7353979999999</v>
      </c>
      <c r="Q58" s="192">
        <v>4.00000009742507e-6</v>
      </c>
      <c r="R58" s="193">
        <v>3.3</v>
      </c>
      <c r="S58" s="177">
        <v>1.21212124160053e-6</v>
      </c>
      <c r="T58" s="195">
        <v>-3.2999959999999</v>
      </c>
      <c r="U58" s="196">
        <v>-0.473808999999903</v>
      </c>
      <c r="V58" s="230">
        <v>0.999999999604483</v>
      </c>
      <c r="W58" s="177">
        <v>0.22</v>
      </c>
      <c r="X58" s="177">
        <v>4.54545454365674</v>
      </c>
      <c r="Y58" s="248">
        <v>0.779999999604483</v>
      </c>
      <c r="Z58" s="249">
        <v>-0.0134369724518059</v>
      </c>
      <c r="AA58" s="192">
        <v>-0.31844</v>
      </c>
      <c r="AB58" s="193">
        <v>-0.70567</v>
      </c>
      <c r="AC58" s="177">
        <v>0.451259087108705</v>
      </c>
      <c r="AD58" s="195">
        <v>0.38723</v>
      </c>
      <c r="AE58" s="656">
        <v>13.28789</v>
      </c>
      <c r="AF58" s="192">
        <v>2.93148799999999</v>
      </c>
      <c r="AG58" s="193">
        <v>0</v>
      </c>
      <c r="AH58" s="177" t="s">
        <v>29</v>
      </c>
      <c r="AI58" s="195">
        <v>2.93148799999999</v>
      </c>
      <c r="AJ58" s="196">
        <v>4.413457</v>
      </c>
      <c r="AK58" s="192">
        <v>0</v>
      </c>
      <c r="AL58" s="193">
        <v>0</v>
      </c>
      <c r="AM58" s="177" t="s">
        <v>29</v>
      </c>
      <c r="AN58" s="195">
        <v>0</v>
      </c>
      <c r="AO58" s="196">
        <v>0.023293</v>
      </c>
      <c r="AP58" s="192">
        <v>9.58159999999999</v>
      </c>
      <c r="AQ58" s="193">
        <v>0</v>
      </c>
      <c r="AR58" s="194" t="s">
        <v>29</v>
      </c>
      <c r="AS58" s="195">
        <v>9.58159999999999</v>
      </c>
      <c r="AT58" s="196">
        <v>0</v>
      </c>
      <c r="AU58" s="192">
        <v>-12.1946439999999</v>
      </c>
      <c r="AV58" s="193">
        <v>4.00567</v>
      </c>
      <c r="AW58" s="194">
        <v>-3.04434564005519</v>
      </c>
      <c r="AX58" s="661">
        <v>-16.2003139999999</v>
      </c>
      <c r="AY58" s="196">
        <v>-18.1518629999999</v>
      </c>
      <c r="AZ58" s="230">
        <v>-3048660.92454017</v>
      </c>
      <c r="BA58" s="177">
        <v>0.267044666666667</v>
      </c>
      <c r="BB58" s="177">
        <v>-11416295.8676333</v>
      </c>
      <c r="BC58" s="248">
        <v>-3048661.19158484</v>
      </c>
      <c r="BD58" s="249">
        <v>-0.514777226857243</v>
      </c>
      <c r="BE58" s="285">
        <v>95</v>
      </c>
      <c r="BF58" s="286">
        <v>20</v>
      </c>
      <c r="BG58" s="177">
        <v>4.75</v>
      </c>
      <c r="BH58" s="299">
        <v>75</v>
      </c>
      <c r="BI58" s="274">
        <v>8.41666666333333</v>
      </c>
      <c r="BJ58" s="697">
        <v>2.11764711123907e-7</v>
      </c>
      <c r="BK58" s="697">
        <v>0.75</v>
      </c>
      <c r="BL58" s="177">
        <v>2.8235294813328e-7</v>
      </c>
      <c r="BM58" s="697">
        <v>-0.749999788235289</v>
      </c>
      <c r="BN58" s="230">
        <v>-79609.9980295105</v>
      </c>
      <c r="BO58" s="177">
        <v>-0.0470446666666667</v>
      </c>
      <c r="BP58" s="177">
        <v>-1692219.53477214</v>
      </c>
      <c r="BQ58" s="177">
        <v>-79609.9509848438</v>
      </c>
      <c r="BR58" s="249">
        <v>0.37683752708932</v>
      </c>
      <c r="BS58" s="285">
        <v>-1.25612363365379e-5</v>
      </c>
      <c r="BT58" s="286">
        <v>-21.2563946320518</v>
      </c>
      <c r="BU58" s="177">
        <v>1.99999940906082</v>
      </c>
      <c r="BV58" s="299">
        <v>21.2563820708155</v>
      </c>
      <c r="BW58" s="274">
        <v>2.65366352370467</v>
      </c>
      <c r="BX58" s="285">
        <v>38.2949503831173</v>
      </c>
      <c r="BY58" s="286">
        <v>-5.6764068190514</v>
      </c>
      <c r="BZ58" s="177">
        <v>8.74633647725709</v>
      </c>
      <c r="CA58" s="299">
        <v>43.9713572021687</v>
      </c>
      <c r="CB58" s="274">
        <v>-1.36604554974491</v>
      </c>
      <c r="CC58" s="194"/>
    </row>
    <row r="59" s="164" customFormat="1" hidden="1" outlineLevel="2" spans="1:81">
      <c r="A59" s="203" t="s">
        <v>81</v>
      </c>
      <c r="B59" s="192">
        <v>-5.195221</v>
      </c>
      <c r="C59" s="193">
        <v>0</v>
      </c>
      <c r="D59" s="177" t="s">
        <v>29</v>
      </c>
      <c r="E59" s="195">
        <v>-5.195221</v>
      </c>
      <c r="F59" s="196">
        <v>0</v>
      </c>
      <c r="G59" s="192">
        <v>0</v>
      </c>
      <c r="H59" s="193">
        <v>0</v>
      </c>
      <c r="I59" s="177" t="s">
        <v>29</v>
      </c>
      <c r="J59" s="195">
        <v>0</v>
      </c>
      <c r="K59" s="196">
        <v>0</v>
      </c>
      <c r="L59" s="192">
        <v>0</v>
      </c>
      <c r="M59" s="193">
        <v>0</v>
      </c>
      <c r="N59" s="177" t="s">
        <v>29</v>
      </c>
      <c r="O59" s="195">
        <v>0</v>
      </c>
      <c r="P59" s="196">
        <v>29.58906</v>
      </c>
      <c r="Q59" s="192">
        <v>-5.195221</v>
      </c>
      <c r="R59" s="193">
        <v>0</v>
      </c>
      <c r="S59" s="177" t="s">
        <v>29</v>
      </c>
      <c r="T59" s="195">
        <v>-5.195221</v>
      </c>
      <c r="U59" s="196">
        <v>-29.58906</v>
      </c>
      <c r="V59" s="230">
        <v>1</v>
      </c>
      <c r="W59" s="177" t="s">
        <v>29</v>
      </c>
      <c r="X59" s="177" t="s">
        <v>29</v>
      </c>
      <c r="Y59" s="248" t="s">
        <v>29</v>
      </c>
      <c r="Z59" s="249" t="s">
        <v>29</v>
      </c>
      <c r="AA59" s="192">
        <v>0</v>
      </c>
      <c r="AB59" s="193">
        <v>0</v>
      </c>
      <c r="AC59" s="177" t="s">
        <v>29</v>
      </c>
      <c r="AD59" s="195">
        <v>0</v>
      </c>
      <c r="AE59" s="656">
        <v>0</v>
      </c>
      <c r="AF59" s="192">
        <v>0</v>
      </c>
      <c r="AG59" s="193">
        <v>0</v>
      </c>
      <c r="AH59" s="177" t="s">
        <v>29</v>
      </c>
      <c r="AI59" s="195">
        <v>0</v>
      </c>
      <c r="AJ59" s="196">
        <v>0</v>
      </c>
      <c r="AK59" s="192">
        <v>0</v>
      </c>
      <c r="AL59" s="193">
        <v>0</v>
      </c>
      <c r="AM59" s="177" t="s">
        <v>29</v>
      </c>
      <c r="AN59" s="195">
        <v>0</v>
      </c>
      <c r="AO59" s="196">
        <v>0</v>
      </c>
      <c r="AP59" s="192">
        <v>0</v>
      </c>
      <c r="AQ59" s="193">
        <v>0</v>
      </c>
      <c r="AR59" s="194" t="s">
        <v>29</v>
      </c>
      <c r="AS59" s="195">
        <v>0</v>
      </c>
      <c r="AT59" s="196">
        <v>0</v>
      </c>
      <c r="AU59" s="192">
        <v>-5.195221</v>
      </c>
      <c r="AV59" s="193">
        <v>0</v>
      </c>
      <c r="AW59" s="194" t="s">
        <v>29</v>
      </c>
      <c r="AX59" s="661">
        <v>-5.195221</v>
      </c>
      <c r="AY59" s="196">
        <v>-29.58906</v>
      </c>
      <c r="AZ59" s="230">
        <v>1</v>
      </c>
      <c r="BA59" s="177" t="s">
        <v>29</v>
      </c>
      <c r="BB59" s="177" t="s">
        <v>29</v>
      </c>
      <c r="BC59" s="248" t="s">
        <v>29</v>
      </c>
      <c r="BD59" s="249" t="s">
        <v>29</v>
      </c>
      <c r="BE59" s="285">
        <v>0</v>
      </c>
      <c r="BF59" s="286">
        <v>0</v>
      </c>
      <c r="BG59" s="177" t="s">
        <v>29</v>
      </c>
      <c r="BH59" s="299">
        <v>0</v>
      </c>
      <c r="BI59" s="274">
        <v>0</v>
      </c>
      <c r="BJ59" s="697" t="s">
        <v>29</v>
      </c>
      <c r="BK59" s="697" t="s">
        <v>29</v>
      </c>
      <c r="BL59" s="177" t="s">
        <v>29</v>
      </c>
      <c r="BM59" s="697" t="s">
        <v>29</v>
      </c>
      <c r="BN59" s="230">
        <v>0</v>
      </c>
      <c r="BO59" s="177" t="s">
        <v>29</v>
      </c>
      <c r="BP59" s="177" t="s">
        <v>29</v>
      </c>
      <c r="BQ59" s="177" t="s">
        <v>29</v>
      </c>
      <c r="BR59" s="249" t="s">
        <v>29</v>
      </c>
      <c r="BS59" s="285" t="s">
        <v>29</v>
      </c>
      <c r="BT59" s="286" t="s">
        <v>29</v>
      </c>
      <c r="BU59" s="177" t="s">
        <v>29</v>
      </c>
      <c r="BV59" s="299" t="s">
        <v>29</v>
      </c>
      <c r="BW59" s="274" t="s">
        <v>29</v>
      </c>
      <c r="BX59" s="285" t="s">
        <v>29</v>
      </c>
      <c r="BY59" s="286" t="s">
        <v>29</v>
      </c>
      <c r="BZ59" s="177" t="s">
        <v>29</v>
      </c>
      <c r="CA59" s="299" t="s">
        <v>29</v>
      </c>
      <c r="CB59" s="274" t="s">
        <v>29</v>
      </c>
      <c r="CC59" s="194"/>
    </row>
    <row r="60" s="164" customFormat="1" hidden="1" outlineLevel="2" spans="1:81">
      <c r="A60" s="203" t="s">
        <v>82</v>
      </c>
      <c r="B60" s="192">
        <v>0</v>
      </c>
      <c r="C60" s="193">
        <v>0</v>
      </c>
      <c r="D60" s="177" t="s">
        <v>29</v>
      </c>
      <c r="E60" s="195">
        <v>0</v>
      </c>
      <c r="F60" s="196">
        <v>0</v>
      </c>
      <c r="G60" s="192">
        <v>0</v>
      </c>
      <c r="H60" s="193">
        <v>0</v>
      </c>
      <c r="I60" s="177" t="s">
        <v>29</v>
      </c>
      <c r="J60" s="195">
        <v>0</v>
      </c>
      <c r="K60" s="196">
        <v>0</v>
      </c>
      <c r="L60" s="192">
        <v>0</v>
      </c>
      <c r="M60" s="193">
        <v>0</v>
      </c>
      <c r="N60" s="177" t="s">
        <v>29</v>
      </c>
      <c r="O60" s="195">
        <v>0</v>
      </c>
      <c r="P60" s="196">
        <v>0</v>
      </c>
      <c r="Q60" s="192">
        <v>0</v>
      </c>
      <c r="R60" s="193">
        <v>0</v>
      </c>
      <c r="S60" s="177" t="s">
        <v>29</v>
      </c>
      <c r="T60" s="195">
        <v>0</v>
      </c>
      <c r="U60" s="196">
        <v>0</v>
      </c>
      <c r="V60" s="230" t="s">
        <v>29</v>
      </c>
      <c r="W60" s="177" t="s">
        <v>29</v>
      </c>
      <c r="X60" s="177" t="s">
        <v>29</v>
      </c>
      <c r="Y60" s="248" t="s">
        <v>29</v>
      </c>
      <c r="Z60" s="249" t="s">
        <v>29</v>
      </c>
      <c r="AA60" s="192">
        <v>0</v>
      </c>
      <c r="AB60" s="193">
        <v>0</v>
      </c>
      <c r="AC60" s="177" t="s">
        <v>29</v>
      </c>
      <c r="AD60" s="195">
        <v>0</v>
      </c>
      <c r="AE60" s="656">
        <v>0</v>
      </c>
      <c r="AF60" s="192">
        <v>0.117525</v>
      </c>
      <c r="AG60" s="193">
        <v>0</v>
      </c>
      <c r="AH60" s="177" t="s">
        <v>29</v>
      </c>
      <c r="AI60" s="195">
        <v>0.117525</v>
      </c>
      <c r="AJ60" s="196">
        <v>0</v>
      </c>
      <c r="AK60" s="192">
        <v>0</v>
      </c>
      <c r="AL60" s="193">
        <v>0</v>
      </c>
      <c r="AM60" s="177" t="s">
        <v>29</v>
      </c>
      <c r="AN60" s="195">
        <v>0</v>
      </c>
      <c r="AO60" s="196">
        <v>0</v>
      </c>
      <c r="AP60" s="192">
        <v>0</v>
      </c>
      <c r="AQ60" s="193">
        <v>0</v>
      </c>
      <c r="AR60" s="194" t="s">
        <v>29</v>
      </c>
      <c r="AS60" s="195">
        <v>0</v>
      </c>
      <c r="AT60" s="196">
        <v>0</v>
      </c>
      <c r="AU60" s="192">
        <v>-0.117525</v>
      </c>
      <c r="AV60" s="193">
        <v>0</v>
      </c>
      <c r="AW60" s="194" t="s">
        <v>29</v>
      </c>
      <c r="AX60" s="661">
        <v>-0.117525</v>
      </c>
      <c r="AY60" s="196">
        <v>0</v>
      </c>
      <c r="AZ60" s="230" t="s">
        <v>29</v>
      </c>
      <c r="BA60" s="177" t="s">
        <v>29</v>
      </c>
      <c r="BB60" s="177" t="s">
        <v>29</v>
      </c>
      <c r="BC60" s="248" t="s">
        <v>29</v>
      </c>
      <c r="BD60" s="249" t="s">
        <v>29</v>
      </c>
      <c r="BE60" s="285">
        <v>0</v>
      </c>
      <c r="BF60" s="286">
        <v>0</v>
      </c>
      <c r="BG60" s="177" t="s">
        <v>29</v>
      </c>
      <c r="BH60" s="299">
        <v>0</v>
      </c>
      <c r="BI60" s="274">
        <v>0</v>
      </c>
      <c r="BJ60" s="697" t="s">
        <v>29</v>
      </c>
      <c r="BK60" s="697" t="s">
        <v>29</v>
      </c>
      <c r="BL60" s="177" t="s">
        <v>29</v>
      </c>
      <c r="BM60" s="697" t="s">
        <v>29</v>
      </c>
      <c r="BN60" s="230" t="s">
        <v>29</v>
      </c>
      <c r="BO60" s="177" t="s">
        <v>29</v>
      </c>
      <c r="BP60" s="177" t="s">
        <v>29</v>
      </c>
      <c r="BQ60" s="177" t="s">
        <v>29</v>
      </c>
      <c r="BR60" s="249" t="s">
        <v>29</v>
      </c>
      <c r="BS60" s="285" t="s">
        <v>29</v>
      </c>
      <c r="BT60" s="286" t="s">
        <v>29</v>
      </c>
      <c r="BU60" s="177" t="s">
        <v>29</v>
      </c>
      <c r="BV60" s="299" t="s">
        <v>29</v>
      </c>
      <c r="BW60" s="274" t="s">
        <v>29</v>
      </c>
      <c r="BX60" s="285" t="s">
        <v>29</v>
      </c>
      <c r="BY60" s="286" t="s">
        <v>29</v>
      </c>
      <c r="BZ60" s="177" t="s">
        <v>29</v>
      </c>
      <c r="CA60" s="299" t="s">
        <v>29</v>
      </c>
      <c r="CB60" s="274" t="s">
        <v>29</v>
      </c>
      <c r="CC60" s="194"/>
    </row>
    <row r="61" s="159" customFormat="1" hidden="1" outlineLevel="2" spans="1:81">
      <c r="A61" s="203" t="s">
        <v>83</v>
      </c>
      <c r="B61" s="192">
        <v>0.0918099999999997</v>
      </c>
      <c r="C61" s="193">
        <v>0</v>
      </c>
      <c r="D61" s="177" t="s">
        <v>29</v>
      </c>
      <c r="E61" s="195">
        <v>0.0918099999999997</v>
      </c>
      <c r="F61" s="196">
        <v>0</v>
      </c>
      <c r="G61" s="192">
        <v>0</v>
      </c>
      <c r="H61" s="193">
        <v>0</v>
      </c>
      <c r="I61" s="177" t="s">
        <v>29</v>
      </c>
      <c r="J61" s="195">
        <v>0</v>
      </c>
      <c r="K61" s="196">
        <v>0</v>
      </c>
      <c r="L61" s="192">
        <v>0.363192</v>
      </c>
      <c r="M61" s="193">
        <v>0</v>
      </c>
      <c r="N61" s="177" t="s">
        <v>29</v>
      </c>
      <c r="O61" s="195">
        <v>0.363192</v>
      </c>
      <c r="P61" s="196">
        <v>0</v>
      </c>
      <c r="Q61" s="192">
        <v>-0.271382</v>
      </c>
      <c r="R61" s="193">
        <v>0</v>
      </c>
      <c r="S61" s="177" t="s">
        <v>29</v>
      </c>
      <c r="T61" s="195">
        <v>-0.271382</v>
      </c>
      <c r="U61" s="196">
        <v>0</v>
      </c>
      <c r="V61" s="230">
        <v>-2.95590894238102</v>
      </c>
      <c r="W61" s="177" t="s">
        <v>29</v>
      </c>
      <c r="X61" s="177" t="s">
        <v>29</v>
      </c>
      <c r="Y61" s="248" t="s">
        <v>29</v>
      </c>
      <c r="Z61" s="249" t="s">
        <v>29</v>
      </c>
      <c r="AA61" s="192">
        <v>0</v>
      </c>
      <c r="AB61" s="193">
        <v>0</v>
      </c>
      <c r="AC61" s="177" t="s">
        <v>29</v>
      </c>
      <c r="AD61" s="195">
        <v>0</v>
      </c>
      <c r="AE61" s="656">
        <v>0</v>
      </c>
      <c r="AF61" s="192">
        <v>0</v>
      </c>
      <c r="AG61" s="193">
        <v>0.186617</v>
      </c>
      <c r="AH61" s="177">
        <v>0</v>
      </c>
      <c r="AI61" s="195">
        <v>-0.186617</v>
      </c>
      <c r="AJ61" s="196">
        <v>0.186617</v>
      </c>
      <c r="AK61" s="192">
        <v>0</v>
      </c>
      <c r="AL61" s="193">
        <v>0</v>
      </c>
      <c r="AM61" s="177" t="s">
        <v>29</v>
      </c>
      <c r="AN61" s="195">
        <v>0</v>
      </c>
      <c r="AO61" s="196">
        <v>0</v>
      </c>
      <c r="AP61" s="192">
        <v>0.49813</v>
      </c>
      <c r="AQ61" s="193">
        <v>0</v>
      </c>
      <c r="AR61" s="194" t="s">
        <v>29</v>
      </c>
      <c r="AS61" s="195">
        <v>0.49813</v>
      </c>
      <c r="AT61" s="196">
        <v>0</v>
      </c>
      <c r="AU61" s="192">
        <v>-0.769512</v>
      </c>
      <c r="AV61" s="193">
        <v>-0.186617</v>
      </c>
      <c r="AW61" s="194">
        <v>-2.1234828552597</v>
      </c>
      <c r="AX61" s="661">
        <v>-0.582895</v>
      </c>
      <c r="AY61" s="196">
        <v>-0.186617</v>
      </c>
      <c r="AZ61" s="230">
        <v>-8.38157063500711</v>
      </c>
      <c r="BA61" s="177" t="s">
        <v>29</v>
      </c>
      <c r="BB61" s="177" t="s">
        <v>29</v>
      </c>
      <c r="BC61" s="248" t="s">
        <v>29</v>
      </c>
      <c r="BD61" s="249" t="s">
        <v>29</v>
      </c>
      <c r="BE61" s="285">
        <v>0</v>
      </c>
      <c r="BF61" s="286">
        <v>0</v>
      </c>
      <c r="BG61" s="177" t="s">
        <v>29</v>
      </c>
      <c r="BH61" s="299">
        <v>0</v>
      </c>
      <c r="BI61" s="274">
        <v>1.5</v>
      </c>
      <c r="BJ61" s="697" t="s">
        <v>29</v>
      </c>
      <c r="BK61" s="697" t="s">
        <v>29</v>
      </c>
      <c r="BL61" s="177" t="s">
        <v>29</v>
      </c>
      <c r="BM61" s="697" t="s">
        <v>29</v>
      </c>
      <c r="BN61" s="230">
        <v>0</v>
      </c>
      <c r="BO61" s="177" t="s">
        <v>29</v>
      </c>
      <c r="BP61" s="177" t="s">
        <v>29</v>
      </c>
      <c r="BQ61" s="177" t="s">
        <v>29</v>
      </c>
      <c r="BR61" s="249" t="s">
        <v>29</v>
      </c>
      <c r="BS61" s="285" t="s">
        <v>29</v>
      </c>
      <c r="BT61" s="286" t="s">
        <v>29</v>
      </c>
      <c r="BU61" s="177" t="s">
        <v>29</v>
      </c>
      <c r="BV61" s="299" t="s">
        <v>29</v>
      </c>
      <c r="BW61" s="274" t="s">
        <v>29</v>
      </c>
      <c r="BX61" s="285" t="s">
        <v>29</v>
      </c>
      <c r="BY61" s="286" t="s">
        <v>29</v>
      </c>
      <c r="BZ61" s="177" t="s">
        <v>29</v>
      </c>
      <c r="CA61" s="299" t="s">
        <v>29</v>
      </c>
      <c r="CB61" s="274" t="s">
        <v>29</v>
      </c>
      <c r="CC61" s="194"/>
    </row>
    <row r="62" s="163" customFormat="1" collapsed="1" spans="1:81">
      <c r="A62" s="197" t="s">
        <v>84</v>
      </c>
      <c r="B62" s="198">
        <v>174.49584</v>
      </c>
      <c r="C62" s="199">
        <v>145.94955</v>
      </c>
      <c r="D62" s="232">
        <v>1.19559012001065</v>
      </c>
      <c r="E62" s="199">
        <v>28.5462899999999</v>
      </c>
      <c r="F62" s="201">
        <v>219.191348</v>
      </c>
      <c r="G62" s="198">
        <v>39.379677</v>
      </c>
      <c r="H62" s="199">
        <v>39.36175993</v>
      </c>
      <c r="I62" s="232">
        <v>1.00045518975858</v>
      </c>
      <c r="J62" s="199">
        <v>0.0179170699999815</v>
      </c>
      <c r="K62" s="201">
        <v>53.4343189999999</v>
      </c>
      <c r="L62" s="198">
        <v>46.185136</v>
      </c>
      <c r="M62" s="199">
        <v>36.2</v>
      </c>
      <c r="N62" s="232">
        <v>1.27583248618785</v>
      </c>
      <c r="O62" s="199">
        <v>9.98513600000002</v>
      </c>
      <c r="P62" s="201">
        <v>103.414831</v>
      </c>
      <c r="Q62" s="198">
        <v>62.311037</v>
      </c>
      <c r="R62" s="199">
        <v>50.98779007</v>
      </c>
      <c r="S62" s="232">
        <v>1.22207761729729</v>
      </c>
      <c r="T62" s="199">
        <v>11.32324693</v>
      </c>
      <c r="U62" s="655">
        <v>39.7336220000004</v>
      </c>
      <c r="V62" s="231">
        <v>0.357091819495525</v>
      </c>
      <c r="W62" s="232">
        <v>0.349352156755536</v>
      </c>
      <c r="X62" s="232">
        <v>1.02215432935027</v>
      </c>
      <c r="Y62" s="200">
        <v>0.00773966273998916</v>
      </c>
      <c r="Z62" s="250">
        <v>0.181273678740278</v>
      </c>
      <c r="AA62" s="198">
        <v>57.8591919999999</v>
      </c>
      <c r="AB62" s="199">
        <v>52.32849034</v>
      </c>
      <c r="AC62" s="232">
        <v>1.10569197819514</v>
      </c>
      <c r="AD62" s="199">
        <v>5.53070165999989</v>
      </c>
      <c r="AE62" s="202">
        <v>68.0950209999999</v>
      </c>
      <c r="AF62" s="198">
        <v>6.46260799999999</v>
      </c>
      <c r="AG62" s="199">
        <v>6.48205467</v>
      </c>
      <c r="AH62" s="232">
        <v>0.996999921939873</v>
      </c>
      <c r="AI62" s="199">
        <v>-0.0194466700000122</v>
      </c>
      <c r="AJ62" s="201">
        <v>11.064767</v>
      </c>
      <c r="AK62" s="198">
        <v>0</v>
      </c>
      <c r="AL62" s="199">
        <v>0</v>
      </c>
      <c r="AM62" s="232" t="s">
        <v>29</v>
      </c>
      <c r="AN62" s="199">
        <v>0</v>
      </c>
      <c r="AO62" s="201">
        <v>0.039193</v>
      </c>
      <c r="AP62" s="198">
        <v>10.07973</v>
      </c>
      <c r="AQ62" s="199">
        <v>0</v>
      </c>
      <c r="AR62" s="200" t="s">
        <v>29</v>
      </c>
      <c r="AS62" s="199">
        <v>10.07973</v>
      </c>
      <c r="AT62" s="201">
        <v>0</v>
      </c>
      <c r="AU62" s="198">
        <v>14.5294970000001</v>
      </c>
      <c r="AV62" s="199">
        <v>11.57724506</v>
      </c>
      <c r="AW62" s="200">
        <v>1.25500470316554</v>
      </c>
      <c r="AX62" s="662">
        <v>2.95225194000006</v>
      </c>
      <c r="AY62" s="201">
        <v>-16.7783969999996</v>
      </c>
      <c r="AZ62" s="231">
        <v>0.083265578136419</v>
      </c>
      <c r="BA62" s="232">
        <v>0.0793236091512444</v>
      </c>
      <c r="BB62" s="232">
        <v>1.04969477596082</v>
      </c>
      <c r="BC62" s="200">
        <v>0.00394196898517458</v>
      </c>
      <c r="BD62" s="250">
        <v>-0.0765468032980917</v>
      </c>
      <c r="BE62" s="287">
        <v>218</v>
      </c>
      <c r="BF62" s="288">
        <v>143</v>
      </c>
      <c r="BG62" s="232">
        <v>1.52447552447552</v>
      </c>
      <c r="BH62" s="232">
        <v>75</v>
      </c>
      <c r="BI62" s="275">
        <v>132.24999999</v>
      </c>
      <c r="BJ62" s="696">
        <v>1.24937355608592</v>
      </c>
      <c r="BK62" s="696">
        <v>1.02062622377622</v>
      </c>
      <c r="BL62" s="232">
        <v>1.22412449041663</v>
      </c>
      <c r="BM62" s="696">
        <v>0.228747332309695</v>
      </c>
      <c r="BN62" s="231">
        <v>0.331579205555845</v>
      </c>
      <c r="BO62" s="232">
        <v>0.358538209538844</v>
      </c>
      <c r="BP62" s="232">
        <v>0.924808560801166</v>
      </c>
      <c r="BQ62" s="232">
        <v>-0.0269590039829986</v>
      </c>
      <c r="BR62" s="250">
        <v>0.310664730252035</v>
      </c>
      <c r="BS62" s="287">
        <v>3.0158706675337</v>
      </c>
      <c r="BT62" s="288">
        <v>2.78910301160429</v>
      </c>
      <c r="BU62" s="232">
        <v>1.08130486933825</v>
      </c>
      <c r="BV62" s="232">
        <v>0.226767655929406</v>
      </c>
      <c r="BW62" s="275">
        <v>3.21890418390502</v>
      </c>
      <c r="BX62" s="287">
        <v>0.251118214716861</v>
      </c>
      <c r="BY62" s="288">
        <v>0.221241717175057</v>
      </c>
      <c r="BZ62" s="232">
        <v>1.13504007256536</v>
      </c>
      <c r="CA62" s="232">
        <v>0.029876497541804</v>
      </c>
      <c r="CB62" s="275">
        <v>-0.246396825400782</v>
      </c>
      <c r="CC62" s="194"/>
    </row>
    <row r="63" s="164" customFormat="1" hidden="1" outlineLevel="2" spans="1:81">
      <c r="A63" s="203" t="s">
        <v>85</v>
      </c>
      <c r="B63" s="192">
        <v>70.511532</v>
      </c>
      <c r="C63" s="193">
        <v>79.2</v>
      </c>
      <c r="D63" s="177">
        <v>0.890297121212121</v>
      </c>
      <c r="E63" s="195">
        <v>-8.688468</v>
      </c>
      <c r="F63" s="196">
        <v>0</v>
      </c>
      <c r="G63" s="192">
        <v>36.106514</v>
      </c>
      <c r="H63" s="193">
        <v>42.77</v>
      </c>
      <c r="I63" s="177">
        <v>0.844201870469955</v>
      </c>
      <c r="J63" s="195">
        <v>-6.66348600000001</v>
      </c>
      <c r="K63" s="196">
        <v>0</v>
      </c>
      <c r="L63" s="192">
        <v>0</v>
      </c>
      <c r="M63" s="193">
        <v>0</v>
      </c>
      <c r="N63" s="177" t="s">
        <v>29</v>
      </c>
      <c r="O63" s="195">
        <v>0</v>
      </c>
      <c r="P63" s="196">
        <v>0</v>
      </c>
      <c r="Q63" s="192">
        <v>34.405018</v>
      </c>
      <c r="R63" s="193">
        <v>36.43</v>
      </c>
      <c r="S63" s="177">
        <v>0.944414438649465</v>
      </c>
      <c r="T63" s="195">
        <v>-2.02498199999999</v>
      </c>
      <c r="U63" s="196">
        <v>0</v>
      </c>
      <c r="V63" s="230">
        <v>0.487934626069393</v>
      </c>
      <c r="W63" s="177">
        <v>0.459974747474747</v>
      </c>
      <c r="X63" s="177">
        <v>1.06078568171002</v>
      </c>
      <c r="Y63" s="248">
        <v>0.0279598785946455</v>
      </c>
      <c r="Z63" s="249" t="s">
        <v>29</v>
      </c>
      <c r="AA63" s="192">
        <v>17.820025</v>
      </c>
      <c r="AB63" s="193">
        <v>19.12</v>
      </c>
      <c r="AC63" s="177">
        <v>0.932009675732219</v>
      </c>
      <c r="AD63" s="195">
        <v>-1.29997499999998</v>
      </c>
      <c r="AE63" s="656">
        <v>0</v>
      </c>
      <c r="AF63" s="192">
        <v>1.758881</v>
      </c>
      <c r="AG63" s="193">
        <v>4.82120927</v>
      </c>
      <c r="AH63" s="177">
        <v>0.3648215419614</v>
      </c>
      <c r="AI63" s="195">
        <v>-3.06232827</v>
      </c>
      <c r="AJ63" s="196">
        <v>0</v>
      </c>
      <c r="AK63" s="192">
        <v>0.079183</v>
      </c>
      <c r="AL63" s="193">
        <v>0</v>
      </c>
      <c r="AM63" s="177" t="s">
        <v>29</v>
      </c>
      <c r="AN63" s="195">
        <v>0.079183</v>
      </c>
      <c r="AO63" s="196">
        <v>0</v>
      </c>
      <c r="AP63" s="192">
        <v>0</v>
      </c>
      <c r="AQ63" s="193">
        <v>0</v>
      </c>
      <c r="AR63" s="194" t="s">
        <v>29</v>
      </c>
      <c r="AS63" s="195">
        <v>0</v>
      </c>
      <c r="AT63" s="196">
        <v>0</v>
      </c>
      <c r="AU63" s="192">
        <v>14.905295</v>
      </c>
      <c r="AV63" s="193">
        <v>12.48879073</v>
      </c>
      <c r="AW63" s="194">
        <v>1.19349385558965</v>
      </c>
      <c r="AX63" s="661">
        <v>2.41650426999999</v>
      </c>
      <c r="AY63" s="196">
        <v>0</v>
      </c>
      <c r="AZ63" s="230">
        <v>0.211388046426221</v>
      </c>
      <c r="BA63" s="177">
        <v>0.157686751641414</v>
      </c>
      <c r="BB63" s="177">
        <v>1.34055679520196</v>
      </c>
      <c r="BC63" s="248">
        <v>0.0537012947848073</v>
      </c>
      <c r="BD63" s="249" t="s">
        <v>29</v>
      </c>
      <c r="BE63" s="285">
        <v>37</v>
      </c>
      <c r="BF63" s="286">
        <v>26</v>
      </c>
      <c r="BG63" s="177">
        <v>1.42307692307692</v>
      </c>
      <c r="BH63" s="299">
        <v>11</v>
      </c>
      <c r="BI63" s="274">
        <v>0</v>
      </c>
      <c r="BJ63" s="697">
        <v>2.04710899354839</v>
      </c>
      <c r="BK63" s="697">
        <v>3.42692307692308</v>
      </c>
      <c r="BL63" s="177">
        <v>0.597360649071359</v>
      </c>
      <c r="BM63" s="697">
        <v>-1.37981408337469</v>
      </c>
      <c r="BN63" s="230">
        <v>0.252724972703756</v>
      </c>
      <c r="BO63" s="177">
        <v>0.241414141414141</v>
      </c>
      <c r="BP63" s="177">
        <v>1.04685239739213</v>
      </c>
      <c r="BQ63" s="177">
        <v>0.011310831289615</v>
      </c>
      <c r="BR63" s="249" t="s">
        <v>29</v>
      </c>
      <c r="BS63" s="285">
        <v>3.95687054311091</v>
      </c>
      <c r="BT63" s="286">
        <v>4.14225941422594</v>
      </c>
      <c r="BU63" s="177">
        <v>0.955244504852027</v>
      </c>
      <c r="BV63" s="299">
        <v>-0.185388871115034</v>
      </c>
      <c r="BW63" s="274" t="s">
        <v>29</v>
      </c>
      <c r="BX63" s="285">
        <v>0.836435134069675</v>
      </c>
      <c r="BY63" s="286">
        <v>0.653179431485355</v>
      </c>
      <c r="BZ63" s="177">
        <v>1.28055951205872</v>
      </c>
      <c r="CA63" s="299">
        <v>0.18325570258432</v>
      </c>
      <c r="CB63" s="274" t="s">
        <v>29</v>
      </c>
      <c r="CC63" s="194"/>
    </row>
    <row r="64" s="164" customFormat="1" hidden="1" outlineLevel="2" spans="1:81">
      <c r="A64" s="203" t="s">
        <v>86</v>
      </c>
      <c r="B64" s="192">
        <v>48.587916</v>
      </c>
      <c r="C64" s="193">
        <v>45</v>
      </c>
      <c r="D64" s="177">
        <v>1.07973146666667</v>
      </c>
      <c r="E64" s="195">
        <v>3.58791600000003</v>
      </c>
      <c r="F64" s="196">
        <v>0</v>
      </c>
      <c r="G64" s="192">
        <v>0</v>
      </c>
      <c r="H64" s="193">
        <v>0</v>
      </c>
      <c r="I64" s="177" t="s">
        <v>29</v>
      </c>
      <c r="J64" s="195">
        <v>0</v>
      </c>
      <c r="K64" s="196">
        <v>0</v>
      </c>
      <c r="L64" s="192">
        <v>39.1780249999999</v>
      </c>
      <c r="M64" s="193">
        <v>31.5</v>
      </c>
      <c r="N64" s="177">
        <v>1.24374682539682</v>
      </c>
      <c r="O64" s="195">
        <v>7.67802499999994</v>
      </c>
      <c r="P64" s="196">
        <v>0</v>
      </c>
      <c r="Q64" s="192">
        <v>9.40989100000009</v>
      </c>
      <c r="R64" s="193">
        <v>13.5</v>
      </c>
      <c r="S64" s="177">
        <v>0.697028962962969</v>
      </c>
      <c r="T64" s="195">
        <v>-4.09010899999991</v>
      </c>
      <c r="U64" s="196">
        <v>0</v>
      </c>
      <c r="V64" s="230">
        <v>0.193667310201164</v>
      </c>
      <c r="W64" s="177">
        <v>0.3</v>
      </c>
      <c r="X64" s="177">
        <v>0.645557700670545</v>
      </c>
      <c r="Y64" s="248">
        <v>-0.106332689798836</v>
      </c>
      <c r="Z64" s="249" t="s">
        <v>29</v>
      </c>
      <c r="AA64" s="192">
        <v>1.931777</v>
      </c>
      <c r="AB64" s="193">
        <v>1.932</v>
      </c>
      <c r="AC64" s="177">
        <v>0.999884575569359</v>
      </c>
      <c r="AD64" s="195">
        <v>-0.000222999999999196</v>
      </c>
      <c r="AE64" s="656">
        <v>0</v>
      </c>
      <c r="AF64" s="192">
        <v>0.129974</v>
      </c>
      <c r="AG64" s="193">
        <v>0</v>
      </c>
      <c r="AH64" s="177" t="s">
        <v>29</v>
      </c>
      <c r="AI64" s="195">
        <v>0.129974</v>
      </c>
      <c r="AJ64" s="196">
        <v>0</v>
      </c>
      <c r="AK64" s="192">
        <v>0</v>
      </c>
      <c r="AL64" s="193">
        <v>0</v>
      </c>
      <c r="AM64" s="177" t="s">
        <v>29</v>
      </c>
      <c r="AN64" s="195">
        <v>0</v>
      </c>
      <c r="AO64" s="196">
        <v>0</v>
      </c>
      <c r="AP64" s="192">
        <v>0</v>
      </c>
      <c r="AQ64" s="193">
        <v>0</v>
      </c>
      <c r="AR64" s="194" t="s">
        <v>29</v>
      </c>
      <c r="AS64" s="195">
        <v>0</v>
      </c>
      <c r="AT64" s="196">
        <v>0</v>
      </c>
      <c r="AU64" s="192">
        <v>7.34814000000008</v>
      </c>
      <c r="AV64" s="193">
        <v>11.568</v>
      </c>
      <c r="AW64" s="194">
        <v>0.635212655601667</v>
      </c>
      <c r="AX64" s="661">
        <v>-4.21985999999992</v>
      </c>
      <c r="AY64" s="196">
        <v>0</v>
      </c>
      <c r="AZ64" s="230">
        <v>0.151233899391776</v>
      </c>
      <c r="BA64" s="177">
        <v>0.257066666666667</v>
      </c>
      <c r="BB64" s="177">
        <v>0.588306143899544</v>
      </c>
      <c r="BC64" s="248">
        <v>-0.105832767274891</v>
      </c>
      <c r="BD64" s="249" t="s">
        <v>29</v>
      </c>
      <c r="BE64" s="285">
        <v>6</v>
      </c>
      <c r="BF64" s="286">
        <v>4</v>
      </c>
      <c r="BG64" s="177">
        <v>1.5</v>
      </c>
      <c r="BH64" s="299">
        <v>2</v>
      </c>
      <c r="BI64" s="274">
        <v>0</v>
      </c>
      <c r="BJ64" s="697">
        <v>9.30406902127659</v>
      </c>
      <c r="BK64" s="697">
        <v>14.4642857142857</v>
      </c>
      <c r="BL64" s="177">
        <v>0.643244278014184</v>
      </c>
      <c r="BM64" s="697">
        <v>-5.16021669300912</v>
      </c>
      <c r="BN64" s="230">
        <v>0.0397583835454066</v>
      </c>
      <c r="BO64" s="177">
        <v>0.0429333333333333</v>
      </c>
      <c r="BP64" s="177">
        <v>0.926049306181832</v>
      </c>
      <c r="BQ64" s="177">
        <v>-0.00317494978792667</v>
      </c>
      <c r="BR64" s="249" t="s">
        <v>29</v>
      </c>
      <c r="BS64" s="285">
        <v>25.1519279916885</v>
      </c>
      <c r="BT64" s="286">
        <v>23.2919254658385</v>
      </c>
      <c r="BU64" s="177">
        <v>1.07985610844316</v>
      </c>
      <c r="BV64" s="299">
        <v>1.86000252584999</v>
      </c>
      <c r="BW64" s="274" t="s">
        <v>29</v>
      </c>
      <c r="BX64" s="285">
        <v>3.80382414740422</v>
      </c>
      <c r="BY64" s="286">
        <v>5.98757763975155</v>
      </c>
      <c r="BZ64" s="177">
        <v>0.635285983124564</v>
      </c>
      <c r="CA64" s="299">
        <v>-2.18375349234733</v>
      </c>
      <c r="CB64" s="274" t="s">
        <v>29</v>
      </c>
      <c r="CC64" s="194"/>
    </row>
    <row r="65" s="164" customFormat="1" hidden="1" outlineLevel="2" spans="1:81">
      <c r="A65" s="203" t="s">
        <v>87</v>
      </c>
      <c r="B65" s="192">
        <v>58.862524</v>
      </c>
      <c r="C65" s="193">
        <v>127</v>
      </c>
      <c r="D65" s="177">
        <v>0.463484440944882</v>
      </c>
      <c r="E65" s="195">
        <v>-68.137476</v>
      </c>
      <c r="F65" s="196">
        <v>0</v>
      </c>
      <c r="G65" s="192">
        <v>0</v>
      </c>
      <c r="H65" s="193">
        <v>0</v>
      </c>
      <c r="I65" s="177" t="s">
        <v>29</v>
      </c>
      <c r="J65" s="195">
        <v>0</v>
      </c>
      <c r="K65" s="196">
        <v>0</v>
      </c>
      <c r="L65" s="192">
        <v>49.038027</v>
      </c>
      <c r="M65" s="193">
        <v>102.87</v>
      </c>
      <c r="N65" s="177">
        <v>0.476699008457276</v>
      </c>
      <c r="O65" s="195">
        <v>-53.831973</v>
      </c>
      <c r="P65" s="196">
        <v>0</v>
      </c>
      <c r="Q65" s="192">
        <v>9.82449699999996</v>
      </c>
      <c r="R65" s="193">
        <v>24.13</v>
      </c>
      <c r="S65" s="177">
        <v>0.407148653128883</v>
      </c>
      <c r="T65" s="195">
        <v>-14.305503</v>
      </c>
      <c r="U65" s="196">
        <v>0</v>
      </c>
      <c r="V65" s="230">
        <v>0.166905805806084</v>
      </c>
      <c r="W65" s="177">
        <v>0.19</v>
      </c>
      <c r="X65" s="177">
        <v>0.878451609505706</v>
      </c>
      <c r="Y65" s="248">
        <v>-0.0230941941939159</v>
      </c>
      <c r="Z65" s="249" t="s">
        <v>29</v>
      </c>
      <c r="AA65" s="192">
        <v>5.871263</v>
      </c>
      <c r="AB65" s="193">
        <v>7.36</v>
      </c>
      <c r="AC65" s="177">
        <v>0.797725951086956</v>
      </c>
      <c r="AD65" s="195">
        <v>-1.488737</v>
      </c>
      <c r="AE65" s="656">
        <v>0</v>
      </c>
      <c r="AF65" s="192">
        <v>8.55938899999999</v>
      </c>
      <c r="AG65" s="193">
        <v>9.39251333</v>
      </c>
      <c r="AH65" s="177">
        <v>0.911299105923121</v>
      </c>
      <c r="AI65" s="195">
        <v>-0.833124330000008</v>
      </c>
      <c r="AJ65" s="196">
        <v>0</v>
      </c>
      <c r="AK65" s="192">
        <v>0</v>
      </c>
      <c r="AL65" s="193">
        <v>0</v>
      </c>
      <c r="AM65" s="177" t="s">
        <v>29</v>
      </c>
      <c r="AN65" s="195">
        <v>0</v>
      </c>
      <c r="AO65" s="196">
        <v>0</v>
      </c>
      <c r="AP65" s="192">
        <v>0</v>
      </c>
      <c r="AQ65" s="193">
        <v>0</v>
      </c>
      <c r="AR65" s="194" t="s">
        <v>29</v>
      </c>
      <c r="AS65" s="195">
        <v>0</v>
      </c>
      <c r="AT65" s="196">
        <v>0</v>
      </c>
      <c r="AU65" s="192">
        <v>-4.60615500000003</v>
      </c>
      <c r="AV65" s="193">
        <v>7.37748667</v>
      </c>
      <c r="AW65" s="194">
        <v>-0.624352873280085</v>
      </c>
      <c r="AX65" s="661">
        <v>-11.98364167</v>
      </c>
      <c r="AY65" s="196">
        <v>0</v>
      </c>
      <c r="AZ65" s="230">
        <v>-0.0782527606189641</v>
      </c>
      <c r="BA65" s="177">
        <v>0.0580904462204724</v>
      </c>
      <c r="BB65" s="177">
        <v>-1.34708486008128</v>
      </c>
      <c r="BC65" s="248">
        <v>-0.136343206839437</v>
      </c>
      <c r="BD65" s="249" t="s">
        <v>29</v>
      </c>
      <c r="BE65" s="285">
        <v>35</v>
      </c>
      <c r="BF65" s="286">
        <v>0</v>
      </c>
      <c r="BG65" s="177" t="s">
        <v>29</v>
      </c>
      <c r="BH65" s="299">
        <v>35</v>
      </c>
      <c r="BI65" s="274">
        <v>0</v>
      </c>
      <c r="BJ65" s="697">
        <v>2.702871</v>
      </c>
      <c r="BK65" s="697" t="s">
        <v>29</v>
      </c>
      <c r="BL65" s="177" t="s">
        <v>29</v>
      </c>
      <c r="BM65" s="697" t="s">
        <v>29</v>
      </c>
      <c r="BN65" s="230">
        <v>0.0997453490101784</v>
      </c>
      <c r="BO65" s="177">
        <v>0.0579527559055118</v>
      </c>
      <c r="BP65" s="177">
        <v>1.72114936471368</v>
      </c>
      <c r="BQ65" s="177">
        <v>0.0417925931046666</v>
      </c>
      <c r="BR65" s="249" t="s">
        <v>29</v>
      </c>
      <c r="BS65" s="285">
        <v>10.0255301116642</v>
      </c>
      <c r="BT65" s="286">
        <v>17.2554347826087</v>
      </c>
      <c r="BU65" s="177">
        <v>0.581007099384635</v>
      </c>
      <c r="BV65" s="299">
        <v>-7.22990467094448</v>
      </c>
      <c r="BW65" s="274" t="s">
        <v>29</v>
      </c>
      <c r="BX65" s="285">
        <v>-0.784525407906277</v>
      </c>
      <c r="BY65" s="286">
        <v>1.00237590625</v>
      </c>
      <c r="BZ65" s="177">
        <v>-0.78266586718078</v>
      </c>
      <c r="CA65" s="299">
        <v>-1.78690131415628</v>
      </c>
      <c r="CB65" s="274" t="s">
        <v>29</v>
      </c>
      <c r="CC65" s="194"/>
    </row>
    <row r="66" s="164" customFormat="1" hidden="1" outlineLevel="2" spans="1:81">
      <c r="A66" s="203" t="s">
        <v>88</v>
      </c>
      <c r="B66" s="192">
        <v>175.929192</v>
      </c>
      <c r="C66" s="193">
        <v>200</v>
      </c>
      <c r="D66" s="177">
        <v>0.879645959999999</v>
      </c>
      <c r="E66" s="676">
        <v>-24.0708080000001</v>
      </c>
      <c r="F66" s="196">
        <v>0</v>
      </c>
      <c r="G66" s="192">
        <v>0</v>
      </c>
      <c r="H66" s="193">
        <v>0</v>
      </c>
      <c r="I66" s="177" t="s">
        <v>29</v>
      </c>
      <c r="J66" s="195">
        <v>0</v>
      </c>
      <c r="K66" s="196">
        <v>0</v>
      </c>
      <c r="L66" s="192">
        <v>158.393843</v>
      </c>
      <c r="M66" s="193">
        <v>173</v>
      </c>
      <c r="N66" s="177">
        <v>0.915571346820809</v>
      </c>
      <c r="O66" s="195">
        <v>-14.606157</v>
      </c>
      <c r="P66" s="196">
        <v>0</v>
      </c>
      <c r="Q66" s="192">
        <v>17.5353489999999</v>
      </c>
      <c r="R66" s="193">
        <v>27</v>
      </c>
      <c r="S66" s="177">
        <v>0.649457370370365</v>
      </c>
      <c r="T66" s="195">
        <v>-9.46465100000015</v>
      </c>
      <c r="U66" s="196">
        <v>0</v>
      </c>
      <c r="V66" s="230">
        <v>0.0996727649382933</v>
      </c>
      <c r="W66" s="177">
        <v>0.135</v>
      </c>
      <c r="X66" s="177">
        <v>0.738316777320691</v>
      </c>
      <c r="Y66" s="248">
        <v>-0.0353272350617067</v>
      </c>
      <c r="Z66" s="249" t="s">
        <v>29</v>
      </c>
      <c r="AA66" s="192">
        <v>10.873832</v>
      </c>
      <c r="AB66" s="193">
        <v>9.6</v>
      </c>
      <c r="AC66" s="177">
        <v>1.13269083333333</v>
      </c>
      <c r="AD66" s="195">
        <v>1.273832</v>
      </c>
      <c r="AE66" s="656">
        <v>0</v>
      </c>
      <c r="AF66" s="192">
        <v>9.61061899999999</v>
      </c>
      <c r="AG66" s="193">
        <v>12.57</v>
      </c>
      <c r="AH66" s="177">
        <v>0.764567939538583</v>
      </c>
      <c r="AI66" s="195">
        <v>-2.95938100000001</v>
      </c>
      <c r="AJ66" s="196">
        <v>0</v>
      </c>
      <c r="AK66" s="192">
        <v>9.7e-5</v>
      </c>
      <c r="AL66" s="193">
        <v>0</v>
      </c>
      <c r="AM66" s="177" t="s">
        <v>29</v>
      </c>
      <c r="AN66" s="195">
        <v>9.7e-5</v>
      </c>
      <c r="AO66" s="196">
        <v>0</v>
      </c>
      <c r="AP66" s="192">
        <v>0.002743</v>
      </c>
      <c r="AQ66" s="193">
        <v>0</v>
      </c>
      <c r="AR66" s="194" t="s">
        <v>29</v>
      </c>
      <c r="AS66" s="195">
        <v>0.002743</v>
      </c>
      <c r="AT66" s="196">
        <v>0</v>
      </c>
      <c r="AU66" s="192">
        <v>-2.95174800000012</v>
      </c>
      <c r="AV66" s="193">
        <v>4.83000000000001</v>
      </c>
      <c r="AW66" s="194">
        <v>-0.611127950310584</v>
      </c>
      <c r="AX66" s="661">
        <v>-7.78174800000013</v>
      </c>
      <c r="AY66" s="196">
        <v>0</v>
      </c>
      <c r="AZ66" s="230">
        <v>-0.0167780455673333</v>
      </c>
      <c r="BA66" s="177">
        <v>0.02415</v>
      </c>
      <c r="BB66" s="177">
        <v>-0.694743087674256</v>
      </c>
      <c r="BC66" s="248">
        <v>-0.0409280455673333</v>
      </c>
      <c r="BD66" s="249" t="s">
        <v>29</v>
      </c>
      <c r="BE66" s="285">
        <v>8</v>
      </c>
      <c r="BF66" s="286">
        <v>45</v>
      </c>
      <c r="BG66" s="177">
        <v>0.177777777777778</v>
      </c>
      <c r="BH66" s="299">
        <v>-37</v>
      </c>
      <c r="BI66" s="274">
        <v>0</v>
      </c>
      <c r="BJ66" s="697">
        <v>10.55575152</v>
      </c>
      <c r="BK66" s="697">
        <v>5.71428571428571</v>
      </c>
      <c r="BL66" s="177">
        <v>1.847256516</v>
      </c>
      <c r="BM66" s="697">
        <v>4.84146580571428</v>
      </c>
      <c r="BN66" s="230">
        <v>0.0618080028469636</v>
      </c>
      <c r="BO66" s="177">
        <v>0.048</v>
      </c>
      <c r="BP66" s="177">
        <v>1.28766672597841</v>
      </c>
      <c r="BQ66" s="177">
        <v>0.0138080028469636</v>
      </c>
      <c r="BR66" s="249" t="s">
        <v>29</v>
      </c>
      <c r="BS66" s="285">
        <v>16.1791346417712</v>
      </c>
      <c r="BT66" s="286">
        <v>20.8333333333333</v>
      </c>
      <c r="BU66" s="177">
        <v>0.776598462805017</v>
      </c>
      <c r="BV66" s="299">
        <v>-4.65419869156213</v>
      </c>
      <c r="BW66" s="274" t="s">
        <v>29</v>
      </c>
      <c r="BX66" s="285">
        <v>-0.271454258259657</v>
      </c>
      <c r="BY66" s="286">
        <v>0.503125000000001</v>
      </c>
      <c r="BZ66" s="177">
        <v>-0.539536413932237</v>
      </c>
      <c r="CA66" s="299">
        <v>-0.774579258259658</v>
      </c>
      <c r="CB66" s="274" t="s">
        <v>29</v>
      </c>
      <c r="CC66" s="194"/>
    </row>
    <row r="67" s="164" customFormat="1" hidden="1" outlineLevel="2" spans="1:81">
      <c r="A67" s="203" t="s">
        <v>89</v>
      </c>
      <c r="B67" s="192">
        <v>0</v>
      </c>
      <c r="C67" s="193">
        <v>248</v>
      </c>
      <c r="D67" s="177">
        <v>0</v>
      </c>
      <c r="E67" s="195">
        <v>-248</v>
      </c>
      <c r="F67" s="196">
        <v>0</v>
      </c>
      <c r="G67" s="192">
        <v>0</v>
      </c>
      <c r="H67" s="193">
        <v>0</v>
      </c>
      <c r="I67" s="177" t="s">
        <v>29</v>
      </c>
      <c r="J67" s="195">
        <v>0</v>
      </c>
      <c r="K67" s="196">
        <v>0</v>
      </c>
      <c r="L67" s="192">
        <v>0</v>
      </c>
      <c r="M67" s="193">
        <v>201.4135458</v>
      </c>
      <c r="N67" s="177">
        <v>0</v>
      </c>
      <c r="O67" s="195">
        <v>-201.4135458</v>
      </c>
      <c r="P67" s="196">
        <v>0</v>
      </c>
      <c r="Q67" s="192">
        <v>0</v>
      </c>
      <c r="R67" s="193">
        <v>46.5864542</v>
      </c>
      <c r="S67" s="177">
        <v>0</v>
      </c>
      <c r="T67" s="195">
        <v>-46.5864542</v>
      </c>
      <c r="U67" s="196">
        <v>0</v>
      </c>
      <c r="V67" s="230" t="s">
        <v>29</v>
      </c>
      <c r="W67" s="177">
        <v>0.187848605645161</v>
      </c>
      <c r="X67" s="177" t="s">
        <v>29</v>
      </c>
      <c r="Y67" s="248" t="s">
        <v>29</v>
      </c>
      <c r="Z67" s="249" t="s">
        <v>29</v>
      </c>
      <c r="AA67" s="192">
        <v>0.2</v>
      </c>
      <c r="AB67" s="193">
        <v>9.70954582</v>
      </c>
      <c r="AC67" s="177">
        <v>0.020598285821777</v>
      </c>
      <c r="AD67" s="195">
        <v>-9.50954582</v>
      </c>
      <c r="AE67" s="656">
        <v>0</v>
      </c>
      <c r="AF67" s="192">
        <v>0.07</v>
      </c>
      <c r="AG67" s="193">
        <v>21.59</v>
      </c>
      <c r="AH67" s="177">
        <v>0.0032422417786012</v>
      </c>
      <c r="AI67" s="195">
        <v>-21.52</v>
      </c>
      <c r="AJ67" s="196">
        <v>0</v>
      </c>
      <c r="AK67" s="192">
        <v>0</v>
      </c>
      <c r="AL67" s="193">
        <v>0</v>
      </c>
      <c r="AM67" s="177" t="s">
        <v>29</v>
      </c>
      <c r="AN67" s="195">
        <v>0</v>
      </c>
      <c r="AO67" s="196">
        <v>0</v>
      </c>
      <c r="AP67" s="192">
        <v>0</v>
      </c>
      <c r="AQ67" s="193">
        <v>0</v>
      </c>
      <c r="AR67" s="194" t="s">
        <v>29</v>
      </c>
      <c r="AS67" s="195">
        <v>0</v>
      </c>
      <c r="AT67" s="196">
        <v>0</v>
      </c>
      <c r="AU67" s="192">
        <v>-0.27</v>
      </c>
      <c r="AV67" s="193">
        <v>15.28690838</v>
      </c>
      <c r="AW67" s="194">
        <v>-0.017662171662731</v>
      </c>
      <c r="AX67" s="661">
        <v>-15.55690838</v>
      </c>
      <c r="AY67" s="196">
        <v>0</v>
      </c>
      <c r="AZ67" s="230" t="s">
        <v>29</v>
      </c>
      <c r="BA67" s="177">
        <v>0.0616407595967742</v>
      </c>
      <c r="BB67" s="177" t="s">
        <v>29</v>
      </c>
      <c r="BC67" s="248" t="s">
        <v>29</v>
      </c>
      <c r="BD67" s="249" t="s">
        <v>29</v>
      </c>
      <c r="BE67" s="285">
        <v>0</v>
      </c>
      <c r="BF67" s="286">
        <v>0</v>
      </c>
      <c r="BG67" s="177" t="s">
        <v>29</v>
      </c>
      <c r="BH67" s="299">
        <v>0</v>
      </c>
      <c r="BI67" s="274">
        <v>0</v>
      </c>
      <c r="BJ67" s="697">
        <v>0</v>
      </c>
      <c r="BK67" s="697">
        <v>11.0495049504951</v>
      </c>
      <c r="BL67" s="177">
        <v>0</v>
      </c>
      <c r="BM67" s="697">
        <v>-11.0495049504951</v>
      </c>
      <c r="BN67" s="230" t="s">
        <v>29</v>
      </c>
      <c r="BO67" s="177">
        <v>0.0391513944354839</v>
      </c>
      <c r="BP67" s="177" t="s">
        <v>29</v>
      </c>
      <c r="BQ67" s="177" t="s">
        <v>29</v>
      </c>
      <c r="BR67" s="249" t="s">
        <v>29</v>
      </c>
      <c r="BS67" s="285">
        <v>0</v>
      </c>
      <c r="BT67" s="286">
        <v>25.5418744190035</v>
      </c>
      <c r="BU67" s="177">
        <v>0</v>
      </c>
      <c r="BV67" s="299">
        <v>-25.5418744190035</v>
      </c>
      <c r="BW67" s="274" t="s">
        <v>29</v>
      </c>
      <c r="BX67" s="285">
        <v>-1.35</v>
      </c>
      <c r="BY67" s="286">
        <v>1.57442054071279</v>
      </c>
      <c r="BZ67" s="177">
        <v>-0.857458325199957</v>
      </c>
      <c r="CA67" s="299">
        <v>-2.92442054071279</v>
      </c>
      <c r="CB67" s="274" t="s">
        <v>29</v>
      </c>
      <c r="CC67" s="194"/>
    </row>
    <row r="68" s="164" customFormat="1" hidden="1" outlineLevel="2" spans="1:81">
      <c r="A68" s="203" t="s">
        <v>90</v>
      </c>
      <c r="B68" s="192">
        <v>0</v>
      </c>
      <c r="C68" s="193">
        <v>36.73</v>
      </c>
      <c r="D68" s="177">
        <v>0</v>
      </c>
      <c r="E68" s="195">
        <v>-36.73</v>
      </c>
      <c r="F68" s="196">
        <v>0</v>
      </c>
      <c r="G68" s="192">
        <v>0.0192500000000995</v>
      </c>
      <c r="H68" s="193">
        <v>19.94</v>
      </c>
      <c r="I68" s="177">
        <v>0.000965396188570686</v>
      </c>
      <c r="J68" s="195">
        <v>-19.9207499999999</v>
      </c>
      <c r="K68" s="196">
        <v>0</v>
      </c>
      <c r="L68" s="192">
        <v>0</v>
      </c>
      <c r="M68" s="193">
        <v>0</v>
      </c>
      <c r="N68" s="177" t="s">
        <v>29</v>
      </c>
      <c r="O68" s="195">
        <v>0</v>
      </c>
      <c r="P68" s="196">
        <v>0</v>
      </c>
      <c r="Q68" s="192">
        <v>-0.0192500000000995</v>
      </c>
      <c r="R68" s="193">
        <v>16.79</v>
      </c>
      <c r="S68" s="177">
        <v>-0.00114651578321023</v>
      </c>
      <c r="T68" s="195">
        <v>-16.8092500000001</v>
      </c>
      <c r="U68" s="196">
        <v>0</v>
      </c>
      <c r="V68" s="230" t="s">
        <v>29</v>
      </c>
      <c r="W68" s="177">
        <v>0.457119520827661</v>
      </c>
      <c r="X68" s="177" t="s">
        <v>29</v>
      </c>
      <c r="Y68" s="248" t="s">
        <v>29</v>
      </c>
      <c r="Z68" s="249" t="s">
        <v>29</v>
      </c>
      <c r="AA68" s="192">
        <v>-0.414217000000001</v>
      </c>
      <c r="AB68" s="193">
        <v>10.20291666</v>
      </c>
      <c r="AC68" s="177">
        <v>-0.0405979009535496</v>
      </c>
      <c r="AD68" s="195">
        <v>-10.61713366</v>
      </c>
      <c r="AE68" s="656">
        <v>0</v>
      </c>
      <c r="AF68" s="192">
        <v>1.126649</v>
      </c>
      <c r="AG68" s="193">
        <v>0.94</v>
      </c>
      <c r="AH68" s="177">
        <v>1.19856276595745</v>
      </c>
      <c r="AI68" s="195">
        <v>0.186648999999999</v>
      </c>
      <c r="AJ68" s="196">
        <v>0</v>
      </c>
      <c r="AK68" s="192">
        <v>0</v>
      </c>
      <c r="AL68" s="193">
        <v>0</v>
      </c>
      <c r="AM68" s="177" t="s">
        <v>29</v>
      </c>
      <c r="AN68" s="195">
        <v>0</v>
      </c>
      <c r="AO68" s="196">
        <v>0</v>
      </c>
      <c r="AP68" s="192">
        <v>0</v>
      </c>
      <c r="AQ68" s="193">
        <v>0</v>
      </c>
      <c r="AR68" s="194" t="s">
        <v>29</v>
      </c>
      <c r="AS68" s="195">
        <v>0</v>
      </c>
      <c r="AT68" s="196">
        <v>0</v>
      </c>
      <c r="AU68" s="192">
        <v>-0.731682000000098</v>
      </c>
      <c r="AV68" s="193">
        <v>5.64708334</v>
      </c>
      <c r="AW68" s="194">
        <v>-0.129568124985401</v>
      </c>
      <c r="AX68" s="661">
        <v>-6.3787653400001</v>
      </c>
      <c r="AY68" s="196">
        <v>0</v>
      </c>
      <c r="AZ68" s="230" t="s">
        <v>29</v>
      </c>
      <c r="BA68" s="177">
        <v>0.153745802885924</v>
      </c>
      <c r="BB68" s="177" t="s">
        <v>29</v>
      </c>
      <c r="BC68" s="248" t="s">
        <v>29</v>
      </c>
      <c r="BD68" s="249" t="s">
        <v>29</v>
      </c>
      <c r="BE68" s="285">
        <v>31</v>
      </c>
      <c r="BF68" s="286">
        <v>25</v>
      </c>
      <c r="BG68" s="177">
        <v>1.24</v>
      </c>
      <c r="BH68" s="299">
        <v>6</v>
      </c>
      <c r="BI68" s="274">
        <v>0</v>
      </c>
      <c r="BJ68" s="697">
        <v>0</v>
      </c>
      <c r="BK68" s="697">
        <v>1.63648514851485</v>
      </c>
      <c r="BL68" s="177">
        <v>0</v>
      </c>
      <c r="BM68" s="697">
        <v>-1.63648514851485</v>
      </c>
      <c r="BN68" s="230" t="s">
        <v>29</v>
      </c>
      <c r="BO68" s="177">
        <v>0.277781558943643</v>
      </c>
      <c r="BP68" s="177" t="s">
        <v>29</v>
      </c>
      <c r="BQ68" s="177" t="s">
        <v>29</v>
      </c>
      <c r="BR68" s="249" t="s">
        <v>29</v>
      </c>
      <c r="BS68" s="285">
        <v>0</v>
      </c>
      <c r="BT68" s="286">
        <v>3.59995099675743</v>
      </c>
      <c r="BU68" s="177">
        <v>0</v>
      </c>
      <c r="BV68" s="299">
        <v>-3.59995099675743</v>
      </c>
      <c r="BW68" s="274" t="s">
        <v>29</v>
      </c>
      <c r="BX68" s="285">
        <v>1.76642194791642</v>
      </c>
      <c r="BY68" s="286">
        <v>0.553477356346455</v>
      </c>
      <c r="BZ68" s="177">
        <v>3.1914981302518</v>
      </c>
      <c r="CA68" s="299">
        <v>1.21294459156997</v>
      </c>
      <c r="CB68" s="274" t="s">
        <v>29</v>
      </c>
      <c r="CC68" s="194"/>
    </row>
    <row r="69" s="164" customFormat="1" hidden="1" outlineLevel="2" spans="1:81">
      <c r="A69" s="203" t="s">
        <v>91</v>
      </c>
      <c r="B69" s="192">
        <v>38</v>
      </c>
      <c r="C69" s="193">
        <v>41</v>
      </c>
      <c r="D69" s="177">
        <v>0.926829268292683</v>
      </c>
      <c r="E69" s="195">
        <v>-3</v>
      </c>
      <c r="F69" s="196">
        <v>0</v>
      </c>
      <c r="G69" s="192">
        <v>0</v>
      </c>
      <c r="H69" s="193">
        <v>0</v>
      </c>
      <c r="I69" s="177" t="s">
        <v>29</v>
      </c>
      <c r="J69" s="195">
        <v>0</v>
      </c>
      <c r="K69" s="196">
        <v>0</v>
      </c>
      <c r="L69" s="192">
        <v>0</v>
      </c>
      <c r="M69" s="193">
        <v>0</v>
      </c>
      <c r="N69" s="177" t="s">
        <v>29</v>
      </c>
      <c r="O69" s="195">
        <v>0</v>
      </c>
      <c r="P69" s="196">
        <v>0</v>
      </c>
      <c r="Q69" s="192">
        <v>3.6479290000001</v>
      </c>
      <c r="R69" s="193">
        <v>7.75</v>
      </c>
      <c r="S69" s="177">
        <v>0.470700516129046</v>
      </c>
      <c r="T69" s="195">
        <v>-4.1020709999999</v>
      </c>
      <c r="U69" s="196">
        <v>0</v>
      </c>
      <c r="V69" s="230">
        <v>0.0959981315789501</v>
      </c>
      <c r="W69" s="177">
        <v>0.189024390243902</v>
      </c>
      <c r="X69" s="177">
        <v>0.507861083191866</v>
      </c>
      <c r="Y69" s="248">
        <v>-0.0930262586649519</v>
      </c>
      <c r="Z69" s="249" t="s">
        <v>29</v>
      </c>
      <c r="AA69" s="192">
        <v>33.2129769999999</v>
      </c>
      <c r="AB69" s="193">
        <v>32</v>
      </c>
      <c r="AC69" s="177">
        <v>1.03790553125</v>
      </c>
      <c r="AD69" s="195">
        <v>1.2129769999999</v>
      </c>
      <c r="AE69" s="656">
        <v>0</v>
      </c>
      <c r="AF69" s="192">
        <v>1.139094</v>
      </c>
      <c r="AG69" s="193">
        <v>1.25</v>
      </c>
      <c r="AH69" s="177">
        <v>0.9112752</v>
      </c>
      <c r="AI69" s="195">
        <v>-0.110906</v>
      </c>
      <c r="AJ69" s="196">
        <v>0</v>
      </c>
      <c r="AK69" s="192">
        <v>0</v>
      </c>
      <c r="AL69" s="193">
        <v>0</v>
      </c>
      <c r="AM69" s="177" t="s">
        <v>29</v>
      </c>
      <c r="AN69" s="195">
        <v>0</v>
      </c>
      <c r="AO69" s="196">
        <v>0</v>
      </c>
      <c r="AP69" s="192">
        <v>0</v>
      </c>
      <c r="AQ69" s="193">
        <v>0</v>
      </c>
      <c r="AR69" s="194" t="s">
        <v>29</v>
      </c>
      <c r="AS69" s="195">
        <v>0</v>
      </c>
      <c r="AT69" s="196">
        <v>0</v>
      </c>
      <c r="AU69" s="192">
        <v>3.6479290000001</v>
      </c>
      <c r="AV69" s="193">
        <v>7.75</v>
      </c>
      <c r="AW69" s="194">
        <v>0.470700516129046</v>
      </c>
      <c r="AX69" s="661">
        <v>-4.1020709999999</v>
      </c>
      <c r="AY69" s="196">
        <v>0</v>
      </c>
      <c r="AZ69" s="230">
        <v>0.0959981315789501</v>
      </c>
      <c r="BA69" s="177">
        <v>0.189024390243902</v>
      </c>
      <c r="BB69" s="177">
        <v>0.507861083191866</v>
      </c>
      <c r="BC69" s="248">
        <v>-0.0930262586649519</v>
      </c>
      <c r="BD69" s="249" t="s">
        <v>29</v>
      </c>
      <c r="BE69" s="285">
        <v>0</v>
      </c>
      <c r="BF69" s="286">
        <v>0</v>
      </c>
      <c r="BG69" s="177" t="s">
        <v>29</v>
      </c>
      <c r="BH69" s="299">
        <v>0</v>
      </c>
      <c r="BI69" s="274">
        <v>0</v>
      </c>
      <c r="BJ69" s="697" t="s">
        <v>29</v>
      </c>
      <c r="BK69" s="697" t="s">
        <v>29</v>
      </c>
      <c r="BL69" s="177" t="s">
        <v>29</v>
      </c>
      <c r="BM69" s="697" t="s">
        <v>29</v>
      </c>
      <c r="BN69" s="230">
        <v>0.874025710526313</v>
      </c>
      <c r="BO69" s="177">
        <v>0.780487804878049</v>
      </c>
      <c r="BP69" s="177">
        <v>1.11984544161184</v>
      </c>
      <c r="BQ69" s="177">
        <v>0.093537905648264</v>
      </c>
      <c r="BR69" s="249" t="s">
        <v>29</v>
      </c>
      <c r="BS69" s="285">
        <v>1.14413110273132</v>
      </c>
      <c r="BT69" s="286">
        <v>1.28125</v>
      </c>
      <c r="BU69" s="177">
        <v>0.892980372863473</v>
      </c>
      <c r="BV69" s="299">
        <v>-0.137118897268675</v>
      </c>
      <c r="BW69" s="274" t="s">
        <v>29</v>
      </c>
      <c r="BX69" s="285">
        <v>0.109834448143571</v>
      </c>
      <c r="BY69" s="286">
        <v>0.2421875</v>
      </c>
      <c r="BZ69" s="177">
        <v>0.453509979431519</v>
      </c>
      <c r="CA69" s="299">
        <v>-0.132353051856429</v>
      </c>
      <c r="CB69" s="274" t="s">
        <v>29</v>
      </c>
      <c r="CC69" s="194"/>
    </row>
    <row r="70" s="164" customFormat="1" hidden="1" outlineLevel="2" spans="1:81">
      <c r="A70" s="203" t="s">
        <v>92</v>
      </c>
      <c r="B70" s="252">
        <v>0</v>
      </c>
      <c r="C70" s="193">
        <v>8</v>
      </c>
      <c r="D70" s="177">
        <v>0</v>
      </c>
      <c r="E70" s="195">
        <v>-8</v>
      </c>
      <c r="F70" s="196">
        <v>0</v>
      </c>
      <c r="G70" s="192">
        <v>0</v>
      </c>
      <c r="H70" s="193">
        <v>0</v>
      </c>
      <c r="I70" s="177" t="s">
        <v>29</v>
      </c>
      <c r="J70" s="195">
        <v>0</v>
      </c>
      <c r="K70" s="196">
        <v>0</v>
      </c>
      <c r="L70" s="192">
        <v>0</v>
      </c>
      <c r="M70" s="193">
        <v>0</v>
      </c>
      <c r="N70" s="177" t="s">
        <v>29</v>
      </c>
      <c r="O70" s="195">
        <v>0</v>
      </c>
      <c r="P70" s="196">
        <v>0</v>
      </c>
      <c r="Q70" s="192">
        <v>0</v>
      </c>
      <c r="R70" s="193">
        <v>8</v>
      </c>
      <c r="S70" s="177">
        <v>0</v>
      </c>
      <c r="T70" s="195">
        <v>-8</v>
      </c>
      <c r="U70" s="196">
        <v>0</v>
      </c>
      <c r="V70" s="230" t="s">
        <v>29</v>
      </c>
      <c r="W70" s="177">
        <v>1</v>
      </c>
      <c r="X70" s="177" t="s">
        <v>29</v>
      </c>
      <c r="Y70" s="248" t="s">
        <v>29</v>
      </c>
      <c r="Z70" s="249" t="s">
        <v>29</v>
      </c>
      <c r="AA70" s="192">
        <v>0.452499999999997</v>
      </c>
      <c r="AB70" s="193">
        <v>3.6</v>
      </c>
      <c r="AC70" s="177">
        <v>0.125694444444443</v>
      </c>
      <c r="AD70" s="195">
        <v>-3.1475</v>
      </c>
      <c r="AE70" s="656">
        <v>0</v>
      </c>
      <c r="AF70" s="192">
        <v>0.319924</v>
      </c>
      <c r="AG70" s="193">
        <v>0</v>
      </c>
      <c r="AH70" s="177" t="s">
        <v>29</v>
      </c>
      <c r="AI70" s="195">
        <v>0.319924</v>
      </c>
      <c r="AJ70" s="196">
        <v>0</v>
      </c>
      <c r="AK70" s="192">
        <v>0</v>
      </c>
      <c r="AL70" s="193">
        <v>0</v>
      </c>
      <c r="AM70" s="177" t="s">
        <v>29</v>
      </c>
      <c r="AN70" s="195">
        <v>0</v>
      </c>
      <c r="AO70" s="196">
        <v>0</v>
      </c>
      <c r="AP70" s="192">
        <v>0</v>
      </c>
      <c r="AQ70" s="193">
        <v>0</v>
      </c>
      <c r="AR70" s="194" t="s">
        <v>29</v>
      </c>
      <c r="AS70" s="195">
        <v>0</v>
      </c>
      <c r="AT70" s="196">
        <v>0</v>
      </c>
      <c r="AU70" s="192">
        <v>-0.772423999999996</v>
      </c>
      <c r="AV70" s="193">
        <v>4.4</v>
      </c>
      <c r="AW70" s="194">
        <v>-0.175550909090908</v>
      </c>
      <c r="AX70" s="661">
        <v>-5.172424</v>
      </c>
      <c r="AY70" s="196">
        <v>0</v>
      </c>
      <c r="AZ70" s="230" t="s">
        <v>29</v>
      </c>
      <c r="BA70" s="177">
        <v>0.55</v>
      </c>
      <c r="BB70" s="177" t="s">
        <v>29</v>
      </c>
      <c r="BC70" s="248" t="s">
        <v>29</v>
      </c>
      <c r="BD70" s="249" t="s">
        <v>29</v>
      </c>
      <c r="BE70" s="285">
        <v>7</v>
      </c>
      <c r="BF70" s="286">
        <v>0</v>
      </c>
      <c r="BG70" s="177" t="s">
        <v>29</v>
      </c>
      <c r="BH70" s="299">
        <v>7</v>
      </c>
      <c r="BI70" s="274">
        <v>0</v>
      </c>
      <c r="BJ70" s="697">
        <v>0</v>
      </c>
      <c r="BK70" s="697" t="s">
        <v>29</v>
      </c>
      <c r="BL70" s="177" t="s">
        <v>29</v>
      </c>
      <c r="BM70" s="697" t="s">
        <v>29</v>
      </c>
      <c r="BN70" s="230" t="s">
        <v>29</v>
      </c>
      <c r="BO70" s="177">
        <v>0.45</v>
      </c>
      <c r="BP70" s="177" t="s">
        <v>29</v>
      </c>
      <c r="BQ70" s="177" t="s">
        <v>29</v>
      </c>
      <c r="BR70" s="249" t="s">
        <v>29</v>
      </c>
      <c r="BS70" s="285">
        <v>0</v>
      </c>
      <c r="BT70" s="286">
        <v>2.22222222222222</v>
      </c>
      <c r="BU70" s="177">
        <v>0</v>
      </c>
      <c r="BV70" s="299">
        <v>-2.22222222222222</v>
      </c>
      <c r="BW70" s="274" t="s">
        <v>29</v>
      </c>
      <c r="BX70" s="285">
        <v>-1.70701436464089</v>
      </c>
      <c r="BY70" s="286">
        <v>1.22222222222222</v>
      </c>
      <c r="BZ70" s="177">
        <v>-1.39664811652437</v>
      </c>
      <c r="CA70" s="299">
        <v>-2.92923658686311</v>
      </c>
      <c r="CB70" s="274" t="s">
        <v>29</v>
      </c>
      <c r="CC70" s="194"/>
    </row>
    <row r="71" s="164" customFormat="1" hidden="1" outlineLevel="2" spans="1:81">
      <c r="A71" s="203" t="s">
        <v>93</v>
      </c>
      <c r="B71" s="192">
        <v>0</v>
      </c>
      <c r="C71" s="193">
        <v>0</v>
      </c>
      <c r="D71" s="177" t="s">
        <v>29</v>
      </c>
      <c r="E71" s="195">
        <v>0</v>
      </c>
      <c r="F71" s="196">
        <v>0</v>
      </c>
      <c r="G71" s="192">
        <v>0</v>
      </c>
      <c r="H71" s="193">
        <v>0</v>
      </c>
      <c r="I71" s="177" t="s">
        <v>29</v>
      </c>
      <c r="J71" s="195">
        <v>0</v>
      </c>
      <c r="K71" s="196">
        <v>0</v>
      </c>
      <c r="L71" s="192">
        <v>0</v>
      </c>
      <c r="M71" s="193">
        <v>0</v>
      </c>
      <c r="N71" s="177" t="s">
        <v>29</v>
      </c>
      <c r="O71" s="195">
        <v>0</v>
      </c>
      <c r="P71" s="196">
        <v>0</v>
      </c>
      <c r="Q71" s="192">
        <v>0</v>
      </c>
      <c r="R71" s="193">
        <v>7.5e-5</v>
      </c>
      <c r="S71" s="177">
        <v>0</v>
      </c>
      <c r="T71" s="195">
        <v>-7.5e-5</v>
      </c>
      <c r="U71" s="196">
        <v>0</v>
      </c>
      <c r="V71" s="230" t="s">
        <v>29</v>
      </c>
      <c r="W71" s="177" t="s">
        <v>29</v>
      </c>
      <c r="X71" s="177" t="s">
        <v>29</v>
      </c>
      <c r="Y71" s="248" t="s">
        <v>29</v>
      </c>
      <c r="Z71" s="249" t="s">
        <v>29</v>
      </c>
      <c r="AA71" s="192">
        <v>0</v>
      </c>
      <c r="AB71" s="193">
        <v>-7.5e-5</v>
      </c>
      <c r="AC71" s="177">
        <v>0</v>
      </c>
      <c r="AD71" s="195">
        <v>7.5e-5</v>
      </c>
      <c r="AE71" s="656">
        <v>0</v>
      </c>
      <c r="AF71" s="192">
        <v>0</v>
      </c>
      <c r="AG71" s="193">
        <v>0</v>
      </c>
      <c r="AH71" s="177" t="s">
        <v>29</v>
      </c>
      <c r="AI71" s="195">
        <v>0</v>
      </c>
      <c r="AJ71" s="196">
        <v>0</v>
      </c>
      <c r="AK71" s="192">
        <v>0</v>
      </c>
      <c r="AL71" s="193">
        <v>0</v>
      </c>
      <c r="AM71" s="177" t="s">
        <v>29</v>
      </c>
      <c r="AN71" s="195">
        <v>0</v>
      </c>
      <c r="AO71" s="196">
        <v>0</v>
      </c>
      <c r="AP71" s="192">
        <v>0</v>
      </c>
      <c r="AQ71" s="193">
        <v>0</v>
      </c>
      <c r="AR71" s="194" t="s">
        <v>29</v>
      </c>
      <c r="AS71" s="195">
        <v>0</v>
      </c>
      <c r="AT71" s="196">
        <v>0</v>
      </c>
      <c r="AU71" s="192">
        <v>0</v>
      </c>
      <c r="AV71" s="193">
        <v>7.5e-5</v>
      </c>
      <c r="AW71" s="194">
        <v>0</v>
      </c>
      <c r="AX71" s="661">
        <v>-7.5e-5</v>
      </c>
      <c r="AY71" s="196">
        <v>0</v>
      </c>
      <c r="AZ71" s="230" t="s">
        <v>29</v>
      </c>
      <c r="BA71" s="177" t="s">
        <v>29</v>
      </c>
      <c r="BB71" s="177" t="s">
        <v>29</v>
      </c>
      <c r="BC71" s="248" t="s">
        <v>29</v>
      </c>
      <c r="BD71" s="249" t="s">
        <v>29</v>
      </c>
      <c r="BE71" s="285">
        <v>0</v>
      </c>
      <c r="BF71" s="286">
        <v>10</v>
      </c>
      <c r="BG71" s="177">
        <v>0</v>
      </c>
      <c r="BH71" s="299">
        <v>-10</v>
      </c>
      <c r="BI71" s="274">
        <v>0</v>
      </c>
      <c r="BJ71" s="697" t="s">
        <v>29</v>
      </c>
      <c r="BK71" s="697">
        <v>0</v>
      </c>
      <c r="BL71" s="177" t="s">
        <v>29</v>
      </c>
      <c r="BM71" s="697" t="s">
        <v>29</v>
      </c>
      <c r="BN71" s="230" t="s">
        <v>29</v>
      </c>
      <c r="BO71" s="177" t="s">
        <v>29</v>
      </c>
      <c r="BP71" s="177" t="s">
        <v>29</v>
      </c>
      <c r="BQ71" s="177" t="s">
        <v>29</v>
      </c>
      <c r="BR71" s="249" t="s">
        <v>29</v>
      </c>
      <c r="BS71" s="285" t="s">
        <v>29</v>
      </c>
      <c r="BT71" s="286">
        <v>0</v>
      </c>
      <c r="BU71" s="177" t="s">
        <v>29</v>
      </c>
      <c r="BV71" s="299" t="s">
        <v>29</v>
      </c>
      <c r="BW71" s="274" t="s">
        <v>29</v>
      </c>
      <c r="BX71" s="285" t="s">
        <v>29</v>
      </c>
      <c r="BY71" s="286">
        <v>-1</v>
      </c>
      <c r="BZ71" s="177" t="s">
        <v>29</v>
      </c>
      <c r="CA71" s="299" t="s">
        <v>29</v>
      </c>
      <c r="CB71" s="274" t="s">
        <v>29</v>
      </c>
      <c r="CC71" s="194"/>
    </row>
    <row r="72" s="164" customFormat="1" hidden="1" outlineLevel="2" spans="1:81">
      <c r="A72" s="203" t="s">
        <v>179</v>
      </c>
      <c r="B72" s="192">
        <v>0</v>
      </c>
      <c r="C72" s="193">
        <v>100</v>
      </c>
      <c r="D72" s="177">
        <v>0</v>
      </c>
      <c r="E72" s="195">
        <v>-100</v>
      </c>
      <c r="F72" s="196">
        <v>0</v>
      </c>
      <c r="G72" s="192">
        <v>0</v>
      </c>
      <c r="H72" s="193">
        <v>0</v>
      </c>
      <c r="I72" s="177" t="s">
        <v>29</v>
      </c>
      <c r="J72" s="195">
        <v>0</v>
      </c>
      <c r="K72" s="196">
        <v>0</v>
      </c>
      <c r="L72" s="192">
        <v>0</v>
      </c>
      <c r="M72" s="193">
        <v>8.8</v>
      </c>
      <c r="N72" s="177">
        <v>0</v>
      </c>
      <c r="O72" s="195">
        <v>-8.8</v>
      </c>
      <c r="P72" s="196">
        <v>0</v>
      </c>
      <c r="Q72" s="192">
        <v>0</v>
      </c>
      <c r="R72" s="193">
        <v>91.2</v>
      </c>
      <c r="S72" s="177">
        <v>0</v>
      </c>
      <c r="T72" s="195">
        <v>-91.2</v>
      </c>
      <c r="U72" s="196">
        <v>0</v>
      </c>
      <c r="V72" s="230" t="s">
        <v>29</v>
      </c>
      <c r="W72" s="177">
        <v>0.912</v>
      </c>
      <c r="X72" s="177" t="s">
        <v>29</v>
      </c>
      <c r="Y72" s="248" t="s">
        <v>29</v>
      </c>
      <c r="Z72" s="249" t="s">
        <v>29</v>
      </c>
      <c r="AA72" s="192">
        <v>0</v>
      </c>
      <c r="AB72" s="193">
        <v>6</v>
      </c>
      <c r="AC72" s="177">
        <v>0</v>
      </c>
      <c r="AD72" s="195">
        <v>-6</v>
      </c>
      <c r="AE72" s="656">
        <v>0</v>
      </c>
      <c r="AF72" s="192">
        <v>0</v>
      </c>
      <c r="AG72" s="193">
        <v>80</v>
      </c>
      <c r="AH72" s="177">
        <v>0</v>
      </c>
      <c r="AI72" s="195">
        <v>-80</v>
      </c>
      <c r="AJ72" s="196">
        <v>0</v>
      </c>
      <c r="AK72" s="192">
        <v>0</v>
      </c>
      <c r="AL72" s="193">
        <v>0</v>
      </c>
      <c r="AM72" s="177" t="s">
        <v>29</v>
      </c>
      <c r="AN72" s="195">
        <v>0</v>
      </c>
      <c r="AO72" s="196">
        <v>0</v>
      </c>
      <c r="AP72" s="192">
        <v>0</v>
      </c>
      <c r="AQ72" s="193">
        <v>0</v>
      </c>
      <c r="AR72" s="194" t="s">
        <v>29</v>
      </c>
      <c r="AS72" s="195">
        <v>0</v>
      </c>
      <c r="AT72" s="196">
        <v>0</v>
      </c>
      <c r="AU72" s="192">
        <v>0</v>
      </c>
      <c r="AV72" s="193">
        <v>5.2</v>
      </c>
      <c r="AW72" s="194">
        <v>0</v>
      </c>
      <c r="AX72" s="661">
        <v>-5.2</v>
      </c>
      <c r="AY72" s="196">
        <v>0</v>
      </c>
      <c r="AZ72" s="230" t="s">
        <v>29</v>
      </c>
      <c r="BA72" s="177">
        <v>0.052</v>
      </c>
      <c r="BB72" s="177" t="s">
        <v>29</v>
      </c>
      <c r="BC72" s="248" t="s">
        <v>29</v>
      </c>
      <c r="BD72" s="249" t="s">
        <v>29</v>
      </c>
      <c r="BE72" s="285">
        <v>0</v>
      </c>
      <c r="BF72" s="286">
        <v>0</v>
      </c>
      <c r="BG72" s="177" t="s">
        <v>29</v>
      </c>
      <c r="BH72" s="299">
        <v>0</v>
      </c>
      <c r="BI72" s="274">
        <v>0</v>
      </c>
      <c r="BJ72" s="697" t="s">
        <v>29</v>
      </c>
      <c r="BK72" s="697" t="s">
        <v>29</v>
      </c>
      <c r="BL72" s="177" t="s">
        <v>29</v>
      </c>
      <c r="BM72" s="697" t="s">
        <v>29</v>
      </c>
      <c r="BN72" s="230" t="s">
        <v>29</v>
      </c>
      <c r="BO72" s="177">
        <v>0.06</v>
      </c>
      <c r="BP72" s="177" t="s">
        <v>29</v>
      </c>
      <c r="BQ72" s="177" t="s">
        <v>29</v>
      </c>
      <c r="BR72" s="249" t="s">
        <v>29</v>
      </c>
      <c r="BS72" s="285" t="s">
        <v>29</v>
      </c>
      <c r="BT72" s="286">
        <v>16.6666666666667</v>
      </c>
      <c r="BU72" s="177" t="s">
        <v>29</v>
      </c>
      <c r="BV72" s="299" t="s">
        <v>29</v>
      </c>
      <c r="BW72" s="274" t="s">
        <v>29</v>
      </c>
      <c r="BX72" s="285" t="s">
        <v>29</v>
      </c>
      <c r="BY72" s="286">
        <v>0.866666666666667</v>
      </c>
      <c r="BZ72" s="177" t="s">
        <v>29</v>
      </c>
      <c r="CA72" s="299" t="s">
        <v>29</v>
      </c>
      <c r="CB72" s="274" t="s">
        <v>29</v>
      </c>
      <c r="CC72" s="194"/>
    </row>
    <row r="73" s="163" customFormat="1" collapsed="1" spans="1:81">
      <c r="A73" s="197" t="s">
        <v>95</v>
      </c>
      <c r="B73" s="198">
        <v>391.891164</v>
      </c>
      <c r="C73" s="199">
        <v>884.93</v>
      </c>
      <c r="D73" s="232">
        <v>0.442849902252156</v>
      </c>
      <c r="E73" s="199">
        <v>-493.038836</v>
      </c>
      <c r="F73" s="201">
        <v>0</v>
      </c>
      <c r="G73" s="198">
        <v>36.1257640000001</v>
      </c>
      <c r="H73" s="199">
        <v>62.71</v>
      </c>
      <c r="I73" s="232">
        <v>0.576076606601819</v>
      </c>
      <c r="J73" s="199">
        <v>-26.5842359999999</v>
      </c>
      <c r="K73" s="201">
        <v>0</v>
      </c>
      <c r="L73" s="198">
        <v>246.609895</v>
      </c>
      <c r="M73" s="199">
        <v>517.5835458</v>
      </c>
      <c r="N73" s="232">
        <v>0.476463939012645</v>
      </c>
      <c r="O73" s="199">
        <v>-270.9736508</v>
      </c>
      <c r="P73" s="201">
        <v>0</v>
      </c>
      <c r="Q73" s="198">
        <v>74.803434</v>
      </c>
      <c r="R73" s="199">
        <v>271.3865292</v>
      </c>
      <c r="S73" s="232">
        <v>0.275634292610276</v>
      </c>
      <c r="T73" s="199">
        <v>-196.5830952</v>
      </c>
      <c r="U73" s="655">
        <v>0</v>
      </c>
      <c r="V73" s="231">
        <v>0.190878082670932</v>
      </c>
      <c r="W73" s="232">
        <v>0.306675702258936</v>
      </c>
      <c r="X73" s="232">
        <v>0.622410191824614</v>
      </c>
      <c r="Y73" s="200">
        <v>-0.115797619588003</v>
      </c>
      <c r="Z73" s="250" t="s">
        <v>29</v>
      </c>
      <c r="AA73" s="198">
        <v>69.9481569999999</v>
      </c>
      <c r="AB73" s="199">
        <v>99.52438748</v>
      </c>
      <c r="AC73" s="232">
        <v>0.702824290318354</v>
      </c>
      <c r="AD73" s="199">
        <v>-29.5762304800001</v>
      </c>
      <c r="AE73" s="202">
        <v>0</v>
      </c>
      <c r="AF73" s="198">
        <v>22.71453</v>
      </c>
      <c r="AG73" s="199">
        <v>130.5637226</v>
      </c>
      <c r="AH73" s="232">
        <v>0.173972750988336</v>
      </c>
      <c r="AI73" s="199">
        <v>-107.8491926</v>
      </c>
      <c r="AJ73" s="201">
        <v>0</v>
      </c>
      <c r="AK73" s="198">
        <v>0.07928</v>
      </c>
      <c r="AL73" s="199">
        <v>0</v>
      </c>
      <c r="AM73" s="232" t="s">
        <v>29</v>
      </c>
      <c r="AN73" s="199">
        <v>0.07928</v>
      </c>
      <c r="AO73" s="201"/>
      <c r="AP73" s="198">
        <v>0</v>
      </c>
      <c r="AQ73" s="199">
        <v>0</v>
      </c>
      <c r="AR73" s="200" t="s">
        <v>29</v>
      </c>
      <c r="AS73" s="199">
        <v>0</v>
      </c>
      <c r="AT73" s="201">
        <v>0</v>
      </c>
      <c r="AU73" s="198">
        <v>16.5693549999999</v>
      </c>
      <c r="AV73" s="199">
        <v>74.54834412</v>
      </c>
      <c r="AW73" s="200">
        <v>0.222263219868819</v>
      </c>
      <c r="AX73" s="662">
        <v>-57.9789891200001</v>
      </c>
      <c r="AY73" s="201">
        <v>0</v>
      </c>
      <c r="AZ73" s="231">
        <v>0.0422805016343771</v>
      </c>
      <c r="BA73" s="232">
        <v>0.0842420803001368</v>
      </c>
      <c r="BB73" s="232">
        <v>0.501892895851344</v>
      </c>
      <c r="BC73" s="200">
        <v>-0.0419615786657597</v>
      </c>
      <c r="BD73" s="250" t="s">
        <v>29</v>
      </c>
      <c r="BE73" s="287">
        <v>124</v>
      </c>
      <c r="BF73" s="288">
        <v>110</v>
      </c>
      <c r="BG73" s="232">
        <v>1.12727272727273</v>
      </c>
      <c r="BH73" s="232">
        <v>14</v>
      </c>
      <c r="BI73" s="275">
        <v>0</v>
      </c>
      <c r="BJ73" s="696">
        <v>3.76416272785486</v>
      </c>
      <c r="BK73" s="696">
        <v>9.53816766467066</v>
      </c>
      <c r="BL73" s="232">
        <v>0.394642122071024</v>
      </c>
      <c r="BM73" s="696">
        <v>-5.7740049368158</v>
      </c>
      <c r="BN73" s="231">
        <v>0.178488732141968</v>
      </c>
      <c r="BO73" s="232">
        <v>0.112465830608071</v>
      </c>
      <c r="BP73" s="232">
        <v>1.58704853889337</v>
      </c>
      <c r="BQ73" s="232">
        <v>0.0660229015338969</v>
      </c>
      <c r="BR73" s="250" t="s">
        <v>29</v>
      </c>
      <c r="BS73" s="287">
        <v>5.60259456156937</v>
      </c>
      <c r="BT73" s="288">
        <v>8.8915895129506</v>
      </c>
      <c r="BU73" s="232">
        <v>0.630100450927159</v>
      </c>
      <c r="BV73" s="232">
        <v>-3.28899495138123</v>
      </c>
      <c r="BW73" s="275" t="s">
        <v>29</v>
      </c>
      <c r="BX73" s="287">
        <v>0.236880508517186</v>
      </c>
      <c r="BY73" s="288">
        <v>0.749045997745838</v>
      </c>
      <c r="BZ73" s="232">
        <v>0.316242939993069</v>
      </c>
      <c r="CA73" s="232">
        <v>-0.512165489228652</v>
      </c>
      <c r="CB73" s="275" t="s">
        <v>29</v>
      </c>
      <c r="CC73" s="194"/>
    </row>
    <row r="74" s="163" customFormat="1" spans="1:81">
      <c r="A74" s="197" t="s">
        <v>96</v>
      </c>
      <c r="B74" s="198">
        <v>0</v>
      </c>
      <c r="C74" s="199">
        <v>0</v>
      </c>
      <c r="D74" s="232" t="s">
        <v>29</v>
      </c>
      <c r="E74" s="199">
        <v>0</v>
      </c>
      <c r="F74" s="201">
        <v>0</v>
      </c>
      <c r="G74" s="198">
        <v>0</v>
      </c>
      <c r="H74" s="199">
        <v>0</v>
      </c>
      <c r="I74" s="232" t="s">
        <v>29</v>
      </c>
      <c r="J74" s="199">
        <v>0</v>
      </c>
      <c r="K74" s="201">
        <v>0</v>
      </c>
      <c r="L74" s="198">
        <v>0</v>
      </c>
      <c r="M74" s="199">
        <v>0</v>
      </c>
      <c r="N74" s="232" t="s">
        <v>29</v>
      </c>
      <c r="O74" s="199">
        <v>0</v>
      </c>
      <c r="P74" s="201">
        <v>0</v>
      </c>
      <c r="Q74" s="198">
        <v>0</v>
      </c>
      <c r="R74" s="199">
        <v>0</v>
      </c>
      <c r="S74" s="232" t="s">
        <v>29</v>
      </c>
      <c r="T74" s="199">
        <v>0</v>
      </c>
      <c r="U74" s="655">
        <v>0</v>
      </c>
      <c r="V74" s="231" t="s">
        <v>29</v>
      </c>
      <c r="W74" s="232" t="s">
        <v>29</v>
      </c>
      <c r="X74" s="232" t="s">
        <v>29</v>
      </c>
      <c r="Y74" s="200" t="s">
        <v>29</v>
      </c>
      <c r="Z74" s="250" t="s">
        <v>29</v>
      </c>
      <c r="AA74" s="198">
        <v>12.766665</v>
      </c>
      <c r="AB74" s="199">
        <v>7.64490899</v>
      </c>
      <c r="AC74" s="232">
        <v>1.66995643986077</v>
      </c>
      <c r="AD74" s="199">
        <v>5.12175601000001</v>
      </c>
      <c r="AE74" s="202">
        <v>10.900385</v>
      </c>
      <c r="AF74" s="198">
        <v>6.36259999999999</v>
      </c>
      <c r="AG74" s="199">
        <v>4.66035</v>
      </c>
      <c r="AH74" s="232">
        <v>1.36526226570966</v>
      </c>
      <c r="AI74" s="199">
        <v>1.70224999999999</v>
      </c>
      <c r="AJ74" s="201">
        <v>6.721344</v>
      </c>
      <c r="AK74" s="198">
        <v>0</v>
      </c>
      <c r="AL74" s="199">
        <v>0</v>
      </c>
      <c r="AM74" s="232" t="s">
        <v>29</v>
      </c>
      <c r="AN74" s="199">
        <v>0</v>
      </c>
      <c r="AO74" s="201">
        <v>0</v>
      </c>
      <c r="AP74" s="198">
        <v>0</v>
      </c>
      <c r="AQ74" s="199">
        <v>0</v>
      </c>
      <c r="AR74" s="200" t="s">
        <v>29</v>
      </c>
      <c r="AS74" s="199">
        <v>0</v>
      </c>
      <c r="AT74" s="201">
        <v>0</v>
      </c>
      <c r="AU74" s="198">
        <v>-19.129265</v>
      </c>
      <c r="AV74" s="202">
        <v>-12.30525899</v>
      </c>
      <c r="AW74" s="200">
        <v>0.445439871233461</v>
      </c>
      <c r="AX74" s="663">
        <v>-6.82400601000001</v>
      </c>
      <c r="AY74" s="201">
        <v>-17.621729</v>
      </c>
      <c r="AZ74" s="231" t="s">
        <v>29</v>
      </c>
      <c r="BA74" s="232" t="s">
        <v>29</v>
      </c>
      <c r="BB74" s="232" t="s">
        <v>29</v>
      </c>
      <c r="BC74" s="200" t="s">
        <v>29</v>
      </c>
      <c r="BD74" s="250" t="s">
        <v>29</v>
      </c>
      <c r="BE74" s="287">
        <v>14</v>
      </c>
      <c r="BF74" s="288">
        <v>8</v>
      </c>
      <c r="BG74" s="232">
        <v>1.75</v>
      </c>
      <c r="BH74" s="232">
        <v>6</v>
      </c>
      <c r="BI74" s="275">
        <v>4.66666667</v>
      </c>
      <c r="BJ74" s="696">
        <v>0</v>
      </c>
      <c r="BK74" s="696">
        <v>0</v>
      </c>
      <c r="BL74" s="232" t="s">
        <v>29</v>
      </c>
      <c r="BM74" s="696">
        <v>0</v>
      </c>
      <c r="BN74" s="231" t="s">
        <v>29</v>
      </c>
      <c r="BO74" s="232" t="s">
        <v>29</v>
      </c>
      <c r="BP74" s="232" t="s">
        <v>29</v>
      </c>
      <c r="BQ74" s="232" t="s">
        <v>29</v>
      </c>
      <c r="BR74" s="250" t="s">
        <v>29</v>
      </c>
      <c r="BS74" s="287">
        <v>0</v>
      </c>
      <c r="BT74" s="288">
        <v>0</v>
      </c>
      <c r="BU74" s="232" t="s">
        <v>29</v>
      </c>
      <c r="BV74" s="232">
        <v>0</v>
      </c>
      <c r="BW74" s="275">
        <v>0</v>
      </c>
      <c r="BX74" s="287">
        <v>-1.49837604417442</v>
      </c>
      <c r="BY74" s="288">
        <v>-1.60960176322518</v>
      </c>
      <c r="BZ74" s="232">
        <v>1.06910138991641</v>
      </c>
      <c r="CA74" s="232">
        <v>0.111225719050763</v>
      </c>
      <c r="CB74" s="275">
        <v>-1.61661528468949</v>
      </c>
      <c r="CC74" s="194"/>
    </row>
    <row r="75" s="159" customFormat="1" ht="16.2" spans="1:81">
      <c r="A75" s="213" t="s">
        <v>183</v>
      </c>
      <c r="B75" s="214">
        <v>566.387004</v>
      </c>
      <c r="C75" s="215">
        <v>1030.87955</v>
      </c>
      <c r="D75" s="238">
        <v>0.549421126842607</v>
      </c>
      <c r="E75" s="215">
        <v>-464.492546</v>
      </c>
      <c r="F75" s="217">
        <v>219.191348</v>
      </c>
      <c r="G75" s="214">
        <v>75.5054410000001</v>
      </c>
      <c r="H75" s="215">
        <v>102.07175993</v>
      </c>
      <c r="I75" s="238">
        <v>0.73972900096737</v>
      </c>
      <c r="J75" s="215">
        <v>-26.5663189299999</v>
      </c>
      <c r="K75" s="217">
        <v>53.4343189999999</v>
      </c>
      <c r="L75" s="214">
        <v>292.795031</v>
      </c>
      <c r="M75" s="215">
        <v>553.7835458</v>
      </c>
      <c r="N75" s="238">
        <v>0.528717462302037</v>
      </c>
      <c r="O75" s="215">
        <v>-260.9885148</v>
      </c>
      <c r="P75" s="217">
        <v>103.414831</v>
      </c>
      <c r="Q75" s="214">
        <v>137.114471</v>
      </c>
      <c r="R75" s="215">
        <v>322.37431927</v>
      </c>
      <c r="S75" s="238">
        <v>0.425326903552642</v>
      </c>
      <c r="T75" s="215">
        <v>-185.25984827</v>
      </c>
      <c r="U75" s="217">
        <v>39.7336220000004</v>
      </c>
      <c r="V75" s="237"/>
      <c r="W75" s="238"/>
      <c r="X75" s="238"/>
      <c r="Y75" s="216"/>
      <c r="Z75" s="257"/>
      <c r="AA75" s="214">
        <v>140.574014</v>
      </c>
      <c r="AB75" s="215">
        <v>159.49778681</v>
      </c>
      <c r="AC75" s="238">
        <v>0.881354010055682</v>
      </c>
      <c r="AD75" s="215">
        <v>-18.9237728100002</v>
      </c>
      <c r="AE75" s="328">
        <v>78.9954059999999</v>
      </c>
      <c r="AF75" s="214">
        <v>35.539738</v>
      </c>
      <c r="AG75" s="215">
        <v>141.70612727</v>
      </c>
      <c r="AH75" s="238">
        <v>0.250798879940345</v>
      </c>
      <c r="AI75" s="215">
        <v>-106.16638927</v>
      </c>
      <c r="AJ75" s="217">
        <v>17.786111</v>
      </c>
      <c r="AK75" s="214">
        <v>0.07928</v>
      </c>
      <c r="AL75" s="215">
        <v>0</v>
      </c>
      <c r="AM75" s="238" t="s">
        <v>29</v>
      </c>
      <c r="AN75" s="215">
        <v>0.07928</v>
      </c>
      <c r="AO75" s="217">
        <v>0.039193</v>
      </c>
      <c r="AP75" s="214">
        <v>10.07973</v>
      </c>
      <c r="AQ75" s="215">
        <v>0</v>
      </c>
      <c r="AR75" s="216" t="s">
        <v>29</v>
      </c>
      <c r="AS75" s="215">
        <v>10.07973</v>
      </c>
      <c r="AT75" s="217">
        <v>0</v>
      </c>
      <c r="AU75" s="214">
        <v>11.969587</v>
      </c>
      <c r="AV75" s="215">
        <v>73.82033019</v>
      </c>
      <c r="AW75" s="216">
        <v>0.16214485859373</v>
      </c>
      <c r="AX75" s="488">
        <v>-61.85074319</v>
      </c>
      <c r="AY75" s="217">
        <v>-34.4001259999996</v>
      </c>
      <c r="AZ75" s="237">
        <v>0.0211332303097831</v>
      </c>
      <c r="BA75" s="238">
        <v>0.0716090742027039</v>
      </c>
      <c r="BB75" s="238">
        <v>0.295119446035027</v>
      </c>
      <c r="BC75" s="216">
        <v>-0.0504758438929208</v>
      </c>
      <c r="BD75" s="257">
        <v>-0.156941075977139</v>
      </c>
      <c r="BE75" s="292">
        <v>356</v>
      </c>
      <c r="BF75" s="293">
        <v>261</v>
      </c>
      <c r="BG75" s="238">
        <v>1.3639846743295</v>
      </c>
      <c r="BH75" s="238">
        <v>95</v>
      </c>
      <c r="BI75" s="279">
        <v>136.91666666</v>
      </c>
      <c r="BJ75" s="504">
        <v>2.23182269527145</v>
      </c>
      <c r="BK75" s="504">
        <v>4.24230267489712</v>
      </c>
      <c r="BL75" s="238">
        <v>0.526087567602794</v>
      </c>
      <c r="BM75" s="504">
        <v>-2.01047997962567</v>
      </c>
      <c r="BN75" s="237">
        <v>0.248194278836242</v>
      </c>
      <c r="BO75" s="238">
        <v>0.154720099753652</v>
      </c>
      <c r="BP75" s="238">
        <v>1.60415019917529</v>
      </c>
      <c r="BQ75" s="238">
        <v>0.0934741790825901</v>
      </c>
      <c r="BR75" s="257">
        <v>0.360394726894056</v>
      </c>
      <c r="BS75" s="292">
        <v>4.02910173711054</v>
      </c>
      <c r="BT75" s="293">
        <v>6.46328435408338</v>
      </c>
      <c r="BU75" s="238">
        <v>0.623383022683355</v>
      </c>
      <c r="BV75" s="238">
        <v>-2.43418261697285</v>
      </c>
      <c r="BW75" s="279">
        <v>2.77473538144738</v>
      </c>
      <c r="BX75" s="292">
        <v>0.0851479349519041</v>
      </c>
      <c r="BY75" s="293">
        <v>0.462829808904732</v>
      </c>
      <c r="BZ75" s="238">
        <v>0.183972452321952</v>
      </c>
      <c r="CA75" s="238">
        <v>-0.377681873952828</v>
      </c>
      <c r="CB75" s="279">
        <v>-0.435469956316189</v>
      </c>
      <c r="CC75" s="194"/>
    </row>
    <row r="76" s="159" customFormat="1" hidden="1" outlineLevel="2" spans="1:81">
      <c r="A76" s="203" t="s">
        <v>98</v>
      </c>
      <c r="B76" s="318">
        <v>0</v>
      </c>
      <c r="C76" s="193">
        <v>0</v>
      </c>
      <c r="D76" s="177" t="s">
        <v>29</v>
      </c>
      <c r="E76" s="193">
        <v>0</v>
      </c>
      <c r="F76" s="196">
        <v>13.0454</v>
      </c>
      <c r="G76" s="318">
        <v>0</v>
      </c>
      <c r="H76" s="193">
        <v>0</v>
      </c>
      <c r="I76" s="177" t="s">
        <v>29</v>
      </c>
      <c r="J76" s="193">
        <v>0</v>
      </c>
      <c r="K76" s="196">
        <v>0</v>
      </c>
      <c r="L76" s="318">
        <v>0</v>
      </c>
      <c r="M76" s="193">
        <v>0</v>
      </c>
      <c r="N76" s="177" t="s">
        <v>29</v>
      </c>
      <c r="O76" s="193">
        <v>0</v>
      </c>
      <c r="P76" s="196">
        <v>0</v>
      </c>
      <c r="Q76" s="192">
        <v>0</v>
      </c>
      <c r="R76" s="193">
        <v>0</v>
      </c>
      <c r="S76" s="177" t="s">
        <v>29</v>
      </c>
      <c r="T76" s="195">
        <v>0</v>
      </c>
      <c r="U76" s="196">
        <v>0.0390170000000047</v>
      </c>
      <c r="V76" s="310" t="s">
        <v>29</v>
      </c>
      <c r="W76" s="177" t="s">
        <v>29</v>
      </c>
      <c r="X76" s="177" t="s">
        <v>29</v>
      </c>
      <c r="Y76" s="194" t="s">
        <v>29</v>
      </c>
      <c r="Z76" s="249">
        <v>0.00299086267956557</v>
      </c>
      <c r="AA76" s="318">
        <v>0</v>
      </c>
      <c r="AB76" s="193">
        <v>0</v>
      </c>
      <c r="AC76" s="177" t="s">
        <v>29</v>
      </c>
      <c r="AD76" s="193">
        <v>0</v>
      </c>
      <c r="AE76" s="656">
        <v>13.006383</v>
      </c>
      <c r="AF76" s="318">
        <v>-0.2917</v>
      </c>
      <c r="AG76" s="193">
        <v>0</v>
      </c>
      <c r="AH76" s="177" t="s">
        <v>29</v>
      </c>
      <c r="AI76" s="193">
        <v>-0.2917</v>
      </c>
      <c r="AJ76" s="196">
        <v>0.160781</v>
      </c>
      <c r="AK76" s="318">
        <v>0</v>
      </c>
      <c r="AL76" s="193">
        <v>0</v>
      </c>
      <c r="AM76" s="177" t="s">
        <v>29</v>
      </c>
      <c r="AN76" s="193">
        <v>0</v>
      </c>
      <c r="AO76" s="196">
        <v>0</v>
      </c>
      <c r="AP76" s="318">
        <v>0</v>
      </c>
      <c r="AQ76" s="193">
        <v>0</v>
      </c>
      <c r="AR76" s="194" t="s">
        <v>29</v>
      </c>
      <c r="AS76" s="193">
        <v>0</v>
      </c>
      <c r="AT76" s="196">
        <v>0</v>
      </c>
      <c r="AU76" s="192">
        <v>0.2917</v>
      </c>
      <c r="AV76" s="193">
        <v>0</v>
      </c>
      <c r="AW76" s="194" t="s">
        <v>29</v>
      </c>
      <c r="AX76" s="661">
        <v>0.2917</v>
      </c>
      <c r="AY76" s="196">
        <v>-0.121763999999995</v>
      </c>
      <c r="AZ76" s="310" t="s">
        <v>29</v>
      </c>
      <c r="BA76" s="177" t="s">
        <v>29</v>
      </c>
      <c r="BB76" s="177" t="s">
        <v>29</v>
      </c>
      <c r="BC76" s="194" t="s">
        <v>29</v>
      </c>
      <c r="BD76" s="249">
        <v>-0.0093338648105842</v>
      </c>
      <c r="BE76" s="323">
        <v>0</v>
      </c>
      <c r="BF76" s="286">
        <v>0</v>
      </c>
      <c r="BG76" s="177" t="s">
        <v>29</v>
      </c>
      <c r="BH76" s="177">
        <v>0</v>
      </c>
      <c r="BI76" s="274">
        <v>20.41666667</v>
      </c>
      <c r="BJ76" s="697" t="s">
        <v>29</v>
      </c>
      <c r="BK76" s="697" t="s">
        <v>29</v>
      </c>
      <c r="BL76" s="177" t="s">
        <v>29</v>
      </c>
      <c r="BM76" s="697" t="s">
        <v>29</v>
      </c>
      <c r="BN76" s="310" t="s">
        <v>29</v>
      </c>
      <c r="BO76" s="177" t="s">
        <v>29</v>
      </c>
      <c r="BP76" s="177" t="s">
        <v>29</v>
      </c>
      <c r="BQ76" s="177" t="s">
        <v>29</v>
      </c>
      <c r="BR76" s="249">
        <v>0.997009137320434</v>
      </c>
      <c r="BS76" s="323" t="s">
        <v>29</v>
      </c>
      <c r="BT76" s="286" t="s">
        <v>29</v>
      </c>
      <c r="BU76" s="177" t="s">
        <v>29</v>
      </c>
      <c r="BV76" s="177" t="s">
        <v>29</v>
      </c>
      <c r="BW76" s="274">
        <v>1.00299983477343</v>
      </c>
      <c r="BX76" s="323" t="s">
        <v>29</v>
      </c>
      <c r="BY76" s="286" t="s">
        <v>29</v>
      </c>
      <c r="BZ76" s="177" t="s">
        <v>29</v>
      </c>
      <c r="CA76" s="177" t="s">
        <v>29</v>
      </c>
      <c r="CB76" s="274">
        <v>-0.00936186486281353</v>
      </c>
      <c r="CC76" s="194"/>
    </row>
    <row r="77" s="159" customFormat="1" hidden="1" outlineLevel="2" spans="1:81">
      <c r="A77" s="203" t="s">
        <v>99</v>
      </c>
      <c r="B77" s="318">
        <v>-0.255638</v>
      </c>
      <c r="C77" s="193">
        <v>10.86</v>
      </c>
      <c r="D77" s="177">
        <v>-0.0235394106813996</v>
      </c>
      <c r="E77" s="193">
        <v>-11.115638</v>
      </c>
      <c r="F77" s="196">
        <v>4.158213</v>
      </c>
      <c r="G77" s="318">
        <v>0.832103999999999</v>
      </c>
      <c r="H77" s="193">
        <v>5.85</v>
      </c>
      <c r="I77" s="177">
        <v>0.14224</v>
      </c>
      <c r="J77" s="193">
        <v>-5.017896</v>
      </c>
      <c r="K77" s="196">
        <v>5.68496999999999</v>
      </c>
      <c r="L77" s="318">
        <v>0</v>
      </c>
      <c r="M77" s="193">
        <v>0</v>
      </c>
      <c r="N77" s="177" t="s">
        <v>29</v>
      </c>
      <c r="O77" s="193">
        <v>0</v>
      </c>
      <c r="P77" s="196">
        <v>0</v>
      </c>
      <c r="Q77" s="192">
        <v>-1.087742</v>
      </c>
      <c r="R77" s="193">
        <v>5.01</v>
      </c>
      <c r="S77" s="177">
        <v>-0.217114171656686</v>
      </c>
      <c r="T77" s="195">
        <v>-6.097742</v>
      </c>
      <c r="U77" s="196">
        <v>-1.52675699999999</v>
      </c>
      <c r="V77" s="310">
        <v>4.25500903621527</v>
      </c>
      <c r="W77" s="177">
        <v>0.461325966850829</v>
      </c>
      <c r="X77" s="177">
        <v>9.22343276113728</v>
      </c>
      <c r="Y77" s="194">
        <v>3.79368306936444</v>
      </c>
      <c r="Z77" s="249">
        <v>-0.367166617005908</v>
      </c>
      <c r="AA77" s="318">
        <v>2.04477999999999</v>
      </c>
      <c r="AB77" s="193">
        <v>1.16666667</v>
      </c>
      <c r="AC77" s="177">
        <v>1.75266856642094</v>
      </c>
      <c r="AD77" s="193">
        <v>0.878113329999991</v>
      </c>
      <c r="AE77" s="656">
        <v>3.100725</v>
      </c>
      <c r="AF77" s="318">
        <v>0.486204</v>
      </c>
      <c r="AG77" s="193">
        <v>0.4</v>
      </c>
      <c r="AH77" s="177">
        <v>1.21551</v>
      </c>
      <c r="AI77" s="193">
        <v>0.0862039999999996</v>
      </c>
      <c r="AJ77" s="196">
        <v>0.020103</v>
      </c>
      <c r="AK77" s="318">
        <v>0</v>
      </c>
      <c r="AL77" s="193">
        <v>0</v>
      </c>
      <c r="AM77" s="177" t="s">
        <v>29</v>
      </c>
      <c r="AN77" s="193">
        <v>0</v>
      </c>
      <c r="AO77" s="196">
        <v>0</v>
      </c>
      <c r="AP77" s="318">
        <v>0</v>
      </c>
      <c r="AQ77" s="193">
        <v>0</v>
      </c>
      <c r="AR77" s="194" t="s">
        <v>29</v>
      </c>
      <c r="AS77" s="193">
        <v>0</v>
      </c>
      <c r="AT77" s="196">
        <v>0</v>
      </c>
      <c r="AU77" s="192">
        <v>-3.61872599999999</v>
      </c>
      <c r="AV77" s="193">
        <v>3.44333333</v>
      </c>
      <c r="AW77" s="194">
        <v>-1.0509368838828</v>
      </c>
      <c r="AX77" s="661">
        <v>-7.06205932999999</v>
      </c>
      <c r="AY77" s="196">
        <v>-4.64758499999999</v>
      </c>
      <c r="AZ77" s="310">
        <v>14.1556654331515</v>
      </c>
      <c r="BA77" s="177">
        <v>0.317065684162063</v>
      </c>
      <c r="BB77" s="177">
        <v>44.6458451363538</v>
      </c>
      <c r="BC77" s="194">
        <v>13.8385997489895</v>
      </c>
      <c r="BD77" s="249">
        <v>-1.11768805494091</v>
      </c>
      <c r="BE77" s="323">
        <v>6</v>
      </c>
      <c r="BF77" s="286">
        <v>10</v>
      </c>
      <c r="BG77" s="177">
        <v>0.6</v>
      </c>
      <c r="BH77" s="177">
        <v>-4</v>
      </c>
      <c r="BI77" s="274">
        <v>7.33333333333333</v>
      </c>
      <c r="BJ77" s="697">
        <v>-0.0418316727272727</v>
      </c>
      <c r="BK77" s="697">
        <v>1.11068181818182</v>
      </c>
      <c r="BL77" s="177">
        <v>-0.0376630570902394</v>
      </c>
      <c r="BM77" s="697">
        <v>-1.15251349090909</v>
      </c>
      <c r="BN77" s="310">
        <v>-7.99873258279282</v>
      </c>
      <c r="BO77" s="177">
        <v>0.107427870165746</v>
      </c>
      <c r="BP77" s="177">
        <v>-74.4567733722349</v>
      </c>
      <c r="BQ77" s="177">
        <v>-8.10616045295857</v>
      </c>
      <c r="BR77" s="249">
        <v>0.745686909256452</v>
      </c>
      <c r="BS77" s="323">
        <v>-0.125019806531755</v>
      </c>
      <c r="BT77" s="286">
        <v>9.30857140197551</v>
      </c>
      <c r="BU77" s="177">
        <v>-0.01343061154424</v>
      </c>
      <c r="BV77" s="177">
        <v>-9.43359120850726</v>
      </c>
      <c r="BW77" s="274">
        <v>1.34104540067242</v>
      </c>
      <c r="BX77" s="323">
        <v>-1.76973855378085</v>
      </c>
      <c r="BY77" s="286">
        <v>2.95142856013877</v>
      </c>
      <c r="BZ77" s="177">
        <v>-0.599621003090666</v>
      </c>
      <c r="CA77" s="177">
        <v>-4.72116711391962</v>
      </c>
      <c r="CB77" s="274">
        <v>-1.49887042546501</v>
      </c>
      <c r="CC77" s="194"/>
    </row>
    <row r="78" s="159" customFormat="1" hidden="1" outlineLevel="2" spans="1:81">
      <c r="A78" s="203" t="s">
        <v>100</v>
      </c>
      <c r="B78" s="318">
        <v>0</v>
      </c>
      <c r="C78" s="193">
        <v>0</v>
      </c>
      <c r="D78" s="177" t="s">
        <v>29</v>
      </c>
      <c r="E78" s="193">
        <v>0</v>
      </c>
      <c r="F78" s="196">
        <v>-12.049368</v>
      </c>
      <c r="G78" s="318">
        <v>0</v>
      </c>
      <c r="H78" s="193">
        <v>0</v>
      </c>
      <c r="I78" s="177" t="s">
        <v>29</v>
      </c>
      <c r="J78" s="193">
        <v>0</v>
      </c>
      <c r="K78" s="196">
        <v>0</v>
      </c>
      <c r="L78" s="318">
        <v>-0.1703</v>
      </c>
      <c r="M78" s="193">
        <v>0</v>
      </c>
      <c r="N78" s="177" t="s">
        <v>29</v>
      </c>
      <c r="O78" s="193">
        <v>-0.1703</v>
      </c>
      <c r="P78" s="196">
        <v>1.25585</v>
      </c>
      <c r="Q78" s="192">
        <v>0.1703</v>
      </c>
      <c r="R78" s="193">
        <v>0</v>
      </c>
      <c r="S78" s="177" t="s">
        <v>29</v>
      </c>
      <c r="T78" s="195">
        <v>0.1703</v>
      </c>
      <c r="U78" s="196">
        <v>-13.305218</v>
      </c>
      <c r="V78" s="310" t="s">
        <v>29</v>
      </c>
      <c r="W78" s="177" t="s">
        <v>29</v>
      </c>
      <c r="X78" s="177" t="s">
        <v>29</v>
      </c>
      <c r="Y78" s="194" t="s">
        <v>29</v>
      </c>
      <c r="Z78" s="249">
        <v>1.1042253834392</v>
      </c>
      <c r="AA78" s="318">
        <v>0</v>
      </c>
      <c r="AB78" s="193">
        <v>0</v>
      </c>
      <c r="AC78" s="177" t="s">
        <v>29</v>
      </c>
      <c r="AD78" s="193">
        <v>0</v>
      </c>
      <c r="AE78" s="656">
        <v>0.303272000000001</v>
      </c>
      <c r="AF78" s="318">
        <v>0</v>
      </c>
      <c r="AG78" s="193">
        <v>0</v>
      </c>
      <c r="AH78" s="177" t="s">
        <v>29</v>
      </c>
      <c r="AI78" s="193">
        <v>0</v>
      </c>
      <c r="AJ78" s="196">
        <v>0.296936</v>
      </c>
      <c r="AK78" s="318">
        <v>0</v>
      </c>
      <c r="AL78" s="193">
        <v>0</v>
      </c>
      <c r="AM78" s="177" t="s">
        <v>29</v>
      </c>
      <c r="AN78" s="193">
        <v>0</v>
      </c>
      <c r="AO78" s="196">
        <v>0.000212</v>
      </c>
      <c r="AP78" s="318">
        <v>0</v>
      </c>
      <c r="AQ78" s="193">
        <v>0</v>
      </c>
      <c r="AR78" s="194" t="s">
        <v>29</v>
      </c>
      <c r="AS78" s="193">
        <v>0</v>
      </c>
      <c r="AT78" s="196">
        <v>0</v>
      </c>
      <c r="AU78" s="192">
        <v>0.1703</v>
      </c>
      <c r="AV78" s="193">
        <v>0</v>
      </c>
      <c r="AW78" s="194" t="s">
        <v>29</v>
      </c>
      <c r="AX78" s="661">
        <v>0.1703</v>
      </c>
      <c r="AY78" s="196">
        <v>-13.905214</v>
      </c>
      <c r="AZ78" s="310" t="s">
        <v>29</v>
      </c>
      <c r="BA78" s="177" t="s">
        <v>29</v>
      </c>
      <c r="BB78" s="177" t="s">
        <v>29</v>
      </c>
      <c r="BC78" s="194" t="s">
        <v>29</v>
      </c>
      <c r="BD78" s="249">
        <v>1.15402019425417</v>
      </c>
      <c r="BE78" s="323">
        <v>1</v>
      </c>
      <c r="BF78" s="286">
        <v>1</v>
      </c>
      <c r="BG78" s="177">
        <v>1</v>
      </c>
      <c r="BH78" s="177">
        <v>0</v>
      </c>
      <c r="BI78" s="274">
        <v>1.41666666666667</v>
      </c>
      <c r="BJ78" s="697">
        <v>0</v>
      </c>
      <c r="BK78" s="697">
        <v>0</v>
      </c>
      <c r="BL78" s="177" t="s">
        <v>29</v>
      </c>
      <c r="BM78" s="697">
        <v>0</v>
      </c>
      <c r="BN78" s="310" t="s">
        <v>29</v>
      </c>
      <c r="BO78" s="177" t="s">
        <v>29</v>
      </c>
      <c r="BP78" s="177" t="s">
        <v>29</v>
      </c>
      <c r="BQ78" s="177" t="s">
        <v>29</v>
      </c>
      <c r="BR78" s="249">
        <v>-0.0251691209032707</v>
      </c>
      <c r="BS78" s="323" t="s">
        <v>29</v>
      </c>
      <c r="BT78" s="286" t="s">
        <v>29</v>
      </c>
      <c r="BU78" s="177" t="s">
        <v>29</v>
      </c>
      <c r="BV78" s="177" t="s">
        <v>29</v>
      </c>
      <c r="BW78" s="274">
        <v>-39.7312247751192</v>
      </c>
      <c r="BX78" s="323" t="s">
        <v>29</v>
      </c>
      <c r="BY78" s="286" t="s">
        <v>29</v>
      </c>
      <c r="BZ78" s="177" t="s">
        <v>29</v>
      </c>
      <c r="CA78" s="177" t="s">
        <v>29</v>
      </c>
      <c r="CB78" s="274">
        <v>-45.8506357329393</v>
      </c>
      <c r="CC78" s="194"/>
    </row>
    <row r="79" s="159" customFormat="1" hidden="1" outlineLevel="2" spans="1:81">
      <c r="A79" s="203" t="s">
        <v>101</v>
      </c>
      <c r="B79" s="318">
        <v>0</v>
      </c>
      <c r="C79" s="193">
        <v>0</v>
      </c>
      <c r="D79" s="177" t="s">
        <v>29</v>
      </c>
      <c r="E79" s="193">
        <v>0</v>
      </c>
      <c r="F79" s="196">
        <v>7.23039600000001</v>
      </c>
      <c r="G79" s="318">
        <v>0</v>
      </c>
      <c r="H79" s="193">
        <v>0</v>
      </c>
      <c r="I79" s="177" t="s">
        <v>29</v>
      </c>
      <c r="J79" s="193">
        <v>0</v>
      </c>
      <c r="K79" s="196">
        <v>0</v>
      </c>
      <c r="L79" s="318">
        <v>0</v>
      </c>
      <c r="M79" s="193">
        <v>0</v>
      </c>
      <c r="N79" s="177" t="s">
        <v>29</v>
      </c>
      <c r="O79" s="193">
        <v>0</v>
      </c>
      <c r="P79" s="196">
        <v>0</v>
      </c>
      <c r="Q79" s="192">
        <v>0</v>
      </c>
      <c r="R79" s="193">
        <v>3.19999999999999e-7</v>
      </c>
      <c r="S79" s="177">
        <v>0</v>
      </c>
      <c r="T79" s="195">
        <v>-3.19999999999999e-7</v>
      </c>
      <c r="U79" s="196">
        <v>0.805820000000012</v>
      </c>
      <c r="V79" s="310" t="s">
        <v>29</v>
      </c>
      <c r="W79" s="177" t="s">
        <v>29</v>
      </c>
      <c r="X79" s="177" t="s">
        <v>29</v>
      </c>
      <c r="Y79" s="194" t="s">
        <v>29</v>
      </c>
      <c r="Z79" s="249">
        <v>0.111448944151885</v>
      </c>
      <c r="AA79" s="318">
        <v>0</v>
      </c>
      <c r="AB79" s="193">
        <v>-3.19999999999999e-7</v>
      </c>
      <c r="AC79" s="177">
        <v>0</v>
      </c>
      <c r="AD79" s="193">
        <v>3.19999999999999e-7</v>
      </c>
      <c r="AE79" s="656">
        <v>6.424576</v>
      </c>
      <c r="AF79" s="318">
        <v>0</v>
      </c>
      <c r="AG79" s="193">
        <v>0</v>
      </c>
      <c r="AH79" s="177" t="s">
        <v>29</v>
      </c>
      <c r="AI79" s="193">
        <v>0</v>
      </c>
      <c r="AJ79" s="196">
        <v>0</v>
      </c>
      <c r="AK79" s="318">
        <v>0</v>
      </c>
      <c r="AL79" s="193">
        <v>0</v>
      </c>
      <c r="AM79" s="177" t="s">
        <v>29</v>
      </c>
      <c r="AN79" s="193">
        <v>0</v>
      </c>
      <c r="AO79" s="196">
        <v>0</v>
      </c>
      <c r="AP79" s="318">
        <v>0</v>
      </c>
      <c r="AQ79" s="193">
        <v>0</v>
      </c>
      <c r="AR79" s="194" t="s">
        <v>29</v>
      </c>
      <c r="AS79" s="193">
        <v>0</v>
      </c>
      <c r="AT79" s="196">
        <v>0</v>
      </c>
      <c r="AU79" s="192">
        <v>0</v>
      </c>
      <c r="AV79" s="193">
        <v>3.19999999999999e-7</v>
      </c>
      <c r="AW79" s="194">
        <v>0</v>
      </c>
      <c r="AX79" s="661">
        <v>-3.19999999999999e-7</v>
      </c>
      <c r="AY79" s="196">
        <v>0.805820000000012</v>
      </c>
      <c r="AZ79" s="310" t="s">
        <v>29</v>
      </c>
      <c r="BA79" s="177" t="s">
        <v>29</v>
      </c>
      <c r="BB79" s="177" t="s">
        <v>29</v>
      </c>
      <c r="BC79" s="194" t="s">
        <v>29</v>
      </c>
      <c r="BD79" s="249">
        <v>0.111448944151885</v>
      </c>
      <c r="BE79" s="323">
        <v>0</v>
      </c>
      <c r="BF79" s="286">
        <v>16</v>
      </c>
      <c r="BG79" s="177">
        <v>0</v>
      </c>
      <c r="BH79" s="177">
        <v>-16</v>
      </c>
      <c r="BI79" s="274">
        <v>14</v>
      </c>
      <c r="BJ79" s="697">
        <v>0</v>
      </c>
      <c r="BK79" s="697">
        <v>0</v>
      </c>
      <c r="BL79" s="177" t="s">
        <v>29</v>
      </c>
      <c r="BM79" s="697">
        <v>0</v>
      </c>
      <c r="BN79" s="310" t="s">
        <v>29</v>
      </c>
      <c r="BO79" s="177" t="s">
        <v>29</v>
      </c>
      <c r="BP79" s="177" t="s">
        <v>29</v>
      </c>
      <c r="BQ79" s="177" t="s">
        <v>29</v>
      </c>
      <c r="BR79" s="249">
        <v>0.888551055848115</v>
      </c>
      <c r="BS79" s="323" t="s">
        <v>29</v>
      </c>
      <c r="BT79" s="286">
        <v>0</v>
      </c>
      <c r="BU79" s="177" t="s">
        <v>29</v>
      </c>
      <c r="BV79" s="177" t="s">
        <v>29</v>
      </c>
      <c r="BW79" s="274">
        <v>1.12542773250717</v>
      </c>
      <c r="BX79" s="323" t="s">
        <v>29</v>
      </c>
      <c r="BY79" s="286">
        <v>-1</v>
      </c>
      <c r="BZ79" s="177" t="s">
        <v>29</v>
      </c>
      <c r="CA79" s="177" t="s">
        <v>29</v>
      </c>
      <c r="CB79" s="274">
        <v>0.125427732507174</v>
      </c>
      <c r="CC79" s="194"/>
    </row>
    <row r="80" s="159" customFormat="1" hidden="1" outlineLevel="2" spans="1:81">
      <c r="A80" s="203" t="s">
        <v>102</v>
      </c>
      <c r="B80" s="318">
        <v>184.457545</v>
      </c>
      <c r="C80" s="193">
        <v>230</v>
      </c>
      <c r="D80" s="177">
        <v>0.801989326086955</v>
      </c>
      <c r="E80" s="193">
        <v>-45.5424550000004</v>
      </c>
      <c r="F80" s="196">
        <v>129.403681</v>
      </c>
      <c r="G80" s="318">
        <v>0</v>
      </c>
      <c r="H80" s="193">
        <v>0</v>
      </c>
      <c r="I80" s="177" t="s">
        <v>29</v>
      </c>
      <c r="J80" s="193">
        <v>0</v>
      </c>
      <c r="K80" s="196">
        <v>0</v>
      </c>
      <c r="L80" s="318">
        <v>167.324528</v>
      </c>
      <c r="M80" s="193">
        <v>204.7</v>
      </c>
      <c r="N80" s="177">
        <v>0.817413424523693</v>
      </c>
      <c r="O80" s="193">
        <v>-37.375472</v>
      </c>
      <c r="P80" s="196">
        <v>120.052930999998</v>
      </c>
      <c r="Q80" s="192">
        <v>17.1330169999995</v>
      </c>
      <c r="R80" s="193">
        <v>25.3</v>
      </c>
      <c r="S80" s="177">
        <v>0.677194347826069</v>
      </c>
      <c r="T80" s="195">
        <v>-8.16698300000046</v>
      </c>
      <c r="U80" s="196">
        <v>9.35075000000188</v>
      </c>
      <c r="V80" s="310">
        <v>0.0928832539758652</v>
      </c>
      <c r="W80" s="177">
        <v>0.11</v>
      </c>
      <c r="X80" s="177">
        <v>0.844393217962411</v>
      </c>
      <c r="Y80" s="194">
        <v>-0.0171167460241348</v>
      </c>
      <c r="Z80" s="249">
        <v>0.0722603091947738</v>
      </c>
      <c r="AA80" s="318">
        <v>9.615393</v>
      </c>
      <c r="AB80" s="193">
        <v>8.72775935</v>
      </c>
      <c r="AC80" s="177">
        <v>1.10170235158924</v>
      </c>
      <c r="AD80" s="193">
        <v>0.887633649999996</v>
      </c>
      <c r="AE80" s="656">
        <v>10.54419</v>
      </c>
      <c r="AF80" s="318">
        <v>5.24692099999999</v>
      </c>
      <c r="AG80" s="193">
        <v>3.457039</v>
      </c>
      <c r="AH80" s="177">
        <v>1.51775001670504</v>
      </c>
      <c r="AI80" s="193">
        <v>1.78988199999999</v>
      </c>
      <c r="AJ80" s="196">
        <v>1.861252</v>
      </c>
      <c r="AK80" s="318">
        <v>0</v>
      </c>
      <c r="AL80" s="193">
        <v>0</v>
      </c>
      <c r="AM80" s="177" t="s">
        <v>29</v>
      </c>
      <c r="AN80" s="193">
        <v>0</v>
      </c>
      <c r="AO80" s="196">
        <v>0.0231339999999999</v>
      </c>
      <c r="AP80" s="318">
        <v>0</v>
      </c>
      <c r="AQ80" s="193">
        <v>0</v>
      </c>
      <c r="AR80" s="194" t="s">
        <v>29</v>
      </c>
      <c r="AS80" s="193">
        <v>0</v>
      </c>
      <c r="AT80" s="196">
        <v>0</v>
      </c>
      <c r="AU80" s="192">
        <v>2.27070299999957</v>
      </c>
      <c r="AV80" s="193">
        <v>13.11520165</v>
      </c>
      <c r="AW80" s="194">
        <v>0.173135195370753</v>
      </c>
      <c r="AX80" s="661">
        <v>-10.8444986500004</v>
      </c>
      <c r="AY80" s="196">
        <v>-3.0315579999981</v>
      </c>
      <c r="AZ80" s="310">
        <v>0.0123101660059477</v>
      </c>
      <c r="BA80" s="177">
        <v>0.0570226158695653</v>
      </c>
      <c r="BB80" s="177">
        <v>0.215882169174881</v>
      </c>
      <c r="BC80" s="194">
        <v>-0.0447124498636176</v>
      </c>
      <c r="BD80" s="249">
        <v>-0.0234271388307579</v>
      </c>
      <c r="BE80" s="323">
        <v>18</v>
      </c>
      <c r="BF80" s="286">
        <v>19</v>
      </c>
      <c r="BG80" s="177">
        <v>0.947368421052632</v>
      </c>
      <c r="BH80" s="177">
        <v>-1</v>
      </c>
      <c r="BI80" s="274">
        <v>15.16666667</v>
      </c>
      <c r="BJ80" s="697">
        <v>10.122670152439</v>
      </c>
      <c r="BK80" s="697">
        <v>12.1052631578947</v>
      </c>
      <c r="BL80" s="177">
        <v>0.83622057781018</v>
      </c>
      <c r="BM80" s="697">
        <v>-1.98259300545571</v>
      </c>
      <c r="BN80" s="310">
        <v>0.0521279462978867</v>
      </c>
      <c r="BO80" s="177">
        <v>0.0379467797826087</v>
      </c>
      <c r="BP80" s="177">
        <v>1.37371198811914</v>
      </c>
      <c r="BQ80" s="177">
        <v>0.014181166515278</v>
      </c>
      <c r="BR80" s="249">
        <v>0.0814829216488825</v>
      </c>
      <c r="BS80" s="323">
        <v>19.1835679519287</v>
      </c>
      <c r="BT80" s="286">
        <v>26.3526972704627</v>
      </c>
      <c r="BU80" s="177">
        <v>0.727954628516547</v>
      </c>
      <c r="BV80" s="177">
        <v>-7.16912931853399</v>
      </c>
      <c r="BW80" s="274">
        <v>12.2725103587853</v>
      </c>
      <c r="BX80" s="323">
        <v>0.236152906074621</v>
      </c>
      <c r="BY80" s="286">
        <v>1.50269973358054</v>
      </c>
      <c r="BZ80" s="177">
        <v>0.157152424265046</v>
      </c>
      <c r="CA80" s="177">
        <v>-1.26654682750592</v>
      </c>
      <c r="CB80" s="274">
        <v>-0.287509803977177</v>
      </c>
      <c r="CC80" s="194"/>
    </row>
    <row r="81" s="159" customFormat="1" hidden="1" outlineLevel="2" spans="1:81">
      <c r="A81" s="203" t="s">
        <v>103</v>
      </c>
      <c r="B81" s="318">
        <v>880.632562000013</v>
      </c>
      <c r="C81" s="193">
        <v>1050</v>
      </c>
      <c r="D81" s="177">
        <v>0.83869767809525</v>
      </c>
      <c r="E81" s="193">
        <v>-169.367437999987</v>
      </c>
      <c r="F81" s="196">
        <v>26.401695</v>
      </c>
      <c r="G81" s="318">
        <v>0</v>
      </c>
      <c r="H81" s="193">
        <v>0</v>
      </c>
      <c r="I81" s="177" t="s">
        <v>29</v>
      </c>
      <c r="J81" s="193">
        <v>0</v>
      </c>
      <c r="K81" s="196">
        <v>0</v>
      </c>
      <c r="L81" s="318">
        <v>695.263747</v>
      </c>
      <c r="M81" s="193">
        <v>854.7</v>
      </c>
      <c r="N81" s="177">
        <v>0.813459397449398</v>
      </c>
      <c r="O81" s="193">
        <v>-159.436253</v>
      </c>
      <c r="P81" s="196">
        <v>20.880641</v>
      </c>
      <c r="Q81" s="192">
        <v>185.368815000013</v>
      </c>
      <c r="R81" s="193">
        <v>195.3</v>
      </c>
      <c r="S81" s="177">
        <v>0.94914907834108</v>
      </c>
      <c r="T81" s="195">
        <v>-9.93118499998712</v>
      </c>
      <c r="U81" s="196">
        <v>5.521054</v>
      </c>
      <c r="V81" s="682">
        <v>0.210495072518123</v>
      </c>
      <c r="W81" s="177">
        <v>0.186</v>
      </c>
      <c r="X81" s="177">
        <v>1.13169393826948</v>
      </c>
      <c r="Y81" s="194">
        <v>0.0244950725181227</v>
      </c>
      <c r="Z81" s="249">
        <v>0.209117407045267</v>
      </c>
      <c r="AA81" s="318">
        <v>37.731037</v>
      </c>
      <c r="AB81" s="193">
        <v>38.63</v>
      </c>
      <c r="AC81" s="177">
        <v>0.976728889464146</v>
      </c>
      <c r="AD81" s="193">
        <v>-0.89896300000003</v>
      </c>
      <c r="AE81" s="656">
        <v>18.54285</v>
      </c>
      <c r="AF81" s="318">
        <v>54.6655789999999</v>
      </c>
      <c r="AG81" s="193">
        <v>46.267789</v>
      </c>
      <c r="AH81" s="177">
        <v>1.18150402648374</v>
      </c>
      <c r="AI81" s="193">
        <v>8.3977899999999</v>
      </c>
      <c r="AJ81" s="196">
        <v>3.662927</v>
      </c>
      <c r="AK81" s="318">
        <v>0.05</v>
      </c>
      <c r="AL81" s="193">
        <v>0</v>
      </c>
      <c r="AM81" s="177" t="s">
        <v>29</v>
      </c>
      <c r="AN81" s="193">
        <v>0.05</v>
      </c>
      <c r="AO81" s="196">
        <v>0</v>
      </c>
      <c r="AP81" s="318">
        <v>0</v>
      </c>
      <c r="AQ81" s="193">
        <v>0</v>
      </c>
      <c r="AR81" s="194" t="s">
        <v>29</v>
      </c>
      <c r="AS81" s="193">
        <v>0</v>
      </c>
      <c r="AT81" s="196">
        <v>0</v>
      </c>
      <c r="AU81" s="192">
        <v>93.022199000013</v>
      </c>
      <c r="AV81" s="193">
        <v>110.402211</v>
      </c>
      <c r="AW81" s="194">
        <v>0.842575507840264</v>
      </c>
      <c r="AX81" s="661">
        <v>-17.380011999987</v>
      </c>
      <c r="AY81" s="196">
        <v>-16.684723</v>
      </c>
      <c r="AZ81" s="266">
        <v>0.105631114512447</v>
      </c>
      <c r="BA81" s="177">
        <v>0.105144962857143</v>
      </c>
      <c r="BB81" s="177">
        <v>1.00462363238422</v>
      </c>
      <c r="BC81" s="194">
        <v>0.000486151655304023</v>
      </c>
      <c r="BD81" s="249">
        <v>-0.631956508852935</v>
      </c>
      <c r="BE81" s="323">
        <v>81</v>
      </c>
      <c r="BF81" s="286">
        <v>62</v>
      </c>
      <c r="BG81" s="177">
        <v>1.30645161290323</v>
      </c>
      <c r="BH81" s="177">
        <v>19</v>
      </c>
      <c r="BI81" s="274">
        <v>18.58333333</v>
      </c>
      <c r="BJ81" s="697">
        <v>12.3645757535103</v>
      </c>
      <c r="BK81" s="697">
        <v>16.9354838709677</v>
      </c>
      <c r="BL81" s="177">
        <v>0.730098758778705</v>
      </c>
      <c r="BM81" s="697">
        <v>-4.57090811745742</v>
      </c>
      <c r="BN81" s="310">
        <v>0.042845380273367</v>
      </c>
      <c r="BO81" s="177">
        <v>0.0367904761904762</v>
      </c>
      <c r="BP81" s="177">
        <v>1.16457802969286</v>
      </c>
      <c r="BQ81" s="177">
        <v>0.00605490408289077</v>
      </c>
      <c r="BR81" s="249">
        <v>0.702335588680953</v>
      </c>
      <c r="BS81" s="323">
        <v>23.3397391648688</v>
      </c>
      <c r="BT81" s="286">
        <v>27.1809474501683</v>
      </c>
      <c r="BU81" s="177">
        <v>0.858680118037029</v>
      </c>
      <c r="BV81" s="177">
        <v>-3.8412082852995</v>
      </c>
      <c r="BW81" s="274">
        <v>1.42382077188782</v>
      </c>
      <c r="BX81" s="323">
        <v>2.4654026604149</v>
      </c>
      <c r="BY81" s="286">
        <v>2.85793971006989</v>
      </c>
      <c r="BZ81" s="177">
        <v>0.862650339238475</v>
      </c>
      <c r="CA81" s="177">
        <v>-0.392537049654989</v>
      </c>
      <c r="CB81" s="274">
        <v>-0.899792804234516</v>
      </c>
      <c r="CC81" s="194"/>
    </row>
    <row r="82" s="163" customFormat="1" collapsed="1" spans="1:81">
      <c r="A82" s="197" t="s">
        <v>104</v>
      </c>
      <c r="B82" s="198">
        <v>1064.83446900001</v>
      </c>
      <c r="C82" s="199">
        <v>1290.86</v>
      </c>
      <c r="D82" s="232">
        <v>0.824903141316651</v>
      </c>
      <c r="E82" s="199">
        <v>-226.025530999987</v>
      </c>
      <c r="F82" s="201">
        <v>168.190017</v>
      </c>
      <c r="G82" s="198">
        <v>0.832103999999999</v>
      </c>
      <c r="H82" s="199">
        <v>5.85</v>
      </c>
      <c r="I82" s="232">
        <v>0.14224</v>
      </c>
      <c r="J82" s="199">
        <v>-5.017896</v>
      </c>
      <c r="K82" s="201">
        <v>5.68496999999999</v>
      </c>
      <c r="L82" s="198">
        <v>862.417975</v>
      </c>
      <c r="M82" s="199">
        <v>1059.4</v>
      </c>
      <c r="N82" s="232">
        <v>0.814062653388711</v>
      </c>
      <c r="O82" s="199">
        <v>-196.982025</v>
      </c>
      <c r="P82" s="201">
        <v>142.189421999998</v>
      </c>
      <c r="Q82" s="198">
        <v>201.584390000012</v>
      </c>
      <c r="R82" s="199">
        <v>225.61000032</v>
      </c>
      <c r="S82" s="232">
        <v>0.893508220885997</v>
      </c>
      <c r="T82" s="199">
        <v>-24.0256103199876</v>
      </c>
      <c r="U82" s="201">
        <v>0.884666000001907</v>
      </c>
      <c r="V82" s="231">
        <v>0.189310541561751</v>
      </c>
      <c r="W82" s="232">
        <v>0.174774956478627</v>
      </c>
      <c r="X82" s="232">
        <v>1.08316743643362</v>
      </c>
      <c r="Y82" s="200">
        <v>0.0145355850831244</v>
      </c>
      <c r="Z82" s="250">
        <v>0.00525991979655907</v>
      </c>
      <c r="AA82" s="198">
        <v>49.39121</v>
      </c>
      <c r="AB82" s="199">
        <v>48.5244257</v>
      </c>
      <c r="AC82" s="232">
        <v>1.01786284510318</v>
      </c>
      <c r="AD82" s="199">
        <v>0.866784299999956</v>
      </c>
      <c r="AE82" s="201">
        <v>51.921996</v>
      </c>
      <c r="AF82" s="198">
        <v>60.1070039999999</v>
      </c>
      <c r="AG82" s="199">
        <v>50.124828</v>
      </c>
      <c r="AH82" s="232">
        <v>1.19914633921537</v>
      </c>
      <c r="AI82" s="199">
        <v>9.98217599999989</v>
      </c>
      <c r="AJ82" s="201">
        <v>6.001999</v>
      </c>
      <c r="AK82" s="198">
        <v>0.05</v>
      </c>
      <c r="AL82" s="199">
        <v>0</v>
      </c>
      <c r="AM82" s="232" t="s">
        <v>29</v>
      </c>
      <c r="AN82" s="199">
        <v>0.05</v>
      </c>
      <c r="AO82" s="201">
        <v>0.0233459999999999</v>
      </c>
      <c r="AP82" s="198">
        <v>0</v>
      </c>
      <c r="AQ82" s="199">
        <v>0</v>
      </c>
      <c r="AR82" s="232" t="s">
        <v>29</v>
      </c>
      <c r="AS82" s="199">
        <v>0</v>
      </c>
      <c r="AT82" s="201">
        <v>0</v>
      </c>
      <c r="AU82" s="198">
        <v>92.1361760000126</v>
      </c>
      <c r="AV82" s="199">
        <v>126.9607463</v>
      </c>
      <c r="AW82" s="232">
        <v>0.725706005085231</v>
      </c>
      <c r="AX82" s="662">
        <v>-34.8245702999874</v>
      </c>
      <c r="AY82" s="201">
        <v>-37.5850239999981</v>
      </c>
      <c r="AZ82" s="231">
        <v>0.0865262899373813</v>
      </c>
      <c r="BA82" s="232">
        <v>0.0983536141022264</v>
      </c>
      <c r="BB82" s="232">
        <v>0.879746928744763</v>
      </c>
      <c r="BC82" s="200">
        <v>-0.0118273241648451</v>
      </c>
      <c r="BD82" s="250">
        <v>-0.223467627094645</v>
      </c>
      <c r="BE82" s="287">
        <v>106</v>
      </c>
      <c r="BF82" s="288">
        <v>108</v>
      </c>
      <c r="BG82" s="232">
        <v>0.981481481481482</v>
      </c>
      <c r="BH82" s="232">
        <v>-2</v>
      </c>
      <c r="BI82" s="275">
        <v>76.91666667</v>
      </c>
      <c r="BJ82" s="696">
        <v>10.7318143572229</v>
      </c>
      <c r="BK82" s="696">
        <v>11.9770515463918</v>
      </c>
      <c r="BL82" s="232">
        <v>0.896031407701176</v>
      </c>
      <c r="BM82" s="696">
        <v>-1.24523718916881</v>
      </c>
      <c r="BN82" s="231">
        <v>0.0463839323743749</v>
      </c>
      <c r="BO82" s="232">
        <v>0.0375907733603954</v>
      </c>
      <c r="BP82" s="232">
        <v>1.23391801306338</v>
      </c>
      <c r="BQ82" s="232">
        <v>0.00879315901397947</v>
      </c>
      <c r="BR82" s="250">
        <v>0.308710332076368</v>
      </c>
      <c r="BS82" s="287">
        <v>21.5591897627131</v>
      </c>
      <c r="BT82" s="288">
        <v>26.6022725952633</v>
      </c>
      <c r="BU82" s="232">
        <v>0.810426616203905</v>
      </c>
      <c r="BV82" s="232">
        <v>-5.04308283255019</v>
      </c>
      <c r="BW82" s="275">
        <v>3.23928257688707</v>
      </c>
      <c r="BX82" s="287">
        <v>1.86543670422354</v>
      </c>
      <c r="BY82" s="288">
        <v>2.61642965307676</v>
      </c>
      <c r="BZ82" s="232">
        <v>0.712970326578396</v>
      </c>
      <c r="CA82" s="232">
        <v>-0.750992948853222</v>
      </c>
      <c r="CB82" s="275">
        <v>-0.723874790945982</v>
      </c>
      <c r="CC82" s="194"/>
    </row>
    <row r="83" s="159" customFormat="1" hidden="1" outlineLevel="2" spans="1:81">
      <c r="A83" s="203" t="s">
        <v>105</v>
      </c>
      <c r="B83" s="192">
        <v>99.1164399999999</v>
      </c>
      <c r="C83" s="193">
        <v>133</v>
      </c>
      <c r="D83" s="194">
        <v>0.745236390977443</v>
      </c>
      <c r="E83" s="661">
        <v>-33.8835600000001</v>
      </c>
      <c r="F83" s="196">
        <v>0</v>
      </c>
      <c r="G83" s="192">
        <v>0.380881</v>
      </c>
      <c r="H83" s="193">
        <v>0</v>
      </c>
      <c r="I83" s="177" t="s">
        <v>29</v>
      </c>
      <c r="J83" s="195">
        <v>0.380881</v>
      </c>
      <c r="K83" s="196">
        <v>0</v>
      </c>
      <c r="L83" s="192">
        <v>0</v>
      </c>
      <c r="M83" s="193">
        <v>0</v>
      </c>
      <c r="N83" s="177" t="s">
        <v>29</v>
      </c>
      <c r="O83" s="195">
        <v>0</v>
      </c>
      <c r="P83" s="196">
        <v>0</v>
      </c>
      <c r="Q83" s="192">
        <v>6.57738899999998</v>
      </c>
      <c r="R83" s="193">
        <v>19</v>
      </c>
      <c r="S83" s="177">
        <v>0.346178368421052</v>
      </c>
      <c r="T83" s="195">
        <v>-12.422611</v>
      </c>
      <c r="U83" s="196">
        <v>0</v>
      </c>
      <c r="V83" s="230">
        <v>0.0663602223808683</v>
      </c>
      <c r="W83" s="177">
        <v>0.142857142857143</v>
      </c>
      <c r="X83" s="177">
        <v>0.464521556666078</v>
      </c>
      <c r="Y83" s="248">
        <v>-0.0764969204762745</v>
      </c>
      <c r="Z83" s="249" t="s">
        <v>29</v>
      </c>
      <c r="AA83" s="192">
        <v>92.5390509999999</v>
      </c>
      <c r="AB83" s="193">
        <v>114</v>
      </c>
      <c r="AC83" s="177">
        <v>0.811746061403508</v>
      </c>
      <c r="AD83" s="195">
        <v>-21.4609490000001</v>
      </c>
      <c r="AE83" s="656">
        <v>0</v>
      </c>
      <c r="AF83" s="192">
        <v>7.96979</v>
      </c>
      <c r="AG83" s="193">
        <v>3.58333333</v>
      </c>
      <c r="AH83" s="177">
        <v>2.22412744392942</v>
      </c>
      <c r="AI83" s="195">
        <v>4.38645667</v>
      </c>
      <c r="AJ83" s="196">
        <v>0</v>
      </c>
      <c r="AK83" s="192">
        <v>0</v>
      </c>
      <c r="AL83" s="193">
        <v>0</v>
      </c>
      <c r="AM83" s="177" t="s">
        <v>29</v>
      </c>
      <c r="AN83" s="195">
        <v>0</v>
      </c>
      <c r="AO83" s="196">
        <v>0</v>
      </c>
      <c r="AP83" s="192">
        <v>0</v>
      </c>
      <c r="AQ83" s="193">
        <v>0</v>
      </c>
      <c r="AR83" s="194" t="s">
        <v>29</v>
      </c>
      <c r="AS83" s="195">
        <v>0</v>
      </c>
      <c r="AT83" s="196">
        <v>0</v>
      </c>
      <c r="AU83" s="192">
        <v>-1.77328200000001</v>
      </c>
      <c r="AV83" s="193">
        <v>15.41666667</v>
      </c>
      <c r="AW83" s="194">
        <v>-0.115023697272428</v>
      </c>
      <c r="AX83" s="661">
        <v>-17.18994867</v>
      </c>
      <c r="AY83" s="196">
        <v>0</v>
      </c>
      <c r="AZ83" s="230">
        <v>-0.0178908968078355</v>
      </c>
      <c r="BA83" s="177">
        <v>0.115914786992481</v>
      </c>
      <c r="BB83" s="177">
        <v>-0.154345250265576</v>
      </c>
      <c r="BC83" s="248">
        <v>-0.133805683800317</v>
      </c>
      <c r="BD83" s="249" t="s">
        <v>29</v>
      </c>
      <c r="BE83" s="285">
        <v>187</v>
      </c>
      <c r="BF83" s="286">
        <v>72</v>
      </c>
      <c r="BG83" s="177">
        <v>2.59722222222222</v>
      </c>
      <c r="BH83" s="299">
        <v>115</v>
      </c>
      <c r="BI83" s="274">
        <v>4.99999999666667</v>
      </c>
      <c r="BJ83" s="697">
        <v>0.497794620535714</v>
      </c>
      <c r="BK83" s="697">
        <v>1.99168053244592</v>
      </c>
      <c r="BL83" s="177">
        <v>0.249936981572234</v>
      </c>
      <c r="BM83" s="697">
        <v>-1.49388591191021</v>
      </c>
      <c r="BN83" s="230">
        <v>0.933639777619132</v>
      </c>
      <c r="BO83" s="177">
        <v>0.857142857142857</v>
      </c>
      <c r="BP83" s="177">
        <v>1.08924640722232</v>
      </c>
      <c r="BQ83" s="177">
        <v>0.0764969204762745</v>
      </c>
      <c r="BR83" s="249" t="s">
        <v>29</v>
      </c>
      <c r="BS83" s="285">
        <v>1.07107690136135</v>
      </c>
      <c r="BT83" s="286">
        <v>1.16666666666667</v>
      </c>
      <c r="BU83" s="177">
        <v>0.918065915452586</v>
      </c>
      <c r="BV83" s="299">
        <v>-0.0955897653053162</v>
      </c>
      <c r="BW83" s="274" t="s">
        <v>29</v>
      </c>
      <c r="BX83" s="285">
        <v>-0.0191625263155121</v>
      </c>
      <c r="BY83" s="286">
        <v>0.135233918157895</v>
      </c>
      <c r="BZ83" s="177">
        <v>-0.141699113480825</v>
      </c>
      <c r="CA83" s="299">
        <v>-0.154396444473407</v>
      </c>
      <c r="CB83" s="274" t="s">
        <v>29</v>
      </c>
      <c r="CC83" s="194"/>
    </row>
    <row r="84" s="164" customFormat="1" hidden="1" outlineLevel="2" spans="1:81">
      <c r="A84" s="203" t="s">
        <v>106</v>
      </c>
      <c r="B84" s="192">
        <v>11.306578</v>
      </c>
      <c r="C84" s="193">
        <v>0</v>
      </c>
      <c r="D84" s="194" t="s">
        <v>29</v>
      </c>
      <c r="E84" s="661">
        <v>11.306578</v>
      </c>
      <c r="F84" s="196">
        <v>0</v>
      </c>
      <c r="G84" s="192">
        <v>0</v>
      </c>
      <c r="H84" s="193">
        <v>0</v>
      </c>
      <c r="I84" s="177" t="s">
        <v>29</v>
      </c>
      <c r="J84" s="195">
        <v>0</v>
      </c>
      <c r="K84" s="196">
        <v>0</v>
      </c>
      <c r="L84" s="192">
        <v>10.737016</v>
      </c>
      <c r="M84" s="193">
        <v>0</v>
      </c>
      <c r="N84" s="177" t="s">
        <v>29</v>
      </c>
      <c r="O84" s="195">
        <v>10.737016</v>
      </c>
      <c r="P84" s="196">
        <v>0</v>
      </c>
      <c r="Q84" s="192">
        <v>0.569561999999999</v>
      </c>
      <c r="R84" s="193">
        <v>0</v>
      </c>
      <c r="S84" s="177" t="s">
        <v>29</v>
      </c>
      <c r="T84" s="195">
        <v>0.569561999999999</v>
      </c>
      <c r="U84" s="196">
        <v>0</v>
      </c>
      <c r="V84" s="230">
        <v>0.0503743926765463</v>
      </c>
      <c r="W84" s="177" t="s">
        <v>29</v>
      </c>
      <c r="X84" s="177" t="s">
        <v>29</v>
      </c>
      <c r="Y84" s="248" t="s">
        <v>29</v>
      </c>
      <c r="Z84" s="249" t="s">
        <v>29</v>
      </c>
      <c r="AA84" s="192">
        <v>0</v>
      </c>
      <c r="AB84" s="193">
        <v>0</v>
      </c>
      <c r="AC84" s="177" t="s">
        <v>29</v>
      </c>
      <c r="AD84" s="195">
        <v>0</v>
      </c>
      <c r="AE84" s="656">
        <v>0</v>
      </c>
      <c r="AF84" s="192">
        <v>0</v>
      </c>
      <c r="AG84" s="193">
        <v>0</v>
      </c>
      <c r="AH84" s="177" t="s">
        <v>29</v>
      </c>
      <c r="AI84" s="195">
        <v>0</v>
      </c>
      <c r="AJ84" s="196">
        <v>0</v>
      </c>
      <c r="AK84" s="192">
        <v>0</v>
      </c>
      <c r="AL84" s="193">
        <v>0</v>
      </c>
      <c r="AM84" s="177" t="s">
        <v>29</v>
      </c>
      <c r="AN84" s="195">
        <v>0</v>
      </c>
      <c r="AO84" s="196">
        <v>0</v>
      </c>
      <c r="AP84" s="192">
        <v>0</v>
      </c>
      <c r="AQ84" s="193">
        <v>0</v>
      </c>
      <c r="AR84" s="194" t="s">
        <v>29</v>
      </c>
      <c r="AS84" s="195">
        <v>0</v>
      </c>
      <c r="AT84" s="196">
        <v>0</v>
      </c>
      <c r="AU84" s="192">
        <v>0.569561999999999</v>
      </c>
      <c r="AV84" s="193">
        <v>0</v>
      </c>
      <c r="AW84" s="194" t="s">
        <v>29</v>
      </c>
      <c r="AX84" s="661">
        <v>0.569561999999999</v>
      </c>
      <c r="AY84" s="196">
        <v>0</v>
      </c>
      <c r="AZ84" s="230">
        <v>0.0503743926765463</v>
      </c>
      <c r="BA84" s="177" t="s">
        <v>29</v>
      </c>
      <c r="BB84" s="177" t="s">
        <v>29</v>
      </c>
      <c r="BC84" s="248" t="s">
        <v>29</v>
      </c>
      <c r="BD84" s="249" t="s">
        <v>29</v>
      </c>
      <c r="BE84" s="285">
        <v>0</v>
      </c>
      <c r="BF84" s="286">
        <v>0</v>
      </c>
      <c r="BG84" s="177" t="s">
        <v>29</v>
      </c>
      <c r="BH84" s="299">
        <v>0</v>
      </c>
      <c r="BI84" s="274">
        <v>0</v>
      </c>
      <c r="BJ84" s="697">
        <v>0.516544172588832</v>
      </c>
      <c r="BK84" s="697" t="s">
        <v>29</v>
      </c>
      <c r="BL84" s="177" t="s">
        <v>29</v>
      </c>
      <c r="BM84" s="697" t="s">
        <v>29</v>
      </c>
      <c r="BN84" s="230">
        <v>0</v>
      </c>
      <c r="BO84" s="177" t="s">
        <v>29</v>
      </c>
      <c r="BP84" s="177" t="s">
        <v>29</v>
      </c>
      <c r="BQ84" s="177" t="s">
        <v>29</v>
      </c>
      <c r="BR84" s="249" t="s">
        <v>29</v>
      </c>
      <c r="BS84" s="285" t="s">
        <v>29</v>
      </c>
      <c r="BT84" s="286" t="s">
        <v>29</v>
      </c>
      <c r="BU84" s="177" t="s">
        <v>29</v>
      </c>
      <c r="BV84" s="299" t="s">
        <v>29</v>
      </c>
      <c r="BW84" s="274" t="s">
        <v>29</v>
      </c>
      <c r="BX84" s="285" t="s">
        <v>29</v>
      </c>
      <c r="BY84" s="286" t="s">
        <v>29</v>
      </c>
      <c r="BZ84" s="177" t="s">
        <v>29</v>
      </c>
      <c r="CA84" s="299" t="s">
        <v>29</v>
      </c>
      <c r="CB84" s="274" t="s">
        <v>29</v>
      </c>
      <c r="CC84" s="194"/>
    </row>
    <row r="85" s="159" customFormat="1" hidden="1" outlineLevel="2" spans="1:81">
      <c r="A85" s="203" t="s">
        <v>107</v>
      </c>
      <c r="B85" s="192">
        <v>342.350039</v>
      </c>
      <c r="C85" s="193">
        <v>380</v>
      </c>
      <c r="D85" s="177">
        <v>0.900921155263157</v>
      </c>
      <c r="E85" s="195">
        <v>-37.6499610000003</v>
      </c>
      <c r="F85" s="196">
        <v>0</v>
      </c>
      <c r="G85" s="192">
        <v>0</v>
      </c>
      <c r="H85" s="193">
        <v>0</v>
      </c>
      <c r="I85" s="177" t="s">
        <v>29</v>
      </c>
      <c r="J85" s="195">
        <v>0</v>
      </c>
      <c r="K85" s="196">
        <v>0</v>
      </c>
      <c r="L85" s="192">
        <v>279.808413</v>
      </c>
      <c r="M85" s="193">
        <v>309.7</v>
      </c>
      <c r="N85" s="177">
        <v>0.903482121407814</v>
      </c>
      <c r="O85" s="195">
        <v>-29.891587</v>
      </c>
      <c r="P85" s="196">
        <v>0</v>
      </c>
      <c r="Q85" s="192">
        <v>62.5416259999997</v>
      </c>
      <c r="R85" s="193">
        <v>70.3</v>
      </c>
      <c r="S85" s="177">
        <v>0.889639061166426</v>
      </c>
      <c r="T85" s="195">
        <v>-7.75837400000029</v>
      </c>
      <c r="U85" s="196">
        <v>0</v>
      </c>
      <c r="V85" s="230">
        <v>0.182683274062661</v>
      </c>
      <c r="W85" s="177">
        <v>0.185</v>
      </c>
      <c r="X85" s="177">
        <v>0.987477157095466</v>
      </c>
      <c r="Y85" s="248">
        <v>-0.00231672593733875</v>
      </c>
      <c r="Z85" s="249" t="s">
        <v>29</v>
      </c>
      <c r="AA85" s="192">
        <v>13.759489</v>
      </c>
      <c r="AB85" s="193">
        <v>16</v>
      </c>
      <c r="AC85" s="177">
        <v>0.859968062499997</v>
      </c>
      <c r="AD85" s="195">
        <v>-2.24051100000005</v>
      </c>
      <c r="AE85" s="656">
        <v>0</v>
      </c>
      <c r="AF85" s="192">
        <v>28.91616</v>
      </c>
      <c r="AG85" s="193">
        <v>26.724981</v>
      </c>
      <c r="AH85" s="177">
        <v>1.08198991797225</v>
      </c>
      <c r="AI85" s="195">
        <v>2.19117899999999</v>
      </c>
      <c r="AJ85" s="196">
        <v>0</v>
      </c>
      <c r="AK85" s="192">
        <v>0</v>
      </c>
      <c r="AL85" s="193">
        <v>0</v>
      </c>
      <c r="AM85" s="177" t="s">
        <v>29</v>
      </c>
      <c r="AN85" s="195">
        <v>0</v>
      </c>
      <c r="AO85" s="196">
        <v>0</v>
      </c>
      <c r="AP85" s="192">
        <v>0</v>
      </c>
      <c r="AQ85" s="193">
        <v>0</v>
      </c>
      <c r="AR85" s="194" t="s">
        <v>29</v>
      </c>
      <c r="AS85" s="195">
        <v>0</v>
      </c>
      <c r="AT85" s="196">
        <v>0</v>
      </c>
      <c r="AU85" s="192">
        <v>19.8659769999998</v>
      </c>
      <c r="AV85" s="193">
        <v>27.575019</v>
      </c>
      <c r="AW85" s="194">
        <v>0.720433846301239</v>
      </c>
      <c r="AX85" s="661">
        <v>-7.70904200000025</v>
      </c>
      <c r="AY85" s="196">
        <v>0</v>
      </c>
      <c r="AZ85" s="230">
        <v>0.058028259783548</v>
      </c>
      <c r="BA85" s="177">
        <v>0.0725658394736842</v>
      </c>
      <c r="BB85" s="177">
        <v>0.799663591083953</v>
      </c>
      <c r="BC85" s="248">
        <v>-0.0145375796901363</v>
      </c>
      <c r="BD85" s="249" t="s">
        <v>29</v>
      </c>
      <c r="BE85" s="285">
        <v>34</v>
      </c>
      <c r="BF85" s="286">
        <v>0</v>
      </c>
      <c r="BG85" s="177" t="s">
        <v>29</v>
      </c>
      <c r="BH85" s="299">
        <v>34</v>
      </c>
      <c r="BI85" s="274">
        <v>0</v>
      </c>
      <c r="BJ85" s="697">
        <v>15.6403571116751</v>
      </c>
      <c r="BK85" s="697" t="s">
        <v>29</v>
      </c>
      <c r="BL85" s="177" t="s">
        <v>29</v>
      </c>
      <c r="BM85" s="697" t="s">
        <v>29</v>
      </c>
      <c r="BN85" s="230">
        <v>0.040191287958346</v>
      </c>
      <c r="BO85" s="177">
        <v>0.0421052631578947</v>
      </c>
      <c r="BP85" s="177">
        <v>0.954543089010716</v>
      </c>
      <c r="BQ85" s="177">
        <v>-0.00191397519954879</v>
      </c>
      <c r="BR85" s="249" t="s">
        <v>29</v>
      </c>
      <c r="BS85" s="285">
        <v>24.8810140405651</v>
      </c>
      <c r="BT85" s="286">
        <v>23.75</v>
      </c>
      <c r="BU85" s="177">
        <v>1.04762164381327</v>
      </c>
      <c r="BV85" s="299">
        <v>1.13101404056508</v>
      </c>
      <c r="BW85" s="274" t="s">
        <v>29</v>
      </c>
      <c r="BX85" s="285">
        <v>1.44380194642402</v>
      </c>
      <c r="BY85" s="286">
        <v>1.7234386875</v>
      </c>
      <c r="BZ85" s="177">
        <v>0.83774488578899</v>
      </c>
      <c r="CA85" s="299">
        <v>-0.279636741075985</v>
      </c>
      <c r="CB85" s="274" t="s">
        <v>29</v>
      </c>
      <c r="CC85" s="194"/>
    </row>
    <row r="86" s="159" customFormat="1" hidden="1" outlineLevel="2" spans="1:81">
      <c r="A86" s="203" t="s">
        <v>108</v>
      </c>
      <c r="B86" s="192">
        <v>86.1423339999999</v>
      </c>
      <c r="C86" s="193">
        <v>164</v>
      </c>
      <c r="D86" s="177">
        <v>0.525258134146341</v>
      </c>
      <c r="E86" s="195">
        <v>-77.8576660000001</v>
      </c>
      <c r="F86" s="196">
        <v>0</v>
      </c>
      <c r="G86" s="192">
        <v>0</v>
      </c>
      <c r="H86" s="193">
        <v>0</v>
      </c>
      <c r="I86" s="177" t="s">
        <v>29</v>
      </c>
      <c r="J86" s="195">
        <v>0</v>
      </c>
      <c r="K86" s="196">
        <v>0</v>
      </c>
      <c r="L86" s="192">
        <v>79.9990109999999</v>
      </c>
      <c r="M86" s="193">
        <v>132.84</v>
      </c>
      <c r="N86" s="177">
        <v>0.602220799457994</v>
      </c>
      <c r="O86" s="195">
        <v>-52.8409890000001</v>
      </c>
      <c r="P86" s="196">
        <v>0</v>
      </c>
      <c r="Q86" s="192">
        <v>6.14332299999997</v>
      </c>
      <c r="R86" s="193">
        <v>31.16</v>
      </c>
      <c r="S86" s="177">
        <v>0.197154139922977</v>
      </c>
      <c r="T86" s="195">
        <v>-25.016677</v>
      </c>
      <c r="U86" s="196">
        <v>0</v>
      </c>
      <c r="V86" s="230">
        <v>0.0713159571459949</v>
      </c>
      <c r="W86" s="177">
        <v>0.19</v>
      </c>
      <c r="X86" s="177">
        <v>0.375347142873657</v>
      </c>
      <c r="Y86" s="248">
        <v>-0.118684042854005</v>
      </c>
      <c r="Z86" s="249" t="s">
        <v>29</v>
      </c>
      <c r="AA86" s="192">
        <v>8.66708899999999</v>
      </c>
      <c r="AB86" s="193">
        <v>6.75</v>
      </c>
      <c r="AC86" s="177">
        <v>1.28401318518518</v>
      </c>
      <c r="AD86" s="195">
        <v>1.91708899999999</v>
      </c>
      <c r="AE86" s="656">
        <v>0</v>
      </c>
      <c r="AF86" s="192">
        <v>11.55996</v>
      </c>
      <c r="AG86" s="193">
        <v>10.64333333</v>
      </c>
      <c r="AH86" s="177">
        <v>1.08612214252619</v>
      </c>
      <c r="AI86" s="195">
        <v>0.916626669999998</v>
      </c>
      <c r="AJ86" s="196">
        <v>0</v>
      </c>
      <c r="AK86" s="192">
        <v>0</v>
      </c>
      <c r="AL86" s="193">
        <v>0</v>
      </c>
      <c r="AM86" s="177" t="s">
        <v>29</v>
      </c>
      <c r="AN86" s="195">
        <v>0</v>
      </c>
      <c r="AO86" s="196">
        <v>0</v>
      </c>
      <c r="AP86" s="192">
        <v>0</v>
      </c>
      <c r="AQ86" s="193">
        <v>0</v>
      </c>
      <c r="AR86" s="194" t="s">
        <v>29</v>
      </c>
      <c r="AS86" s="195">
        <v>0</v>
      </c>
      <c r="AT86" s="196">
        <v>0</v>
      </c>
      <c r="AU86" s="192">
        <v>-14.083726</v>
      </c>
      <c r="AV86" s="193">
        <v>13.76666667</v>
      </c>
      <c r="AW86" s="194">
        <v>-1.02303094406222</v>
      </c>
      <c r="AX86" s="661">
        <v>-27.85039267</v>
      </c>
      <c r="AY86" s="196">
        <v>0</v>
      </c>
      <c r="AZ86" s="230">
        <v>-0.16349366619205</v>
      </c>
      <c r="BA86" s="177">
        <v>0.0839430894512195</v>
      </c>
      <c r="BB86" s="177">
        <v>-1.94767272995186</v>
      </c>
      <c r="BC86" s="248">
        <v>-0.247436755643269</v>
      </c>
      <c r="BD86" s="249" t="s">
        <v>29</v>
      </c>
      <c r="BE86" s="285">
        <v>9</v>
      </c>
      <c r="BF86" s="286">
        <v>0</v>
      </c>
      <c r="BG86" s="177" t="s">
        <v>29</v>
      </c>
      <c r="BH86" s="299">
        <v>9</v>
      </c>
      <c r="BI86" s="274">
        <v>0</v>
      </c>
      <c r="BJ86" s="697">
        <v>23.4933638181818</v>
      </c>
      <c r="BK86" s="697" t="s">
        <v>29</v>
      </c>
      <c r="BL86" s="177" t="s">
        <v>29</v>
      </c>
      <c r="BM86" s="697" t="s">
        <v>29</v>
      </c>
      <c r="BN86" s="230">
        <v>0.100613584489132</v>
      </c>
      <c r="BO86" s="177">
        <v>0.0411585365853659</v>
      </c>
      <c r="BP86" s="177">
        <v>2.44453746018038</v>
      </c>
      <c r="BQ86" s="177">
        <v>0.0594550479037658</v>
      </c>
      <c r="BR86" s="249" t="s">
        <v>29</v>
      </c>
      <c r="BS86" s="285">
        <v>9.93901574104062</v>
      </c>
      <c r="BT86" s="286">
        <v>24.2962962962963</v>
      </c>
      <c r="BU86" s="177">
        <v>0.409075343000147</v>
      </c>
      <c r="BV86" s="299">
        <v>-14.3572805552557</v>
      </c>
      <c r="BW86" s="274" t="s">
        <v>29</v>
      </c>
      <c r="BX86" s="285">
        <v>-1.62496612184322</v>
      </c>
      <c r="BY86" s="286">
        <v>2.03950617333333</v>
      </c>
      <c r="BZ86" s="177">
        <v>-0.796744890057089</v>
      </c>
      <c r="CA86" s="299">
        <v>-3.66447229517655</v>
      </c>
      <c r="CB86" s="274" t="s">
        <v>29</v>
      </c>
      <c r="CC86" s="194"/>
    </row>
    <row r="87" s="159" customFormat="1" hidden="1" outlineLevel="2" spans="1:81">
      <c r="A87" s="203" t="s">
        <v>109</v>
      </c>
      <c r="B87" s="192">
        <v>0</v>
      </c>
      <c r="C87" s="193">
        <v>250</v>
      </c>
      <c r="D87" s="177">
        <v>0</v>
      </c>
      <c r="E87" s="195">
        <v>-250</v>
      </c>
      <c r="F87" s="196">
        <v>0</v>
      </c>
      <c r="G87" s="192">
        <v>0</v>
      </c>
      <c r="H87" s="193">
        <v>0</v>
      </c>
      <c r="I87" s="177" t="s">
        <v>29</v>
      </c>
      <c r="J87" s="195">
        <v>0</v>
      </c>
      <c r="K87" s="196">
        <v>0</v>
      </c>
      <c r="L87" s="192">
        <v>0</v>
      </c>
      <c r="M87" s="193">
        <v>208.875</v>
      </c>
      <c r="N87" s="177">
        <v>0</v>
      </c>
      <c r="O87" s="195">
        <v>-208.875</v>
      </c>
      <c r="P87" s="196">
        <v>0</v>
      </c>
      <c r="Q87" s="192">
        <v>0</v>
      </c>
      <c r="R87" s="193">
        <v>41.125</v>
      </c>
      <c r="S87" s="177">
        <v>0</v>
      </c>
      <c r="T87" s="195">
        <v>-41.125</v>
      </c>
      <c r="U87" s="196">
        <v>0</v>
      </c>
      <c r="V87" s="230" t="s">
        <v>29</v>
      </c>
      <c r="W87" s="177">
        <v>0.1645</v>
      </c>
      <c r="X87" s="177" t="s">
        <v>29</v>
      </c>
      <c r="Y87" s="248" t="s">
        <v>29</v>
      </c>
      <c r="Z87" s="249" t="s">
        <v>29</v>
      </c>
      <c r="AA87" s="192">
        <v>0</v>
      </c>
      <c r="AB87" s="193">
        <v>14.7</v>
      </c>
      <c r="AC87" s="177">
        <v>0</v>
      </c>
      <c r="AD87" s="195">
        <v>-14.7</v>
      </c>
      <c r="AE87" s="656">
        <v>0</v>
      </c>
      <c r="AF87" s="192">
        <v>0</v>
      </c>
      <c r="AG87" s="193">
        <v>16.61693291</v>
      </c>
      <c r="AH87" s="177">
        <v>0</v>
      </c>
      <c r="AI87" s="195">
        <v>-16.61693291</v>
      </c>
      <c r="AJ87" s="196">
        <v>0</v>
      </c>
      <c r="AK87" s="192">
        <v>0</v>
      </c>
      <c r="AL87" s="193">
        <v>0</v>
      </c>
      <c r="AM87" s="177" t="s">
        <v>29</v>
      </c>
      <c r="AN87" s="195">
        <v>0</v>
      </c>
      <c r="AO87" s="196">
        <v>0</v>
      </c>
      <c r="AP87" s="192">
        <v>0</v>
      </c>
      <c r="AQ87" s="193">
        <v>0</v>
      </c>
      <c r="AR87" s="194" t="s">
        <v>29</v>
      </c>
      <c r="AS87" s="195">
        <v>0</v>
      </c>
      <c r="AT87" s="196">
        <v>0</v>
      </c>
      <c r="AU87" s="192">
        <v>0</v>
      </c>
      <c r="AV87" s="193">
        <v>9.80806709000001</v>
      </c>
      <c r="AW87" s="194">
        <v>0</v>
      </c>
      <c r="AX87" s="661">
        <v>-9.80806709000001</v>
      </c>
      <c r="AY87" s="196">
        <v>0</v>
      </c>
      <c r="AZ87" s="230" t="s">
        <v>29</v>
      </c>
      <c r="BA87" s="177">
        <v>0.0392322683600001</v>
      </c>
      <c r="BB87" s="177" t="s">
        <v>29</v>
      </c>
      <c r="BC87" s="248" t="s">
        <v>29</v>
      </c>
      <c r="BD87" s="249" t="s">
        <v>29</v>
      </c>
      <c r="BE87" s="285">
        <v>0</v>
      </c>
      <c r="BF87" s="286">
        <v>0</v>
      </c>
      <c r="BG87" s="177" t="s">
        <v>29</v>
      </c>
      <c r="BH87" s="299">
        <v>0</v>
      </c>
      <c r="BI87" s="274">
        <v>0</v>
      </c>
      <c r="BJ87" s="697">
        <v>0</v>
      </c>
      <c r="BK87" s="697" t="s">
        <v>29</v>
      </c>
      <c r="BL87" s="177" t="s">
        <v>29</v>
      </c>
      <c r="BM87" s="697" t="s">
        <v>29</v>
      </c>
      <c r="BN87" s="230" t="s">
        <v>29</v>
      </c>
      <c r="BO87" s="177">
        <v>0.0588</v>
      </c>
      <c r="BP87" s="177" t="s">
        <v>29</v>
      </c>
      <c r="BQ87" s="177" t="s">
        <v>29</v>
      </c>
      <c r="BR87" s="249" t="s">
        <v>29</v>
      </c>
      <c r="BS87" s="285" t="s">
        <v>29</v>
      </c>
      <c r="BT87" s="286">
        <v>17.0068027210884</v>
      </c>
      <c r="BU87" s="177" t="s">
        <v>29</v>
      </c>
      <c r="BV87" s="299" t="s">
        <v>29</v>
      </c>
      <c r="BW87" s="274" t="s">
        <v>29</v>
      </c>
      <c r="BX87" s="285" t="s">
        <v>29</v>
      </c>
      <c r="BY87" s="286">
        <v>0.667215448299321</v>
      </c>
      <c r="BZ87" s="177" t="s">
        <v>29</v>
      </c>
      <c r="CA87" s="299" t="s">
        <v>29</v>
      </c>
      <c r="CB87" s="274" t="s">
        <v>29</v>
      </c>
      <c r="CC87" s="194"/>
    </row>
    <row r="88" s="159" customFormat="1" hidden="1" outlineLevel="2" spans="1:81">
      <c r="A88" s="203" t="s">
        <v>110</v>
      </c>
      <c r="B88" s="192">
        <v>0</v>
      </c>
      <c r="C88" s="193">
        <v>0</v>
      </c>
      <c r="D88" s="177" t="s">
        <v>29</v>
      </c>
      <c r="E88" s="195">
        <v>0</v>
      </c>
      <c r="F88" s="196">
        <v>0</v>
      </c>
      <c r="G88" s="192">
        <v>0</v>
      </c>
      <c r="H88" s="193">
        <v>0</v>
      </c>
      <c r="I88" s="177" t="s">
        <v>29</v>
      </c>
      <c r="J88" s="195">
        <v>0</v>
      </c>
      <c r="K88" s="196">
        <v>0</v>
      </c>
      <c r="L88" s="192">
        <v>0</v>
      </c>
      <c r="M88" s="193">
        <v>0</v>
      </c>
      <c r="N88" s="177" t="s">
        <v>29</v>
      </c>
      <c r="O88" s="195">
        <v>0</v>
      </c>
      <c r="P88" s="196">
        <v>0</v>
      </c>
      <c r="Q88" s="192">
        <v>0</v>
      </c>
      <c r="R88" s="193">
        <v>0</v>
      </c>
      <c r="S88" s="177" t="s">
        <v>29</v>
      </c>
      <c r="T88" s="195">
        <v>0</v>
      </c>
      <c r="U88" s="196">
        <v>0</v>
      </c>
      <c r="V88" s="230" t="s">
        <v>29</v>
      </c>
      <c r="W88" s="177" t="s">
        <v>29</v>
      </c>
      <c r="X88" s="177" t="s">
        <v>29</v>
      </c>
      <c r="Y88" s="248" t="s">
        <v>29</v>
      </c>
      <c r="Z88" s="249" t="s">
        <v>29</v>
      </c>
      <c r="AA88" s="192">
        <v>0</v>
      </c>
      <c r="AB88" s="193">
        <v>0</v>
      </c>
      <c r="AC88" s="177" t="s">
        <v>29</v>
      </c>
      <c r="AD88" s="195">
        <v>0</v>
      </c>
      <c r="AE88" s="656">
        <v>0</v>
      </c>
      <c r="AF88" s="192">
        <v>0</v>
      </c>
      <c r="AG88" s="193">
        <v>0</v>
      </c>
      <c r="AH88" s="177" t="s">
        <v>29</v>
      </c>
      <c r="AI88" s="195">
        <v>0</v>
      </c>
      <c r="AJ88" s="196">
        <v>0</v>
      </c>
      <c r="AK88" s="192">
        <v>0</v>
      </c>
      <c r="AL88" s="193">
        <v>0</v>
      </c>
      <c r="AM88" s="177" t="s">
        <v>29</v>
      </c>
      <c r="AN88" s="195">
        <v>0</v>
      </c>
      <c r="AO88" s="196">
        <v>0</v>
      </c>
      <c r="AP88" s="192">
        <v>0</v>
      </c>
      <c r="AQ88" s="193">
        <v>0</v>
      </c>
      <c r="AR88" s="194" t="s">
        <v>29</v>
      </c>
      <c r="AS88" s="195">
        <v>0</v>
      </c>
      <c r="AT88" s="196">
        <v>0</v>
      </c>
      <c r="AU88" s="192">
        <v>0</v>
      </c>
      <c r="AV88" s="193">
        <v>0</v>
      </c>
      <c r="AW88" s="194" t="s">
        <v>29</v>
      </c>
      <c r="AX88" s="661">
        <v>0</v>
      </c>
      <c r="AY88" s="196">
        <v>0</v>
      </c>
      <c r="AZ88" s="230" t="s">
        <v>29</v>
      </c>
      <c r="BA88" s="177" t="s">
        <v>29</v>
      </c>
      <c r="BB88" s="177" t="s">
        <v>29</v>
      </c>
      <c r="BC88" s="248" t="s">
        <v>29</v>
      </c>
      <c r="BD88" s="249" t="s">
        <v>29</v>
      </c>
      <c r="BE88" s="285">
        <v>0</v>
      </c>
      <c r="BF88" s="286">
        <v>45</v>
      </c>
      <c r="BG88" s="177">
        <v>0</v>
      </c>
      <c r="BH88" s="299">
        <v>-45</v>
      </c>
      <c r="BI88" s="274">
        <v>0</v>
      </c>
      <c r="BJ88" s="697">
        <v>0</v>
      </c>
      <c r="BK88" s="697" t="s">
        <v>29</v>
      </c>
      <c r="BL88" s="177" t="s">
        <v>29</v>
      </c>
      <c r="BM88" s="697" t="s">
        <v>29</v>
      </c>
      <c r="BN88" s="230" t="s">
        <v>29</v>
      </c>
      <c r="BO88" s="177" t="s">
        <v>29</v>
      </c>
      <c r="BP88" s="177" t="s">
        <v>29</v>
      </c>
      <c r="BQ88" s="177" t="s">
        <v>29</v>
      </c>
      <c r="BR88" s="249" t="s">
        <v>29</v>
      </c>
      <c r="BS88" s="285" t="s">
        <v>29</v>
      </c>
      <c r="BT88" s="286" t="s">
        <v>29</v>
      </c>
      <c r="BU88" s="177" t="s">
        <v>29</v>
      </c>
      <c r="BV88" s="299" t="s">
        <v>29</v>
      </c>
      <c r="BW88" s="274" t="s">
        <v>29</v>
      </c>
      <c r="BX88" s="285" t="s">
        <v>29</v>
      </c>
      <c r="BY88" s="286" t="s">
        <v>29</v>
      </c>
      <c r="BZ88" s="177" t="s">
        <v>29</v>
      </c>
      <c r="CA88" s="299" t="s">
        <v>29</v>
      </c>
      <c r="CB88" s="274" t="s">
        <v>29</v>
      </c>
      <c r="CC88" s="194"/>
    </row>
    <row r="89" s="159" customFormat="1" hidden="1" outlineLevel="2" spans="1:81">
      <c r="A89" s="203" t="s">
        <v>189</v>
      </c>
      <c r="B89" s="192">
        <v>0</v>
      </c>
      <c r="C89" s="193">
        <v>150</v>
      </c>
      <c r="D89" s="177">
        <v>0</v>
      </c>
      <c r="E89" s="195">
        <v>-150</v>
      </c>
      <c r="F89" s="196">
        <v>0</v>
      </c>
      <c r="G89" s="192">
        <v>0</v>
      </c>
      <c r="H89" s="193">
        <v>0</v>
      </c>
      <c r="I89" s="177" t="s">
        <v>29</v>
      </c>
      <c r="J89" s="195">
        <v>0</v>
      </c>
      <c r="K89" s="196">
        <v>0</v>
      </c>
      <c r="L89" s="192">
        <v>0</v>
      </c>
      <c r="M89" s="193">
        <v>127.5</v>
      </c>
      <c r="N89" s="177">
        <v>0</v>
      </c>
      <c r="O89" s="195">
        <v>-127.5</v>
      </c>
      <c r="P89" s="196">
        <v>0</v>
      </c>
      <c r="Q89" s="192">
        <v>0</v>
      </c>
      <c r="R89" s="193">
        <v>22.5</v>
      </c>
      <c r="S89" s="177">
        <v>0</v>
      </c>
      <c r="T89" s="195">
        <v>-22.5</v>
      </c>
      <c r="U89" s="196">
        <v>0</v>
      </c>
      <c r="V89" s="230" t="s">
        <v>29</v>
      </c>
      <c r="W89" s="177">
        <v>0.15</v>
      </c>
      <c r="X89" s="177" t="s">
        <v>29</v>
      </c>
      <c r="Y89" s="248" t="s">
        <v>29</v>
      </c>
      <c r="Z89" s="249" t="s">
        <v>29</v>
      </c>
      <c r="AA89" s="192">
        <v>0</v>
      </c>
      <c r="AB89" s="193">
        <v>9.04934</v>
      </c>
      <c r="AC89" s="177">
        <v>0</v>
      </c>
      <c r="AD89" s="195">
        <v>-9.04934</v>
      </c>
      <c r="AE89" s="656">
        <v>0</v>
      </c>
      <c r="AF89" s="192">
        <v>0</v>
      </c>
      <c r="AG89" s="193">
        <v>19.25</v>
      </c>
      <c r="AH89" s="177">
        <v>0</v>
      </c>
      <c r="AI89" s="195">
        <v>-19.25</v>
      </c>
      <c r="AJ89" s="196">
        <v>0</v>
      </c>
      <c r="AK89" s="192">
        <v>0</v>
      </c>
      <c r="AL89" s="193">
        <v>0</v>
      </c>
      <c r="AM89" s="177" t="s">
        <v>29</v>
      </c>
      <c r="AN89" s="195">
        <v>0</v>
      </c>
      <c r="AO89" s="196">
        <v>0</v>
      </c>
      <c r="AP89" s="192">
        <v>0</v>
      </c>
      <c r="AQ89" s="193">
        <v>0</v>
      </c>
      <c r="AR89" s="194" t="s">
        <v>29</v>
      </c>
      <c r="AS89" s="195">
        <v>0</v>
      </c>
      <c r="AT89" s="196">
        <v>0</v>
      </c>
      <c r="AU89" s="192">
        <v>0</v>
      </c>
      <c r="AV89" s="193">
        <v>-5.79934</v>
      </c>
      <c r="AW89" s="194">
        <v>2</v>
      </c>
      <c r="AX89" s="661">
        <v>5.79934</v>
      </c>
      <c r="AY89" s="196">
        <v>0</v>
      </c>
      <c r="AZ89" s="230" t="s">
        <v>29</v>
      </c>
      <c r="BA89" s="177">
        <v>-0.0386622666666667</v>
      </c>
      <c r="BB89" s="177" t="s">
        <v>29</v>
      </c>
      <c r="BC89" s="248" t="s">
        <v>29</v>
      </c>
      <c r="BD89" s="249" t="s">
        <v>29</v>
      </c>
      <c r="BE89" s="285">
        <v>0</v>
      </c>
      <c r="BF89" s="286">
        <v>0</v>
      </c>
      <c r="BG89" s="177" t="s">
        <v>29</v>
      </c>
      <c r="BH89" s="299">
        <v>0</v>
      </c>
      <c r="BI89" s="274">
        <v>0</v>
      </c>
      <c r="BJ89" s="697">
        <v>0</v>
      </c>
      <c r="BK89" s="697" t="s">
        <v>29</v>
      </c>
      <c r="BL89" s="177" t="s">
        <v>29</v>
      </c>
      <c r="BM89" s="697" t="s">
        <v>29</v>
      </c>
      <c r="BN89" s="230" t="s">
        <v>29</v>
      </c>
      <c r="BO89" s="177">
        <v>0.0603289333333333</v>
      </c>
      <c r="BP89" s="177" t="s">
        <v>29</v>
      </c>
      <c r="BQ89" s="177" t="s">
        <v>29</v>
      </c>
      <c r="BR89" s="249" t="s">
        <v>29</v>
      </c>
      <c r="BS89" s="285" t="s">
        <v>29</v>
      </c>
      <c r="BT89" s="286">
        <v>16.5757944778293</v>
      </c>
      <c r="BU89" s="177" t="s">
        <v>29</v>
      </c>
      <c r="BV89" s="299" t="s">
        <v>29</v>
      </c>
      <c r="BW89" s="274" t="s">
        <v>29</v>
      </c>
      <c r="BX89" s="285" t="s">
        <v>29</v>
      </c>
      <c r="BY89" s="286">
        <v>-0.640857786313698</v>
      </c>
      <c r="BZ89" s="177" t="s">
        <v>29</v>
      </c>
      <c r="CA89" s="299" t="s">
        <v>29</v>
      </c>
      <c r="CB89" s="274" t="s">
        <v>29</v>
      </c>
      <c r="CC89" s="194"/>
    </row>
    <row r="90" s="159" customFormat="1" hidden="1" outlineLevel="2" spans="1:81">
      <c r="A90" s="203" t="s">
        <v>184</v>
      </c>
      <c r="B90" s="192">
        <v>0</v>
      </c>
      <c r="C90" s="193">
        <v>50</v>
      </c>
      <c r="D90" s="177">
        <v>0</v>
      </c>
      <c r="E90" s="195">
        <v>-50</v>
      </c>
      <c r="F90" s="196">
        <v>0</v>
      </c>
      <c r="G90" s="192">
        <v>0</v>
      </c>
      <c r="H90" s="193">
        <v>0</v>
      </c>
      <c r="I90" s="177" t="s">
        <v>29</v>
      </c>
      <c r="J90" s="195">
        <v>0</v>
      </c>
      <c r="K90" s="196">
        <v>0</v>
      </c>
      <c r="L90" s="192">
        <v>0</v>
      </c>
      <c r="M90" s="193">
        <v>46</v>
      </c>
      <c r="N90" s="177">
        <v>0</v>
      </c>
      <c r="O90" s="195">
        <v>-46</v>
      </c>
      <c r="P90" s="196">
        <v>0</v>
      </c>
      <c r="Q90" s="192">
        <v>0</v>
      </c>
      <c r="R90" s="193">
        <v>4</v>
      </c>
      <c r="S90" s="177">
        <v>0</v>
      </c>
      <c r="T90" s="195">
        <v>-4</v>
      </c>
      <c r="U90" s="196">
        <v>0</v>
      </c>
      <c r="V90" s="230" t="s">
        <v>29</v>
      </c>
      <c r="W90" s="177">
        <v>0.08</v>
      </c>
      <c r="X90" s="177" t="s">
        <v>29</v>
      </c>
      <c r="Y90" s="248" t="s">
        <v>29</v>
      </c>
      <c r="Z90" s="249" t="s">
        <v>29</v>
      </c>
      <c r="AA90" s="192">
        <v>0</v>
      </c>
      <c r="AB90" s="193">
        <v>0</v>
      </c>
      <c r="AC90" s="177" t="s">
        <v>29</v>
      </c>
      <c r="AD90" s="195">
        <v>0</v>
      </c>
      <c r="AE90" s="656">
        <v>0</v>
      </c>
      <c r="AF90" s="192">
        <v>0</v>
      </c>
      <c r="AG90" s="193">
        <v>0</v>
      </c>
      <c r="AH90" s="177" t="s">
        <v>29</v>
      </c>
      <c r="AI90" s="195">
        <v>0</v>
      </c>
      <c r="AJ90" s="196">
        <v>0</v>
      </c>
      <c r="AK90" s="192">
        <v>0</v>
      </c>
      <c r="AL90" s="193">
        <v>0</v>
      </c>
      <c r="AM90" s="177" t="s">
        <v>29</v>
      </c>
      <c r="AN90" s="195">
        <v>0</v>
      </c>
      <c r="AO90" s="196">
        <v>0</v>
      </c>
      <c r="AP90" s="192">
        <v>0</v>
      </c>
      <c r="AQ90" s="193">
        <v>0</v>
      </c>
      <c r="AR90" s="194" t="s">
        <v>29</v>
      </c>
      <c r="AS90" s="195">
        <v>0</v>
      </c>
      <c r="AT90" s="196">
        <v>0</v>
      </c>
      <c r="AU90" s="192">
        <v>0</v>
      </c>
      <c r="AV90" s="193">
        <v>4</v>
      </c>
      <c r="AW90" s="194">
        <v>0</v>
      </c>
      <c r="AX90" s="661">
        <v>-4</v>
      </c>
      <c r="AY90" s="196">
        <v>0</v>
      </c>
      <c r="AZ90" s="230" t="s">
        <v>29</v>
      </c>
      <c r="BA90" s="177">
        <v>0.08</v>
      </c>
      <c r="BB90" s="177" t="s">
        <v>29</v>
      </c>
      <c r="BC90" s="248" t="s">
        <v>29</v>
      </c>
      <c r="BD90" s="249" t="s">
        <v>29</v>
      </c>
      <c r="BE90" s="285">
        <v>0</v>
      </c>
      <c r="BF90" s="286">
        <v>0</v>
      </c>
      <c r="BG90" s="177" t="s">
        <v>29</v>
      </c>
      <c r="BH90" s="299">
        <v>0</v>
      </c>
      <c r="BI90" s="274">
        <v>0</v>
      </c>
      <c r="BJ90" s="697" t="s">
        <v>29</v>
      </c>
      <c r="BK90" s="697" t="s">
        <v>29</v>
      </c>
      <c r="BL90" s="177" t="s">
        <v>29</v>
      </c>
      <c r="BM90" s="697" t="s">
        <v>29</v>
      </c>
      <c r="BN90" s="230" t="s">
        <v>29</v>
      </c>
      <c r="BO90" s="177">
        <v>0</v>
      </c>
      <c r="BP90" s="177" t="s">
        <v>29</v>
      </c>
      <c r="BQ90" s="177" t="s">
        <v>29</v>
      </c>
      <c r="BR90" s="249" t="s">
        <v>29</v>
      </c>
      <c r="BS90" s="285" t="s">
        <v>29</v>
      </c>
      <c r="BT90" s="286" t="s">
        <v>29</v>
      </c>
      <c r="BU90" s="177" t="s">
        <v>29</v>
      </c>
      <c r="BV90" s="299" t="s">
        <v>29</v>
      </c>
      <c r="BW90" s="274" t="s">
        <v>29</v>
      </c>
      <c r="BX90" s="285" t="s">
        <v>29</v>
      </c>
      <c r="BY90" s="286" t="s">
        <v>29</v>
      </c>
      <c r="BZ90" s="177" t="s">
        <v>29</v>
      </c>
      <c r="CA90" s="299" t="s">
        <v>29</v>
      </c>
      <c r="CB90" s="274" t="s">
        <v>29</v>
      </c>
      <c r="CC90" s="194"/>
    </row>
    <row r="91" s="163" customFormat="1" collapsed="1" spans="1:81">
      <c r="A91" s="197" t="s">
        <v>112</v>
      </c>
      <c r="B91" s="198">
        <v>538.915390999999</v>
      </c>
      <c r="C91" s="199">
        <v>1127</v>
      </c>
      <c r="D91" s="232">
        <v>0.478185795031055</v>
      </c>
      <c r="E91" s="199">
        <v>-588.084609000001</v>
      </c>
      <c r="F91" s="201">
        <v>0</v>
      </c>
      <c r="G91" s="198">
        <v>0.380881</v>
      </c>
      <c r="H91" s="199">
        <v>0</v>
      </c>
      <c r="I91" s="232" t="s">
        <v>29</v>
      </c>
      <c r="J91" s="199">
        <v>0.380881</v>
      </c>
      <c r="K91" s="201">
        <v>0</v>
      </c>
      <c r="L91" s="198">
        <v>370.54444</v>
      </c>
      <c r="M91" s="199">
        <v>824.915</v>
      </c>
      <c r="N91" s="232">
        <v>0.449191056048199</v>
      </c>
      <c r="O91" s="199">
        <v>-454.37056</v>
      </c>
      <c r="P91" s="201">
        <v>0</v>
      </c>
      <c r="Q91" s="198">
        <v>75.8318999999997</v>
      </c>
      <c r="R91" s="199">
        <v>188.085</v>
      </c>
      <c r="S91" s="232">
        <v>0.403178881888506</v>
      </c>
      <c r="T91" s="199">
        <v>-112.2531</v>
      </c>
      <c r="U91" s="655">
        <v>0</v>
      </c>
      <c r="V91" s="231">
        <v>0.14071206958719</v>
      </c>
      <c r="W91" s="232">
        <v>0.166889973380657</v>
      </c>
      <c r="X91" s="232">
        <v>0.843142740913753</v>
      </c>
      <c r="Y91" s="200">
        <v>-0.0261779037934665</v>
      </c>
      <c r="Z91" s="250" t="s">
        <v>29</v>
      </c>
      <c r="AA91" s="198">
        <v>114.965629</v>
      </c>
      <c r="AB91" s="199">
        <v>160.49934</v>
      </c>
      <c r="AC91" s="232">
        <v>0.716299699425554</v>
      </c>
      <c r="AD91" s="199">
        <v>-45.5337110000002</v>
      </c>
      <c r="AE91" s="202">
        <v>0</v>
      </c>
      <c r="AF91" s="198">
        <v>48.44591</v>
      </c>
      <c r="AG91" s="199">
        <v>76.81858057</v>
      </c>
      <c r="AH91" s="232">
        <v>0.630653542938798</v>
      </c>
      <c r="AI91" s="199">
        <v>-28.37267057</v>
      </c>
      <c r="AJ91" s="201">
        <v>0</v>
      </c>
      <c r="AK91" s="198">
        <v>0</v>
      </c>
      <c r="AL91" s="199">
        <v>0</v>
      </c>
      <c r="AM91" s="232" t="s">
        <v>29</v>
      </c>
      <c r="AN91" s="199">
        <v>0</v>
      </c>
      <c r="AO91" s="201">
        <v>0</v>
      </c>
      <c r="AP91" s="198">
        <v>0</v>
      </c>
      <c r="AQ91" s="199">
        <v>0</v>
      </c>
      <c r="AR91" s="200" t="s">
        <v>29</v>
      </c>
      <c r="AS91" s="199">
        <v>0</v>
      </c>
      <c r="AT91" s="201">
        <v>0</v>
      </c>
      <c r="AU91" s="198">
        <v>4.57853099999973</v>
      </c>
      <c r="AV91" s="199">
        <v>64.76707943</v>
      </c>
      <c r="AW91" s="200">
        <v>0.0706922566262723</v>
      </c>
      <c r="AX91" s="662">
        <v>-60.1885484300003</v>
      </c>
      <c r="AY91" s="201">
        <v>0</v>
      </c>
      <c r="AZ91" s="231">
        <v>0.00849582527510285</v>
      </c>
      <c r="BA91" s="232">
        <v>0.0574685709228039</v>
      </c>
      <c r="BB91" s="232">
        <v>0.147834288180144</v>
      </c>
      <c r="BC91" s="200">
        <v>-0.0489727456477011</v>
      </c>
      <c r="BD91" s="250" t="s">
        <v>29</v>
      </c>
      <c r="BE91" s="287">
        <v>230</v>
      </c>
      <c r="BF91" s="288">
        <v>117</v>
      </c>
      <c r="BG91" s="232">
        <v>1.96581196581197</v>
      </c>
      <c r="BH91" s="232">
        <v>113</v>
      </c>
      <c r="BI91" s="275">
        <v>4.99999999666667</v>
      </c>
      <c r="BJ91" s="696">
        <v>2.39873319436202</v>
      </c>
      <c r="BK91" s="696">
        <v>11.0490196078431</v>
      </c>
      <c r="BL91" s="232">
        <v>0.217099188841992</v>
      </c>
      <c r="BM91" s="696">
        <v>-8.65028641348112</v>
      </c>
      <c r="BN91" s="231">
        <v>0.213327789333818</v>
      </c>
      <c r="BO91" s="232">
        <v>0.142412901508429</v>
      </c>
      <c r="BP91" s="232">
        <v>1.49795269300928</v>
      </c>
      <c r="BQ91" s="232">
        <v>0.0709148878253882</v>
      </c>
      <c r="BR91" s="250" t="s">
        <v>29</v>
      </c>
      <c r="BS91" s="287">
        <v>4.68762181956139</v>
      </c>
      <c r="BT91" s="288">
        <v>7.02183572842106</v>
      </c>
      <c r="BU91" s="232">
        <v>0.667577824497962</v>
      </c>
      <c r="BV91" s="232">
        <v>-2.33421390885967</v>
      </c>
      <c r="BW91" s="275" t="s">
        <v>29</v>
      </c>
      <c r="BX91" s="287">
        <v>0.0398252159347533</v>
      </c>
      <c r="BY91" s="288">
        <v>0.403534864567045</v>
      </c>
      <c r="BZ91" s="232">
        <v>0.0986908924895054</v>
      </c>
      <c r="CA91" s="232">
        <v>-0.363709648632291</v>
      </c>
      <c r="CB91" s="275" t="s">
        <v>29</v>
      </c>
      <c r="CC91" s="194"/>
    </row>
    <row r="92" s="163" customFormat="1" spans="1:81">
      <c r="A92" s="197" t="s">
        <v>113</v>
      </c>
      <c r="B92" s="198">
        <v>0</v>
      </c>
      <c r="C92" s="199">
        <v>0</v>
      </c>
      <c r="D92" s="232" t="s">
        <v>29</v>
      </c>
      <c r="E92" s="199">
        <v>0</v>
      </c>
      <c r="F92" s="201">
        <v>0</v>
      </c>
      <c r="G92" s="198">
        <v>0</v>
      </c>
      <c r="H92" s="199">
        <v>0</v>
      </c>
      <c r="I92" s="232" t="s">
        <v>29</v>
      </c>
      <c r="J92" s="199">
        <v>0</v>
      </c>
      <c r="K92" s="201">
        <v>0</v>
      </c>
      <c r="L92" s="198">
        <v>0</v>
      </c>
      <c r="M92" s="199">
        <v>0</v>
      </c>
      <c r="N92" s="232" t="s">
        <v>29</v>
      </c>
      <c r="O92" s="199">
        <v>0</v>
      </c>
      <c r="P92" s="201">
        <v>0</v>
      </c>
      <c r="Q92" s="198">
        <v>0</v>
      </c>
      <c r="R92" s="199">
        <v>0</v>
      </c>
      <c r="S92" s="232" t="s">
        <v>29</v>
      </c>
      <c r="T92" s="199">
        <v>0</v>
      </c>
      <c r="U92" s="655">
        <v>0</v>
      </c>
      <c r="V92" s="231" t="s">
        <v>29</v>
      </c>
      <c r="W92" s="232" t="s">
        <v>29</v>
      </c>
      <c r="X92" s="232" t="s">
        <v>29</v>
      </c>
      <c r="Y92" s="200" t="s">
        <v>29</v>
      </c>
      <c r="Z92" s="250" t="s">
        <v>29</v>
      </c>
      <c r="AA92" s="198">
        <v>16.937795</v>
      </c>
      <c r="AB92" s="199">
        <v>19.63091519</v>
      </c>
      <c r="AC92" s="232">
        <v>0.862812295609534</v>
      </c>
      <c r="AD92" s="199">
        <v>-2.69312019000002</v>
      </c>
      <c r="AE92" s="202">
        <v>9.88864599999998</v>
      </c>
      <c r="AF92" s="198">
        <v>6.88475199999999</v>
      </c>
      <c r="AG92" s="199">
        <v>4.24635</v>
      </c>
      <c r="AH92" s="232">
        <v>1.62133408692171</v>
      </c>
      <c r="AI92" s="199">
        <v>2.63840199999999</v>
      </c>
      <c r="AJ92" s="201">
        <v>2.109183</v>
      </c>
      <c r="AK92" s="198">
        <v>0</v>
      </c>
      <c r="AL92" s="199">
        <v>0</v>
      </c>
      <c r="AM92" s="232" t="s">
        <v>29</v>
      </c>
      <c r="AN92" s="199">
        <v>0</v>
      </c>
      <c r="AO92" s="201">
        <v>0</v>
      </c>
      <c r="AP92" s="198">
        <v>0</v>
      </c>
      <c r="AQ92" s="199">
        <v>0</v>
      </c>
      <c r="AR92" s="200" t="s">
        <v>29</v>
      </c>
      <c r="AS92" s="199">
        <v>0</v>
      </c>
      <c r="AT92" s="201">
        <v>0</v>
      </c>
      <c r="AU92" s="198">
        <v>-23.822547</v>
      </c>
      <c r="AV92" s="202">
        <v>-23.87726519</v>
      </c>
      <c r="AW92" s="200">
        <v>1.0022916439368</v>
      </c>
      <c r="AX92" s="663">
        <v>0.0547181900000275</v>
      </c>
      <c r="AY92" s="201">
        <v>-11.997829</v>
      </c>
      <c r="AZ92" s="231" t="s">
        <v>29</v>
      </c>
      <c r="BA92" s="232" t="s">
        <v>29</v>
      </c>
      <c r="BB92" s="232" t="s">
        <v>29</v>
      </c>
      <c r="BC92" s="200" t="s">
        <v>29</v>
      </c>
      <c r="BD92" s="250" t="s">
        <v>29</v>
      </c>
      <c r="BE92" s="287">
        <v>13</v>
      </c>
      <c r="BF92" s="288">
        <v>10</v>
      </c>
      <c r="BG92" s="232">
        <v>1.3</v>
      </c>
      <c r="BH92" s="232">
        <v>3</v>
      </c>
      <c r="BI92" s="275">
        <v>4.41666667</v>
      </c>
      <c r="BJ92" s="696">
        <v>0</v>
      </c>
      <c r="BK92" s="696">
        <v>0</v>
      </c>
      <c r="BL92" s="232" t="s">
        <v>29</v>
      </c>
      <c r="BM92" s="696">
        <v>0</v>
      </c>
      <c r="BN92" s="231" t="s">
        <v>29</v>
      </c>
      <c r="BO92" s="232" t="s">
        <v>29</v>
      </c>
      <c r="BP92" s="232" t="s">
        <v>29</v>
      </c>
      <c r="BQ92" s="232" t="s">
        <v>29</v>
      </c>
      <c r="BR92" s="250" t="s">
        <v>29</v>
      </c>
      <c r="BS92" s="287">
        <v>0</v>
      </c>
      <c r="BT92" s="288">
        <v>0</v>
      </c>
      <c r="BU92" s="232" t="s">
        <v>29</v>
      </c>
      <c r="BV92" s="232">
        <v>0</v>
      </c>
      <c r="BW92" s="275">
        <v>0</v>
      </c>
      <c r="BX92" s="287">
        <v>-1.40647274335296</v>
      </c>
      <c r="BY92" s="288">
        <v>-1.21630932429289</v>
      </c>
      <c r="BZ92" s="232">
        <v>0.843655380040254</v>
      </c>
      <c r="CA92" s="232">
        <v>-0.190163419060067</v>
      </c>
      <c r="CB92" s="275">
        <v>-1.21329340740886</v>
      </c>
      <c r="CC92" s="194"/>
    </row>
    <row r="93" s="159" customFormat="1" ht="16.2" spans="1:81">
      <c r="A93" s="213" t="s">
        <v>185</v>
      </c>
      <c r="B93" s="214">
        <v>1603.74986000001</v>
      </c>
      <c r="C93" s="215">
        <v>2417.86</v>
      </c>
      <c r="D93" s="238">
        <v>0.663293102164728</v>
      </c>
      <c r="E93" s="215">
        <v>-814.11013999999</v>
      </c>
      <c r="F93" s="217">
        <v>168.190017</v>
      </c>
      <c r="G93" s="214">
        <v>1.212985</v>
      </c>
      <c r="H93" s="215">
        <v>5.85</v>
      </c>
      <c r="I93" s="238">
        <v>0.207347863247863</v>
      </c>
      <c r="J93" s="215">
        <v>-4.637015</v>
      </c>
      <c r="K93" s="217">
        <v>5.68496999999999</v>
      </c>
      <c r="L93" s="214">
        <v>1232.962415</v>
      </c>
      <c r="M93" s="215">
        <v>1884.315</v>
      </c>
      <c r="N93" s="238">
        <v>0.654329246967731</v>
      </c>
      <c r="O93" s="215">
        <v>-651.352585</v>
      </c>
      <c r="P93" s="217">
        <v>142.189421999998</v>
      </c>
      <c r="Q93" s="214">
        <v>277.416290000012</v>
      </c>
      <c r="R93" s="215">
        <v>413.69500032</v>
      </c>
      <c r="S93" s="238">
        <v>0.670581684055707</v>
      </c>
      <c r="T93" s="215">
        <v>-136.278710319988</v>
      </c>
      <c r="U93" s="217">
        <v>0.884666000001907</v>
      </c>
      <c r="V93" s="237">
        <v>0.172979775037991</v>
      </c>
      <c r="W93" s="238">
        <v>0.171099650236159</v>
      </c>
      <c r="X93" s="238">
        <v>1.01098847834719</v>
      </c>
      <c r="Y93" s="216">
        <v>0.00188012480183206</v>
      </c>
      <c r="Z93" s="257">
        <v>0.00525991979655907</v>
      </c>
      <c r="AA93" s="214">
        <v>181.294634</v>
      </c>
      <c r="AB93" s="215">
        <v>228.65468089</v>
      </c>
      <c r="AC93" s="238">
        <v>0.792875235680026</v>
      </c>
      <c r="AD93" s="215">
        <v>-47.3600468900001</v>
      </c>
      <c r="AE93" s="328">
        <v>61.810642</v>
      </c>
      <c r="AF93" s="214">
        <v>115.437666</v>
      </c>
      <c r="AG93" s="215">
        <v>131.18975857</v>
      </c>
      <c r="AH93" s="238">
        <v>0.87992894611819</v>
      </c>
      <c r="AI93" s="215">
        <v>-15.7520925700001</v>
      </c>
      <c r="AJ93" s="217">
        <v>8.111182</v>
      </c>
      <c r="AK93" s="214">
        <v>0.05</v>
      </c>
      <c r="AL93" s="215">
        <v>0</v>
      </c>
      <c r="AM93" s="238" t="s">
        <v>29</v>
      </c>
      <c r="AN93" s="215">
        <v>0.05</v>
      </c>
      <c r="AO93" s="217">
        <v>0.0233459999999999</v>
      </c>
      <c r="AP93" s="214">
        <v>0</v>
      </c>
      <c r="AQ93" s="215">
        <v>0</v>
      </c>
      <c r="AR93" s="216" t="s">
        <v>29</v>
      </c>
      <c r="AS93" s="215">
        <v>0</v>
      </c>
      <c r="AT93" s="217">
        <v>0</v>
      </c>
      <c r="AU93" s="214">
        <v>72.8921600000123</v>
      </c>
      <c r="AV93" s="215">
        <v>167.85056054</v>
      </c>
      <c r="AW93" s="216">
        <v>0.434268195265524</v>
      </c>
      <c r="AX93" s="488">
        <v>-94.9584005399877</v>
      </c>
      <c r="AY93" s="217">
        <v>-49.5828529999981</v>
      </c>
      <c r="AZ93" s="237">
        <v>0.0454510780128841</v>
      </c>
      <c r="BA93" s="238">
        <v>0.0694211246887744</v>
      </c>
      <c r="BB93" s="238">
        <v>0.654715379744253</v>
      </c>
      <c r="BC93" s="216">
        <v>-0.0239700466758903</v>
      </c>
      <c r="BD93" s="257">
        <v>-0.294802592237077</v>
      </c>
      <c r="BE93" s="292">
        <v>349</v>
      </c>
      <c r="BF93" s="293">
        <v>235</v>
      </c>
      <c r="BG93" s="238">
        <v>1.48510638297872</v>
      </c>
      <c r="BH93" s="238">
        <v>114</v>
      </c>
      <c r="BI93" s="279">
        <v>86.3333333366667</v>
      </c>
      <c r="BJ93" s="504">
        <v>4.79845370345747</v>
      </c>
      <c r="BK93" s="504">
        <v>11.0967567567568</v>
      </c>
      <c r="BL93" s="238">
        <v>0.43241947252162</v>
      </c>
      <c r="BM93" s="504">
        <v>-6.29830305329928</v>
      </c>
      <c r="BN93" s="237">
        <v>0.113044208777046</v>
      </c>
      <c r="BO93" s="238">
        <v>0.0945690324874062</v>
      </c>
      <c r="BP93" s="238">
        <v>1.19536179871672</v>
      </c>
      <c r="BQ93" s="238">
        <v>0.0184751762896401</v>
      </c>
      <c r="BR93" s="257">
        <v>0.367504820455545</v>
      </c>
      <c r="BS93" s="292">
        <v>8.8460966803905</v>
      </c>
      <c r="BT93" s="293">
        <v>10.5742860394936</v>
      </c>
      <c r="BU93" s="238">
        <v>0.836566804354586</v>
      </c>
      <c r="BV93" s="238">
        <v>-1.72818935910314</v>
      </c>
      <c r="BW93" s="279">
        <v>2.72105274363596</v>
      </c>
      <c r="BX93" s="292">
        <v>0.402064630329943</v>
      </c>
      <c r="BY93" s="293">
        <v>0.734078829642454</v>
      </c>
      <c r="BZ93" s="238">
        <v>0.547713152994449</v>
      </c>
      <c r="CA93" s="238">
        <v>-0.332014199312511</v>
      </c>
      <c r="CB93" s="279">
        <v>-0.802173402437692</v>
      </c>
      <c r="CC93" s="194"/>
    </row>
    <row r="94" s="159" customFormat="1" ht="16.2" spans="1:16366">
      <c r="A94" s="677" t="s">
        <v>115</v>
      </c>
      <c r="B94" s="698">
        <v>4252.45138200001</v>
      </c>
      <c r="C94" s="699">
        <v>6289.42766321</v>
      </c>
      <c r="D94" s="700">
        <v>0.676126924374172</v>
      </c>
      <c r="E94" s="699">
        <v>-2036.97628120999</v>
      </c>
      <c r="F94" s="701">
        <v>2213.801786</v>
      </c>
      <c r="G94" s="698">
        <v>222.516391</v>
      </c>
      <c r="H94" s="699">
        <v>205.24175993</v>
      </c>
      <c r="I94" s="700">
        <v>1.08416723319802</v>
      </c>
      <c r="J94" s="699">
        <v>17.2746310699999</v>
      </c>
      <c r="K94" s="701">
        <v>244.162505999999</v>
      </c>
      <c r="L94" s="698">
        <v>2978.38332</v>
      </c>
      <c r="M94" s="699">
        <v>4610.33306567</v>
      </c>
      <c r="N94" s="700">
        <v>0.646023460252359</v>
      </c>
      <c r="O94" s="699">
        <v>-1631.94974567</v>
      </c>
      <c r="P94" s="701">
        <v>1870.45594999999</v>
      </c>
      <c r="Q94" s="698">
        <v>774.143717000012</v>
      </c>
      <c r="R94" s="699">
        <v>1192.15291293</v>
      </c>
      <c r="S94" s="700">
        <v>0.649366124600047</v>
      </c>
      <c r="T94" s="699">
        <v>-418.009195929988</v>
      </c>
      <c r="U94" s="701">
        <v>55.1635970000135</v>
      </c>
      <c r="V94" s="702">
        <v>0.182046459196887</v>
      </c>
      <c r="W94" s="700">
        <v>0.189548712024068</v>
      </c>
      <c r="X94" s="700">
        <v>0.960420449460884</v>
      </c>
      <c r="Y94" s="703">
        <v>-0.00750225282718089</v>
      </c>
      <c r="Z94" s="704">
        <v>0.024918037987351</v>
      </c>
      <c r="AA94" s="698">
        <v>565.782343</v>
      </c>
      <c r="AB94" s="699">
        <v>633.73999096</v>
      </c>
      <c r="AC94" s="700">
        <v>0.89276730373752</v>
      </c>
      <c r="AD94" s="699">
        <v>-67.9576479600005</v>
      </c>
      <c r="AE94" s="705">
        <v>247.357166</v>
      </c>
      <c r="AF94" s="698">
        <v>287.761208</v>
      </c>
      <c r="AG94" s="699">
        <v>423.72835734</v>
      </c>
      <c r="AH94" s="700">
        <v>0.679117182070257</v>
      </c>
      <c r="AI94" s="699">
        <v>-135.96714934</v>
      </c>
      <c r="AJ94" s="701">
        <v>178.350910000001</v>
      </c>
      <c r="AK94" s="698">
        <v>0.69818</v>
      </c>
      <c r="AL94" s="699">
        <v>0.1</v>
      </c>
      <c r="AM94" s="700">
        <v>6.9818</v>
      </c>
      <c r="AN94" s="699">
        <v>0.59818</v>
      </c>
      <c r="AO94" s="701">
        <v>2.855284</v>
      </c>
      <c r="AP94" s="698">
        <v>10.07973</v>
      </c>
      <c r="AQ94" s="699">
        <v>0</v>
      </c>
      <c r="AR94" s="703" t="s">
        <v>29</v>
      </c>
      <c r="AS94" s="699">
        <v>10.07973</v>
      </c>
      <c r="AT94" s="701">
        <v>0</v>
      </c>
      <c r="AU94" s="698">
        <v>188.623827000012</v>
      </c>
      <c r="AV94" s="699">
        <v>416.48448931</v>
      </c>
      <c r="AW94" s="703">
        <v>0.452895202201912</v>
      </c>
      <c r="AX94" s="706">
        <v>-227.860662309988</v>
      </c>
      <c r="AY94" s="701">
        <v>-323.669461999988</v>
      </c>
      <c r="AZ94" s="230">
        <v>0.044356492304281</v>
      </c>
      <c r="BA94" s="177">
        <v>0.066219775727166</v>
      </c>
      <c r="BB94" s="177">
        <v>0.669837549541627</v>
      </c>
      <c r="BC94" s="248">
        <v>-0.0218632834228851</v>
      </c>
      <c r="BD94" s="249">
        <v>-0.146205258323876</v>
      </c>
      <c r="BE94" s="285">
        <v>1273</v>
      </c>
      <c r="BF94" s="286">
        <v>805</v>
      </c>
      <c r="BG94" s="177">
        <v>1.58136645962733</v>
      </c>
      <c r="BH94" s="299">
        <v>468</v>
      </c>
      <c r="BI94" s="274">
        <v>415.916666656667</v>
      </c>
      <c r="BJ94" s="697">
        <v>3.9221215861857</v>
      </c>
      <c r="BK94" s="697">
        <v>8.31934876085979</v>
      </c>
      <c r="BL94" s="177">
        <v>0.471445746407242</v>
      </c>
      <c r="BM94" s="697">
        <v>-4.39722717467408</v>
      </c>
      <c r="BN94" s="230">
        <v>0.133048515356312</v>
      </c>
      <c r="BO94" s="177">
        <v>0.100762744226643</v>
      </c>
      <c r="BP94" s="177">
        <v>1.32041377373616</v>
      </c>
      <c r="BQ94" s="177">
        <v>0.0322857711296696</v>
      </c>
      <c r="BR94" s="249">
        <v>0.111734107165455</v>
      </c>
      <c r="BS94" s="285">
        <v>7.51605530750898</v>
      </c>
      <c r="BT94" s="286">
        <v>9.92430295219759</v>
      </c>
      <c r="BU94" s="177">
        <v>0.757338358543827</v>
      </c>
      <c r="BV94" s="299">
        <v>-2.40824764468861</v>
      </c>
      <c r="BW94" s="274">
        <v>8.94981868445243</v>
      </c>
      <c r="BX94" s="285">
        <v>0.333385849406072</v>
      </c>
      <c r="BY94" s="286">
        <v>0.657185115742976</v>
      </c>
      <c r="BZ94" s="177">
        <v>0.507293670260875</v>
      </c>
      <c r="CA94" s="299">
        <v>-0.323799266336904</v>
      </c>
      <c r="CB94" s="274">
        <v>-1.30851055271222</v>
      </c>
      <c r="CC94" s="194"/>
      <c r="XDH94" s="172"/>
      <c r="XDI94" s="172"/>
      <c r="XDJ94" s="172"/>
      <c r="XDK94" s="172"/>
      <c r="XDL94" s="172"/>
      <c r="XDM94" s="172"/>
      <c r="XDN94" s="172"/>
      <c r="XDO94" s="172"/>
      <c r="XDP94" s="172"/>
      <c r="XDQ94" s="172"/>
      <c r="XDR94" s="164"/>
      <c r="XDS94" s="164"/>
      <c r="XDT94" s="164"/>
      <c r="XDU94" s="164"/>
      <c r="XDV94" s="164"/>
      <c r="XDW94" s="164"/>
      <c r="XDX94" s="164"/>
      <c r="XDY94" s="164"/>
      <c r="XDZ94" s="164"/>
      <c r="XEA94" s="164"/>
      <c r="XEB94" s="164"/>
      <c r="XEC94" s="164"/>
      <c r="XED94" s="164"/>
      <c r="XEE94" s="164"/>
      <c r="XEF94" s="164"/>
      <c r="XEG94" s="164"/>
      <c r="XEH94" s="164"/>
      <c r="XEI94" s="164"/>
      <c r="XEJ94" s="164"/>
      <c r="XEK94" s="164"/>
      <c r="XEL94" s="164"/>
    </row>
    <row r="95" s="159" customFormat="1" hidden="1" outlineLevel="1" spans="1:16366">
      <c r="A95" s="203" t="s">
        <v>116</v>
      </c>
      <c r="B95" s="192">
        <v>0</v>
      </c>
      <c r="C95" s="193">
        <v>0</v>
      </c>
      <c r="D95" s="177" t="s">
        <v>29</v>
      </c>
      <c r="E95" s="195">
        <v>0</v>
      </c>
      <c r="F95" s="196">
        <v>0</v>
      </c>
      <c r="G95" s="192">
        <v>0</v>
      </c>
      <c r="H95" s="193">
        <v>0</v>
      </c>
      <c r="I95" s="177" t="s">
        <v>29</v>
      </c>
      <c r="J95" s="195">
        <v>0</v>
      </c>
      <c r="K95" s="196">
        <v>0</v>
      </c>
      <c r="L95" s="192">
        <v>0</v>
      </c>
      <c r="M95" s="193">
        <v>0</v>
      </c>
      <c r="N95" s="177" t="s">
        <v>29</v>
      </c>
      <c r="O95" s="195">
        <v>0</v>
      </c>
      <c r="P95" s="196">
        <v>0</v>
      </c>
      <c r="Q95" s="192"/>
      <c r="R95" s="193"/>
      <c r="S95" s="177"/>
      <c r="T95" s="195"/>
      <c r="U95" s="196"/>
      <c r="V95" s="230"/>
      <c r="W95" s="177"/>
      <c r="X95" s="177"/>
      <c r="Y95" s="248"/>
      <c r="Z95" s="249"/>
      <c r="AA95" s="192">
        <v>13.481888</v>
      </c>
      <c r="AB95" s="193">
        <v>12.52536838</v>
      </c>
      <c r="AC95" s="177">
        <v>1.07636658587442</v>
      </c>
      <c r="AD95" s="195">
        <v>0.956519619999982</v>
      </c>
      <c r="AE95" s="656">
        <v>6.577771</v>
      </c>
      <c r="AF95" s="192">
        <v>17.052262</v>
      </c>
      <c r="AG95" s="193">
        <v>7.523813</v>
      </c>
      <c r="AH95" s="177">
        <v>2.26643883892383</v>
      </c>
      <c r="AI95" s="195">
        <v>9.52844899999999</v>
      </c>
      <c r="AJ95" s="196">
        <v>0.117333999999988</v>
      </c>
      <c r="AK95" s="192">
        <v>0</v>
      </c>
      <c r="AL95" s="193">
        <v>0</v>
      </c>
      <c r="AM95" s="177" t="s">
        <v>29</v>
      </c>
      <c r="AN95" s="195">
        <v>0</v>
      </c>
      <c r="AO95" s="196">
        <v>0.006502</v>
      </c>
      <c r="AP95" s="192">
        <v>0</v>
      </c>
      <c r="AQ95" s="193">
        <v>0</v>
      </c>
      <c r="AR95" s="194" t="s">
        <v>29</v>
      </c>
      <c r="AS95" s="195">
        <v>0</v>
      </c>
      <c r="AT95" s="196">
        <v>0</v>
      </c>
      <c r="AU95" s="192">
        <v>-30.53415</v>
      </c>
      <c r="AV95" s="193">
        <v>-20.04918138</v>
      </c>
      <c r="AW95" s="194">
        <v>0.477037569700516</v>
      </c>
      <c r="AX95" s="661">
        <v>-10.48496862</v>
      </c>
      <c r="AY95" s="196">
        <v>-6.68860299999999</v>
      </c>
      <c r="AZ95" s="230" t="s">
        <v>29</v>
      </c>
      <c r="BA95" s="177" t="s">
        <v>29</v>
      </c>
      <c r="BB95" s="177" t="s">
        <v>29</v>
      </c>
      <c r="BC95" s="248" t="s">
        <v>29</v>
      </c>
      <c r="BD95" s="249" t="s">
        <v>29</v>
      </c>
      <c r="BE95" s="285">
        <v>9</v>
      </c>
      <c r="BF95" s="286">
        <v>9</v>
      </c>
      <c r="BG95" s="177">
        <v>1</v>
      </c>
      <c r="BH95" s="299">
        <v>0</v>
      </c>
      <c r="BI95" s="274">
        <v>7.16666667</v>
      </c>
      <c r="BJ95" s="697">
        <v>0</v>
      </c>
      <c r="BK95" s="697">
        <v>0</v>
      </c>
      <c r="BL95" s="177" t="s">
        <v>29</v>
      </c>
      <c r="BM95" s="697">
        <v>0</v>
      </c>
      <c r="BN95" s="230" t="s">
        <v>29</v>
      </c>
      <c r="BO95" s="177" t="s">
        <v>29</v>
      </c>
      <c r="BP95" s="177" t="s">
        <v>29</v>
      </c>
      <c r="BQ95" s="177" t="s">
        <v>29</v>
      </c>
      <c r="BR95" s="249" t="s">
        <v>29</v>
      </c>
      <c r="BS95" s="285">
        <v>0</v>
      </c>
      <c r="BT95" s="286">
        <v>0</v>
      </c>
      <c r="BU95" s="177" t="s">
        <v>29</v>
      </c>
      <c r="BV95" s="299">
        <v>0</v>
      </c>
      <c r="BW95" s="274">
        <v>0</v>
      </c>
      <c r="BX95" s="285">
        <v>-2.2648274484998</v>
      </c>
      <c r="BY95" s="286">
        <v>-1.60068596561309</v>
      </c>
      <c r="BZ95" s="177">
        <v>0.585089457173864</v>
      </c>
      <c r="CA95" s="299">
        <v>-0.664141482886705</v>
      </c>
      <c r="CB95" s="274">
        <v>-1.01684947682125</v>
      </c>
      <c r="CC95" s="194"/>
      <c r="XDH95" s="172"/>
      <c r="XDI95" s="172"/>
      <c r="XDJ95" s="172"/>
      <c r="XDK95" s="172"/>
      <c r="XDL95" s="172"/>
      <c r="XDM95" s="172"/>
      <c r="XDN95" s="172"/>
      <c r="XDO95" s="172"/>
      <c r="XDP95" s="172"/>
      <c r="XDQ95" s="172"/>
      <c r="XDR95" s="164"/>
      <c r="XDS95" s="164"/>
      <c r="XDT95" s="164"/>
      <c r="XDU95" s="164"/>
      <c r="XDV95" s="164"/>
      <c r="XDW95" s="164"/>
      <c r="XDX95" s="164"/>
      <c r="XDY95" s="164"/>
      <c r="XDZ95" s="164"/>
      <c r="XEA95" s="164"/>
      <c r="XEB95" s="164"/>
      <c r="XEC95" s="164"/>
      <c r="XED95" s="164"/>
      <c r="XEE95" s="164"/>
      <c r="XEF95" s="164"/>
      <c r="XEG95" s="164"/>
      <c r="XEH95" s="164"/>
      <c r="XEI95" s="164"/>
      <c r="XEJ95" s="164"/>
      <c r="XEK95" s="164"/>
      <c r="XEL95" s="164"/>
    </row>
    <row r="96" s="159" customFormat="1" hidden="1" outlineLevel="1" spans="1:16366">
      <c r="A96" s="203" t="s">
        <v>117</v>
      </c>
      <c r="B96" s="192">
        <v>0</v>
      </c>
      <c r="C96" s="193">
        <v>0</v>
      </c>
      <c r="D96" s="177" t="s">
        <v>29</v>
      </c>
      <c r="E96" s="195">
        <v>0</v>
      </c>
      <c r="F96" s="196">
        <v>0</v>
      </c>
      <c r="G96" s="192">
        <v>0</v>
      </c>
      <c r="H96" s="193">
        <v>0</v>
      </c>
      <c r="I96" s="177" t="s">
        <v>29</v>
      </c>
      <c r="J96" s="195">
        <v>0</v>
      </c>
      <c r="K96" s="196">
        <v>0</v>
      </c>
      <c r="L96" s="192">
        <v>0</v>
      </c>
      <c r="M96" s="193">
        <v>0</v>
      </c>
      <c r="N96" s="177" t="s">
        <v>29</v>
      </c>
      <c r="O96" s="195">
        <v>0</v>
      </c>
      <c r="P96" s="196">
        <v>0</v>
      </c>
      <c r="Q96" s="192"/>
      <c r="R96" s="193"/>
      <c r="S96" s="177"/>
      <c r="T96" s="195"/>
      <c r="U96" s="196"/>
      <c r="V96" s="230"/>
      <c r="W96" s="177"/>
      <c r="X96" s="177"/>
      <c r="Y96" s="248"/>
      <c r="Z96" s="249"/>
      <c r="AA96" s="192">
        <v>14.178602</v>
      </c>
      <c r="AB96" s="193">
        <v>12.27253994</v>
      </c>
      <c r="AC96" s="177">
        <v>1.15531113113656</v>
      </c>
      <c r="AD96" s="195">
        <v>1.90606205999998</v>
      </c>
      <c r="AE96" s="656">
        <v>9.097022</v>
      </c>
      <c r="AF96" s="192">
        <v>-0.475770000000001</v>
      </c>
      <c r="AG96" s="193">
        <v>1.684675</v>
      </c>
      <c r="AH96" s="177">
        <v>-0.282410553964415</v>
      </c>
      <c r="AI96" s="195">
        <v>-2.160445</v>
      </c>
      <c r="AJ96" s="196">
        <v>-6.834842</v>
      </c>
      <c r="AK96" s="192">
        <v>0</v>
      </c>
      <c r="AL96" s="193">
        <v>0</v>
      </c>
      <c r="AM96" s="177" t="s">
        <v>29</v>
      </c>
      <c r="AN96" s="195">
        <v>0</v>
      </c>
      <c r="AO96" s="196">
        <v>1.930765</v>
      </c>
      <c r="AP96" s="192">
        <v>0</v>
      </c>
      <c r="AQ96" s="193">
        <v>0</v>
      </c>
      <c r="AR96" s="194" t="s">
        <v>29</v>
      </c>
      <c r="AS96" s="195">
        <v>0</v>
      </c>
      <c r="AT96" s="196">
        <v>0</v>
      </c>
      <c r="AU96" s="192">
        <v>-13.702832</v>
      </c>
      <c r="AV96" s="193">
        <v>-13.95721494</v>
      </c>
      <c r="AW96" s="194">
        <v>1.01822590976019</v>
      </c>
      <c r="AX96" s="661">
        <v>0.254382940000022</v>
      </c>
      <c r="AY96" s="196">
        <v>-0.331414999999994</v>
      </c>
      <c r="AZ96" s="230" t="s">
        <v>29</v>
      </c>
      <c r="BA96" s="177" t="s">
        <v>29</v>
      </c>
      <c r="BB96" s="177" t="s">
        <v>29</v>
      </c>
      <c r="BC96" s="248" t="s">
        <v>29</v>
      </c>
      <c r="BD96" s="249" t="s">
        <v>29</v>
      </c>
      <c r="BE96" s="285">
        <v>8</v>
      </c>
      <c r="BF96" s="286">
        <v>8</v>
      </c>
      <c r="BG96" s="177">
        <v>1</v>
      </c>
      <c r="BH96" s="299">
        <v>0</v>
      </c>
      <c r="BI96" s="274">
        <v>6.83333333</v>
      </c>
      <c r="BJ96" s="697">
        <v>0</v>
      </c>
      <c r="BK96" s="697">
        <v>0</v>
      </c>
      <c r="BL96" s="177" t="s">
        <v>29</v>
      </c>
      <c r="BM96" s="697">
        <v>0</v>
      </c>
      <c r="BN96" s="230" t="s">
        <v>29</v>
      </c>
      <c r="BO96" s="177" t="s">
        <v>29</v>
      </c>
      <c r="BP96" s="177" t="s">
        <v>29</v>
      </c>
      <c r="BQ96" s="177" t="s">
        <v>29</v>
      </c>
      <c r="BR96" s="249" t="s">
        <v>29</v>
      </c>
      <c r="BS96" s="285">
        <v>0</v>
      </c>
      <c r="BT96" s="286">
        <v>0</v>
      </c>
      <c r="BU96" s="177" t="s">
        <v>29</v>
      </c>
      <c r="BV96" s="299">
        <v>0</v>
      </c>
      <c r="BW96" s="274">
        <v>0</v>
      </c>
      <c r="BX96" s="285">
        <v>-0.966444505600764</v>
      </c>
      <c r="BY96" s="286">
        <v>-1.13727191015359</v>
      </c>
      <c r="BZ96" s="177">
        <v>1.15020805756976</v>
      </c>
      <c r="CA96" s="299">
        <v>0.170827404552826</v>
      </c>
      <c r="CB96" s="274">
        <v>-0.0364311529641232</v>
      </c>
      <c r="CC96" s="194"/>
      <c r="XDH96" s="172"/>
      <c r="XDI96" s="172"/>
      <c r="XDJ96" s="172"/>
      <c r="XDK96" s="172"/>
      <c r="XDL96" s="172"/>
      <c r="XDM96" s="172"/>
      <c r="XDN96" s="172"/>
      <c r="XDO96" s="172"/>
      <c r="XDP96" s="172"/>
      <c r="XDQ96" s="172"/>
      <c r="XDR96" s="164"/>
      <c r="XDS96" s="164"/>
      <c r="XDT96" s="164"/>
      <c r="XDU96" s="164"/>
      <c r="XDV96" s="164"/>
      <c r="XDW96" s="164"/>
      <c r="XDX96" s="164"/>
      <c r="XDY96" s="164"/>
      <c r="XDZ96" s="164"/>
      <c r="XEA96" s="164"/>
      <c r="XEB96" s="164"/>
      <c r="XEC96" s="164"/>
      <c r="XED96" s="164"/>
      <c r="XEE96" s="164"/>
      <c r="XEF96" s="164"/>
      <c r="XEG96" s="164"/>
      <c r="XEH96" s="164"/>
      <c r="XEI96" s="164"/>
      <c r="XEJ96" s="164"/>
      <c r="XEK96" s="164"/>
      <c r="XEL96" s="164"/>
    </row>
    <row r="97" s="159" customFormat="1" hidden="1" outlineLevel="1" spans="1:16366">
      <c r="A97" s="203" t="s">
        <v>118</v>
      </c>
      <c r="B97" s="192">
        <v>0</v>
      </c>
      <c r="C97" s="193">
        <v>0</v>
      </c>
      <c r="D97" s="177" t="s">
        <v>29</v>
      </c>
      <c r="E97" s="195">
        <v>0</v>
      </c>
      <c r="F97" s="196">
        <v>0</v>
      </c>
      <c r="G97" s="192">
        <v>0</v>
      </c>
      <c r="H97" s="193">
        <v>0</v>
      </c>
      <c r="I97" s="177" t="s">
        <v>29</v>
      </c>
      <c r="J97" s="195">
        <v>0</v>
      </c>
      <c r="K97" s="196">
        <v>0</v>
      </c>
      <c r="L97" s="192">
        <v>0</v>
      </c>
      <c r="M97" s="193">
        <v>0</v>
      </c>
      <c r="N97" s="177" t="s">
        <v>29</v>
      </c>
      <c r="O97" s="195">
        <v>0</v>
      </c>
      <c r="P97" s="196">
        <v>0</v>
      </c>
      <c r="Q97" s="192"/>
      <c r="R97" s="193"/>
      <c r="S97" s="177"/>
      <c r="T97" s="195"/>
      <c r="U97" s="196"/>
      <c r="V97" s="230"/>
      <c r="W97" s="177"/>
      <c r="X97" s="177"/>
      <c r="Y97" s="248"/>
      <c r="Z97" s="249"/>
      <c r="AA97" s="192">
        <v>18.349475</v>
      </c>
      <c r="AB97" s="193">
        <v>16.36401437</v>
      </c>
      <c r="AC97" s="177">
        <v>1.12133090237564</v>
      </c>
      <c r="AD97" s="195">
        <v>1.98546062999997</v>
      </c>
      <c r="AE97" s="656">
        <v>12.659105</v>
      </c>
      <c r="AF97" s="192">
        <v>0.958247</v>
      </c>
      <c r="AG97" s="193">
        <v>0.873048</v>
      </c>
      <c r="AH97" s="177">
        <v>1.09758799058013</v>
      </c>
      <c r="AI97" s="195">
        <v>0.0851989999999995</v>
      </c>
      <c r="AJ97" s="196">
        <v>-8.775281</v>
      </c>
      <c r="AK97" s="192">
        <v>0</v>
      </c>
      <c r="AL97" s="193">
        <v>0</v>
      </c>
      <c r="AM97" s="177" t="s">
        <v>29</v>
      </c>
      <c r="AN97" s="195">
        <v>0</v>
      </c>
      <c r="AO97" s="196">
        <v>0.00349799999999999</v>
      </c>
      <c r="AP97" s="192">
        <v>0</v>
      </c>
      <c r="AQ97" s="193">
        <v>0</v>
      </c>
      <c r="AR97" s="194" t="s">
        <v>29</v>
      </c>
      <c r="AS97" s="195">
        <v>0</v>
      </c>
      <c r="AT97" s="196">
        <v>0</v>
      </c>
      <c r="AU97" s="192">
        <v>-19.307722</v>
      </c>
      <c r="AV97" s="193">
        <v>-17.23706237</v>
      </c>
      <c r="AW97" s="194">
        <v>0.879871663421964</v>
      </c>
      <c r="AX97" s="661">
        <v>-2.07065962999997</v>
      </c>
      <c r="AY97" s="196">
        <v>-3.88032599999997</v>
      </c>
      <c r="AZ97" s="230" t="s">
        <v>29</v>
      </c>
      <c r="BA97" s="177" t="s">
        <v>29</v>
      </c>
      <c r="BB97" s="177" t="s">
        <v>29</v>
      </c>
      <c r="BC97" s="248" t="s">
        <v>29</v>
      </c>
      <c r="BD97" s="249" t="s">
        <v>29</v>
      </c>
      <c r="BE97" s="285">
        <v>12</v>
      </c>
      <c r="BF97" s="286">
        <v>13</v>
      </c>
      <c r="BG97" s="177">
        <v>0.923076923076923</v>
      </c>
      <c r="BH97" s="299">
        <v>-1</v>
      </c>
      <c r="BI97" s="274">
        <v>9.75</v>
      </c>
      <c r="BJ97" s="697">
        <v>0</v>
      </c>
      <c r="BK97" s="697">
        <v>0</v>
      </c>
      <c r="BL97" s="177" t="s">
        <v>29</v>
      </c>
      <c r="BM97" s="697">
        <v>0</v>
      </c>
      <c r="BN97" s="230" t="s">
        <v>29</v>
      </c>
      <c r="BO97" s="177" t="s">
        <v>29</v>
      </c>
      <c r="BP97" s="177" t="s">
        <v>29</v>
      </c>
      <c r="BQ97" s="177" t="s">
        <v>29</v>
      </c>
      <c r="BR97" s="249" t="s">
        <v>29</v>
      </c>
      <c r="BS97" s="285">
        <v>0</v>
      </c>
      <c r="BT97" s="286">
        <v>0</v>
      </c>
      <c r="BU97" s="177" t="s">
        <v>29</v>
      </c>
      <c r="BV97" s="299">
        <v>0</v>
      </c>
      <c r="BW97" s="274">
        <v>0</v>
      </c>
      <c r="BX97" s="285">
        <v>-1.05222203905016</v>
      </c>
      <c r="BY97" s="286">
        <v>-1.05335170088829</v>
      </c>
      <c r="BZ97" s="177">
        <v>1.00107244506956</v>
      </c>
      <c r="CA97" s="299">
        <v>0.00112966183812624</v>
      </c>
      <c r="CB97" s="274">
        <v>-0.306524513383843</v>
      </c>
      <c r="CC97" s="194"/>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hidden="1" outlineLevel="1" spans="1:16366">
      <c r="A98" s="203" t="s">
        <v>119</v>
      </c>
      <c r="B98" s="192">
        <v>0</v>
      </c>
      <c r="C98" s="193">
        <v>0</v>
      </c>
      <c r="D98" s="177" t="s">
        <v>29</v>
      </c>
      <c r="E98" s="195">
        <v>0</v>
      </c>
      <c r="F98" s="196">
        <v>0</v>
      </c>
      <c r="G98" s="192">
        <v>0</v>
      </c>
      <c r="H98" s="193">
        <v>0</v>
      </c>
      <c r="I98" s="177" t="s">
        <v>29</v>
      </c>
      <c r="J98" s="195">
        <v>0</v>
      </c>
      <c r="K98" s="196">
        <v>0</v>
      </c>
      <c r="L98" s="192">
        <v>0</v>
      </c>
      <c r="M98" s="193">
        <v>0</v>
      </c>
      <c r="N98" s="177" t="s">
        <v>29</v>
      </c>
      <c r="O98" s="195">
        <v>0</v>
      </c>
      <c r="P98" s="196">
        <v>0</v>
      </c>
      <c r="Q98" s="192"/>
      <c r="R98" s="193"/>
      <c r="S98" s="177"/>
      <c r="T98" s="195"/>
      <c r="U98" s="196"/>
      <c r="V98" s="230"/>
      <c r="W98" s="177"/>
      <c r="X98" s="177"/>
      <c r="Y98" s="248"/>
      <c r="Z98" s="249"/>
      <c r="AA98" s="192">
        <v>5.73516299999998</v>
      </c>
      <c r="AB98" s="193">
        <v>4.232898</v>
      </c>
      <c r="AC98" s="177">
        <v>1.35490224427803</v>
      </c>
      <c r="AD98" s="195">
        <v>1.50226499999999</v>
      </c>
      <c r="AE98" s="656">
        <v>10.356707</v>
      </c>
      <c r="AF98" s="192">
        <v>0.617702</v>
      </c>
      <c r="AG98" s="193">
        <v>1.83186</v>
      </c>
      <c r="AH98" s="177">
        <v>0.337199349295252</v>
      </c>
      <c r="AI98" s="195">
        <v>-1.214158</v>
      </c>
      <c r="AJ98" s="196">
        <v>-4.13436699999999</v>
      </c>
      <c r="AK98" s="192">
        <v>0</v>
      </c>
      <c r="AL98" s="193">
        <v>0</v>
      </c>
      <c r="AM98" s="177" t="s">
        <v>29</v>
      </c>
      <c r="AN98" s="195">
        <v>0</v>
      </c>
      <c r="AO98" s="196">
        <v>0</v>
      </c>
      <c r="AP98" s="192">
        <v>0</v>
      </c>
      <c r="AQ98" s="193">
        <v>0</v>
      </c>
      <c r="AR98" s="194" t="s">
        <v>29</v>
      </c>
      <c r="AS98" s="195">
        <v>0</v>
      </c>
      <c r="AT98" s="196">
        <v>0</v>
      </c>
      <c r="AU98" s="192">
        <v>-6.35286499999998</v>
      </c>
      <c r="AV98" s="193">
        <v>-6.064758</v>
      </c>
      <c r="AW98" s="194">
        <v>0.952494889326172</v>
      </c>
      <c r="AX98" s="661">
        <v>-0.288106999999984</v>
      </c>
      <c r="AY98" s="196">
        <v>-6.22233999999999</v>
      </c>
      <c r="AZ98" s="230" t="s">
        <v>29</v>
      </c>
      <c r="BA98" s="177" t="s">
        <v>29</v>
      </c>
      <c r="BB98" s="177" t="s">
        <v>29</v>
      </c>
      <c r="BC98" s="248" t="s">
        <v>29</v>
      </c>
      <c r="BD98" s="249" t="s">
        <v>29</v>
      </c>
      <c r="BE98" s="285">
        <v>3</v>
      </c>
      <c r="BF98" s="286">
        <v>4</v>
      </c>
      <c r="BG98" s="177">
        <v>0.75</v>
      </c>
      <c r="BH98" s="299">
        <v>-1</v>
      </c>
      <c r="BI98" s="274">
        <v>4</v>
      </c>
      <c r="BJ98" s="697">
        <v>0</v>
      </c>
      <c r="BK98" s="697">
        <v>0</v>
      </c>
      <c r="BL98" s="177" t="s">
        <v>29</v>
      </c>
      <c r="BM98" s="697">
        <v>0</v>
      </c>
      <c r="BN98" s="230" t="s">
        <v>29</v>
      </c>
      <c r="BO98" s="177" t="s">
        <v>29</v>
      </c>
      <c r="BP98" s="177" t="s">
        <v>29</v>
      </c>
      <c r="BQ98" s="177" t="s">
        <v>29</v>
      </c>
      <c r="BR98" s="249" t="s">
        <v>29</v>
      </c>
      <c r="BS98" s="285">
        <v>0</v>
      </c>
      <c r="BT98" s="286">
        <v>0</v>
      </c>
      <c r="BU98" s="177" t="s">
        <v>29</v>
      </c>
      <c r="BV98" s="299">
        <v>0</v>
      </c>
      <c r="BW98" s="274">
        <v>0</v>
      </c>
      <c r="BX98" s="285">
        <v>-1.10770434946662</v>
      </c>
      <c r="BY98" s="286">
        <v>-1.43276733812154</v>
      </c>
      <c r="BZ98" s="177">
        <v>1.22687772118054</v>
      </c>
      <c r="CA98" s="299">
        <v>0.325062988654925</v>
      </c>
      <c r="CB98" s="274">
        <v>-0.600802938617458</v>
      </c>
      <c r="CC98" s="194"/>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hidden="1" outlineLevel="1" spans="1:16366">
      <c r="A99" s="203" t="s">
        <v>123</v>
      </c>
      <c r="B99" s="192">
        <v>48.4599999999999</v>
      </c>
      <c r="C99" s="193">
        <v>48.46</v>
      </c>
      <c r="D99" s="177">
        <v>0.999999999999998</v>
      </c>
      <c r="E99" s="195">
        <v>-9.9475983006414e-14</v>
      </c>
      <c r="F99" s="196">
        <v>0</v>
      </c>
      <c r="G99" s="192">
        <v>0</v>
      </c>
      <c r="H99" s="193">
        <v>0</v>
      </c>
      <c r="I99" s="177" t="s">
        <v>29</v>
      </c>
      <c r="J99" s="195">
        <v>0</v>
      </c>
      <c r="K99" s="196">
        <v>0</v>
      </c>
      <c r="L99" s="192">
        <v>0</v>
      </c>
      <c r="M99" s="193">
        <v>0</v>
      </c>
      <c r="N99" s="177" t="s">
        <v>29</v>
      </c>
      <c r="O99" s="195">
        <v>0</v>
      </c>
      <c r="P99" s="196">
        <v>0</v>
      </c>
      <c r="Q99" s="192"/>
      <c r="R99" s="193"/>
      <c r="S99" s="177"/>
      <c r="T99" s="195"/>
      <c r="U99" s="196"/>
      <c r="V99" s="230"/>
      <c r="W99" s="177"/>
      <c r="X99" s="177"/>
      <c r="Y99" s="248"/>
      <c r="Z99" s="249"/>
      <c r="AA99" s="192">
        <v>5.026788</v>
      </c>
      <c r="AB99" s="193">
        <v>8.00608869</v>
      </c>
      <c r="AC99" s="177">
        <v>0.627870636291939</v>
      </c>
      <c r="AD99" s="195">
        <v>-2.97930069</v>
      </c>
      <c r="AE99" s="656">
        <v>15.8077220000001</v>
      </c>
      <c r="AF99" s="192">
        <v>-205.135177</v>
      </c>
      <c r="AG99" s="193">
        <v>5.458356</v>
      </c>
      <c r="AH99" s="177">
        <v>-37.5818610951723</v>
      </c>
      <c r="AI99" s="195">
        <v>-210.593533</v>
      </c>
      <c r="AJ99" s="196">
        <v>-4.395872</v>
      </c>
      <c r="AK99" s="192">
        <v>0</v>
      </c>
      <c r="AL99" s="193">
        <v>0</v>
      </c>
      <c r="AM99" s="177" t="s">
        <v>29</v>
      </c>
      <c r="AN99" s="195">
        <v>0</v>
      </c>
      <c r="AO99" s="196">
        <v>0</v>
      </c>
      <c r="AP99" s="192">
        <v>0.049352</v>
      </c>
      <c r="AQ99" s="193">
        <v>0</v>
      </c>
      <c r="AR99" s="194" t="s">
        <v>29</v>
      </c>
      <c r="AS99" s="195">
        <v>0.049352</v>
      </c>
      <c r="AT99" s="196">
        <v>0</v>
      </c>
      <c r="AU99" s="192">
        <v>248.519037</v>
      </c>
      <c r="AV99" s="193">
        <v>34.99555531</v>
      </c>
      <c r="AW99" s="194">
        <v>7.10144573499554</v>
      </c>
      <c r="AX99" s="661">
        <v>213.52348169</v>
      </c>
      <c r="AY99" s="196">
        <v>-11.4118500000001</v>
      </c>
      <c r="AZ99" s="230">
        <v>5.12833340899712</v>
      </c>
      <c r="BA99" s="177">
        <v>0.7221534319026</v>
      </c>
      <c r="BB99" s="177">
        <v>7.10144573499555</v>
      </c>
      <c r="BC99" s="248">
        <v>4.40617997709452</v>
      </c>
      <c r="BD99" s="249" t="s">
        <v>29</v>
      </c>
      <c r="BE99" s="285">
        <v>1</v>
      </c>
      <c r="BF99" s="286">
        <v>4</v>
      </c>
      <c r="BG99" s="177">
        <v>0.25</v>
      </c>
      <c r="BH99" s="299">
        <v>-3</v>
      </c>
      <c r="BI99" s="274">
        <v>3.83333333</v>
      </c>
      <c r="BJ99" s="697">
        <v>27.2587499999999</v>
      </c>
      <c r="BK99" s="697">
        <v>12.115</v>
      </c>
      <c r="BL99" s="177">
        <v>2.25</v>
      </c>
      <c r="BM99" s="697">
        <v>15.1437499999999</v>
      </c>
      <c r="BN99" s="230">
        <v>0.103730664465539</v>
      </c>
      <c r="BO99" s="177">
        <v>0.165210249484111</v>
      </c>
      <c r="BP99" s="177">
        <v>0.627870636291939</v>
      </c>
      <c r="BQ99" s="177">
        <v>-0.0614795850185723</v>
      </c>
      <c r="BR99" s="249" t="s">
        <v>29</v>
      </c>
      <c r="BS99" s="285">
        <v>9.64035085625253</v>
      </c>
      <c r="BT99" s="286">
        <v>6.05289322619283</v>
      </c>
      <c r="BU99" s="177">
        <v>1.59268477007584</v>
      </c>
      <c r="BV99" s="299">
        <v>3.5874576300597</v>
      </c>
      <c r="BW99" s="274">
        <v>0</v>
      </c>
      <c r="BX99" s="285">
        <v>49.4389333705738</v>
      </c>
      <c r="BY99" s="286">
        <v>4.37111761623515</v>
      </c>
      <c r="BZ99" s="177">
        <v>11.3103644676474</v>
      </c>
      <c r="CA99" s="299">
        <v>45.0678157543387</v>
      </c>
      <c r="CB99" s="274">
        <v>-0.721916162240203</v>
      </c>
      <c r="CC99" s="194"/>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hidden="1" outlineLevel="1" spans="1:16366">
      <c r="A100" s="203" t="s">
        <v>121</v>
      </c>
      <c r="B100" s="192">
        <v>0</v>
      </c>
      <c r="C100" s="193">
        <v>0</v>
      </c>
      <c r="D100" s="177" t="s">
        <v>29</v>
      </c>
      <c r="E100" s="195">
        <v>0</v>
      </c>
      <c r="F100" s="196">
        <v>0</v>
      </c>
      <c r="G100" s="192">
        <v>0</v>
      </c>
      <c r="H100" s="193">
        <v>0</v>
      </c>
      <c r="I100" s="177" t="s">
        <v>29</v>
      </c>
      <c r="J100" s="195">
        <v>0</v>
      </c>
      <c r="K100" s="196">
        <v>0</v>
      </c>
      <c r="L100" s="192">
        <v>0</v>
      </c>
      <c r="M100" s="193">
        <v>0</v>
      </c>
      <c r="N100" s="177" t="s">
        <v>29</v>
      </c>
      <c r="O100" s="195">
        <v>0</v>
      </c>
      <c r="P100" s="196">
        <v>0</v>
      </c>
      <c r="Q100" s="192"/>
      <c r="R100" s="193"/>
      <c r="S100" s="177"/>
      <c r="T100" s="195"/>
      <c r="U100" s="196"/>
      <c r="V100" s="230"/>
      <c r="W100" s="177"/>
      <c r="X100" s="177"/>
      <c r="Y100" s="248"/>
      <c r="Z100" s="249"/>
      <c r="AA100" s="192">
        <v>13.044018</v>
      </c>
      <c r="AB100" s="193">
        <v>12.49905525</v>
      </c>
      <c r="AC100" s="177">
        <v>1.04360031531183</v>
      </c>
      <c r="AD100" s="195">
        <v>0.544962749999993</v>
      </c>
      <c r="AE100" s="656">
        <v>11.2084</v>
      </c>
      <c r="AF100" s="192">
        <v>5.97451799999999</v>
      </c>
      <c r="AG100" s="193">
        <v>2.706602</v>
      </c>
      <c r="AH100" s="177">
        <v>2.20738697451638</v>
      </c>
      <c r="AI100" s="195">
        <v>3.26791599999999</v>
      </c>
      <c r="AJ100" s="196">
        <v>2.079212</v>
      </c>
      <c r="AK100" s="192">
        <v>0</v>
      </c>
      <c r="AL100" s="193">
        <v>0</v>
      </c>
      <c r="AM100" s="177" t="s">
        <v>29</v>
      </c>
      <c r="AN100" s="195">
        <v>0</v>
      </c>
      <c r="AO100" s="196">
        <v>0</v>
      </c>
      <c r="AP100" s="192">
        <v>0</v>
      </c>
      <c r="AQ100" s="193">
        <v>0</v>
      </c>
      <c r="AR100" s="194" t="s">
        <v>29</v>
      </c>
      <c r="AS100" s="195">
        <v>0</v>
      </c>
      <c r="AT100" s="196">
        <v>0</v>
      </c>
      <c r="AU100" s="192">
        <v>-19.018536</v>
      </c>
      <c r="AV100" s="193">
        <v>-15.20565725</v>
      </c>
      <c r="AW100" s="194">
        <v>0.749246041304793</v>
      </c>
      <c r="AX100" s="661">
        <v>-3.81287874999998</v>
      </c>
      <c r="AY100" s="196">
        <v>-13.287612</v>
      </c>
      <c r="AZ100" s="230" t="s">
        <v>29</v>
      </c>
      <c r="BA100" s="177" t="s">
        <v>29</v>
      </c>
      <c r="BB100" s="177" t="s">
        <v>29</v>
      </c>
      <c r="BC100" s="248" t="s">
        <v>29</v>
      </c>
      <c r="BD100" s="249" t="s">
        <v>29</v>
      </c>
      <c r="BE100" s="285">
        <v>9</v>
      </c>
      <c r="BF100" s="286">
        <v>9</v>
      </c>
      <c r="BG100" s="177">
        <v>1</v>
      </c>
      <c r="BH100" s="299">
        <v>0</v>
      </c>
      <c r="BI100" s="274">
        <v>10.83333333</v>
      </c>
      <c r="BJ100" s="697">
        <v>0</v>
      </c>
      <c r="BK100" s="697">
        <v>0</v>
      </c>
      <c r="BL100" s="177" t="s">
        <v>29</v>
      </c>
      <c r="BM100" s="697">
        <v>0</v>
      </c>
      <c r="BN100" s="230" t="s">
        <v>29</v>
      </c>
      <c r="BO100" s="177" t="s">
        <v>29</v>
      </c>
      <c r="BP100" s="177" t="s">
        <v>29</v>
      </c>
      <c r="BQ100" s="177" t="s">
        <v>29</v>
      </c>
      <c r="BR100" s="249" t="s">
        <v>29</v>
      </c>
      <c r="BS100" s="285">
        <v>0</v>
      </c>
      <c r="BT100" s="286">
        <v>0</v>
      </c>
      <c r="BU100" s="177" t="s">
        <v>29</v>
      </c>
      <c r="BV100" s="299">
        <v>0</v>
      </c>
      <c r="BW100" s="274">
        <v>0</v>
      </c>
      <c r="BX100" s="285">
        <v>-1.45802742682508</v>
      </c>
      <c r="BY100" s="286">
        <v>-1.21654452643531</v>
      </c>
      <c r="BZ100" s="177">
        <v>0.801500976624872</v>
      </c>
      <c r="CA100" s="299">
        <v>-0.241482900389767</v>
      </c>
      <c r="CB100" s="274">
        <v>-1.18550479997145</v>
      </c>
      <c r="CC100" s="194"/>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hidden="1" outlineLevel="1" spans="1:16366">
      <c r="A101" s="203" t="s">
        <v>122</v>
      </c>
      <c r="B101" s="192">
        <v>14.150945</v>
      </c>
      <c r="C101" s="193">
        <v>0</v>
      </c>
      <c r="D101" s="177" t="s">
        <v>29</v>
      </c>
      <c r="E101" s="195">
        <v>14.150945</v>
      </c>
      <c r="F101" s="196">
        <v>0</v>
      </c>
      <c r="G101" s="192">
        <v>0</v>
      </c>
      <c r="H101" s="193">
        <v>0</v>
      </c>
      <c r="I101" s="177" t="s">
        <v>29</v>
      </c>
      <c r="J101" s="195">
        <v>0</v>
      </c>
      <c r="K101" s="196">
        <v>0</v>
      </c>
      <c r="L101" s="192">
        <v>0</v>
      </c>
      <c r="M101" s="193">
        <v>0</v>
      </c>
      <c r="N101" s="177" t="s">
        <v>29</v>
      </c>
      <c r="O101" s="195">
        <v>0</v>
      </c>
      <c r="P101" s="196">
        <v>0</v>
      </c>
      <c r="Q101" s="192"/>
      <c r="R101" s="193"/>
      <c r="S101" s="177"/>
      <c r="T101" s="195"/>
      <c r="U101" s="196"/>
      <c r="V101" s="230"/>
      <c r="W101" s="177"/>
      <c r="X101" s="177"/>
      <c r="Y101" s="248"/>
      <c r="Z101" s="249"/>
      <c r="AA101" s="192">
        <v>11.874145</v>
      </c>
      <c r="AB101" s="193">
        <v>14.24708665</v>
      </c>
      <c r="AC101" s="177">
        <v>0.833443727247914</v>
      </c>
      <c r="AD101" s="195">
        <v>-2.37294165</v>
      </c>
      <c r="AE101" s="656">
        <v>8.23931099999998</v>
      </c>
      <c r="AF101" s="192">
        <v>-0.988133000000003</v>
      </c>
      <c r="AG101" s="193">
        <v>5.289523</v>
      </c>
      <c r="AH101" s="177">
        <v>-0.186809472234075</v>
      </c>
      <c r="AI101" s="195">
        <v>-6.277656</v>
      </c>
      <c r="AJ101" s="196">
        <v>-4.0141729999999</v>
      </c>
      <c r="AK101" s="192">
        <v>0</v>
      </c>
      <c r="AL101" s="193">
        <v>0</v>
      </c>
      <c r="AM101" s="177" t="s">
        <v>29</v>
      </c>
      <c r="AN101" s="195">
        <v>0</v>
      </c>
      <c r="AO101" s="196">
        <v>0</v>
      </c>
      <c r="AP101" s="192">
        <v>0</v>
      </c>
      <c r="AQ101" s="193">
        <v>0</v>
      </c>
      <c r="AR101" s="194" t="s">
        <v>29</v>
      </c>
      <c r="AS101" s="195">
        <v>0</v>
      </c>
      <c r="AT101" s="196">
        <v>0</v>
      </c>
      <c r="AU101" s="192">
        <v>3.264933</v>
      </c>
      <c r="AV101" s="193">
        <v>-19.53660965</v>
      </c>
      <c r="AW101" s="194">
        <v>2.16711870987298</v>
      </c>
      <c r="AX101" s="661">
        <v>22.80154265</v>
      </c>
      <c r="AY101" s="196">
        <v>-4.22513800000008</v>
      </c>
      <c r="AZ101" s="230">
        <v>0.230721905851518</v>
      </c>
      <c r="BA101" s="177" t="s">
        <v>29</v>
      </c>
      <c r="BB101" s="177" t="s">
        <v>29</v>
      </c>
      <c r="BC101" s="248" t="s">
        <v>29</v>
      </c>
      <c r="BD101" s="249" t="s">
        <v>29</v>
      </c>
      <c r="BE101" s="285">
        <v>5</v>
      </c>
      <c r="BF101" s="286">
        <v>6</v>
      </c>
      <c r="BG101" s="177">
        <v>0.833333333333333</v>
      </c>
      <c r="BH101" s="299">
        <v>-1</v>
      </c>
      <c r="BI101" s="274">
        <v>3.41666667</v>
      </c>
      <c r="BJ101" s="697">
        <v>3.106305</v>
      </c>
      <c r="BK101" s="697">
        <v>0</v>
      </c>
      <c r="BL101" s="177" t="s">
        <v>29</v>
      </c>
      <c r="BM101" s="697">
        <v>3.106305</v>
      </c>
      <c r="BN101" s="230">
        <v>0.839106151567969</v>
      </c>
      <c r="BO101" s="177" t="s">
        <v>29</v>
      </c>
      <c r="BP101" s="177" t="s">
        <v>29</v>
      </c>
      <c r="BQ101" s="177" t="s">
        <v>29</v>
      </c>
      <c r="BR101" s="249" t="s">
        <v>29</v>
      </c>
      <c r="BS101" s="285">
        <v>1.19174433190769</v>
      </c>
      <c r="BT101" s="286">
        <v>0</v>
      </c>
      <c r="BU101" s="177" t="s">
        <v>29</v>
      </c>
      <c r="BV101" s="299">
        <v>1.19174433190769</v>
      </c>
      <c r="BW101" s="274">
        <v>0</v>
      </c>
      <c r="BX101" s="285">
        <v>0.274961523545485</v>
      </c>
      <c r="BY101" s="286">
        <v>-1.3712705011168</v>
      </c>
      <c r="BZ101" s="177">
        <v>2.20051588896687</v>
      </c>
      <c r="CA101" s="299">
        <v>1.64623202466229</v>
      </c>
      <c r="CB101" s="274">
        <v>-0.512802344759178</v>
      </c>
      <c r="CC101" s="194"/>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hidden="1" outlineLevel="1" spans="1:16366">
      <c r="A102" s="203" t="s">
        <v>120</v>
      </c>
      <c r="B102" s="192">
        <v>0</v>
      </c>
      <c r="C102" s="193">
        <v>0</v>
      </c>
      <c r="D102" s="177" t="s">
        <v>29</v>
      </c>
      <c r="E102" s="195">
        <v>0</v>
      </c>
      <c r="F102" s="196">
        <v>0</v>
      </c>
      <c r="G102" s="192">
        <v>0</v>
      </c>
      <c r="H102" s="193">
        <v>0</v>
      </c>
      <c r="I102" s="177" t="s">
        <v>29</v>
      </c>
      <c r="J102" s="195">
        <v>0</v>
      </c>
      <c r="K102" s="196">
        <v>0</v>
      </c>
      <c r="L102" s="192">
        <v>0</v>
      </c>
      <c r="M102" s="193">
        <v>0</v>
      </c>
      <c r="N102" s="177" t="s">
        <v>29</v>
      </c>
      <c r="O102" s="195">
        <v>0</v>
      </c>
      <c r="P102" s="196">
        <v>0</v>
      </c>
      <c r="Q102" s="192"/>
      <c r="R102" s="193"/>
      <c r="S102" s="177"/>
      <c r="T102" s="195"/>
      <c r="U102" s="196"/>
      <c r="V102" s="230"/>
      <c r="W102" s="177"/>
      <c r="X102" s="177"/>
      <c r="Y102" s="248"/>
      <c r="Z102" s="249"/>
      <c r="AA102" s="192">
        <v>24.810535</v>
      </c>
      <c r="AB102" s="193">
        <v>23.74111874</v>
      </c>
      <c r="AC102" s="177">
        <v>1.04504489749247</v>
      </c>
      <c r="AD102" s="195">
        <v>1.06941625999997</v>
      </c>
      <c r="AE102" s="656">
        <v>62.50926</v>
      </c>
      <c r="AF102" s="192">
        <v>3.907535</v>
      </c>
      <c r="AG102" s="193">
        <v>3.35459566</v>
      </c>
      <c r="AH102" s="177">
        <v>1.16483039866569</v>
      </c>
      <c r="AI102" s="195">
        <v>0.55293934</v>
      </c>
      <c r="AJ102" s="196">
        <v>0.626052000000001</v>
      </c>
      <c r="AK102" s="192">
        <v>0</v>
      </c>
      <c r="AL102" s="193">
        <v>0</v>
      </c>
      <c r="AM102" s="177" t="s">
        <v>29</v>
      </c>
      <c r="AN102" s="195">
        <v>0</v>
      </c>
      <c r="AO102" s="196">
        <v>0</v>
      </c>
      <c r="AP102" s="192">
        <v>0</v>
      </c>
      <c r="AQ102" s="193">
        <v>0</v>
      </c>
      <c r="AR102" s="194" t="s">
        <v>29</v>
      </c>
      <c r="AS102" s="195">
        <v>0</v>
      </c>
      <c r="AT102" s="196">
        <v>0</v>
      </c>
      <c r="AU102" s="192">
        <v>-28.71807</v>
      </c>
      <c r="AV102" s="193">
        <v>-27.0957144</v>
      </c>
      <c r="AW102" s="194">
        <v>0.940125011060791</v>
      </c>
      <c r="AX102" s="661">
        <v>-1.62235559999997</v>
      </c>
      <c r="AY102" s="196">
        <v>-63.135312</v>
      </c>
      <c r="AZ102" s="230" t="s">
        <v>29</v>
      </c>
      <c r="BA102" s="177" t="s">
        <v>29</v>
      </c>
      <c r="BB102" s="177" t="s">
        <v>29</v>
      </c>
      <c r="BC102" s="248" t="s">
        <v>29</v>
      </c>
      <c r="BD102" s="249" t="s">
        <v>29</v>
      </c>
      <c r="BE102" s="285">
        <v>12</v>
      </c>
      <c r="BF102" s="286">
        <v>14</v>
      </c>
      <c r="BG102" s="177">
        <v>0.857142857142857</v>
      </c>
      <c r="BH102" s="299">
        <v>-2</v>
      </c>
      <c r="BI102" s="274">
        <v>11.66666667</v>
      </c>
      <c r="BJ102" s="697">
        <v>0</v>
      </c>
      <c r="BK102" s="697">
        <v>0</v>
      </c>
      <c r="BL102" s="177" t="s">
        <v>29</v>
      </c>
      <c r="BM102" s="697">
        <v>0</v>
      </c>
      <c r="BN102" s="230" t="s">
        <v>29</v>
      </c>
      <c r="BO102" s="177" t="s">
        <v>29</v>
      </c>
      <c r="BP102" s="177" t="s">
        <v>29</v>
      </c>
      <c r="BQ102" s="177" t="s">
        <v>29</v>
      </c>
      <c r="BR102" s="249" t="s">
        <v>29</v>
      </c>
      <c r="BS102" s="285">
        <v>0</v>
      </c>
      <c r="BT102" s="286">
        <v>0</v>
      </c>
      <c r="BU102" s="177" t="s">
        <v>29</v>
      </c>
      <c r="BV102" s="299">
        <v>0</v>
      </c>
      <c r="BW102" s="274">
        <v>0</v>
      </c>
      <c r="BX102" s="285">
        <v>-1.15749499154291</v>
      </c>
      <c r="BY102" s="286">
        <v>-1.14129897149068</v>
      </c>
      <c r="BZ102" s="177">
        <v>0.985809134629226</v>
      </c>
      <c r="CA102" s="299">
        <v>-0.0161960200522273</v>
      </c>
      <c r="CB102" s="274">
        <v>-1.01001534812602</v>
      </c>
      <c r="CC102" s="194"/>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hidden="1" outlineLevel="1" spans="1:16366">
      <c r="A103" s="203" t="s">
        <v>124</v>
      </c>
      <c r="B103" s="192">
        <v>0</v>
      </c>
      <c r="C103" s="193">
        <v>0</v>
      </c>
      <c r="D103" s="177" t="s">
        <v>29</v>
      </c>
      <c r="E103" s="195">
        <v>0</v>
      </c>
      <c r="F103" s="196">
        <v>0</v>
      </c>
      <c r="G103" s="192">
        <v>0</v>
      </c>
      <c r="H103" s="193">
        <v>0</v>
      </c>
      <c r="I103" s="177" t="s">
        <v>29</v>
      </c>
      <c r="J103" s="195">
        <v>0</v>
      </c>
      <c r="K103" s="196">
        <v>0</v>
      </c>
      <c r="L103" s="192">
        <v>0</v>
      </c>
      <c r="M103" s="193">
        <v>0</v>
      </c>
      <c r="N103" s="177" t="s">
        <v>29</v>
      </c>
      <c r="O103" s="195">
        <v>0</v>
      </c>
      <c r="P103" s="196">
        <v>0</v>
      </c>
      <c r="Q103" s="192"/>
      <c r="R103" s="193"/>
      <c r="S103" s="177"/>
      <c r="T103" s="195"/>
      <c r="U103" s="196"/>
      <c r="V103" s="230"/>
      <c r="W103" s="177"/>
      <c r="X103" s="177"/>
      <c r="Y103" s="248"/>
      <c r="Z103" s="249"/>
      <c r="AA103" s="192">
        <v>-9.67975699595058e-15</v>
      </c>
      <c r="AB103" s="193">
        <v>0</v>
      </c>
      <c r="AC103" s="177" t="s">
        <v>29</v>
      </c>
      <c r="AD103" s="195">
        <v>-9.67975699595058e-15</v>
      </c>
      <c r="AE103" s="656">
        <v>0</v>
      </c>
      <c r="AF103" s="192">
        <v>-5.13478148889135e-16</v>
      </c>
      <c r="AG103" s="193">
        <v>0</v>
      </c>
      <c r="AH103" s="177" t="s">
        <v>29</v>
      </c>
      <c r="AI103" s="195">
        <v>-5.13478148889135e-16</v>
      </c>
      <c r="AJ103" s="196">
        <v>0</v>
      </c>
      <c r="AK103" s="192">
        <v>0</v>
      </c>
      <c r="AL103" s="193">
        <v>0</v>
      </c>
      <c r="AM103" s="177" t="s">
        <v>29</v>
      </c>
      <c r="AN103" s="195">
        <v>0</v>
      </c>
      <c r="AO103" s="196">
        <v>0</v>
      </c>
      <c r="AP103" s="192">
        <v>0</v>
      </c>
      <c r="AQ103" s="193">
        <v>0</v>
      </c>
      <c r="AR103" s="194" t="s">
        <v>29</v>
      </c>
      <c r="AS103" s="195">
        <v>0</v>
      </c>
      <c r="AT103" s="196">
        <v>0</v>
      </c>
      <c r="AU103" s="192">
        <v>1.01932351448397e-14</v>
      </c>
      <c r="AV103" s="193">
        <v>0</v>
      </c>
      <c r="AW103" s="194" t="s">
        <v>29</v>
      </c>
      <c r="AX103" s="661">
        <v>1.01932351448397e-14</v>
      </c>
      <c r="AY103" s="196">
        <v>0</v>
      </c>
      <c r="AZ103" s="230" t="s">
        <v>29</v>
      </c>
      <c r="BA103" s="177" t="s">
        <v>29</v>
      </c>
      <c r="BB103" s="177" t="s">
        <v>29</v>
      </c>
      <c r="BC103" s="248" t="s">
        <v>29</v>
      </c>
      <c r="BD103" s="249" t="s">
        <v>29</v>
      </c>
      <c r="BE103" s="285">
        <v>12</v>
      </c>
      <c r="BF103" s="286">
        <v>0</v>
      </c>
      <c r="BG103" s="177" t="s">
        <v>29</v>
      </c>
      <c r="BH103" s="299">
        <v>12</v>
      </c>
      <c r="BI103" s="274">
        <v>0</v>
      </c>
      <c r="BJ103" s="697">
        <v>0</v>
      </c>
      <c r="BK103" s="697" t="s">
        <v>29</v>
      </c>
      <c r="BL103" s="177" t="s">
        <v>29</v>
      </c>
      <c r="BM103" s="697" t="s">
        <v>29</v>
      </c>
      <c r="BN103" s="230" t="s">
        <v>29</v>
      </c>
      <c r="BO103" s="177" t="s">
        <v>29</v>
      </c>
      <c r="BP103" s="177" t="s">
        <v>29</v>
      </c>
      <c r="BQ103" s="177" t="s">
        <v>29</v>
      </c>
      <c r="BR103" s="249" t="s">
        <v>29</v>
      </c>
      <c r="BS103" s="285">
        <v>0</v>
      </c>
      <c r="BT103" s="286" t="s">
        <v>29</v>
      </c>
      <c r="BU103" s="177" t="s">
        <v>29</v>
      </c>
      <c r="BV103" s="299" t="s">
        <v>29</v>
      </c>
      <c r="BW103" s="274" t="s">
        <v>29</v>
      </c>
      <c r="BX103" s="285">
        <v>-1.05304659498208</v>
      </c>
      <c r="BY103" s="286" t="s">
        <v>29</v>
      </c>
      <c r="BZ103" s="177" t="s">
        <v>29</v>
      </c>
      <c r="CA103" s="299" t="s">
        <v>29</v>
      </c>
      <c r="CB103" s="274" t="s">
        <v>29</v>
      </c>
      <c r="CC103" s="194"/>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hidden="1" outlineLevel="1" spans="1:16366">
      <c r="A104" s="203" t="s">
        <v>125</v>
      </c>
      <c r="B104" s="192">
        <v>0</v>
      </c>
      <c r="C104" s="193">
        <v>0</v>
      </c>
      <c r="D104" s="177" t="s">
        <v>29</v>
      </c>
      <c r="E104" s="195">
        <v>0</v>
      </c>
      <c r="F104" s="196">
        <v>0</v>
      </c>
      <c r="G104" s="192">
        <v>0</v>
      </c>
      <c r="H104" s="193">
        <v>0</v>
      </c>
      <c r="I104" s="177" t="s">
        <v>29</v>
      </c>
      <c r="J104" s="195">
        <v>0</v>
      </c>
      <c r="K104" s="196">
        <v>0</v>
      </c>
      <c r="L104" s="192">
        <v>0</v>
      </c>
      <c r="M104" s="193">
        <v>0</v>
      </c>
      <c r="N104" s="177" t="s">
        <v>29</v>
      </c>
      <c r="O104" s="195">
        <v>0</v>
      </c>
      <c r="P104" s="196">
        <v>0</v>
      </c>
      <c r="Q104" s="192"/>
      <c r="R104" s="193"/>
      <c r="S104" s="177"/>
      <c r="T104" s="195"/>
      <c r="U104" s="196"/>
      <c r="V104" s="230"/>
      <c r="W104" s="177"/>
      <c r="X104" s="177"/>
      <c r="Y104" s="248"/>
      <c r="Z104" s="249"/>
      <c r="AA104" s="192">
        <v>0</v>
      </c>
      <c r="AB104" s="193">
        <v>0</v>
      </c>
      <c r="AC104" s="177" t="s">
        <v>29</v>
      </c>
      <c r="AD104" s="195">
        <v>0</v>
      </c>
      <c r="AE104" s="656">
        <v>0</v>
      </c>
      <c r="AF104" s="192">
        <v>0</v>
      </c>
      <c r="AG104" s="193">
        <v>0</v>
      </c>
      <c r="AH104" s="177" t="s">
        <v>29</v>
      </c>
      <c r="AI104" s="195">
        <v>0</v>
      </c>
      <c r="AJ104" s="196">
        <v>0</v>
      </c>
      <c r="AK104" s="192">
        <v>0</v>
      </c>
      <c r="AL104" s="193">
        <v>0</v>
      </c>
      <c r="AM104" s="177" t="s">
        <v>29</v>
      </c>
      <c r="AN104" s="195">
        <v>0</v>
      </c>
      <c r="AO104" s="196">
        <v>0</v>
      </c>
      <c r="AP104" s="192">
        <v>0</v>
      </c>
      <c r="AQ104" s="193">
        <v>0</v>
      </c>
      <c r="AR104" s="194" t="s">
        <v>29</v>
      </c>
      <c r="AS104" s="195">
        <v>0</v>
      </c>
      <c r="AT104" s="196">
        <v>0</v>
      </c>
      <c r="AU104" s="192">
        <v>0</v>
      </c>
      <c r="AV104" s="193">
        <v>0</v>
      </c>
      <c r="AW104" s="194" t="s">
        <v>29</v>
      </c>
      <c r="AX104" s="661">
        <v>0</v>
      </c>
      <c r="AY104" s="196">
        <v>0</v>
      </c>
      <c r="AZ104" s="230" t="s">
        <v>29</v>
      </c>
      <c r="BA104" s="177" t="s">
        <v>29</v>
      </c>
      <c r="BB104" s="177" t="s">
        <v>29</v>
      </c>
      <c r="BC104" s="248" t="s">
        <v>29</v>
      </c>
      <c r="BD104" s="249" t="s">
        <v>29</v>
      </c>
      <c r="BE104" s="285">
        <v>0</v>
      </c>
      <c r="BF104" s="286">
        <v>0</v>
      </c>
      <c r="BG104" s="177" t="s">
        <v>29</v>
      </c>
      <c r="BH104" s="299">
        <v>0</v>
      </c>
      <c r="BI104" s="274">
        <v>0</v>
      </c>
      <c r="BJ104" s="697" t="s">
        <v>29</v>
      </c>
      <c r="BK104" s="697" t="s">
        <v>29</v>
      </c>
      <c r="BL104" s="177" t="s">
        <v>29</v>
      </c>
      <c r="BM104" s="697" t="s">
        <v>29</v>
      </c>
      <c r="BN104" s="230" t="s">
        <v>29</v>
      </c>
      <c r="BO104" s="177" t="s">
        <v>29</v>
      </c>
      <c r="BP104" s="177" t="s">
        <v>29</v>
      </c>
      <c r="BQ104" s="177" t="s">
        <v>29</v>
      </c>
      <c r="BR104" s="249" t="s">
        <v>29</v>
      </c>
      <c r="BS104" s="285" t="s">
        <v>29</v>
      </c>
      <c r="BT104" s="286" t="s">
        <v>29</v>
      </c>
      <c r="BU104" s="177" t="s">
        <v>29</v>
      </c>
      <c r="BV104" s="299" t="s">
        <v>29</v>
      </c>
      <c r="BW104" s="274" t="s">
        <v>29</v>
      </c>
      <c r="BX104" s="285" t="s">
        <v>29</v>
      </c>
      <c r="BY104" s="286" t="s">
        <v>29</v>
      </c>
      <c r="BZ104" s="177" t="s">
        <v>29</v>
      </c>
      <c r="CA104" s="299" t="s">
        <v>29</v>
      </c>
      <c r="CB104" s="274" t="s">
        <v>29</v>
      </c>
      <c r="CC104" s="194"/>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ht="16.2" collapsed="1" spans="1:81">
      <c r="A105" s="213" t="s">
        <v>126</v>
      </c>
      <c r="B105" s="214">
        <v>62.6109449999999</v>
      </c>
      <c r="C105" s="215">
        <v>48.46</v>
      </c>
      <c r="D105" s="238">
        <v>1.29201289723483</v>
      </c>
      <c r="E105" s="215">
        <v>14.1509449999999</v>
      </c>
      <c r="F105" s="217">
        <v>0</v>
      </c>
      <c r="G105" s="214">
        <v>0</v>
      </c>
      <c r="H105" s="215">
        <v>0</v>
      </c>
      <c r="I105" s="238" t="s">
        <v>29</v>
      </c>
      <c r="J105" s="215">
        <v>0</v>
      </c>
      <c r="K105" s="217">
        <v>0</v>
      </c>
      <c r="L105" s="214">
        <v>0</v>
      </c>
      <c r="M105" s="215">
        <v>0</v>
      </c>
      <c r="N105" s="238" t="s">
        <v>29</v>
      </c>
      <c r="O105" s="215">
        <v>0</v>
      </c>
      <c r="P105" s="217">
        <v>0</v>
      </c>
      <c r="Q105" s="214"/>
      <c r="R105" s="215"/>
      <c r="S105" s="238"/>
      <c r="T105" s="215"/>
      <c r="U105" s="217"/>
      <c r="V105" s="237"/>
      <c r="W105" s="238"/>
      <c r="X105" s="238"/>
      <c r="Y105" s="216"/>
      <c r="Z105" s="257"/>
      <c r="AA105" s="214">
        <v>106.500614</v>
      </c>
      <c r="AB105" s="215">
        <v>103.88817002</v>
      </c>
      <c r="AC105" s="238">
        <v>1.02514669359848</v>
      </c>
      <c r="AD105" s="215">
        <v>2.61244397999985</v>
      </c>
      <c r="AE105" s="328">
        <v>136.455298</v>
      </c>
      <c r="AF105" s="214">
        <v>-178.088816</v>
      </c>
      <c r="AG105" s="215">
        <v>28.72247266</v>
      </c>
      <c r="AH105" s="238">
        <v>-6.20033024691545</v>
      </c>
      <c r="AI105" s="215">
        <v>-206.81128866</v>
      </c>
      <c r="AJ105" s="217">
        <v>-25.3319369999999</v>
      </c>
      <c r="AK105" s="214">
        <v>0</v>
      </c>
      <c r="AL105" s="215">
        <v>0</v>
      </c>
      <c r="AM105" s="238" t="s">
        <v>29</v>
      </c>
      <c r="AN105" s="215">
        <v>0</v>
      </c>
      <c r="AO105" s="217">
        <v>1.940765</v>
      </c>
      <c r="AP105" s="214">
        <v>0.049352</v>
      </c>
      <c r="AQ105" s="215">
        <v>0</v>
      </c>
      <c r="AR105" s="216" t="s">
        <v>29</v>
      </c>
      <c r="AS105" s="215">
        <v>0.049352</v>
      </c>
      <c r="AT105" s="217">
        <v>0</v>
      </c>
      <c r="AU105" s="214">
        <v>134.149795</v>
      </c>
      <c r="AV105" s="215">
        <v>-84.15064268</v>
      </c>
      <c r="AW105" s="216">
        <v>3.5941624535196</v>
      </c>
      <c r="AX105" s="488">
        <v>218.30043768</v>
      </c>
      <c r="AY105" s="217">
        <v>-109.182596</v>
      </c>
      <c r="AZ105" s="237">
        <v>2.14259335967538</v>
      </c>
      <c r="BA105" s="238">
        <v>-1.73649695996698</v>
      </c>
      <c r="BB105" s="238">
        <v>3.23385955119445</v>
      </c>
      <c r="BC105" s="216">
        <v>3.87909031964236</v>
      </c>
      <c r="BD105" s="257" t="s">
        <v>29</v>
      </c>
      <c r="BE105" s="292">
        <v>71</v>
      </c>
      <c r="BF105" s="293">
        <v>67</v>
      </c>
      <c r="BG105" s="238">
        <v>1.05970149253731</v>
      </c>
      <c r="BH105" s="238">
        <v>4</v>
      </c>
      <c r="BI105" s="279">
        <v>57.5</v>
      </c>
      <c r="BJ105" s="504">
        <v>0.926806751644735</v>
      </c>
      <c r="BK105" s="504">
        <v>0.733008403361345</v>
      </c>
      <c r="BL105" s="238">
        <v>1.26438762147159</v>
      </c>
      <c r="BM105" s="504">
        <v>0.193798348283391</v>
      </c>
      <c r="BN105" s="237">
        <v>1.70099036198863</v>
      </c>
      <c r="BO105" s="238">
        <v>2.14379220016508</v>
      </c>
      <c r="BP105" s="238">
        <v>0.793449272675609</v>
      </c>
      <c r="BQ105" s="238">
        <v>-0.442801838176453</v>
      </c>
      <c r="BR105" s="257" t="s">
        <v>29</v>
      </c>
      <c r="BS105" s="292">
        <v>0.587892807829258</v>
      </c>
      <c r="BT105" s="293">
        <v>0.466463120783346</v>
      </c>
      <c r="BU105" s="238">
        <v>1.26032001595751</v>
      </c>
      <c r="BV105" s="238">
        <v>0.121429687045912</v>
      </c>
      <c r="BW105" s="279">
        <v>0</v>
      </c>
      <c r="BX105" s="292">
        <v>1.25961522625588</v>
      </c>
      <c r="BY105" s="293">
        <v>-0.810011791176991</v>
      </c>
      <c r="BZ105" s="238">
        <v>3.55505788925071</v>
      </c>
      <c r="CA105" s="238">
        <v>2.06962701743287</v>
      </c>
      <c r="CB105" s="279">
        <v>-0.800134531969584</v>
      </c>
      <c r="CC105" s="194"/>
    </row>
    <row r="106" s="159" customFormat="1" ht="16.2" spans="1:16366">
      <c r="A106" s="302" t="s">
        <v>127</v>
      </c>
      <c r="B106" s="303">
        <v>4315.06232700001</v>
      </c>
      <c r="C106" s="304">
        <v>6337.88766321</v>
      </c>
      <c r="D106" s="312">
        <v>0.680836038172145</v>
      </c>
      <c r="E106" s="306">
        <v>-2022.82533620999</v>
      </c>
      <c r="F106" s="307">
        <v>2213.801786</v>
      </c>
      <c r="G106" s="303">
        <v>222.516391</v>
      </c>
      <c r="H106" s="304">
        <v>205.24175993</v>
      </c>
      <c r="I106" s="312">
        <v>1.08416723319802</v>
      </c>
      <c r="J106" s="304">
        <v>17.2746310699999</v>
      </c>
      <c r="K106" s="317">
        <v>244.162505999999</v>
      </c>
      <c r="L106" s="303">
        <v>2978.38332</v>
      </c>
      <c r="M106" s="304">
        <v>4610.33306567</v>
      </c>
      <c r="N106" s="312">
        <v>0.646023460252359</v>
      </c>
      <c r="O106" s="304">
        <v>-1631.94974567</v>
      </c>
      <c r="P106" s="317">
        <v>1870.45594999999</v>
      </c>
      <c r="Q106" s="303">
        <v>774.143717000012</v>
      </c>
      <c r="R106" s="304">
        <v>1192.15291293</v>
      </c>
      <c r="S106" s="312">
        <v>0.649366124600047</v>
      </c>
      <c r="T106" s="304">
        <v>-418.009195929988</v>
      </c>
      <c r="U106" s="317">
        <v>55.1635970000135</v>
      </c>
      <c r="V106" s="311">
        <v>0.17940499078219</v>
      </c>
      <c r="W106" s="312">
        <v>0.188099407291514</v>
      </c>
      <c r="X106" s="312">
        <v>0.953777544360628</v>
      </c>
      <c r="Y106" s="305">
        <v>-0.0086944165093242</v>
      </c>
      <c r="Z106" s="315">
        <v>0.024918037987351</v>
      </c>
      <c r="AA106" s="303">
        <v>672.282957</v>
      </c>
      <c r="AB106" s="304">
        <v>737.62816098</v>
      </c>
      <c r="AC106" s="312">
        <v>0.911411728243694</v>
      </c>
      <c r="AD106" s="306">
        <v>-65.3452039800004</v>
      </c>
      <c r="AE106" s="304">
        <v>383.812464</v>
      </c>
      <c r="AF106" s="303">
        <v>109.672392</v>
      </c>
      <c r="AG106" s="304">
        <v>452.45083</v>
      </c>
      <c r="AH106" s="312">
        <v>0.24239626657332</v>
      </c>
      <c r="AI106" s="306">
        <v>-342.778438</v>
      </c>
      <c r="AJ106" s="307">
        <v>153.018973000001</v>
      </c>
      <c r="AK106" s="303">
        <v>0.69818</v>
      </c>
      <c r="AL106" s="304">
        <v>0.1</v>
      </c>
      <c r="AM106" s="312">
        <v>6.9818</v>
      </c>
      <c r="AN106" s="306">
        <v>0.59818</v>
      </c>
      <c r="AO106" s="307">
        <v>4.796049</v>
      </c>
      <c r="AP106" s="303">
        <v>10.129082</v>
      </c>
      <c r="AQ106" s="304">
        <v>0</v>
      </c>
      <c r="AR106" s="305" t="s">
        <v>29</v>
      </c>
      <c r="AS106" s="306">
        <v>10.129082</v>
      </c>
      <c r="AT106" s="307">
        <v>0</v>
      </c>
      <c r="AU106" s="303">
        <v>322.773622000012</v>
      </c>
      <c r="AV106" s="304">
        <v>332.33384663</v>
      </c>
      <c r="AW106" s="305">
        <v>0.971233069616796</v>
      </c>
      <c r="AX106" s="520">
        <v>-9.5602246299876</v>
      </c>
      <c r="AY106" s="307">
        <v>-432.852057999988</v>
      </c>
      <c r="AZ106" s="311">
        <v>0.0748016129408764</v>
      </c>
      <c r="BA106" s="312">
        <v>0.0524360582405275</v>
      </c>
      <c r="BB106" s="312">
        <v>1.4265300529982</v>
      </c>
      <c r="BC106" s="305">
        <v>0.022365554700349</v>
      </c>
      <c r="BD106" s="315">
        <v>-0.195524306077142</v>
      </c>
      <c r="BE106" s="324">
        <v>1344</v>
      </c>
      <c r="BF106" s="325">
        <v>872</v>
      </c>
      <c r="BG106" s="312">
        <v>1.54128440366972</v>
      </c>
      <c r="BH106" s="312">
        <v>472</v>
      </c>
      <c r="BI106" s="319">
        <v>473.416666656667</v>
      </c>
      <c r="BJ106" s="522">
        <v>3.74643651775035</v>
      </c>
      <c r="BK106" s="522">
        <v>7.70928354762671</v>
      </c>
      <c r="BL106" s="312">
        <v>0.485964291572034</v>
      </c>
      <c r="BM106" s="522">
        <v>-3.96284702987636</v>
      </c>
      <c r="BN106" s="311">
        <v>0.155799130129227</v>
      </c>
      <c r="BO106" s="312">
        <v>0.116383912145014</v>
      </c>
      <c r="BP106" s="312">
        <v>1.33866551877979</v>
      </c>
      <c r="BQ106" s="312">
        <v>0.0394152179842131</v>
      </c>
      <c r="BR106" s="315">
        <v>0.173372551430402</v>
      </c>
      <c r="BS106" s="324">
        <v>6.41852107370917</v>
      </c>
      <c r="BT106" s="325">
        <v>8.59225284293592</v>
      </c>
      <c r="BU106" s="312">
        <v>0.747012592743488</v>
      </c>
      <c r="BV106" s="312">
        <v>-2.17373176922675</v>
      </c>
      <c r="BW106" s="319">
        <v>5.76792572843596</v>
      </c>
      <c r="BX106" s="324">
        <v>0.480115729008452</v>
      </c>
      <c r="BY106" s="325">
        <v>0.450543870489526</v>
      </c>
      <c r="BZ106" s="312">
        <v>1.06563591351669</v>
      </c>
      <c r="CA106" s="312">
        <v>0.0295718585189262</v>
      </c>
      <c r="CB106" s="319">
        <v>-1.12776967555694</v>
      </c>
      <c r="CC106" s="194"/>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hidden="1" outlineLevel="3" spans="1:81">
      <c r="A107" s="203" t="s">
        <v>128</v>
      </c>
      <c r="B107" s="192">
        <v>95.3250289999998</v>
      </c>
      <c r="C107" s="193">
        <v>96.666816</v>
      </c>
      <c r="D107" s="177">
        <v>0.986119466270615</v>
      </c>
      <c r="E107" s="195">
        <v>-1.34178700000021</v>
      </c>
      <c r="F107" s="196">
        <v>104.828821999999</v>
      </c>
      <c r="G107" s="192">
        <v>0</v>
      </c>
      <c r="H107" s="193">
        <v>0</v>
      </c>
      <c r="I107" s="177" t="s">
        <v>29</v>
      </c>
      <c r="J107" s="195">
        <v>0</v>
      </c>
      <c r="K107" s="196">
        <v>0</v>
      </c>
      <c r="L107" s="192">
        <v>64.7703179999999</v>
      </c>
      <c r="M107" s="193">
        <v>64.80543345</v>
      </c>
      <c r="N107" s="177">
        <v>0.999458140342087</v>
      </c>
      <c r="O107" s="195">
        <v>-0.0351154500000916</v>
      </c>
      <c r="P107" s="196">
        <v>69.0608680000001</v>
      </c>
      <c r="Q107" s="192">
        <v>30.5547109999999</v>
      </c>
      <c r="R107" s="193">
        <v>31.86138255</v>
      </c>
      <c r="S107" s="177">
        <v>0.958988862208049</v>
      </c>
      <c r="T107" s="195">
        <v>-1.30667155000011</v>
      </c>
      <c r="U107" s="196">
        <v>35.7679539999989</v>
      </c>
      <c r="V107" s="230">
        <v>0.32053188255521</v>
      </c>
      <c r="W107" s="177">
        <v>0.329599999962759</v>
      </c>
      <c r="X107" s="177">
        <v>0.972487507862336</v>
      </c>
      <c r="Y107" s="248">
        <v>-0.00906811740754937</v>
      </c>
      <c r="Z107" s="249">
        <v>0.341203433536621</v>
      </c>
      <c r="AA107" s="192">
        <v>5.647725</v>
      </c>
      <c r="AB107" s="193">
        <v>4.58244936</v>
      </c>
      <c r="AC107" s="177">
        <v>1.23246861150256</v>
      </c>
      <c r="AD107" s="195">
        <v>1.06527564</v>
      </c>
      <c r="AE107" s="656">
        <v>3.83418400000001</v>
      </c>
      <c r="AF107" s="192">
        <v>0.419651999999999</v>
      </c>
      <c r="AG107" s="193">
        <v>0.80154741</v>
      </c>
      <c r="AH107" s="177">
        <v>0.523552312395344</v>
      </c>
      <c r="AI107" s="195">
        <v>-0.381895410000001</v>
      </c>
      <c r="AJ107" s="196">
        <v>0.29775100000001</v>
      </c>
      <c r="AK107" s="192">
        <v>0</v>
      </c>
      <c r="AL107" s="193">
        <v>0</v>
      </c>
      <c r="AM107" s="177" t="s">
        <v>29</v>
      </c>
      <c r="AN107" s="195">
        <v>0</v>
      </c>
      <c r="AO107" s="196">
        <v>0</v>
      </c>
      <c r="AP107" s="192">
        <v>0</v>
      </c>
      <c r="AQ107" s="193">
        <v>0</v>
      </c>
      <c r="AR107" s="194" t="s">
        <v>29</v>
      </c>
      <c r="AS107" s="195">
        <v>0</v>
      </c>
      <c r="AT107" s="196">
        <v>0</v>
      </c>
      <c r="AU107" s="192">
        <v>24.4873339999999</v>
      </c>
      <c r="AV107" s="193">
        <v>26.47738578</v>
      </c>
      <c r="AW107" s="194">
        <v>0.92483956699746</v>
      </c>
      <c r="AX107" s="661">
        <v>-1.99005178000011</v>
      </c>
      <c r="AY107" s="196">
        <v>31.6360189999989</v>
      </c>
      <c r="AZ107" s="230">
        <v>0.256882523476599</v>
      </c>
      <c r="BA107" s="177">
        <v>0.273903567693799</v>
      </c>
      <c r="BB107" s="177">
        <v>0.937857530077051</v>
      </c>
      <c r="BC107" s="248">
        <v>-0.0170210442172004</v>
      </c>
      <c r="BD107" s="249">
        <v>0.301787413007457</v>
      </c>
      <c r="BE107" s="285">
        <v>9</v>
      </c>
      <c r="BF107" s="286">
        <v>8</v>
      </c>
      <c r="BG107" s="177">
        <v>1.125</v>
      </c>
      <c r="BH107" s="299">
        <v>1</v>
      </c>
      <c r="BI107" s="274">
        <v>7.83333333</v>
      </c>
      <c r="BJ107" s="697">
        <v>10.5916698888889</v>
      </c>
      <c r="BK107" s="697">
        <v>12.083352</v>
      </c>
      <c r="BL107" s="177">
        <v>0.876550636684992</v>
      </c>
      <c r="BM107" s="697">
        <v>-1.49168211111113</v>
      </c>
      <c r="BN107" s="230">
        <v>0.059247031542996</v>
      </c>
      <c r="BO107" s="177">
        <v>0.0474045753198285</v>
      </c>
      <c r="BP107" s="177">
        <v>1.24981673484614</v>
      </c>
      <c r="BQ107" s="177">
        <v>0.0118424562231675</v>
      </c>
      <c r="BR107" s="249">
        <v>0.0365756661846305</v>
      </c>
      <c r="BS107" s="285">
        <v>16.8784827519045</v>
      </c>
      <c r="BT107" s="286">
        <v>21.0950102021422</v>
      </c>
      <c r="BU107" s="177">
        <v>0.800117306897082</v>
      </c>
      <c r="BV107" s="299">
        <v>-4.21652745023771</v>
      </c>
      <c r="BW107" s="274">
        <v>27.3405819856321</v>
      </c>
      <c r="BX107" s="285">
        <v>4.33578724176547</v>
      </c>
      <c r="BY107" s="286">
        <v>5.77799855490383</v>
      </c>
      <c r="BZ107" s="177">
        <v>0.7503960412184</v>
      </c>
      <c r="CA107" s="299">
        <v>-1.44221131313836</v>
      </c>
      <c r="CB107" s="274">
        <v>8.25104350756219</v>
      </c>
      <c r="CC107" s="194"/>
    </row>
    <row r="108" s="159" customFormat="1" hidden="1" outlineLevel="3" spans="1:81">
      <c r="A108" s="203" t="s">
        <v>129</v>
      </c>
      <c r="B108" s="192">
        <v>89.5660819999998</v>
      </c>
      <c r="C108" s="193">
        <v>76.9299072</v>
      </c>
      <c r="D108" s="177">
        <v>1.16425568754618</v>
      </c>
      <c r="E108" s="195">
        <v>12.6361747999998</v>
      </c>
      <c r="F108" s="196">
        <v>81.0361540000001</v>
      </c>
      <c r="G108" s="192">
        <v>0</v>
      </c>
      <c r="H108" s="193">
        <v>0</v>
      </c>
      <c r="I108" s="177" t="s">
        <v>29</v>
      </c>
      <c r="J108" s="195">
        <v>0</v>
      </c>
      <c r="K108" s="196">
        <v>0</v>
      </c>
      <c r="L108" s="192">
        <v>60.140024</v>
      </c>
      <c r="M108" s="193">
        <v>51.69689763</v>
      </c>
      <c r="N108" s="177">
        <v>1.16331978817043</v>
      </c>
      <c r="O108" s="195">
        <v>8.44312636999995</v>
      </c>
      <c r="P108" s="196">
        <v>53.5612240000001</v>
      </c>
      <c r="Q108" s="192">
        <v>29.4260579999998</v>
      </c>
      <c r="R108" s="193">
        <v>25.23300957</v>
      </c>
      <c r="S108" s="177">
        <v>1.16617313992482</v>
      </c>
      <c r="T108" s="195">
        <v>4.19304842999984</v>
      </c>
      <c r="U108" s="196">
        <v>27.47493</v>
      </c>
      <c r="V108" s="230">
        <v>0.328540194490141</v>
      </c>
      <c r="W108" s="177">
        <v>0.32800000010919</v>
      </c>
      <c r="X108" s="177">
        <v>1.00164693408772</v>
      </c>
      <c r="Y108" s="248">
        <v>0.000540194380950876</v>
      </c>
      <c r="Z108" s="249">
        <v>0.33904533524629</v>
      </c>
      <c r="AA108" s="192">
        <v>4.863852</v>
      </c>
      <c r="AB108" s="193">
        <v>3.78464669</v>
      </c>
      <c r="AC108" s="177">
        <v>1.28515351587548</v>
      </c>
      <c r="AD108" s="195">
        <v>1.07920531</v>
      </c>
      <c r="AE108" s="656">
        <v>3.888574</v>
      </c>
      <c r="AF108" s="192">
        <v>0.583782000000011</v>
      </c>
      <c r="AG108" s="193">
        <v>0.35742718</v>
      </c>
      <c r="AH108" s="177">
        <v>1.6332893318298</v>
      </c>
      <c r="AI108" s="195">
        <v>0.226354820000011</v>
      </c>
      <c r="AJ108" s="196">
        <v>0.250924</v>
      </c>
      <c r="AK108" s="192">
        <v>0</v>
      </c>
      <c r="AL108" s="193">
        <v>0</v>
      </c>
      <c r="AM108" s="177" t="s">
        <v>29</v>
      </c>
      <c r="AN108" s="195">
        <v>0</v>
      </c>
      <c r="AO108" s="196">
        <v>0</v>
      </c>
      <c r="AP108" s="192">
        <v>0</v>
      </c>
      <c r="AQ108" s="193">
        <v>0</v>
      </c>
      <c r="AR108" s="194" t="s">
        <v>29</v>
      </c>
      <c r="AS108" s="195">
        <v>0</v>
      </c>
      <c r="AT108" s="196">
        <v>0</v>
      </c>
      <c r="AU108" s="192">
        <v>23.9784239999998</v>
      </c>
      <c r="AV108" s="193">
        <v>21.0909357</v>
      </c>
      <c r="AW108" s="194">
        <v>1.13690660011826</v>
      </c>
      <c r="AX108" s="661">
        <v>2.88748829999984</v>
      </c>
      <c r="AY108" s="196">
        <v>23.335432</v>
      </c>
      <c r="AZ108" s="230">
        <v>0.267717683575797</v>
      </c>
      <c r="BA108" s="177">
        <v>0.274157820640137</v>
      </c>
      <c r="BB108" s="177">
        <v>0.976509380438965</v>
      </c>
      <c r="BC108" s="248">
        <v>-0.00644013706433993</v>
      </c>
      <c r="BD108" s="249">
        <v>0.287963221946589</v>
      </c>
      <c r="BE108" s="285">
        <v>7</v>
      </c>
      <c r="BF108" s="286">
        <v>7</v>
      </c>
      <c r="BG108" s="177">
        <v>1</v>
      </c>
      <c r="BH108" s="299">
        <v>0</v>
      </c>
      <c r="BI108" s="274">
        <v>7.08333333</v>
      </c>
      <c r="BJ108" s="697">
        <v>12.7951545714285</v>
      </c>
      <c r="BK108" s="697">
        <v>10.9899867428571</v>
      </c>
      <c r="BL108" s="177">
        <v>1.16425568754618</v>
      </c>
      <c r="BM108" s="697">
        <v>1.8051678285714</v>
      </c>
      <c r="BN108" s="230">
        <v>0.0543046194652124</v>
      </c>
      <c r="BO108" s="177">
        <v>0.0491960386766202</v>
      </c>
      <c r="BP108" s="177">
        <v>1.10384130360927</v>
      </c>
      <c r="BQ108" s="177">
        <v>0.00510858078859219</v>
      </c>
      <c r="BR108" s="249">
        <v>0.0479856682240866</v>
      </c>
      <c r="BS108" s="285">
        <v>18.4146396724242</v>
      </c>
      <c r="BT108" s="286">
        <v>20.3268398615037</v>
      </c>
      <c r="BU108" s="177">
        <v>0.905927325540605</v>
      </c>
      <c r="BV108" s="299">
        <v>-1.91220018907949</v>
      </c>
      <c r="BW108" s="274">
        <v>20.8395555800147</v>
      </c>
      <c r="BX108" s="285">
        <v>4.92992467698438</v>
      </c>
      <c r="BY108" s="286">
        <v>5.57276211693092</v>
      </c>
      <c r="BZ108" s="177">
        <v>0.884646531386384</v>
      </c>
      <c r="CA108" s="299">
        <v>-0.642837439946536</v>
      </c>
      <c r="CB108" s="274">
        <v>6.00102556875606</v>
      </c>
      <c r="CC108" s="194"/>
    </row>
    <row r="109" s="159" customFormat="1" hidden="1" outlineLevel="3" spans="1:81">
      <c r="A109" s="203" t="s">
        <v>130</v>
      </c>
      <c r="B109" s="192">
        <v>45.8379429999999</v>
      </c>
      <c r="C109" s="193">
        <v>43.99995672</v>
      </c>
      <c r="D109" s="177">
        <v>1.04177245654345</v>
      </c>
      <c r="E109" s="195">
        <v>1.83798627999986</v>
      </c>
      <c r="F109" s="196">
        <v>40.394434</v>
      </c>
      <c r="G109" s="192">
        <v>0</v>
      </c>
      <c r="H109" s="193">
        <v>0</v>
      </c>
      <c r="I109" s="177" t="s">
        <v>29</v>
      </c>
      <c r="J109" s="195">
        <v>0</v>
      </c>
      <c r="K109" s="196">
        <v>0</v>
      </c>
      <c r="L109" s="192">
        <v>30.7020219999999</v>
      </c>
      <c r="M109" s="193">
        <v>29.25557122</v>
      </c>
      <c r="N109" s="177">
        <v>1.04944189156734</v>
      </c>
      <c r="O109" s="195">
        <v>1.44645077999989</v>
      </c>
      <c r="P109" s="196">
        <v>26.5292390000001</v>
      </c>
      <c r="Q109" s="192">
        <v>15.135921</v>
      </c>
      <c r="R109" s="193">
        <v>14.7443855</v>
      </c>
      <c r="S109" s="177">
        <v>1.02655488762146</v>
      </c>
      <c r="T109" s="195">
        <v>0.391535499999971</v>
      </c>
      <c r="U109" s="196">
        <v>13.8651949999999</v>
      </c>
      <c r="V109" s="230">
        <v>0.330205066139203</v>
      </c>
      <c r="W109" s="177">
        <v>0.335100000071091</v>
      </c>
      <c r="X109" s="177">
        <v>0.985392617335573</v>
      </c>
      <c r="Y109" s="248">
        <v>-0.00489493393188795</v>
      </c>
      <c r="Z109" s="249">
        <v>0.343245185710484</v>
      </c>
      <c r="AA109" s="192">
        <v>2.33134</v>
      </c>
      <c r="AB109" s="193">
        <v>2.83021835</v>
      </c>
      <c r="AC109" s="177">
        <v>0.823731497606889</v>
      </c>
      <c r="AD109" s="195">
        <v>-0.498878350000002</v>
      </c>
      <c r="AE109" s="656">
        <v>1.975056</v>
      </c>
      <c r="AF109" s="192">
        <v>0.21811899999999</v>
      </c>
      <c r="AG109" s="193">
        <v>0.333933059999999</v>
      </c>
      <c r="AH109" s="177">
        <v>0.653181808354018</v>
      </c>
      <c r="AI109" s="195">
        <v>-0.115814060000009</v>
      </c>
      <c r="AJ109" s="196">
        <v>0.333065999999998</v>
      </c>
      <c r="AK109" s="192">
        <v>0</v>
      </c>
      <c r="AL109" s="193">
        <v>0</v>
      </c>
      <c r="AM109" s="177" t="s">
        <v>29</v>
      </c>
      <c r="AN109" s="195">
        <v>0</v>
      </c>
      <c r="AO109" s="196">
        <v>0</v>
      </c>
      <c r="AP109" s="192">
        <v>0</v>
      </c>
      <c r="AQ109" s="193">
        <v>0</v>
      </c>
      <c r="AR109" s="194" t="s">
        <v>29</v>
      </c>
      <c r="AS109" s="195">
        <v>0</v>
      </c>
      <c r="AT109" s="196">
        <v>0</v>
      </c>
      <c r="AU109" s="192">
        <v>12.586462</v>
      </c>
      <c r="AV109" s="193">
        <v>11.58023409</v>
      </c>
      <c r="AW109" s="194">
        <v>1.08689184537892</v>
      </c>
      <c r="AX109" s="661">
        <v>1.00622790999998</v>
      </c>
      <c r="AY109" s="196">
        <v>11.5570729999999</v>
      </c>
      <c r="AZ109" s="230">
        <v>0.274586099991442</v>
      </c>
      <c r="BA109" s="177">
        <v>0.263187397289785</v>
      </c>
      <c r="BB109" s="177">
        <v>1.04331021477106</v>
      </c>
      <c r="BC109" s="248">
        <v>0.011398702701657</v>
      </c>
      <c r="BD109" s="249">
        <v>0.286105580783726</v>
      </c>
      <c r="BE109" s="285">
        <v>5</v>
      </c>
      <c r="BF109" s="286">
        <v>5</v>
      </c>
      <c r="BG109" s="177">
        <v>1</v>
      </c>
      <c r="BH109" s="299">
        <v>0</v>
      </c>
      <c r="BI109" s="274">
        <v>5</v>
      </c>
      <c r="BJ109" s="697">
        <v>9.82241635714284</v>
      </c>
      <c r="BK109" s="697">
        <v>8.799991344</v>
      </c>
      <c r="BL109" s="177">
        <v>1.11618477486798</v>
      </c>
      <c r="BM109" s="697">
        <v>1.02242501314284</v>
      </c>
      <c r="BN109" s="230">
        <v>0.0508604847298668</v>
      </c>
      <c r="BO109" s="177">
        <v>0.0643232075888278</v>
      </c>
      <c r="BP109" s="177">
        <v>0.790701935372711</v>
      </c>
      <c r="BQ109" s="177">
        <v>-0.013462722858961</v>
      </c>
      <c r="BR109" s="249">
        <v>0.0488942610261602</v>
      </c>
      <c r="BS109" s="285">
        <v>19.6616293633704</v>
      </c>
      <c r="BT109" s="286">
        <v>15.5464883901979</v>
      </c>
      <c r="BU109" s="177">
        <v>1.26469906707466</v>
      </c>
      <c r="BV109" s="299">
        <v>4.11514097317248</v>
      </c>
      <c r="BW109" s="274">
        <v>20.4522980614221</v>
      </c>
      <c r="BX109" s="285">
        <v>5.39881012636509</v>
      </c>
      <c r="BY109" s="286">
        <v>4.09163981641204</v>
      </c>
      <c r="BZ109" s="177">
        <v>1.31947345529043</v>
      </c>
      <c r="CA109" s="299">
        <v>1.30717030995305</v>
      </c>
      <c r="CB109" s="274">
        <v>5.85151661522503</v>
      </c>
      <c r="CC109" s="194"/>
    </row>
    <row r="110" s="159" customFormat="1" hidden="1" outlineLevel="3" spans="1:81">
      <c r="A110" s="203" t="s">
        <v>131</v>
      </c>
      <c r="B110" s="192">
        <v>14.866531</v>
      </c>
      <c r="C110" s="193">
        <v>12.33452</v>
      </c>
      <c r="D110" s="177">
        <v>1.2052784380746</v>
      </c>
      <c r="E110" s="195">
        <v>2.53201099999998</v>
      </c>
      <c r="F110" s="196">
        <v>7.48011000000009</v>
      </c>
      <c r="G110" s="192">
        <v>0</v>
      </c>
      <c r="H110" s="193">
        <v>0</v>
      </c>
      <c r="I110" s="177" t="s">
        <v>29</v>
      </c>
      <c r="J110" s="195">
        <v>0</v>
      </c>
      <c r="K110" s="196">
        <v>0</v>
      </c>
      <c r="L110" s="192">
        <v>10.580372</v>
      </c>
      <c r="M110" s="193">
        <v>9.1892174</v>
      </c>
      <c r="N110" s="177">
        <v>1.15138988876245</v>
      </c>
      <c r="O110" s="195">
        <v>1.39115459999999</v>
      </c>
      <c r="P110" s="196">
        <v>4.9598990000001</v>
      </c>
      <c r="Q110" s="192">
        <v>4.28615899999998</v>
      </c>
      <c r="R110" s="193">
        <v>3.1453026</v>
      </c>
      <c r="S110" s="177">
        <v>1.36271753312383</v>
      </c>
      <c r="T110" s="195">
        <v>1.14085639999998</v>
      </c>
      <c r="U110" s="196">
        <v>2.52021099999998</v>
      </c>
      <c r="V110" s="230">
        <v>0.288309290176706</v>
      </c>
      <c r="W110" s="177">
        <v>0.255</v>
      </c>
      <c r="X110" s="177">
        <v>1.13062466735963</v>
      </c>
      <c r="Y110" s="248">
        <v>0.0333092901767056</v>
      </c>
      <c r="Z110" s="249">
        <v>0.336921649547928</v>
      </c>
      <c r="AA110" s="192">
        <v>4.95799199999999</v>
      </c>
      <c r="AB110" s="193">
        <v>2.58050035</v>
      </c>
      <c r="AC110" s="177">
        <v>1.92132971421608</v>
      </c>
      <c r="AD110" s="195">
        <v>2.37749164999999</v>
      </c>
      <c r="AE110" s="656">
        <v>2.26761099999999</v>
      </c>
      <c r="AF110" s="192">
        <v>0.419413999999999</v>
      </c>
      <c r="AG110" s="193">
        <v>0.26864567</v>
      </c>
      <c r="AH110" s="177">
        <v>1.56121630398882</v>
      </c>
      <c r="AI110" s="195">
        <v>0.150768329999999</v>
      </c>
      <c r="AJ110" s="196">
        <v>0.331139</v>
      </c>
      <c r="AK110" s="192">
        <v>0</v>
      </c>
      <c r="AL110" s="193">
        <v>0</v>
      </c>
      <c r="AM110" s="177" t="s">
        <v>29</v>
      </c>
      <c r="AN110" s="195">
        <v>0</v>
      </c>
      <c r="AO110" s="196">
        <v>0</v>
      </c>
      <c r="AP110" s="192">
        <v>0</v>
      </c>
      <c r="AQ110" s="193">
        <v>0</v>
      </c>
      <c r="AR110" s="194" t="s">
        <v>29</v>
      </c>
      <c r="AS110" s="195">
        <v>0</v>
      </c>
      <c r="AT110" s="196">
        <v>0</v>
      </c>
      <c r="AU110" s="192">
        <v>-1.09124700000001</v>
      </c>
      <c r="AV110" s="193">
        <v>0.29615658</v>
      </c>
      <c r="AW110" s="194">
        <v>-3.68469611581821</v>
      </c>
      <c r="AX110" s="661">
        <v>-1.38740358000001</v>
      </c>
      <c r="AY110" s="196">
        <v>-0.0785390000000024</v>
      </c>
      <c r="AZ110" s="230">
        <v>-0.0734029344169132</v>
      </c>
      <c r="BA110" s="177">
        <v>0.0240103854872342</v>
      </c>
      <c r="BB110" s="177">
        <v>-3.0571326918487</v>
      </c>
      <c r="BC110" s="248">
        <v>-0.0974133199041474</v>
      </c>
      <c r="BD110" s="249">
        <v>-0.0104997119026327</v>
      </c>
      <c r="BE110" s="285">
        <v>5</v>
      </c>
      <c r="BF110" s="286">
        <v>5</v>
      </c>
      <c r="BG110" s="177">
        <v>1</v>
      </c>
      <c r="BH110" s="299">
        <v>0</v>
      </c>
      <c r="BI110" s="274">
        <v>5</v>
      </c>
      <c r="BJ110" s="697">
        <v>2.73058732653061</v>
      </c>
      <c r="BK110" s="697">
        <v>2.466904</v>
      </c>
      <c r="BL110" s="177">
        <v>1.10688836149709</v>
      </c>
      <c r="BM110" s="697">
        <v>0.263683326530612</v>
      </c>
      <c r="BN110" s="230">
        <v>0.333500263107782</v>
      </c>
      <c r="BO110" s="177">
        <v>0.209209628749234</v>
      </c>
      <c r="BP110" s="177">
        <v>1.59409614701591</v>
      </c>
      <c r="BQ110" s="177">
        <v>0.124290634358548</v>
      </c>
      <c r="BR110" s="249">
        <v>0.303152092683124</v>
      </c>
      <c r="BS110" s="285">
        <v>2.99849838402321</v>
      </c>
      <c r="BT110" s="286">
        <v>4.77989472080482</v>
      </c>
      <c r="BU110" s="177">
        <v>0.627314733726674</v>
      </c>
      <c r="BV110" s="299">
        <v>-1.78139633678161</v>
      </c>
      <c r="BW110" s="274">
        <v>3.29867424351008</v>
      </c>
      <c r="BX110" s="285">
        <v>-0.220098580231676</v>
      </c>
      <c r="BY110" s="286">
        <v>0.114767114834919</v>
      </c>
      <c r="BZ110" s="177">
        <v>-1.91778438055418</v>
      </c>
      <c r="CA110" s="299">
        <v>-0.334865695066595</v>
      </c>
      <c r="CB110" s="274">
        <v>-0.0346351292174905</v>
      </c>
      <c r="CC110" s="194"/>
    </row>
    <row r="111" s="159" customFormat="1" hidden="1" outlineLevel="3" spans="1:81">
      <c r="A111" s="203" t="s">
        <v>132</v>
      </c>
      <c r="B111" s="192">
        <v>84.2000439999999</v>
      </c>
      <c r="C111" s="193">
        <v>83.33152129</v>
      </c>
      <c r="D111" s="177">
        <v>1.01042249915224</v>
      </c>
      <c r="E111" s="195">
        <v>0.868522709999951</v>
      </c>
      <c r="F111" s="196">
        <v>88.6954360000002</v>
      </c>
      <c r="G111" s="192">
        <v>0</v>
      </c>
      <c r="H111" s="193">
        <v>0</v>
      </c>
      <c r="I111" s="177" t="s">
        <v>29</v>
      </c>
      <c r="J111" s="195">
        <v>0</v>
      </c>
      <c r="K111" s="196">
        <v>0</v>
      </c>
      <c r="L111" s="192">
        <v>56.8942559999999</v>
      </c>
      <c r="M111" s="193">
        <v>55.9654497</v>
      </c>
      <c r="N111" s="177">
        <v>1.01659606605466</v>
      </c>
      <c r="O111" s="195">
        <v>0.928806299999906</v>
      </c>
      <c r="P111" s="196">
        <v>58.760808</v>
      </c>
      <c r="Q111" s="192">
        <v>27.305788</v>
      </c>
      <c r="R111" s="193">
        <v>27.36607159</v>
      </c>
      <c r="S111" s="177">
        <v>0.997797141259325</v>
      </c>
      <c r="T111" s="195">
        <v>-0.0602835899999583</v>
      </c>
      <c r="U111" s="196">
        <v>29.9346280000002</v>
      </c>
      <c r="V111" s="230">
        <v>0.324296600130043</v>
      </c>
      <c r="W111" s="177">
        <v>0.328399999980368</v>
      </c>
      <c r="X111" s="177">
        <v>0.987504872562211</v>
      </c>
      <c r="Y111" s="248">
        <v>-0.0041033998503246</v>
      </c>
      <c r="Z111" s="249">
        <v>0.337499079434032</v>
      </c>
      <c r="AA111" s="192">
        <v>5.053547</v>
      </c>
      <c r="AB111" s="193">
        <v>5.0630007</v>
      </c>
      <c r="AC111" s="177">
        <v>0.998132787143404</v>
      </c>
      <c r="AD111" s="195">
        <v>-0.00945369999999546</v>
      </c>
      <c r="AE111" s="656">
        <v>3.927332</v>
      </c>
      <c r="AF111" s="192">
        <v>0.55563700000001</v>
      </c>
      <c r="AG111" s="193">
        <v>0.67267599</v>
      </c>
      <c r="AH111" s="177">
        <v>0.826009859516482</v>
      </c>
      <c r="AI111" s="195">
        <v>-0.11703898999999</v>
      </c>
      <c r="AJ111" s="196">
        <v>0.458675000000007</v>
      </c>
      <c r="AK111" s="192">
        <v>0</v>
      </c>
      <c r="AL111" s="193">
        <v>0</v>
      </c>
      <c r="AM111" s="177" t="s">
        <v>29</v>
      </c>
      <c r="AN111" s="195">
        <v>0</v>
      </c>
      <c r="AO111" s="196">
        <v>0</v>
      </c>
      <c r="AP111" s="192">
        <v>0</v>
      </c>
      <c r="AQ111" s="193">
        <v>0</v>
      </c>
      <c r="AR111" s="194" t="s">
        <v>29</v>
      </c>
      <c r="AS111" s="195">
        <v>0</v>
      </c>
      <c r="AT111" s="196">
        <v>0</v>
      </c>
      <c r="AU111" s="192">
        <v>21.696604</v>
      </c>
      <c r="AV111" s="193">
        <v>21.6303949</v>
      </c>
      <c r="AW111" s="194">
        <v>1.00306092885988</v>
      </c>
      <c r="AX111" s="661">
        <v>0.0662091000000231</v>
      </c>
      <c r="AY111" s="196">
        <v>25.5486210000002</v>
      </c>
      <c r="AZ111" s="230">
        <v>0.257679247768565</v>
      </c>
      <c r="BA111" s="177">
        <v>0.259570383033385</v>
      </c>
      <c r="BB111" s="177">
        <v>0.992714364240171</v>
      </c>
      <c r="BC111" s="248">
        <v>-0.00189113526482043</v>
      </c>
      <c r="BD111" s="249">
        <v>0.288048879989723</v>
      </c>
      <c r="BE111" s="285">
        <v>9</v>
      </c>
      <c r="BF111" s="286">
        <v>10</v>
      </c>
      <c r="BG111" s="177">
        <v>0.9</v>
      </c>
      <c r="BH111" s="299">
        <v>-1</v>
      </c>
      <c r="BI111" s="274">
        <v>9.91666667</v>
      </c>
      <c r="BJ111" s="697">
        <v>9.35556044444443</v>
      </c>
      <c r="BK111" s="697">
        <v>8.333152129</v>
      </c>
      <c r="BL111" s="177">
        <v>1.12269166572471</v>
      </c>
      <c r="BM111" s="697">
        <v>1.02240831544443</v>
      </c>
      <c r="BN111" s="230">
        <v>0.0600183415581114</v>
      </c>
      <c r="BO111" s="177">
        <v>0.0607573295389673</v>
      </c>
      <c r="BP111" s="177">
        <v>0.987837056261962</v>
      </c>
      <c r="BQ111" s="177">
        <v>-0.000738987980855914</v>
      </c>
      <c r="BR111" s="249">
        <v>0.0442788510561016</v>
      </c>
      <c r="BS111" s="285">
        <v>16.661573346404</v>
      </c>
      <c r="BT111" s="286">
        <v>16.4589195672045</v>
      </c>
      <c r="BU111" s="177">
        <v>1.01231270244514</v>
      </c>
      <c r="BV111" s="299">
        <v>0.202653779199498</v>
      </c>
      <c r="BW111" s="274">
        <v>22.5841451652166</v>
      </c>
      <c r="BX111" s="285">
        <v>4.29334168654215</v>
      </c>
      <c r="BY111" s="286">
        <v>4.27224805637495</v>
      </c>
      <c r="BZ111" s="177">
        <v>1.00493736082008</v>
      </c>
      <c r="CA111" s="299">
        <v>0.0210936301671962</v>
      </c>
      <c r="CB111" s="274">
        <v>6.50533772036594</v>
      </c>
      <c r="CC111" s="194"/>
    </row>
    <row r="112" s="159" customFormat="1" hidden="1" outlineLevel="3" spans="1:81">
      <c r="A112" s="203" t="s">
        <v>133</v>
      </c>
      <c r="B112" s="192">
        <v>161.486381999999</v>
      </c>
      <c r="C112" s="193">
        <v>124.99537921</v>
      </c>
      <c r="D112" s="177">
        <v>1.29193881422362</v>
      </c>
      <c r="E112" s="195">
        <v>36.491002789999</v>
      </c>
      <c r="F112" s="196">
        <v>116.826318</v>
      </c>
      <c r="G112" s="192">
        <v>0</v>
      </c>
      <c r="H112" s="193">
        <v>0</v>
      </c>
      <c r="I112" s="177" t="s">
        <v>29</v>
      </c>
      <c r="J112" s="195">
        <v>0</v>
      </c>
      <c r="K112" s="196">
        <v>0</v>
      </c>
      <c r="L112" s="192">
        <v>108.273963999999</v>
      </c>
      <c r="M112" s="193">
        <v>81.99696876</v>
      </c>
      <c r="N112" s="177">
        <v>1.32046300780837</v>
      </c>
      <c r="O112" s="195">
        <v>26.2769952399988</v>
      </c>
      <c r="P112" s="196">
        <v>77.5492770000001</v>
      </c>
      <c r="Q112" s="192">
        <v>53.2124180000002</v>
      </c>
      <c r="R112" s="193">
        <v>42.99841045</v>
      </c>
      <c r="S112" s="177">
        <v>1.23754384041423</v>
      </c>
      <c r="T112" s="195">
        <v>10.2140075500002</v>
      </c>
      <c r="U112" s="196">
        <v>39.277041</v>
      </c>
      <c r="V112" s="230">
        <v>0.329516441826039</v>
      </c>
      <c r="W112" s="177">
        <v>0.34400000001408</v>
      </c>
      <c r="X112" s="177">
        <v>0.957896633176023</v>
      </c>
      <c r="Y112" s="248">
        <v>-0.0144835581880409</v>
      </c>
      <c r="Z112" s="249">
        <v>0.336200281515334</v>
      </c>
      <c r="AA112" s="192">
        <v>7.91823299999999</v>
      </c>
      <c r="AB112" s="193">
        <v>6.22262137</v>
      </c>
      <c r="AC112" s="177">
        <v>1.27249153197312</v>
      </c>
      <c r="AD112" s="195">
        <v>1.69561162999999</v>
      </c>
      <c r="AE112" s="656">
        <v>5.57440100000001</v>
      </c>
      <c r="AF112" s="192">
        <v>0.186346000000009</v>
      </c>
      <c r="AG112" s="193">
        <v>0.520500999999999</v>
      </c>
      <c r="AH112" s="177">
        <v>0.358012760782418</v>
      </c>
      <c r="AI112" s="195">
        <v>-0.33415499999999</v>
      </c>
      <c r="AJ112" s="196">
        <v>0.536155000000009</v>
      </c>
      <c r="AK112" s="192">
        <v>0</v>
      </c>
      <c r="AL112" s="193">
        <v>0</v>
      </c>
      <c r="AM112" s="177" t="s">
        <v>29</v>
      </c>
      <c r="AN112" s="195">
        <v>0</v>
      </c>
      <c r="AO112" s="196">
        <v>0</v>
      </c>
      <c r="AP112" s="192">
        <v>0</v>
      </c>
      <c r="AQ112" s="193">
        <v>0</v>
      </c>
      <c r="AR112" s="194" t="s">
        <v>29</v>
      </c>
      <c r="AS112" s="195">
        <v>0</v>
      </c>
      <c r="AT112" s="196">
        <v>0</v>
      </c>
      <c r="AU112" s="192">
        <v>45.1078390000002</v>
      </c>
      <c r="AV112" s="193">
        <v>36.25528808</v>
      </c>
      <c r="AW112" s="194">
        <v>1.24417268180207</v>
      </c>
      <c r="AX112" s="661">
        <v>8.85255092000019</v>
      </c>
      <c r="AY112" s="196">
        <v>33.166485</v>
      </c>
      <c r="AZ112" s="230">
        <v>0.279329058223625</v>
      </c>
      <c r="BA112" s="177">
        <v>0.290053026833007</v>
      </c>
      <c r="BB112" s="177">
        <v>0.963027558352092</v>
      </c>
      <c r="BC112" s="248">
        <v>-0.0107239686093824</v>
      </c>
      <c r="BD112" s="249">
        <v>0.283895662961833</v>
      </c>
      <c r="BE112" s="285">
        <v>11</v>
      </c>
      <c r="BF112" s="286">
        <v>11</v>
      </c>
      <c r="BG112" s="177">
        <v>1</v>
      </c>
      <c r="BH112" s="299">
        <v>0</v>
      </c>
      <c r="BI112" s="274">
        <v>11</v>
      </c>
      <c r="BJ112" s="697">
        <v>14.6805801818181</v>
      </c>
      <c r="BK112" s="697">
        <v>11.3632162918182</v>
      </c>
      <c r="BL112" s="177">
        <v>1.29193881422362</v>
      </c>
      <c r="BM112" s="697">
        <v>3.31736388999991</v>
      </c>
      <c r="BN112" s="230">
        <v>0.0490334410984577</v>
      </c>
      <c r="BO112" s="177">
        <v>0.0497828112473311</v>
      </c>
      <c r="BP112" s="177">
        <v>0.984947211093596</v>
      </c>
      <c r="BQ112" s="177">
        <v>-0.000749370148873413</v>
      </c>
      <c r="BR112" s="249">
        <v>0.0477152844960842</v>
      </c>
      <c r="BS112" s="285">
        <v>20.3942447765807</v>
      </c>
      <c r="BT112" s="286">
        <v>20.0872545150534</v>
      </c>
      <c r="BU112" s="177">
        <v>1.01528283824438</v>
      </c>
      <c r="BV112" s="299">
        <v>0.306990261527339</v>
      </c>
      <c r="BW112" s="274">
        <v>20.9576451353248</v>
      </c>
      <c r="BX112" s="285">
        <v>5.69670518662437</v>
      </c>
      <c r="BY112" s="286">
        <v>5.82636897285621</v>
      </c>
      <c r="BZ112" s="177">
        <v>0.977745352751274</v>
      </c>
      <c r="CA112" s="299">
        <v>-0.129663786231838</v>
      </c>
      <c r="CB112" s="274">
        <v>5.94978455981189</v>
      </c>
      <c r="CC112" s="194"/>
    </row>
    <row r="113" s="159" customFormat="1" hidden="1" outlineLevel="3" spans="1:81">
      <c r="A113" s="203" t="s">
        <v>134</v>
      </c>
      <c r="B113" s="192">
        <v>47.080989</v>
      </c>
      <c r="C113" s="193">
        <v>59.026632</v>
      </c>
      <c r="D113" s="177">
        <v>0.797622825574734</v>
      </c>
      <c r="E113" s="195">
        <v>-11.945643</v>
      </c>
      <c r="F113" s="196">
        <v>61.443073</v>
      </c>
      <c r="G113" s="192">
        <v>0</v>
      </c>
      <c r="H113" s="193">
        <v>0</v>
      </c>
      <c r="I113" s="177" t="s">
        <v>29</v>
      </c>
      <c r="J113" s="195">
        <v>0</v>
      </c>
      <c r="K113" s="196">
        <v>0</v>
      </c>
      <c r="L113" s="192">
        <v>31.2945699999999</v>
      </c>
      <c r="M113" s="193">
        <v>39.68360469</v>
      </c>
      <c r="N113" s="177">
        <v>0.788601999351282</v>
      </c>
      <c r="O113" s="195">
        <v>-8.38903469000008</v>
      </c>
      <c r="P113" s="196">
        <v>41.1730909999999</v>
      </c>
      <c r="Q113" s="192">
        <v>15.7864190000001</v>
      </c>
      <c r="R113" s="193">
        <v>19.34302731</v>
      </c>
      <c r="S113" s="177">
        <v>0.816129696091511</v>
      </c>
      <c r="T113" s="195">
        <v>-3.55660830999991</v>
      </c>
      <c r="U113" s="196">
        <v>20.2699820000001</v>
      </c>
      <c r="V113" s="230">
        <v>0.335303470366778</v>
      </c>
      <c r="W113" s="177">
        <v>0.327700000060989</v>
      </c>
      <c r="X113" s="177">
        <v>1.02320253373321</v>
      </c>
      <c r="Y113" s="248">
        <v>0.00760347030578867</v>
      </c>
      <c r="Z113" s="249">
        <v>0.329898571316576</v>
      </c>
      <c r="AA113" s="192">
        <v>4.455909</v>
      </c>
      <c r="AB113" s="193">
        <v>4.02320569</v>
      </c>
      <c r="AC113" s="177">
        <v>1.10755187364034</v>
      </c>
      <c r="AD113" s="195">
        <v>0.432703309999996</v>
      </c>
      <c r="AE113" s="656">
        <v>3.000286</v>
      </c>
      <c r="AF113" s="192">
        <v>0.269074</v>
      </c>
      <c r="AG113" s="193">
        <v>0.351657</v>
      </c>
      <c r="AH113" s="177">
        <v>0.765160369337166</v>
      </c>
      <c r="AI113" s="195">
        <v>-0.0825830000000001</v>
      </c>
      <c r="AJ113" s="196">
        <v>0.526658999999999</v>
      </c>
      <c r="AK113" s="192">
        <v>0</v>
      </c>
      <c r="AL113" s="193">
        <v>0</v>
      </c>
      <c r="AM113" s="177" t="s">
        <v>29</v>
      </c>
      <c r="AN113" s="195">
        <v>0</v>
      </c>
      <c r="AO113" s="196">
        <v>0</v>
      </c>
      <c r="AP113" s="192">
        <v>0</v>
      </c>
      <c r="AQ113" s="193">
        <v>0</v>
      </c>
      <c r="AR113" s="194" t="s">
        <v>29</v>
      </c>
      <c r="AS113" s="195">
        <v>0</v>
      </c>
      <c r="AT113" s="196">
        <v>0</v>
      </c>
      <c r="AU113" s="192">
        <v>11.0614360000001</v>
      </c>
      <c r="AV113" s="193">
        <v>14.96816462</v>
      </c>
      <c r="AW113" s="194">
        <v>0.738997484382296</v>
      </c>
      <c r="AX113" s="661">
        <v>-3.90672861999991</v>
      </c>
      <c r="AY113" s="196">
        <v>16.7430370000001</v>
      </c>
      <c r="AZ113" s="230">
        <v>0.234944852156782</v>
      </c>
      <c r="BA113" s="177">
        <v>0.253583240527767</v>
      </c>
      <c r="BB113" s="177">
        <v>0.926499920372522</v>
      </c>
      <c r="BC113" s="248">
        <v>-0.0186383883709848</v>
      </c>
      <c r="BD113" s="249">
        <v>0.272496738566447</v>
      </c>
      <c r="BE113" s="285">
        <v>7</v>
      </c>
      <c r="BF113" s="286">
        <v>7</v>
      </c>
      <c r="BG113" s="177">
        <v>1</v>
      </c>
      <c r="BH113" s="299">
        <v>0</v>
      </c>
      <c r="BI113" s="274">
        <v>7</v>
      </c>
      <c r="BJ113" s="697">
        <v>6.72585557142857</v>
      </c>
      <c r="BK113" s="697">
        <v>8.432376</v>
      </c>
      <c r="BL113" s="177">
        <v>0.797622825574734</v>
      </c>
      <c r="BM113" s="697">
        <v>-1.70652042857143</v>
      </c>
      <c r="BN113" s="230">
        <v>0.0946434876293698</v>
      </c>
      <c r="BO113" s="177">
        <v>0.068159160597203</v>
      </c>
      <c r="BP113" s="177">
        <v>1.3885659212953</v>
      </c>
      <c r="BQ113" s="177">
        <v>0.0264843270321668</v>
      </c>
      <c r="BR113" s="249">
        <v>0.0488303376362702</v>
      </c>
      <c r="BS113" s="285">
        <v>10.5659673480765</v>
      </c>
      <c r="BT113" s="286">
        <v>14.6715421850579</v>
      </c>
      <c r="BU113" s="177">
        <v>0.720167465342347</v>
      </c>
      <c r="BV113" s="299">
        <v>-4.10557483698143</v>
      </c>
      <c r="BW113" s="274">
        <v>20.4790719951365</v>
      </c>
      <c r="BX113" s="285">
        <v>2.48241963648721</v>
      </c>
      <c r="BY113" s="286">
        <v>3.72045721082682</v>
      </c>
      <c r="BZ113" s="177">
        <v>0.667235099294565</v>
      </c>
      <c r="CA113" s="299">
        <v>-1.23803757433961</v>
      </c>
      <c r="CB113" s="274">
        <v>5.58048032754215</v>
      </c>
      <c r="CC113" s="194"/>
    </row>
    <row r="114" s="159" customFormat="1" hidden="1" outlineLevel="3" spans="1:81">
      <c r="A114" s="203" t="s">
        <v>135</v>
      </c>
      <c r="B114" s="192">
        <v>7.514611</v>
      </c>
      <c r="C114" s="193">
        <v>9.5048044</v>
      </c>
      <c r="D114" s="177">
        <v>0.790611850991905</v>
      </c>
      <c r="E114" s="195">
        <v>-1.9901934</v>
      </c>
      <c r="F114" s="196">
        <v>0</v>
      </c>
      <c r="G114" s="192">
        <v>0</v>
      </c>
      <c r="H114" s="193">
        <v>0</v>
      </c>
      <c r="I114" s="177" t="s">
        <v>29</v>
      </c>
      <c r="J114" s="195">
        <v>0</v>
      </c>
      <c r="K114" s="196">
        <v>0</v>
      </c>
      <c r="L114" s="192">
        <v>5.315451</v>
      </c>
      <c r="M114" s="193">
        <v>6.65336308</v>
      </c>
      <c r="N114" s="177">
        <v>0.798911909073208</v>
      </c>
      <c r="O114" s="195">
        <v>-1.33791208</v>
      </c>
      <c r="P114" s="196">
        <v>0</v>
      </c>
      <c r="Q114" s="192">
        <v>2.19916</v>
      </c>
      <c r="R114" s="193">
        <v>2.85144132</v>
      </c>
      <c r="S114" s="177">
        <v>0.771245048802198</v>
      </c>
      <c r="T114" s="195">
        <v>-0.652281319999997</v>
      </c>
      <c r="U114" s="196">
        <v>0</v>
      </c>
      <c r="V114" s="230">
        <v>0.292651209756567</v>
      </c>
      <c r="W114" s="177">
        <v>0.3</v>
      </c>
      <c r="X114" s="177">
        <v>0.975504032521889</v>
      </c>
      <c r="Y114" s="248">
        <v>-0.00734879024343332</v>
      </c>
      <c r="Z114" s="249" t="s">
        <v>29</v>
      </c>
      <c r="AA114" s="192">
        <v>0.746144000000001</v>
      </c>
      <c r="AB114" s="193">
        <v>1.12361336</v>
      </c>
      <c r="AC114" s="177">
        <v>0.664057607858989</v>
      </c>
      <c r="AD114" s="195">
        <v>-0.377469359999999</v>
      </c>
      <c r="AE114" s="656">
        <v>0</v>
      </c>
      <c r="AF114" s="192">
        <v>0.0741359999999999</v>
      </c>
      <c r="AG114" s="193">
        <v>0.18</v>
      </c>
      <c r="AH114" s="177">
        <v>0.411866666666666</v>
      </c>
      <c r="AI114" s="195">
        <v>-0.105864</v>
      </c>
      <c r="AJ114" s="196">
        <v>0</v>
      </c>
      <c r="AK114" s="192">
        <v>0</v>
      </c>
      <c r="AL114" s="193">
        <v>0</v>
      </c>
      <c r="AM114" s="177" t="s">
        <v>29</v>
      </c>
      <c r="AN114" s="195">
        <v>0</v>
      </c>
      <c r="AO114" s="196">
        <v>0</v>
      </c>
      <c r="AP114" s="192">
        <v>0</v>
      </c>
      <c r="AQ114" s="193">
        <v>0</v>
      </c>
      <c r="AR114" s="194" t="s">
        <v>29</v>
      </c>
      <c r="AS114" s="195">
        <v>0</v>
      </c>
      <c r="AT114" s="196">
        <v>0</v>
      </c>
      <c r="AU114" s="192">
        <v>1.37888</v>
      </c>
      <c r="AV114" s="193">
        <v>1.54782796</v>
      </c>
      <c r="AW114" s="194">
        <v>0.890848360175637</v>
      </c>
      <c r="AX114" s="661">
        <v>-0.168947959999998</v>
      </c>
      <c r="AY114" s="196">
        <v>0</v>
      </c>
      <c r="AZ114" s="230">
        <v>0.18349319745227</v>
      </c>
      <c r="BA114" s="177">
        <v>0.162846902983085</v>
      </c>
      <c r="BB114" s="177">
        <v>1.12678346404494</v>
      </c>
      <c r="BC114" s="248">
        <v>0.0206462944691853</v>
      </c>
      <c r="BD114" s="249" t="s">
        <v>29</v>
      </c>
      <c r="BE114" s="285">
        <v>1</v>
      </c>
      <c r="BF114" s="286">
        <v>2</v>
      </c>
      <c r="BG114" s="177">
        <v>0.5</v>
      </c>
      <c r="BH114" s="299">
        <v>-1</v>
      </c>
      <c r="BI114" s="274">
        <v>0</v>
      </c>
      <c r="BJ114" s="697">
        <v>7.514611</v>
      </c>
      <c r="BK114" s="697">
        <v>5.346452475</v>
      </c>
      <c r="BL114" s="177">
        <v>1.40553217954116</v>
      </c>
      <c r="BM114" s="697">
        <v>2.168158525</v>
      </c>
      <c r="BN114" s="230">
        <v>0.0992924317705868</v>
      </c>
      <c r="BO114" s="177">
        <v>0.118215305935175</v>
      </c>
      <c r="BP114" s="177">
        <v>0.83992872991451</v>
      </c>
      <c r="BQ114" s="177">
        <v>-0.0189228741645882</v>
      </c>
      <c r="BR114" s="249" t="s">
        <v>29</v>
      </c>
      <c r="BS114" s="285">
        <v>10.0712610434447</v>
      </c>
      <c r="BT114" s="286">
        <v>8.45914149685796</v>
      </c>
      <c r="BU114" s="177">
        <v>1.19057720540383</v>
      </c>
      <c r="BV114" s="299">
        <v>1.61211954658672</v>
      </c>
      <c r="BW114" s="274" t="s">
        <v>29</v>
      </c>
      <c r="BX114" s="285">
        <v>1.84800789123815</v>
      </c>
      <c r="BY114" s="286">
        <v>1.37754499465902</v>
      </c>
      <c r="BZ114" s="177">
        <v>1.34152270771786</v>
      </c>
      <c r="CA114" s="299">
        <v>0.470462896579133</v>
      </c>
      <c r="CB114" s="274" t="s">
        <v>29</v>
      </c>
      <c r="CC114" s="194"/>
    </row>
    <row r="115" s="163" customFormat="1" collapsed="1" spans="1:81">
      <c r="A115" s="197" t="s">
        <v>136</v>
      </c>
      <c r="B115" s="198">
        <v>545.877610999998</v>
      </c>
      <c r="C115" s="199">
        <v>506.78953682</v>
      </c>
      <c r="D115" s="232">
        <v>1.07712881056161</v>
      </c>
      <c r="E115" s="199">
        <v>39.0880741799983</v>
      </c>
      <c r="F115" s="201">
        <v>500.704347</v>
      </c>
      <c r="G115" s="198">
        <v>0</v>
      </c>
      <c r="H115" s="199">
        <v>0</v>
      </c>
      <c r="I115" s="232" t="s">
        <v>29</v>
      </c>
      <c r="J115" s="199">
        <v>0</v>
      </c>
      <c r="K115" s="201">
        <v>0</v>
      </c>
      <c r="L115" s="198">
        <v>367.970976999998</v>
      </c>
      <c r="M115" s="199">
        <v>339.24650593</v>
      </c>
      <c r="N115" s="232">
        <v>1.08467138369267</v>
      </c>
      <c r="O115" s="199">
        <v>28.7244710699983</v>
      </c>
      <c r="P115" s="201">
        <v>331.594406</v>
      </c>
      <c r="Q115" s="198">
        <v>177.906634</v>
      </c>
      <c r="R115" s="199">
        <v>167.54303089</v>
      </c>
      <c r="S115" s="232">
        <v>1.0618563664209</v>
      </c>
      <c r="T115" s="199">
        <v>10.36360311</v>
      </c>
      <c r="U115" s="655">
        <v>169.109940999999</v>
      </c>
      <c r="V115" s="231">
        <v>0.325909380445355</v>
      </c>
      <c r="W115" s="232">
        <v>0.330596862637098</v>
      </c>
      <c r="X115" s="232">
        <v>0.985821153430338</v>
      </c>
      <c r="Y115" s="200">
        <v>-0.00468748219174286</v>
      </c>
      <c r="Z115" s="250">
        <v>0.337744103907289</v>
      </c>
      <c r="AA115" s="198">
        <v>35.974742</v>
      </c>
      <c r="AB115" s="199">
        <v>30.21025587</v>
      </c>
      <c r="AC115" s="232">
        <v>1.19081222465661</v>
      </c>
      <c r="AD115" s="199">
        <v>5.76448612999997</v>
      </c>
      <c r="AE115" s="202">
        <v>24.467444</v>
      </c>
      <c r="AF115" s="198">
        <v>2.72616000000002</v>
      </c>
      <c r="AG115" s="199">
        <v>3.48638731</v>
      </c>
      <c r="AH115" s="232">
        <v>0.781944103622846</v>
      </c>
      <c r="AI115" s="199">
        <v>-0.760227309999983</v>
      </c>
      <c r="AJ115" s="201">
        <v>2.73436900000002</v>
      </c>
      <c r="AK115" s="198">
        <v>0</v>
      </c>
      <c r="AL115" s="199">
        <v>0</v>
      </c>
      <c r="AM115" s="232" t="s">
        <v>29</v>
      </c>
      <c r="AN115" s="199">
        <v>0</v>
      </c>
      <c r="AO115" s="201">
        <v>0</v>
      </c>
      <c r="AP115" s="198">
        <v>0</v>
      </c>
      <c r="AQ115" s="199">
        <v>0</v>
      </c>
      <c r="AR115" s="200" t="s">
        <v>29</v>
      </c>
      <c r="AS115" s="199">
        <v>0</v>
      </c>
      <c r="AT115" s="201">
        <v>0</v>
      </c>
      <c r="AU115" s="198">
        <v>139.205732</v>
      </c>
      <c r="AV115" s="199">
        <v>133.84638771</v>
      </c>
      <c r="AW115" s="200">
        <v>1.04004100806674</v>
      </c>
      <c r="AX115" s="662">
        <v>5.35934429000002</v>
      </c>
      <c r="AY115" s="201">
        <v>141.908127999999</v>
      </c>
      <c r="AZ115" s="231">
        <v>0.255012715661644</v>
      </c>
      <c r="BA115" s="232">
        <v>0.264106454426543</v>
      </c>
      <c r="BB115" s="232">
        <v>0.96556790410653</v>
      </c>
      <c r="BC115" s="200">
        <v>-0.00909373876489911</v>
      </c>
      <c r="BD115" s="250">
        <v>0.283417008161104</v>
      </c>
      <c r="BE115" s="287">
        <v>54</v>
      </c>
      <c r="BF115" s="288">
        <v>55</v>
      </c>
      <c r="BG115" s="232">
        <v>0.981818181818182</v>
      </c>
      <c r="BH115" s="232">
        <v>-1</v>
      </c>
      <c r="BI115" s="275">
        <v>52.83333333</v>
      </c>
      <c r="BJ115" s="696">
        <v>10.0880872669404</v>
      </c>
      <c r="BK115" s="696">
        <v>9.25173596628803</v>
      </c>
      <c r="BL115" s="232">
        <v>1.09039939138989</v>
      </c>
      <c r="BM115" s="696">
        <v>0.83635130065238</v>
      </c>
      <c r="BN115" s="231">
        <v>0.0659025782979036</v>
      </c>
      <c r="BO115" s="232">
        <v>0.0596110489169984</v>
      </c>
      <c r="BP115" s="232">
        <v>1.10554300746604</v>
      </c>
      <c r="BQ115" s="232">
        <v>0.00629152938090524</v>
      </c>
      <c r="BR115" s="250">
        <v>0.0488660506875927</v>
      </c>
      <c r="BS115" s="287">
        <v>15.1739131582931</v>
      </c>
      <c r="BT115" s="288">
        <v>16.7754135880478</v>
      </c>
      <c r="BU115" s="232">
        <v>0.904532879541297</v>
      </c>
      <c r="BV115" s="232">
        <v>-1.60150042975472</v>
      </c>
      <c r="BW115" s="275">
        <v>20.4641051594927</v>
      </c>
      <c r="BX115" s="287">
        <v>3.86954080171027</v>
      </c>
      <c r="BY115" s="288">
        <v>4.43049500427816</v>
      </c>
      <c r="BZ115" s="232">
        <v>0.873387916694134</v>
      </c>
      <c r="CA115" s="232">
        <v>-0.56095420256789</v>
      </c>
      <c r="CB115" s="275">
        <v>5.79987545899764</v>
      </c>
      <c r="CC115" s="194"/>
    </row>
    <row r="116" s="164" customFormat="1" hidden="1" outlineLevel="1" spans="1:81">
      <c r="A116" s="203" t="s">
        <v>137</v>
      </c>
      <c r="B116" s="192">
        <v>94.3925099999997</v>
      </c>
      <c r="C116" s="193">
        <v>69.9976704</v>
      </c>
      <c r="D116" s="177">
        <v>1.34850930696116</v>
      </c>
      <c r="E116" s="195">
        <v>24.3948395999997</v>
      </c>
      <c r="F116" s="196">
        <v>68.0437590000001</v>
      </c>
      <c r="G116" s="192">
        <v>0</v>
      </c>
      <c r="H116" s="193">
        <v>0</v>
      </c>
      <c r="I116" s="177" t="s">
        <v>29</v>
      </c>
      <c r="J116" s="195">
        <v>0</v>
      </c>
      <c r="K116" s="196">
        <v>0</v>
      </c>
      <c r="L116" s="192">
        <v>69.7315289999999</v>
      </c>
      <c r="M116" s="193">
        <v>47.22042845</v>
      </c>
      <c r="N116" s="177">
        <v>1.47672376742274</v>
      </c>
      <c r="O116" s="195">
        <v>22.5111005499999</v>
      </c>
      <c r="P116" s="196">
        <v>45.814654</v>
      </c>
      <c r="Q116" s="192">
        <v>24.6609809999999</v>
      </c>
      <c r="R116" s="193">
        <v>22.77724195</v>
      </c>
      <c r="S116" s="177">
        <v>1.08270268429053</v>
      </c>
      <c r="T116" s="195">
        <v>1.88373904999986</v>
      </c>
      <c r="U116" s="196">
        <v>22.2291050000001</v>
      </c>
      <c r="V116" s="230">
        <v>0.26125993471304</v>
      </c>
      <c r="W116" s="177">
        <v>0.325400000026287</v>
      </c>
      <c r="X116" s="177">
        <v>0.802888551603977</v>
      </c>
      <c r="Y116" s="248">
        <v>-0.0641400653132475</v>
      </c>
      <c r="Z116" s="249">
        <v>0.32668837416816</v>
      </c>
      <c r="AA116" s="192">
        <v>3.09184</v>
      </c>
      <c r="AB116" s="193">
        <v>2.16432768</v>
      </c>
      <c r="AC116" s="177">
        <v>1.42854523766013</v>
      </c>
      <c r="AD116" s="195">
        <v>0.927512319999999</v>
      </c>
      <c r="AE116" s="656">
        <v>1.80270800000001</v>
      </c>
      <c r="AF116" s="192">
        <v>0.633237999999999</v>
      </c>
      <c r="AG116" s="193">
        <v>0.256337</v>
      </c>
      <c r="AH116" s="177">
        <v>2.47033397441649</v>
      </c>
      <c r="AI116" s="195">
        <v>0.376900999999999</v>
      </c>
      <c r="AJ116" s="196">
        <v>0.1059</v>
      </c>
      <c r="AK116" s="192">
        <v>0</v>
      </c>
      <c r="AL116" s="193">
        <v>0</v>
      </c>
      <c r="AM116" s="177" t="s">
        <v>29</v>
      </c>
      <c r="AN116" s="195">
        <v>0</v>
      </c>
      <c r="AO116" s="196">
        <v>0.10031</v>
      </c>
      <c r="AP116" s="192">
        <v>0</v>
      </c>
      <c r="AQ116" s="193">
        <v>0</v>
      </c>
      <c r="AR116" s="194" t="s">
        <v>29</v>
      </c>
      <c r="AS116" s="195">
        <v>0</v>
      </c>
      <c r="AT116" s="196">
        <v>0</v>
      </c>
      <c r="AU116" s="192">
        <v>20.9359029999999</v>
      </c>
      <c r="AV116" s="193">
        <v>20.35657727</v>
      </c>
      <c r="AW116" s="194">
        <v>1.0284588967151</v>
      </c>
      <c r="AX116" s="661">
        <v>0.579325729999862</v>
      </c>
      <c r="AY116" s="196">
        <v>20.4208070000001</v>
      </c>
      <c r="AZ116" s="230">
        <v>0.221796231501842</v>
      </c>
      <c r="BA116" s="177">
        <v>0.290817925134834</v>
      </c>
      <c r="BB116" s="177">
        <v>0.762663551082722</v>
      </c>
      <c r="BC116" s="248">
        <v>-0.0690216936329922</v>
      </c>
      <c r="BD116" s="249">
        <v>0.300112858256407</v>
      </c>
      <c r="BE116" s="285">
        <v>4</v>
      </c>
      <c r="BF116" s="286">
        <v>4</v>
      </c>
      <c r="BG116" s="177">
        <v>1</v>
      </c>
      <c r="BH116" s="299">
        <v>0</v>
      </c>
      <c r="BI116" s="274">
        <v>3.91666667</v>
      </c>
      <c r="BJ116" s="697">
        <v>23.5981274999999</v>
      </c>
      <c r="BK116" s="697">
        <v>17.4994176</v>
      </c>
      <c r="BL116" s="177">
        <v>1.34850930696116</v>
      </c>
      <c r="BM116" s="697">
        <v>6.09870989999992</v>
      </c>
      <c r="BN116" s="230">
        <v>0.0327551412712726</v>
      </c>
      <c r="BO116" s="177">
        <v>0.0309199958746056</v>
      </c>
      <c r="BP116" s="177">
        <v>1.05935141143321</v>
      </c>
      <c r="BQ116" s="177">
        <v>0.00183514539666696</v>
      </c>
      <c r="BR116" s="249">
        <v>0.0264933628960741</v>
      </c>
      <c r="BS116" s="285">
        <v>30.5295584506313</v>
      </c>
      <c r="BT116" s="286">
        <v>32.341530835109</v>
      </c>
      <c r="BU116" s="177">
        <v>0.943973821347049</v>
      </c>
      <c r="BV116" s="299">
        <v>-1.81197238447773</v>
      </c>
      <c r="BW116" s="274">
        <v>37.7453026224989</v>
      </c>
      <c r="BX116" s="285">
        <v>6.77134101376522</v>
      </c>
      <c r="BY116" s="286">
        <v>9.40549689315067</v>
      </c>
      <c r="BZ116" s="177">
        <v>0.719934426717667</v>
      </c>
      <c r="CA116" s="299">
        <v>-2.63415587938545</v>
      </c>
      <c r="CB116" s="274">
        <v>11.3278506557912</v>
      </c>
      <c r="CC116" s="194"/>
    </row>
    <row r="117" s="159" customFormat="1" hidden="1" outlineLevel="1" spans="1:81">
      <c r="A117" s="203" t="s">
        <v>138</v>
      </c>
      <c r="B117" s="192">
        <v>14.909683</v>
      </c>
      <c r="C117" s="193">
        <v>11.83337232</v>
      </c>
      <c r="D117" s="177">
        <v>1.2599690601132</v>
      </c>
      <c r="E117" s="195">
        <v>3.07631067999995</v>
      </c>
      <c r="F117" s="196">
        <v>14.143498</v>
      </c>
      <c r="G117" s="192">
        <v>0</v>
      </c>
      <c r="H117" s="193">
        <v>0</v>
      </c>
      <c r="I117" s="177" t="s">
        <v>29</v>
      </c>
      <c r="J117" s="195">
        <v>0</v>
      </c>
      <c r="K117" s="196">
        <v>0</v>
      </c>
      <c r="L117" s="192">
        <v>10.324874</v>
      </c>
      <c r="M117" s="193">
        <v>7.86919259</v>
      </c>
      <c r="N117" s="177">
        <v>1.31206269028421</v>
      </c>
      <c r="O117" s="195">
        <v>2.45568140999999</v>
      </c>
      <c r="P117" s="196">
        <v>9.606271</v>
      </c>
      <c r="Q117" s="192">
        <v>4.58480899999996</v>
      </c>
      <c r="R117" s="193">
        <v>3.96417973</v>
      </c>
      <c r="S117" s="177">
        <v>1.15655931674923</v>
      </c>
      <c r="T117" s="195">
        <v>0.620629269999961</v>
      </c>
      <c r="U117" s="196">
        <v>4.53722699999999</v>
      </c>
      <c r="V117" s="230">
        <v>0.307505464737243</v>
      </c>
      <c r="W117" s="177">
        <v>0.335000000236619</v>
      </c>
      <c r="X117" s="177">
        <v>0.917926759761326</v>
      </c>
      <c r="Y117" s="248">
        <v>-0.0274945354993758</v>
      </c>
      <c r="Z117" s="249">
        <v>0.320799493873439</v>
      </c>
      <c r="AA117" s="192">
        <v>2.273836</v>
      </c>
      <c r="AB117" s="193">
        <v>1.94302868</v>
      </c>
      <c r="AC117" s="177">
        <v>1.17025344165275</v>
      </c>
      <c r="AD117" s="195">
        <v>0.330807319999999</v>
      </c>
      <c r="AE117" s="656">
        <v>1.582864</v>
      </c>
      <c r="AF117" s="192">
        <v>0.054888</v>
      </c>
      <c r="AG117" s="193">
        <v>0.225466</v>
      </c>
      <c r="AH117" s="177">
        <v>0.243442470261592</v>
      </c>
      <c r="AI117" s="195">
        <v>-0.170578</v>
      </c>
      <c r="AJ117" s="196">
        <v>0.0963669999999998</v>
      </c>
      <c r="AK117" s="318">
        <v>0</v>
      </c>
      <c r="AL117" s="193">
        <v>0</v>
      </c>
      <c r="AM117" s="177" t="s">
        <v>29</v>
      </c>
      <c r="AN117" s="193">
        <v>0</v>
      </c>
      <c r="AO117" s="196">
        <v>0</v>
      </c>
      <c r="AP117" s="318">
        <v>0</v>
      </c>
      <c r="AQ117" s="193">
        <v>0</v>
      </c>
      <c r="AR117" s="194" t="s">
        <v>29</v>
      </c>
      <c r="AS117" s="193">
        <v>0</v>
      </c>
      <c r="AT117" s="196">
        <v>0</v>
      </c>
      <c r="AU117" s="192">
        <v>2.25608499999996</v>
      </c>
      <c r="AV117" s="193">
        <v>1.79568505</v>
      </c>
      <c r="AW117" s="194">
        <v>1.25639237237062</v>
      </c>
      <c r="AX117" s="661">
        <v>0.460399949999962</v>
      </c>
      <c r="AY117" s="196">
        <v>2.85799599999999</v>
      </c>
      <c r="AZ117" s="266">
        <v>0.151316765084809</v>
      </c>
      <c r="BA117" s="177">
        <v>0.151747532439679</v>
      </c>
      <c r="BB117" s="177">
        <v>0.997161289228598</v>
      </c>
      <c r="BC117" s="194">
        <v>-0.000430767354870132</v>
      </c>
      <c r="BD117" s="249">
        <v>0.202071368766057</v>
      </c>
      <c r="BE117" s="323">
        <v>4</v>
      </c>
      <c r="BF117" s="286">
        <v>4</v>
      </c>
      <c r="BG117" s="177">
        <v>1</v>
      </c>
      <c r="BH117" s="177">
        <v>0</v>
      </c>
      <c r="BI117" s="274">
        <v>3.41666667</v>
      </c>
      <c r="BJ117" s="697">
        <v>3.72742075</v>
      </c>
      <c r="BK117" s="697">
        <v>2.95834308</v>
      </c>
      <c r="BL117" s="177">
        <v>1.2599690601132</v>
      </c>
      <c r="BM117" s="697">
        <v>0.76907767</v>
      </c>
      <c r="BN117" s="310">
        <v>0.152507333656927</v>
      </c>
      <c r="BO117" s="177">
        <v>0.164199065782458</v>
      </c>
      <c r="BP117" s="177">
        <v>0.928795379743382</v>
      </c>
      <c r="BQ117" s="177">
        <v>-0.0116917321255314</v>
      </c>
      <c r="BR117" s="249">
        <v>0.111914605566459</v>
      </c>
      <c r="BS117" s="323">
        <v>6.55706172300903</v>
      </c>
      <c r="BT117" s="286">
        <v>6.09016863302296</v>
      </c>
      <c r="BU117" s="177">
        <v>1.076663409196</v>
      </c>
      <c r="BV117" s="177">
        <v>0.46689308998607</v>
      </c>
      <c r="BW117" s="274">
        <v>8.93538421494202</v>
      </c>
      <c r="BX117" s="323">
        <v>0.992193368387149</v>
      </c>
      <c r="BY117" s="286">
        <v>0.924168062202767</v>
      </c>
      <c r="BZ117" s="177">
        <v>1.07360707317914</v>
      </c>
      <c r="CA117" s="177">
        <v>0.0680253061843823</v>
      </c>
      <c r="CB117" s="274">
        <v>1.80558531876396</v>
      </c>
      <c r="CC117" s="194"/>
    </row>
    <row r="118" s="159" customFormat="1" hidden="1" outlineLevel="1" spans="1:81">
      <c r="A118" s="203" t="s">
        <v>139</v>
      </c>
      <c r="B118" s="192">
        <v>6.778812</v>
      </c>
      <c r="C118" s="193">
        <v>5.50008</v>
      </c>
      <c r="D118" s="177">
        <v>1.23249334555134</v>
      </c>
      <c r="E118" s="195">
        <v>1.278732</v>
      </c>
      <c r="F118" s="196">
        <v>6.988218</v>
      </c>
      <c r="G118" s="192">
        <v>0</v>
      </c>
      <c r="H118" s="193">
        <v>0</v>
      </c>
      <c r="I118" s="177" t="s">
        <v>29</v>
      </c>
      <c r="J118" s="195">
        <v>0</v>
      </c>
      <c r="K118" s="196">
        <v>0</v>
      </c>
      <c r="L118" s="192">
        <v>4.49080099999999</v>
      </c>
      <c r="M118" s="193">
        <v>3.6850536</v>
      </c>
      <c r="N118" s="177">
        <v>1.21865283045001</v>
      </c>
      <c r="O118" s="195">
        <v>0.80574739999999</v>
      </c>
      <c r="P118" s="196">
        <v>4.794405</v>
      </c>
      <c r="Q118" s="192">
        <v>2.28801100000001</v>
      </c>
      <c r="R118" s="193">
        <v>1.8150264</v>
      </c>
      <c r="S118" s="177">
        <v>1.26059378530252</v>
      </c>
      <c r="T118" s="195">
        <v>0.472984600000013</v>
      </c>
      <c r="U118" s="196">
        <v>2.193813</v>
      </c>
      <c r="V118" s="230">
        <v>0.337523890616824</v>
      </c>
      <c r="W118" s="177">
        <v>0.33</v>
      </c>
      <c r="X118" s="177">
        <v>1.02279966853583</v>
      </c>
      <c r="Y118" s="248">
        <v>0.00752389061682374</v>
      </c>
      <c r="Z118" s="249">
        <v>0.313930246595055</v>
      </c>
      <c r="AA118" s="192">
        <v>0.459536999999998</v>
      </c>
      <c r="AB118" s="193">
        <v>0.44066667</v>
      </c>
      <c r="AC118" s="177">
        <v>1.04282223114355</v>
      </c>
      <c r="AD118" s="195">
        <v>0.0188703299999978</v>
      </c>
      <c r="AE118" s="656">
        <v>0.248768999999999</v>
      </c>
      <c r="AF118" s="192">
        <v>0.027026</v>
      </c>
      <c r="AG118" s="193">
        <v>0.51196267</v>
      </c>
      <c r="AH118" s="177">
        <v>0.0527890051046105</v>
      </c>
      <c r="AI118" s="195">
        <v>-0.48493667</v>
      </c>
      <c r="AJ118" s="196">
        <v>0.029501</v>
      </c>
      <c r="AK118" s="318">
        <v>0</v>
      </c>
      <c r="AL118" s="193">
        <v>0</v>
      </c>
      <c r="AM118" s="177" t="s">
        <v>29</v>
      </c>
      <c r="AN118" s="193">
        <v>0</v>
      </c>
      <c r="AO118" s="196">
        <v>0</v>
      </c>
      <c r="AP118" s="318">
        <v>0</v>
      </c>
      <c r="AQ118" s="193">
        <v>0</v>
      </c>
      <c r="AR118" s="194" t="s">
        <v>29</v>
      </c>
      <c r="AS118" s="193">
        <v>0</v>
      </c>
      <c r="AT118" s="196">
        <v>0</v>
      </c>
      <c r="AU118" s="192">
        <v>1.80144800000002</v>
      </c>
      <c r="AV118" s="193">
        <v>0.86239706</v>
      </c>
      <c r="AW118" s="194">
        <v>2.08888467221817</v>
      </c>
      <c r="AX118" s="661">
        <v>0.939050940000016</v>
      </c>
      <c r="AY118" s="196">
        <v>1.915543</v>
      </c>
      <c r="AZ118" s="310">
        <v>0.265746859479215</v>
      </c>
      <c r="BA118" s="177">
        <v>0.156797184768222</v>
      </c>
      <c r="BB118" s="177">
        <v>1.69484458456344</v>
      </c>
      <c r="BC118" s="194">
        <v>0.108949674710993</v>
      </c>
      <c r="BD118" s="249">
        <v>0.274110366906127</v>
      </c>
      <c r="BE118" s="323">
        <v>1</v>
      </c>
      <c r="BF118" s="286">
        <v>1</v>
      </c>
      <c r="BG118" s="177">
        <v>1</v>
      </c>
      <c r="BH118" s="177">
        <v>0</v>
      </c>
      <c r="BI118" s="274">
        <v>1</v>
      </c>
      <c r="BJ118" s="697">
        <v>6.778812</v>
      </c>
      <c r="BK118" s="697">
        <v>5.50008</v>
      </c>
      <c r="BL118" s="177">
        <v>1.23249334555134</v>
      </c>
      <c r="BM118" s="697">
        <v>1.278732</v>
      </c>
      <c r="BN118" s="310">
        <v>0.0677901968663532</v>
      </c>
      <c r="BO118" s="177">
        <v>0.0801200473447659</v>
      </c>
      <c r="BP118" s="177">
        <v>0.846107798397124</v>
      </c>
      <c r="BQ118" s="177">
        <v>-0.0123298504784127</v>
      </c>
      <c r="BR118" s="249">
        <v>0.0355983456726734</v>
      </c>
      <c r="BS118" s="323">
        <v>14.7513954262661</v>
      </c>
      <c r="BT118" s="286">
        <v>12.4812707074034</v>
      </c>
      <c r="BU118" s="177">
        <v>1.1818824999538</v>
      </c>
      <c r="BV118" s="177">
        <v>2.27012471886268</v>
      </c>
      <c r="BW118" s="274">
        <v>28.091193034502</v>
      </c>
      <c r="BX118" s="323">
        <v>3.92013700746626</v>
      </c>
      <c r="BY118" s="286">
        <v>1.95702810925092</v>
      </c>
      <c r="BZ118" s="177">
        <v>2.00310715463701</v>
      </c>
      <c r="CA118" s="177">
        <v>1.96310889821534</v>
      </c>
      <c r="CB118" s="274">
        <v>7.70008722951819</v>
      </c>
      <c r="CC118" s="194"/>
    </row>
    <row r="119" s="159" customFormat="1" hidden="1" outlineLevel="1" spans="1:81">
      <c r="A119" s="203" t="s">
        <v>140</v>
      </c>
      <c r="B119" s="192">
        <v>28.1039699999999</v>
      </c>
      <c r="C119" s="193">
        <v>24.83136</v>
      </c>
      <c r="D119" s="177">
        <v>1.13179342573262</v>
      </c>
      <c r="E119" s="195">
        <v>3.27260999999995</v>
      </c>
      <c r="F119" s="196">
        <v>27.088876</v>
      </c>
      <c r="G119" s="192">
        <v>0</v>
      </c>
      <c r="H119" s="193">
        <v>0</v>
      </c>
      <c r="I119" s="177" t="s">
        <v>29</v>
      </c>
      <c r="J119" s="195">
        <v>0</v>
      </c>
      <c r="K119" s="196">
        <v>0</v>
      </c>
      <c r="L119" s="192">
        <v>18.672247</v>
      </c>
      <c r="M119" s="193">
        <v>16.92505498</v>
      </c>
      <c r="N119" s="177">
        <v>1.10323109863245</v>
      </c>
      <c r="O119" s="195">
        <v>1.74719201999997</v>
      </c>
      <c r="P119" s="196">
        <v>18.475309</v>
      </c>
      <c r="Q119" s="192">
        <v>9.43172299999998</v>
      </c>
      <c r="R119" s="193">
        <v>7.90630502</v>
      </c>
      <c r="S119" s="177">
        <v>1.19293689987184</v>
      </c>
      <c r="T119" s="195">
        <v>1.52541797999998</v>
      </c>
      <c r="U119" s="196">
        <v>8.613567</v>
      </c>
      <c r="V119" s="230">
        <v>0.335601091233729</v>
      </c>
      <c r="W119" s="177">
        <v>0.318399999838913</v>
      </c>
      <c r="X119" s="177">
        <v>1.05402352827738</v>
      </c>
      <c r="Y119" s="248">
        <v>0.0172010913948165</v>
      </c>
      <c r="Z119" s="249">
        <v>0.31797432274414</v>
      </c>
      <c r="AA119" s="192">
        <v>1.012038</v>
      </c>
      <c r="AB119" s="193">
        <v>1.16777334</v>
      </c>
      <c r="AC119" s="177">
        <v>0.866639068845327</v>
      </c>
      <c r="AD119" s="195">
        <v>-0.155735340000002</v>
      </c>
      <c r="AE119" s="656">
        <v>0.973024999999999</v>
      </c>
      <c r="AF119" s="192">
        <v>0.077055</v>
      </c>
      <c r="AG119" s="193">
        <v>0.11</v>
      </c>
      <c r="AH119" s="177">
        <v>0.7005</v>
      </c>
      <c r="AI119" s="195">
        <v>-0.032945</v>
      </c>
      <c r="AJ119" s="196">
        <v>0.0745119999999998</v>
      </c>
      <c r="AK119" s="318">
        <v>0.05</v>
      </c>
      <c r="AL119" s="193">
        <v>0</v>
      </c>
      <c r="AM119" s="177" t="s">
        <v>29</v>
      </c>
      <c r="AN119" s="193">
        <v>0.05</v>
      </c>
      <c r="AO119" s="196">
        <v>0.0519999999999999</v>
      </c>
      <c r="AP119" s="318">
        <v>0</v>
      </c>
      <c r="AQ119" s="193">
        <v>0</v>
      </c>
      <c r="AR119" s="194" t="s">
        <v>29</v>
      </c>
      <c r="AS119" s="193">
        <v>0</v>
      </c>
      <c r="AT119" s="196">
        <v>0</v>
      </c>
      <c r="AU119" s="192">
        <v>8.39262999999998</v>
      </c>
      <c r="AV119" s="193">
        <v>6.62853168</v>
      </c>
      <c r="AW119" s="194">
        <v>1.26613711831879</v>
      </c>
      <c r="AX119" s="661">
        <v>1.76409831999998</v>
      </c>
      <c r="AY119" s="196">
        <v>7.61803</v>
      </c>
      <c r="AZ119" s="310">
        <v>0.298627916269481</v>
      </c>
      <c r="BA119" s="177">
        <v>0.266941950823475</v>
      </c>
      <c r="BB119" s="177">
        <v>1.11869983473283</v>
      </c>
      <c r="BC119" s="194">
        <v>0.0316859654460057</v>
      </c>
      <c r="BD119" s="249">
        <v>0.281223554642873</v>
      </c>
      <c r="BE119" s="323">
        <v>2</v>
      </c>
      <c r="BF119" s="286">
        <v>2</v>
      </c>
      <c r="BG119" s="177">
        <v>1</v>
      </c>
      <c r="BH119" s="177">
        <v>0</v>
      </c>
      <c r="BI119" s="274">
        <v>2</v>
      </c>
      <c r="BJ119" s="697">
        <v>14.051985</v>
      </c>
      <c r="BK119" s="697">
        <v>12.41568</v>
      </c>
      <c r="BL119" s="177">
        <v>1.13179342573262</v>
      </c>
      <c r="BM119" s="697">
        <v>1.63630499999995</v>
      </c>
      <c r="BN119" s="310">
        <v>0.0360104995842224</v>
      </c>
      <c r="BO119" s="177">
        <v>0.0470281668019794</v>
      </c>
      <c r="BP119" s="177">
        <v>0.765721949908257</v>
      </c>
      <c r="BQ119" s="177">
        <v>-0.011017667217757</v>
      </c>
      <c r="BR119" s="249">
        <v>0.0359197258682863</v>
      </c>
      <c r="BS119" s="323">
        <v>27.769678608906</v>
      </c>
      <c r="BT119" s="286">
        <v>21.2638524527371</v>
      </c>
      <c r="BU119" s="177">
        <v>1.30595707765699</v>
      </c>
      <c r="BV119" s="177">
        <v>6.5058261561689</v>
      </c>
      <c r="BW119" s="274">
        <v>27.8398561188048</v>
      </c>
      <c r="BX119" s="323">
        <v>8.29280125845077</v>
      </c>
      <c r="BY119" s="286">
        <v>5.67621425575617</v>
      </c>
      <c r="BZ119" s="177">
        <v>1.46097396694305</v>
      </c>
      <c r="CA119" s="177">
        <v>2.6165870026946</v>
      </c>
      <c r="CB119" s="274">
        <v>7.82922329847641</v>
      </c>
      <c r="CC119" s="194"/>
    </row>
    <row r="120" s="164" customFormat="1" hidden="1" outlineLevel="1" spans="1:81">
      <c r="A120" s="203" t="s">
        <v>141</v>
      </c>
      <c r="B120" s="192">
        <v>83.0912029999999</v>
      </c>
      <c r="C120" s="193">
        <v>66.00492</v>
      </c>
      <c r="D120" s="177">
        <v>1.25886377863953</v>
      </c>
      <c r="E120" s="195">
        <v>17.0862829999999</v>
      </c>
      <c r="F120" s="196">
        <v>68.8446629999991</v>
      </c>
      <c r="G120" s="192">
        <v>0</v>
      </c>
      <c r="H120" s="193">
        <v>0</v>
      </c>
      <c r="I120" s="177" t="s">
        <v>29</v>
      </c>
      <c r="J120" s="195">
        <v>0</v>
      </c>
      <c r="K120" s="196">
        <v>0</v>
      </c>
      <c r="L120" s="192">
        <v>57.1289179999999</v>
      </c>
      <c r="M120" s="193">
        <v>45.15396577</v>
      </c>
      <c r="N120" s="177">
        <v>1.26520266881976</v>
      </c>
      <c r="O120" s="195">
        <v>11.9749522299999</v>
      </c>
      <c r="P120" s="196">
        <v>47.036517</v>
      </c>
      <c r="Q120" s="192">
        <v>25.962285</v>
      </c>
      <c r="R120" s="193">
        <v>20.85095423</v>
      </c>
      <c r="S120" s="177">
        <v>1.24513653972948</v>
      </c>
      <c r="T120" s="195">
        <v>5.11133077000004</v>
      </c>
      <c r="U120" s="196">
        <v>21.8081459999991</v>
      </c>
      <c r="V120" s="230">
        <v>0.31245527880972</v>
      </c>
      <c r="W120" s="177">
        <v>0.315900000030301</v>
      </c>
      <c r="X120" s="177">
        <v>0.989095532699429</v>
      </c>
      <c r="Y120" s="248">
        <v>-0.00344472122058082</v>
      </c>
      <c r="Z120" s="249">
        <v>0.316773226125014</v>
      </c>
      <c r="AA120" s="192">
        <v>3.884447</v>
      </c>
      <c r="AB120" s="193">
        <v>4.37852264</v>
      </c>
      <c r="AC120" s="177">
        <v>0.887159281652132</v>
      </c>
      <c r="AD120" s="195">
        <v>-0.494075640000001</v>
      </c>
      <c r="AE120" s="656">
        <v>3.80575800000001</v>
      </c>
      <c r="AF120" s="192">
        <v>1.306612</v>
      </c>
      <c r="AG120" s="193">
        <v>0.928581</v>
      </c>
      <c r="AH120" s="177">
        <v>1.40710611136777</v>
      </c>
      <c r="AI120" s="195">
        <v>0.378030999999999</v>
      </c>
      <c r="AJ120" s="196">
        <v>1.215254</v>
      </c>
      <c r="AK120" s="318">
        <v>0</v>
      </c>
      <c r="AL120" s="193">
        <v>0</v>
      </c>
      <c r="AM120" s="177" t="s">
        <v>29</v>
      </c>
      <c r="AN120" s="193">
        <v>0</v>
      </c>
      <c r="AO120" s="196">
        <v>0.0792</v>
      </c>
      <c r="AP120" s="318">
        <v>0</v>
      </c>
      <c r="AQ120" s="193">
        <v>0</v>
      </c>
      <c r="AR120" s="194" t="s">
        <v>29</v>
      </c>
      <c r="AS120" s="193">
        <v>0</v>
      </c>
      <c r="AT120" s="196">
        <v>0</v>
      </c>
      <c r="AU120" s="192">
        <v>20.771226</v>
      </c>
      <c r="AV120" s="193">
        <v>15.54385059</v>
      </c>
      <c r="AW120" s="194">
        <v>1.33629861402316</v>
      </c>
      <c r="AX120" s="661">
        <v>5.22737541000004</v>
      </c>
      <c r="AY120" s="196">
        <v>16.8663339999991</v>
      </c>
      <c r="AZ120" s="266">
        <v>0.249981047933559</v>
      </c>
      <c r="BA120" s="177">
        <v>0.235495332620659</v>
      </c>
      <c r="BB120" s="177">
        <v>1.06151168752136</v>
      </c>
      <c r="BC120" s="194">
        <v>0.0144857153128997</v>
      </c>
      <c r="BD120" s="249">
        <v>0.244991162205258</v>
      </c>
      <c r="BE120" s="323">
        <v>8</v>
      </c>
      <c r="BF120" s="286">
        <v>8</v>
      </c>
      <c r="BG120" s="177">
        <v>1</v>
      </c>
      <c r="BH120" s="177">
        <v>0</v>
      </c>
      <c r="BI120" s="274">
        <v>8</v>
      </c>
      <c r="BJ120" s="697">
        <v>10.386400375</v>
      </c>
      <c r="BK120" s="697">
        <v>8.250615</v>
      </c>
      <c r="BL120" s="177">
        <v>1.25886377863953</v>
      </c>
      <c r="BM120" s="697">
        <v>2.13578537499999</v>
      </c>
      <c r="BN120" s="310">
        <v>0.0467491967832022</v>
      </c>
      <c r="BO120" s="177">
        <v>0.0663363070510501</v>
      </c>
      <c r="BP120" s="177">
        <v>0.704730167557046</v>
      </c>
      <c r="BQ120" s="177">
        <v>-0.0195871102678479</v>
      </c>
      <c r="BR120" s="249">
        <v>0.0552803635628234</v>
      </c>
      <c r="BS120" s="323">
        <v>21.3907418481961</v>
      </c>
      <c r="BT120" s="286">
        <v>15.0747010868488</v>
      </c>
      <c r="BU120" s="177">
        <v>1.41898281929169</v>
      </c>
      <c r="BV120" s="177">
        <v>6.31604076134735</v>
      </c>
      <c r="BW120" s="274">
        <v>18.0896060653355</v>
      </c>
      <c r="BX120" s="323">
        <v>5.3472800632883</v>
      </c>
      <c r="BY120" s="286">
        <v>3.55002174660447</v>
      </c>
      <c r="BZ120" s="177">
        <v>1.50626684707013</v>
      </c>
      <c r="CA120" s="177">
        <v>1.79725831668383</v>
      </c>
      <c r="CB120" s="274">
        <v>4.43179361378182</v>
      </c>
      <c r="CC120" s="194"/>
    </row>
    <row r="121" s="164" customFormat="1" hidden="1" outlineLevel="1" spans="1:81">
      <c r="A121" s="203" t="s">
        <v>142</v>
      </c>
      <c r="B121" s="192">
        <v>14.138004</v>
      </c>
      <c r="C121" s="193">
        <v>14.82624</v>
      </c>
      <c r="D121" s="177">
        <v>0.953579869204869</v>
      </c>
      <c r="E121" s="195">
        <v>-0.688236000000003</v>
      </c>
      <c r="F121" s="196">
        <v>14.4204929999999</v>
      </c>
      <c r="G121" s="192">
        <v>0</v>
      </c>
      <c r="H121" s="193">
        <v>0</v>
      </c>
      <c r="I121" s="177" t="s">
        <v>29</v>
      </c>
      <c r="J121" s="195">
        <v>0</v>
      </c>
      <c r="K121" s="196">
        <v>0</v>
      </c>
      <c r="L121" s="192">
        <v>9.40172199999999</v>
      </c>
      <c r="M121" s="193">
        <v>10.09370419</v>
      </c>
      <c r="N121" s="177">
        <v>0.931444177779098</v>
      </c>
      <c r="O121" s="195">
        <v>-0.691982190000015</v>
      </c>
      <c r="P121" s="196">
        <v>9.823334</v>
      </c>
      <c r="Q121" s="192">
        <v>4.73628200000001</v>
      </c>
      <c r="R121" s="193">
        <v>4.73253581</v>
      </c>
      <c r="S121" s="177">
        <v>1.00079158196587</v>
      </c>
      <c r="T121" s="195">
        <v>0.00374619000001175</v>
      </c>
      <c r="U121" s="196">
        <v>4.5971589999999</v>
      </c>
      <c r="V121" s="230">
        <v>0.335003583249801</v>
      </c>
      <c r="W121" s="177">
        <v>0.319200000134896</v>
      </c>
      <c r="X121" s="177">
        <v>1.04950997214356</v>
      </c>
      <c r="Y121" s="248">
        <v>0.0158035831149045</v>
      </c>
      <c r="Z121" s="249">
        <v>0.318793469821034</v>
      </c>
      <c r="AA121" s="192">
        <v>1.304811</v>
      </c>
      <c r="AB121" s="193">
        <v>1.31694734</v>
      </c>
      <c r="AC121" s="177">
        <v>0.990784491048822</v>
      </c>
      <c r="AD121" s="195">
        <v>-0.0121363400000003</v>
      </c>
      <c r="AE121" s="656">
        <v>1.055132</v>
      </c>
      <c r="AF121" s="192">
        <v>0.048726</v>
      </c>
      <c r="AG121" s="193">
        <v>1.3571</v>
      </c>
      <c r="AH121" s="177">
        <v>0.0359045022474394</v>
      </c>
      <c r="AI121" s="195">
        <v>-1.308374</v>
      </c>
      <c r="AJ121" s="196">
        <v>3.751579</v>
      </c>
      <c r="AK121" s="192">
        <v>0</v>
      </c>
      <c r="AL121" s="193">
        <v>0</v>
      </c>
      <c r="AM121" s="177" t="s">
        <v>29</v>
      </c>
      <c r="AN121" s="195">
        <v>0</v>
      </c>
      <c r="AO121" s="196">
        <v>0</v>
      </c>
      <c r="AP121" s="192">
        <v>0</v>
      </c>
      <c r="AQ121" s="193">
        <v>0</v>
      </c>
      <c r="AR121" s="194" t="s">
        <v>29</v>
      </c>
      <c r="AS121" s="195">
        <v>0</v>
      </c>
      <c r="AT121" s="196">
        <v>0</v>
      </c>
      <c r="AU121" s="192">
        <v>3.38274500000001</v>
      </c>
      <c r="AV121" s="193">
        <v>2.05848847</v>
      </c>
      <c r="AW121" s="194">
        <v>1.64331500967796</v>
      </c>
      <c r="AX121" s="661">
        <v>1.32425653000001</v>
      </c>
      <c r="AY121" s="196">
        <v>-0.209552000000102</v>
      </c>
      <c r="AZ121" s="230">
        <v>0.239266094421816</v>
      </c>
      <c r="BA121" s="177">
        <v>0.138840897624752</v>
      </c>
      <c r="BB121" s="177">
        <v>1.72331134784568</v>
      </c>
      <c r="BC121" s="248">
        <v>0.100425196797064</v>
      </c>
      <c r="BD121" s="249">
        <v>-0.0145315420214901</v>
      </c>
      <c r="BE121" s="285">
        <v>2</v>
      </c>
      <c r="BF121" s="286">
        <v>2</v>
      </c>
      <c r="BG121" s="177">
        <v>1</v>
      </c>
      <c r="BH121" s="299">
        <v>0</v>
      </c>
      <c r="BI121" s="274">
        <v>2</v>
      </c>
      <c r="BJ121" s="697">
        <v>7.069002</v>
      </c>
      <c r="BK121" s="697">
        <v>7.41312</v>
      </c>
      <c r="BL121" s="177">
        <v>0.953579869204869</v>
      </c>
      <c r="BM121" s="697">
        <v>-0.344118</v>
      </c>
      <c r="BN121" s="230">
        <v>0.092291033444325</v>
      </c>
      <c r="BO121" s="177">
        <v>0.0888254432681516</v>
      </c>
      <c r="BP121" s="177">
        <v>1.03901573748088</v>
      </c>
      <c r="BQ121" s="177">
        <v>0.00346559017617336</v>
      </c>
      <c r="BR121" s="249">
        <v>0.0731689270262818</v>
      </c>
      <c r="BS121" s="285">
        <v>10.835288788951</v>
      </c>
      <c r="BT121" s="286">
        <v>11.2580355718703</v>
      </c>
      <c r="BU121" s="177">
        <v>0.962449329617012</v>
      </c>
      <c r="BV121" s="299">
        <v>-0.422746782919257</v>
      </c>
      <c r="BW121" s="274">
        <v>13.6670037492938</v>
      </c>
      <c r="BX121" s="285">
        <v>2.59251723046481</v>
      </c>
      <c r="BY121" s="286">
        <v>1.56307576428986</v>
      </c>
      <c r="BZ121" s="177">
        <v>1.65859985145547</v>
      </c>
      <c r="CA121" s="299">
        <v>1.02944146617495</v>
      </c>
      <c r="CB121" s="274">
        <v>-0.198602639290726</v>
      </c>
      <c r="CC121" s="194"/>
    </row>
    <row r="122" s="159" customFormat="1" hidden="1" outlineLevel="1" spans="1:81">
      <c r="A122" s="203" t="s">
        <v>143</v>
      </c>
      <c r="B122" s="192">
        <v>0</v>
      </c>
      <c r="C122" s="321">
        <v>0</v>
      </c>
      <c r="D122" s="314" t="s">
        <v>29</v>
      </c>
      <c r="E122" s="195">
        <v>0</v>
      </c>
      <c r="F122" s="196">
        <v>0</v>
      </c>
      <c r="G122" s="320">
        <v>0</v>
      </c>
      <c r="H122" s="321">
        <v>0</v>
      </c>
      <c r="I122" s="314" t="s">
        <v>29</v>
      </c>
      <c r="J122" s="321">
        <v>0</v>
      </c>
      <c r="K122" s="455">
        <v>0</v>
      </c>
      <c r="L122" s="320">
        <v>0</v>
      </c>
      <c r="M122" s="321">
        <v>0</v>
      </c>
      <c r="N122" s="314" t="s">
        <v>29</v>
      </c>
      <c r="O122" s="321">
        <v>0</v>
      </c>
      <c r="P122" s="455">
        <v>0</v>
      </c>
      <c r="Q122" s="320">
        <v>0</v>
      </c>
      <c r="R122" s="321">
        <v>0</v>
      </c>
      <c r="S122" s="314" t="s">
        <v>29</v>
      </c>
      <c r="T122" s="321">
        <v>0</v>
      </c>
      <c r="U122" s="455">
        <v>0</v>
      </c>
      <c r="V122" s="313" t="s">
        <v>29</v>
      </c>
      <c r="W122" s="314" t="s">
        <v>29</v>
      </c>
      <c r="X122" s="314" t="s">
        <v>29</v>
      </c>
      <c r="Y122" s="308" t="s">
        <v>29</v>
      </c>
      <c r="Z122" s="316" t="s">
        <v>29</v>
      </c>
      <c r="AA122" s="320">
        <v>0</v>
      </c>
      <c r="AB122" s="321">
        <v>0</v>
      </c>
      <c r="AC122" s="314" t="s">
        <v>29</v>
      </c>
      <c r="AD122" s="195">
        <v>0</v>
      </c>
      <c r="AE122" s="475">
        <v>0</v>
      </c>
      <c r="AF122" s="320">
        <v>0</v>
      </c>
      <c r="AG122" s="321">
        <v>0</v>
      </c>
      <c r="AH122" s="314" t="s">
        <v>29</v>
      </c>
      <c r="AI122" s="195">
        <v>0</v>
      </c>
      <c r="AJ122" s="455">
        <v>0</v>
      </c>
      <c r="AK122" s="320">
        <v>0</v>
      </c>
      <c r="AL122" s="321">
        <v>0</v>
      </c>
      <c r="AM122" s="314" t="s">
        <v>29</v>
      </c>
      <c r="AN122" s="321">
        <v>0</v>
      </c>
      <c r="AO122" s="455">
        <v>0</v>
      </c>
      <c r="AP122" s="320">
        <v>0</v>
      </c>
      <c r="AQ122" s="321">
        <v>0</v>
      </c>
      <c r="AR122" s="308" t="s">
        <v>29</v>
      </c>
      <c r="AS122" s="321">
        <v>0</v>
      </c>
      <c r="AT122" s="455">
        <v>0</v>
      </c>
      <c r="AU122" s="192">
        <v>0</v>
      </c>
      <c r="AV122" s="193">
        <v>0</v>
      </c>
      <c r="AW122" s="308" t="s">
        <v>29</v>
      </c>
      <c r="AX122" s="661">
        <v>0</v>
      </c>
      <c r="AY122" s="196">
        <v>0</v>
      </c>
      <c r="AZ122" s="313" t="s">
        <v>29</v>
      </c>
      <c r="BA122" s="314" t="s">
        <v>29</v>
      </c>
      <c r="BB122" s="314" t="s">
        <v>29</v>
      </c>
      <c r="BC122" s="308" t="s">
        <v>29</v>
      </c>
      <c r="BD122" s="316" t="s">
        <v>29</v>
      </c>
      <c r="BE122" s="326">
        <v>0</v>
      </c>
      <c r="BF122" s="327">
        <v>0</v>
      </c>
      <c r="BG122" s="314" t="s">
        <v>29</v>
      </c>
      <c r="BH122" s="314">
        <v>0</v>
      </c>
      <c r="BI122" s="322">
        <v>0</v>
      </c>
      <c r="BJ122" s="503" t="s">
        <v>29</v>
      </c>
      <c r="BK122" s="503" t="s">
        <v>29</v>
      </c>
      <c r="BL122" s="314" t="s">
        <v>29</v>
      </c>
      <c r="BM122" s="503"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c r="CC122" s="194"/>
    </row>
    <row r="123" s="164" customFormat="1" hidden="1" outlineLevel="3" spans="1:81">
      <c r="A123" s="203" t="s">
        <v>144</v>
      </c>
      <c r="B123" s="192">
        <v>241.414182</v>
      </c>
      <c r="C123" s="193">
        <v>192.99364272</v>
      </c>
      <c r="D123" s="177">
        <v>1.25089188740921</v>
      </c>
      <c r="E123" s="195">
        <v>48.4205392799996</v>
      </c>
      <c r="F123" s="196">
        <v>199.529506999999</v>
      </c>
      <c r="G123" s="192">
        <v>0</v>
      </c>
      <c r="H123" s="193">
        <v>0</v>
      </c>
      <c r="I123" s="177" t="s">
        <v>29</v>
      </c>
      <c r="J123" s="195">
        <v>0</v>
      </c>
      <c r="K123" s="196">
        <v>0</v>
      </c>
      <c r="L123" s="192">
        <v>169.750091</v>
      </c>
      <c r="M123" s="193">
        <v>130.94739958</v>
      </c>
      <c r="N123" s="177">
        <v>1.29632273374237</v>
      </c>
      <c r="O123" s="195">
        <v>38.8026914199997</v>
      </c>
      <c r="P123" s="196">
        <v>135.55049</v>
      </c>
      <c r="Q123" s="192">
        <v>71.6640909999999</v>
      </c>
      <c r="R123" s="193">
        <v>62.04624314</v>
      </c>
      <c r="S123" s="177">
        <v>1.15501096236074</v>
      </c>
      <c r="T123" s="195">
        <v>9.61784785999987</v>
      </c>
      <c r="U123" s="196">
        <v>63.9790169999991</v>
      </c>
      <c r="V123" s="230">
        <v>0.296851205700914</v>
      </c>
      <c r="W123" s="177">
        <v>0.321493714847479</v>
      </c>
      <c r="X123" s="177">
        <v>0.923349950532453</v>
      </c>
      <c r="Y123" s="248">
        <v>-0.0246425091465646</v>
      </c>
      <c r="Z123" s="249">
        <v>0.320649401494283</v>
      </c>
      <c r="AA123" s="192">
        <v>12.026509</v>
      </c>
      <c r="AB123" s="193">
        <v>11.41126635</v>
      </c>
      <c r="AC123" s="177">
        <v>1.05391537022532</v>
      </c>
      <c r="AD123" s="195">
        <v>0.615242649999992</v>
      </c>
      <c r="AE123" s="656">
        <v>9.46825600000001</v>
      </c>
      <c r="AF123" s="192">
        <v>2.147545</v>
      </c>
      <c r="AG123" s="193">
        <v>3.38944667</v>
      </c>
      <c r="AH123" s="177">
        <v>0.633597518736</v>
      </c>
      <c r="AI123" s="195">
        <v>-1.24190167</v>
      </c>
      <c r="AJ123" s="196">
        <v>5.273113</v>
      </c>
      <c r="AK123" s="192">
        <v>0.05</v>
      </c>
      <c r="AL123" s="193">
        <v>0</v>
      </c>
      <c r="AM123" s="177" t="s">
        <v>29</v>
      </c>
      <c r="AN123" s="195">
        <v>0.05</v>
      </c>
      <c r="AO123" s="196">
        <v>0.23151</v>
      </c>
      <c r="AP123" s="192">
        <v>0</v>
      </c>
      <c r="AQ123" s="193">
        <v>0</v>
      </c>
      <c r="AR123" s="194" t="s">
        <v>29</v>
      </c>
      <c r="AS123" s="195">
        <v>0</v>
      </c>
      <c r="AT123" s="196">
        <v>0</v>
      </c>
      <c r="AU123" s="192">
        <v>57.5400369999999</v>
      </c>
      <c r="AV123" s="193">
        <v>47.24553012</v>
      </c>
      <c r="AW123" s="194">
        <v>1.21789377437088</v>
      </c>
      <c r="AX123" s="661">
        <v>10.2945068799999</v>
      </c>
      <c r="AY123" s="196">
        <v>49.4691579999991</v>
      </c>
      <c r="AZ123" s="230">
        <v>0.238345719888155</v>
      </c>
      <c r="BA123" s="177">
        <v>0.244803556501314</v>
      </c>
      <c r="BB123" s="177">
        <v>0.973620331724532</v>
      </c>
      <c r="BC123" s="248">
        <v>-0.00645783661315938</v>
      </c>
      <c r="BD123" s="249">
        <v>0.24792903437585</v>
      </c>
      <c r="BE123" s="285">
        <v>21</v>
      </c>
      <c r="BF123" s="286">
        <v>21</v>
      </c>
      <c r="BG123" s="177">
        <v>1</v>
      </c>
      <c r="BH123" s="299">
        <v>0</v>
      </c>
      <c r="BI123" s="274">
        <v>20.33333334</v>
      </c>
      <c r="BJ123" s="697">
        <v>11.4959134285714</v>
      </c>
      <c r="BK123" s="697">
        <v>9.19017346285714</v>
      </c>
      <c r="BL123" s="177">
        <v>1.25089188740921</v>
      </c>
      <c r="BM123" s="697">
        <v>2.30573996571429</v>
      </c>
      <c r="BN123" s="230">
        <v>0.0498169117504456</v>
      </c>
      <c r="BO123" s="177">
        <v>0.0591276800063086</v>
      </c>
      <c r="BP123" s="177">
        <v>0.842531141846431</v>
      </c>
      <c r="BQ123" s="177">
        <v>-0.00931076825586301</v>
      </c>
      <c r="BR123" s="249">
        <v>0.0474529113130122</v>
      </c>
      <c r="BS123" s="285">
        <v>20.0735044558649</v>
      </c>
      <c r="BT123" s="286">
        <v>16.9125526300593</v>
      </c>
      <c r="BU123" s="177">
        <v>1.18689974807159</v>
      </c>
      <c r="BV123" s="299">
        <v>3.16095182580564</v>
      </c>
      <c r="BW123" s="274">
        <v>21.0735226212725</v>
      </c>
      <c r="BX123" s="285">
        <v>4.78443387021121</v>
      </c>
      <c r="BY123" s="286">
        <v>4.14025303335418</v>
      </c>
      <c r="BZ123" s="177">
        <v>1.15558972644122</v>
      </c>
      <c r="CA123" s="299">
        <v>0.644180836857028</v>
      </c>
      <c r="CB123" s="274">
        <v>5.22473811438971</v>
      </c>
      <c r="CC123" s="194"/>
    </row>
    <row r="124" s="163" customFormat="1" collapsed="1" spans="1:81">
      <c r="A124" s="197" t="s">
        <v>145</v>
      </c>
      <c r="B124" s="198">
        <v>787.291792999998</v>
      </c>
      <c r="C124" s="199">
        <v>699.78317954</v>
      </c>
      <c r="D124" s="232">
        <v>1.12505103869104</v>
      </c>
      <c r="E124" s="199">
        <v>87.5086134599979</v>
      </c>
      <c r="F124" s="201">
        <v>700.233853999999</v>
      </c>
      <c r="G124" s="198">
        <v>0</v>
      </c>
      <c r="H124" s="199">
        <v>0</v>
      </c>
      <c r="I124" s="232" t="s">
        <v>29</v>
      </c>
      <c r="J124" s="199">
        <v>0</v>
      </c>
      <c r="K124" s="201">
        <v>0</v>
      </c>
      <c r="L124" s="198">
        <v>537.721067999998</v>
      </c>
      <c r="M124" s="199">
        <v>470.19390551</v>
      </c>
      <c r="N124" s="232">
        <v>1.14361556306595</v>
      </c>
      <c r="O124" s="199">
        <v>67.527162489998</v>
      </c>
      <c r="P124" s="201">
        <v>467.144896</v>
      </c>
      <c r="Q124" s="198">
        <v>249.570725</v>
      </c>
      <c r="R124" s="199">
        <v>229.58927403</v>
      </c>
      <c r="S124" s="232">
        <v>1.08703129122395</v>
      </c>
      <c r="T124" s="199">
        <v>19.9814509699999</v>
      </c>
      <c r="U124" s="655">
        <v>233.088957999998</v>
      </c>
      <c r="V124" s="231">
        <v>0.316999017669171</v>
      </c>
      <c r="W124" s="232">
        <v>0.3280862997892</v>
      </c>
      <c r="X124" s="232">
        <v>0.966206202065882</v>
      </c>
      <c r="Y124" s="200">
        <v>-0.0110872821200287</v>
      </c>
      <c r="Z124" s="250">
        <v>0.332873020446679</v>
      </c>
      <c r="AA124" s="198">
        <v>48.001251</v>
      </c>
      <c r="AB124" s="199">
        <v>41.62152222</v>
      </c>
      <c r="AC124" s="232">
        <v>1.15327956402648</v>
      </c>
      <c r="AD124" s="199">
        <v>6.37972877999996</v>
      </c>
      <c r="AE124" s="202">
        <v>33.9357</v>
      </c>
      <c r="AF124" s="198">
        <v>4.87370500000002</v>
      </c>
      <c r="AG124" s="199">
        <v>6.87583398</v>
      </c>
      <c r="AH124" s="232">
        <v>0.708816561623848</v>
      </c>
      <c r="AI124" s="199">
        <v>-2.00212897999998</v>
      </c>
      <c r="AJ124" s="201">
        <v>8.00748200000002</v>
      </c>
      <c r="AK124" s="198">
        <v>0.05</v>
      </c>
      <c r="AL124" s="199">
        <v>0</v>
      </c>
      <c r="AM124" s="232" t="s">
        <v>29</v>
      </c>
      <c r="AN124" s="199">
        <v>0.05</v>
      </c>
      <c r="AO124" s="201">
        <v>0.23151</v>
      </c>
      <c r="AP124" s="198">
        <v>0</v>
      </c>
      <c r="AQ124" s="199">
        <v>0</v>
      </c>
      <c r="AR124" s="200" t="s">
        <v>29</v>
      </c>
      <c r="AS124" s="199">
        <v>0</v>
      </c>
      <c r="AT124" s="201">
        <v>0</v>
      </c>
      <c r="AU124" s="198">
        <v>196.745769</v>
      </c>
      <c r="AV124" s="199">
        <v>181.09191783</v>
      </c>
      <c r="AW124" s="200">
        <v>1.08644146772301</v>
      </c>
      <c r="AX124" s="662">
        <v>15.6538511699999</v>
      </c>
      <c r="AY124" s="201">
        <v>191.377285999998</v>
      </c>
      <c r="AZ124" s="231">
        <v>0.249901968684691</v>
      </c>
      <c r="BA124" s="232">
        <v>0.258782896080812</v>
      </c>
      <c r="BB124" s="232">
        <v>0.965681938294147</v>
      </c>
      <c r="BC124" s="200">
        <v>-0.00888092739612079</v>
      </c>
      <c r="BD124" s="250">
        <v>0.273304817964426</v>
      </c>
      <c r="BE124" s="287">
        <v>75</v>
      </c>
      <c r="BF124" s="288">
        <v>76</v>
      </c>
      <c r="BG124" s="232">
        <v>0.986842105263158</v>
      </c>
      <c r="BH124" s="232">
        <v>-1</v>
      </c>
      <c r="BI124" s="275">
        <v>73.16666667</v>
      </c>
      <c r="BJ124" s="696">
        <v>10.4816954689349</v>
      </c>
      <c r="BK124" s="696">
        <v>9.23467538982405</v>
      </c>
      <c r="BL124" s="232">
        <v>1.13503669879777</v>
      </c>
      <c r="BM124" s="696">
        <v>1.24702007911084</v>
      </c>
      <c r="BN124" s="231">
        <v>0.0609700893960673</v>
      </c>
      <c r="BO124" s="232">
        <v>0.0594777403014456</v>
      </c>
      <c r="BP124" s="232">
        <v>1.02509088420404</v>
      </c>
      <c r="BQ124" s="232">
        <v>0.00149234909462167</v>
      </c>
      <c r="BR124" s="250">
        <v>0.0484633809207403</v>
      </c>
      <c r="BS124" s="287">
        <v>16.4014848904667</v>
      </c>
      <c r="BT124" s="288">
        <v>16.8130126486277</v>
      </c>
      <c r="BU124" s="232">
        <v>0.975523258873263</v>
      </c>
      <c r="BV124" s="232">
        <v>-0.411527758161021</v>
      </c>
      <c r="BW124" s="275">
        <v>20.6341361457108</v>
      </c>
      <c r="BX124" s="287">
        <v>4.09876336347984</v>
      </c>
      <c r="BY124" s="288">
        <v>4.35092010505521</v>
      </c>
      <c r="BZ124" s="232">
        <v>0.942045191479752</v>
      </c>
      <c r="CA124" s="232">
        <v>-0.25215674157537</v>
      </c>
      <c r="CB124" s="275">
        <v>5.63940882315668</v>
      </c>
      <c r="CC124" s="194"/>
    </row>
    <row r="125" s="159" customFormat="1" ht="16.2" spans="1:81">
      <c r="A125" s="213" t="s">
        <v>146</v>
      </c>
      <c r="B125" s="214">
        <v>30.128575</v>
      </c>
      <c r="C125" s="215">
        <v>44.9947584</v>
      </c>
      <c r="D125" s="238">
        <v>0.66960188411635</v>
      </c>
      <c r="E125" s="215">
        <v>-14.8661834</v>
      </c>
      <c r="F125" s="217">
        <v>42.410967999999</v>
      </c>
      <c r="G125" s="214">
        <v>0</v>
      </c>
      <c r="H125" s="215">
        <v>0</v>
      </c>
      <c r="I125" s="238" t="s">
        <v>29</v>
      </c>
      <c r="J125" s="215">
        <v>0</v>
      </c>
      <c r="K125" s="217">
        <v>0</v>
      </c>
      <c r="L125" s="214">
        <v>20.0379200000001</v>
      </c>
      <c r="M125" s="215">
        <v>30.32196769</v>
      </c>
      <c r="N125" s="238">
        <v>0.660838379779966</v>
      </c>
      <c r="O125" s="215">
        <v>-10.2840476899999</v>
      </c>
      <c r="P125" s="217">
        <v>28.055080000001</v>
      </c>
      <c r="Q125" s="214">
        <v>10.0906549999999</v>
      </c>
      <c r="R125" s="215">
        <v>14.67279071</v>
      </c>
      <c r="S125" s="238">
        <v>0.687712051472443</v>
      </c>
      <c r="T125" s="215">
        <v>-4.58213571000009</v>
      </c>
      <c r="U125" s="217">
        <v>14.355887999998</v>
      </c>
      <c r="V125" s="237">
        <v>0.334919756410647</v>
      </c>
      <c r="W125" s="238">
        <v>0.326099999905767</v>
      </c>
      <c r="X125" s="238">
        <v>1.02704617144259</v>
      </c>
      <c r="Y125" s="216">
        <v>0.00881975650488021</v>
      </c>
      <c r="Z125" s="257">
        <v>0.338494702596704</v>
      </c>
      <c r="AA125" s="214">
        <v>2.360033</v>
      </c>
      <c r="AB125" s="215">
        <v>2.05302701</v>
      </c>
      <c r="AC125" s="238">
        <v>1.14953821284601</v>
      </c>
      <c r="AD125" s="215">
        <v>0.307005989999996</v>
      </c>
      <c r="AE125" s="328">
        <v>1.753311</v>
      </c>
      <c r="AF125" s="214">
        <v>0.329072000000019</v>
      </c>
      <c r="AG125" s="215">
        <v>0.25335501</v>
      </c>
      <c r="AH125" s="238">
        <v>1.29885728330385</v>
      </c>
      <c r="AI125" s="215">
        <v>0.0757169900000189</v>
      </c>
      <c r="AJ125" s="217">
        <v>0.322817</v>
      </c>
      <c r="AK125" s="214">
        <v>0</v>
      </c>
      <c r="AL125" s="215">
        <v>0</v>
      </c>
      <c r="AM125" s="238" t="s">
        <v>29</v>
      </c>
      <c r="AN125" s="215">
        <v>0</v>
      </c>
      <c r="AO125" s="217">
        <v>0</v>
      </c>
      <c r="AP125" s="214">
        <v>0</v>
      </c>
      <c r="AQ125" s="215">
        <v>0</v>
      </c>
      <c r="AR125" s="216" t="s">
        <v>29</v>
      </c>
      <c r="AS125" s="215">
        <v>0</v>
      </c>
      <c r="AT125" s="217">
        <v>0</v>
      </c>
      <c r="AU125" s="214">
        <v>7.40154999999989</v>
      </c>
      <c r="AV125" s="215">
        <v>12.36640869</v>
      </c>
      <c r="AW125" s="216">
        <v>0.598520571779671</v>
      </c>
      <c r="AX125" s="488">
        <v>-4.96485869000011</v>
      </c>
      <c r="AY125" s="217">
        <v>12.279759999998</v>
      </c>
      <c r="AZ125" s="237">
        <v>0.245665452149658</v>
      </c>
      <c r="BA125" s="238">
        <v>0.274841095490803</v>
      </c>
      <c r="BB125" s="238">
        <v>0.893845411694916</v>
      </c>
      <c r="BC125" s="216">
        <v>-0.0291756433411445</v>
      </c>
      <c r="BD125" s="257">
        <v>0.28954208260463</v>
      </c>
      <c r="BE125" s="292">
        <v>3</v>
      </c>
      <c r="BF125" s="293">
        <v>3</v>
      </c>
      <c r="BG125" s="238">
        <v>1</v>
      </c>
      <c r="BH125" s="238">
        <v>0</v>
      </c>
      <c r="BI125" s="279">
        <v>3</v>
      </c>
      <c r="BJ125" s="504">
        <v>10.0428583333333</v>
      </c>
      <c r="BK125" s="504">
        <v>14.9982528</v>
      </c>
      <c r="BL125" s="238">
        <v>0.669601884116351</v>
      </c>
      <c r="BM125" s="504">
        <v>-4.95539446666667</v>
      </c>
      <c r="BN125" s="237">
        <v>0.0783320485618719</v>
      </c>
      <c r="BO125" s="238">
        <v>0.0456281372098667</v>
      </c>
      <c r="BP125" s="238">
        <v>1.71674877283689</v>
      </c>
      <c r="BQ125" s="238">
        <v>0.0327039113520052</v>
      </c>
      <c r="BR125" s="257">
        <v>0.0413409804746744</v>
      </c>
      <c r="BS125" s="292">
        <v>12.7661668290232</v>
      </c>
      <c r="BT125" s="293">
        <v>21.9163012375565</v>
      </c>
      <c r="BU125" s="238">
        <v>0.582496411718718</v>
      </c>
      <c r="BV125" s="238">
        <v>-9.15013440853334</v>
      </c>
      <c r="BW125" s="279">
        <v>24.1890731307789</v>
      </c>
      <c r="BX125" s="292">
        <v>3.13620614626995</v>
      </c>
      <c r="BY125" s="293">
        <v>6.02350024123647</v>
      </c>
      <c r="BZ125" s="238">
        <v>0.520661744943529</v>
      </c>
      <c r="CA125" s="238">
        <v>-2.88729409496652</v>
      </c>
      <c r="CB125" s="279">
        <v>7.00375461056141</v>
      </c>
      <c r="CC125" s="194"/>
    </row>
    <row r="126" s="159" customFormat="1" hidden="1" outlineLevel="2" spans="1:81">
      <c r="A126" s="309" t="s">
        <v>147</v>
      </c>
      <c r="B126" s="192">
        <v>0.025047</v>
      </c>
      <c r="C126" s="321">
        <v>10.0028832</v>
      </c>
      <c r="D126" s="314">
        <v>0.00250397805304775</v>
      </c>
      <c r="E126" s="321">
        <v>-9.9778362</v>
      </c>
      <c r="F126" s="196">
        <v>10.46615</v>
      </c>
      <c r="G126" s="320">
        <v>0</v>
      </c>
      <c r="H126" s="321">
        <v>0</v>
      </c>
      <c r="I126" s="314" t="s">
        <v>29</v>
      </c>
      <c r="J126" s="321">
        <v>0</v>
      </c>
      <c r="K126" s="455">
        <v>0</v>
      </c>
      <c r="L126" s="320">
        <v>0.0412679999999241</v>
      </c>
      <c r="M126" s="321">
        <v>5.90170109</v>
      </c>
      <c r="N126" s="314">
        <v>0.0069925601738539</v>
      </c>
      <c r="O126" s="321">
        <v>-5.86043309000008</v>
      </c>
      <c r="P126" s="455">
        <v>6.016831</v>
      </c>
      <c r="Q126" s="320">
        <v>-0.0162209999999241</v>
      </c>
      <c r="R126" s="321">
        <v>4.10118211</v>
      </c>
      <c r="S126" s="314">
        <v>-0.00395520110174385</v>
      </c>
      <c r="T126" s="321">
        <v>-4.11740310999992</v>
      </c>
      <c r="U126" s="455">
        <v>4.44931900000001</v>
      </c>
      <c r="V126" s="313">
        <v>-0.647622469753829</v>
      </c>
      <c r="W126" s="314">
        <v>0.409999999800058</v>
      </c>
      <c r="X126" s="314">
        <v>-1.57956700016988</v>
      </c>
      <c r="Y126" s="308">
        <v>-1.05762246955389</v>
      </c>
      <c r="Z126" s="316">
        <v>0.425115156958385</v>
      </c>
      <c r="AA126" s="320">
        <v>0.761727999999999</v>
      </c>
      <c r="AB126" s="321">
        <v>1.08536734</v>
      </c>
      <c r="AC126" s="314">
        <v>0.70181584789533</v>
      </c>
      <c r="AD126" s="321">
        <v>-0.323639340000001</v>
      </c>
      <c r="AE126" s="475">
        <v>0</v>
      </c>
      <c r="AF126" s="320">
        <v>0.066563</v>
      </c>
      <c r="AG126" s="321">
        <v>0</v>
      </c>
      <c r="AH126" s="314" t="s">
        <v>29</v>
      </c>
      <c r="AI126" s="321">
        <v>0.066563</v>
      </c>
      <c r="AJ126" s="455">
        <v>0.04</v>
      </c>
      <c r="AK126" s="320">
        <v>0</v>
      </c>
      <c r="AL126" s="321">
        <v>0</v>
      </c>
      <c r="AM126" s="314" t="s">
        <v>29</v>
      </c>
      <c r="AN126" s="321">
        <v>0</v>
      </c>
      <c r="AO126" s="455">
        <v>0</v>
      </c>
      <c r="AP126" s="320">
        <v>0</v>
      </c>
      <c r="AQ126" s="321">
        <v>0</v>
      </c>
      <c r="AR126" s="308" t="s">
        <v>29</v>
      </c>
      <c r="AS126" s="321">
        <v>0</v>
      </c>
      <c r="AT126" s="455">
        <v>0</v>
      </c>
      <c r="AU126" s="192">
        <v>-0.844511999999923</v>
      </c>
      <c r="AV126" s="193">
        <v>3.01581477</v>
      </c>
      <c r="AW126" s="308">
        <v>-0.280027808206511</v>
      </c>
      <c r="AX126" s="661">
        <v>-3.86032676999992</v>
      </c>
      <c r="AY126" s="196">
        <v>4.40931900000001</v>
      </c>
      <c r="AZ126" s="313">
        <v>-33.7170918672864</v>
      </c>
      <c r="BA126" s="314">
        <v>0.301494550091318</v>
      </c>
      <c r="BB126" s="314">
        <v>-111.833171966372</v>
      </c>
      <c r="BC126" s="308">
        <v>-34.0185864173777</v>
      </c>
      <c r="BD126" s="316">
        <v>0.42129331224949</v>
      </c>
      <c r="BE126" s="326">
        <v>2</v>
      </c>
      <c r="BF126" s="327">
        <v>2</v>
      </c>
      <c r="BG126" s="314">
        <v>1</v>
      </c>
      <c r="BH126" s="314">
        <v>0</v>
      </c>
      <c r="BI126" s="322">
        <v>0.5</v>
      </c>
      <c r="BJ126" s="503">
        <v>0.0125235</v>
      </c>
      <c r="BK126" s="503">
        <v>5.0014416</v>
      </c>
      <c r="BL126" s="314">
        <v>0.00250397805304781</v>
      </c>
      <c r="BM126" s="503">
        <v>-4.9889181</v>
      </c>
      <c r="BN126" s="313">
        <v>30.4119455423803</v>
      </c>
      <c r="BO126" s="314">
        <v>0.10850544970874</v>
      </c>
      <c r="BP126" s="314">
        <v>280.28035111614</v>
      </c>
      <c r="BQ126" s="314">
        <v>30.3034400926715</v>
      </c>
      <c r="BR126" s="316">
        <v>0</v>
      </c>
      <c r="BS126" s="326">
        <v>0.0328818160813309</v>
      </c>
      <c r="BT126" s="327">
        <v>9.21612695661176</v>
      </c>
      <c r="BU126" s="314">
        <v>0.00356785624114486</v>
      </c>
      <c r="BV126" s="314">
        <v>-9.18324514053043</v>
      </c>
      <c r="BW126" s="322" t="s">
        <v>29</v>
      </c>
      <c r="BX126" s="326">
        <v>-1.10867921357745</v>
      </c>
      <c r="BY126" s="327">
        <v>2.77861205036813</v>
      </c>
      <c r="BZ126" s="314">
        <v>-0.399004680567251</v>
      </c>
      <c r="CA126" s="314">
        <v>-3.88729126394558</v>
      </c>
      <c r="CB126" s="322" t="s">
        <v>29</v>
      </c>
      <c r="CC126" s="194"/>
    </row>
    <row r="127" s="159" customFormat="1" hidden="1" outlineLevel="2" spans="1:81">
      <c r="A127" s="309" t="s">
        <v>148</v>
      </c>
      <c r="B127" s="192">
        <v>3.719257</v>
      </c>
      <c r="C127" s="321">
        <v>0</v>
      </c>
      <c r="D127" s="314" t="s">
        <v>29</v>
      </c>
      <c r="E127" s="321">
        <v>3.719257</v>
      </c>
      <c r="F127" s="196">
        <v>0</v>
      </c>
      <c r="G127" s="320">
        <v>0</v>
      </c>
      <c r="H127" s="321">
        <v>0</v>
      </c>
      <c r="I127" s="314" t="s">
        <v>29</v>
      </c>
      <c r="J127" s="321">
        <v>0</v>
      </c>
      <c r="K127" s="455">
        <v>0</v>
      </c>
      <c r="L127" s="320">
        <v>2.38226500000001</v>
      </c>
      <c r="M127" s="321">
        <v>0</v>
      </c>
      <c r="N127" s="314" t="s">
        <v>29</v>
      </c>
      <c r="O127" s="321">
        <v>2.38226500000001</v>
      </c>
      <c r="P127" s="455">
        <v>0</v>
      </c>
      <c r="Q127" s="320">
        <v>1.33699199999999</v>
      </c>
      <c r="R127" s="321">
        <v>0</v>
      </c>
      <c r="S127" s="314" t="s">
        <v>29</v>
      </c>
      <c r="T127" s="321">
        <v>1.33699199999999</v>
      </c>
      <c r="U127" s="455">
        <v>0</v>
      </c>
      <c r="V127" s="313">
        <v>0.359478250629089</v>
      </c>
      <c r="W127" s="314" t="s">
        <v>29</v>
      </c>
      <c r="X127" s="314" t="s">
        <v>29</v>
      </c>
      <c r="Y127" s="308" t="s">
        <v>29</v>
      </c>
      <c r="Z127" s="316" t="s">
        <v>29</v>
      </c>
      <c r="AA127" s="320">
        <v>0.664233999999998</v>
      </c>
      <c r="AB127" s="321">
        <v>0</v>
      </c>
      <c r="AC127" s="314" t="s">
        <v>29</v>
      </c>
      <c r="AD127" s="321">
        <v>0.664233999999998</v>
      </c>
      <c r="AE127" s="475">
        <v>0</v>
      </c>
      <c r="AF127" s="320">
        <v>0</v>
      </c>
      <c r="AG127" s="321">
        <v>0</v>
      </c>
      <c r="AH127" s="314" t="s">
        <v>29</v>
      </c>
      <c r="AI127" s="321">
        <v>0</v>
      </c>
      <c r="AJ127" s="455">
        <v>0</v>
      </c>
      <c r="AK127" s="320">
        <v>0</v>
      </c>
      <c r="AL127" s="321">
        <v>0</v>
      </c>
      <c r="AM127" s="314" t="s">
        <v>29</v>
      </c>
      <c r="AN127" s="321">
        <v>0</v>
      </c>
      <c r="AO127" s="455">
        <v>0</v>
      </c>
      <c r="AP127" s="320">
        <v>0</v>
      </c>
      <c r="AQ127" s="321">
        <v>0</v>
      </c>
      <c r="AR127" s="308" t="s">
        <v>29</v>
      </c>
      <c r="AS127" s="321">
        <v>0</v>
      </c>
      <c r="AT127" s="455">
        <v>0</v>
      </c>
      <c r="AU127" s="192">
        <v>0.672757999999994</v>
      </c>
      <c r="AV127" s="193">
        <v>0</v>
      </c>
      <c r="AW127" s="308" t="s">
        <v>29</v>
      </c>
      <c r="AX127" s="661">
        <v>0.672757999999994</v>
      </c>
      <c r="AY127" s="196">
        <v>0</v>
      </c>
      <c r="AZ127" s="313">
        <v>0.18088505311679</v>
      </c>
      <c r="BA127" s="314" t="s">
        <v>29</v>
      </c>
      <c r="BB127" s="314" t="s">
        <v>29</v>
      </c>
      <c r="BC127" s="308" t="s">
        <v>29</v>
      </c>
      <c r="BD127" s="316" t="s">
        <v>29</v>
      </c>
      <c r="BE127" s="326">
        <v>1</v>
      </c>
      <c r="BF127" s="327">
        <v>0</v>
      </c>
      <c r="BG127" s="314" t="s">
        <v>29</v>
      </c>
      <c r="BH127" s="314">
        <v>1</v>
      </c>
      <c r="BI127" s="322">
        <v>0</v>
      </c>
      <c r="BJ127" s="503">
        <v>4.184164125</v>
      </c>
      <c r="BK127" s="503" t="s">
        <v>29</v>
      </c>
      <c r="BL127" s="314" t="s">
        <v>29</v>
      </c>
      <c r="BM127" s="503" t="s">
        <v>29</v>
      </c>
      <c r="BN127" s="313">
        <v>0.178593197512298</v>
      </c>
      <c r="BO127" s="314" t="s">
        <v>29</v>
      </c>
      <c r="BP127" s="314" t="s">
        <v>29</v>
      </c>
      <c r="BQ127" s="314" t="s">
        <v>29</v>
      </c>
      <c r="BR127" s="316" t="s">
        <v>29</v>
      </c>
      <c r="BS127" s="326">
        <v>5.59931740922628</v>
      </c>
      <c r="BT127" s="327" t="s">
        <v>29</v>
      </c>
      <c r="BU127" s="314" t="s">
        <v>29</v>
      </c>
      <c r="BV127" s="314" t="s">
        <v>29</v>
      </c>
      <c r="BW127" s="322" t="s">
        <v>29</v>
      </c>
      <c r="BX127" s="326">
        <v>1.01283282698566</v>
      </c>
      <c r="BY127" s="327" t="s">
        <v>29</v>
      </c>
      <c r="BZ127" s="314" t="s">
        <v>29</v>
      </c>
      <c r="CA127" s="314" t="s">
        <v>29</v>
      </c>
      <c r="CB127" s="322" t="s">
        <v>29</v>
      </c>
      <c r="CC127" s="194"/>
    </row>
    <row r="128" s="159" customFormat="1" hidden="1" outlineLevel="2" spans="1:81">
      <c r="A128" s="309" t="s">
        <v>149</v>
      </c>
      <c r="B128" s="192">
        <v>8.121698</v>
      </c>
      <c r="C128" s="321">
        <v>10.0028832</v>
      </c>
      <c r="D128" s="314">
        <v>0.811935702698198</v>
      </c>
      <c r="E128" s="321">
        <v>-1.8811852</v>
      </c>
      <c r="F128" s="196">
        <v>10.5940829999999</v>
      </c>
      <c r="G128" s="320">
        <v>0.143833</v>
      </c>
      <c r="H128" s="321">
        <v>0</v>
      </c>
      <c r="I128" s="314" t="s">
        <v>29</v>
      </c>
      <c r="J128" s="321">
        <v>0.143833</v>
      </c>
      <c r="K128" s="455">
        <v>0.0481399999999999</v>
      </c>
      <c r="L128" s="320">
        <v>9.37159599999999</v>
      </c>
      <c r="M128" s="321">
        <v>3.40098029</v>
      </c>
      <c r="N128" s="314">
        <v>2.75555728080976</v>
      </c>
      <c r="O128" s="321">
        <v>5.97061570999999</v>
      </c>
      <c r="P128" s="455">
        <v>1.761389</v>
      </c>
      <c r="Q128" s="320">
        <v>-1.24989799999999</v>
      </c>
      <c r="R128" s="321">
        <v>6.60190291</v>
      </c>
      <c r="S128" s="314">
        <v>-0.189323899039284</v>
      </c>
      <c r="T128" s="321">
        <v>-7.85180090999999</v>
      </c>
      <c r="U128" s="455">
        <v>8.8326939999999</v>
      </c>
      <c r="V128" s="313">
        <v>-0.153896143392674</v>
      </c>
      <c r="W128" s="314">
        <v>0.659999999800058</v>
      </c>
      <c r="X128" s="314">
        <v>-0.233175974908024</v>
      </c>
      <c r="Y128" s="308">
        <v>-0.813896143192732</v>
      </c>
      <c r="Z128" s="316">
        <v>0.833738417945186</v>
      </c>
      <c r="AA128" s="320">
        <v>2.188836</v>
      </c>
      <c r="AB128" s="321">
        <v>1.86535101</v>
      </c>
      <c r="AC128" s="314">
        <v>1.17341775798004</v>
      </c>
      <c r="AD128" s="321">
        <v>0.323484989999997</v>
      </c>
      <c r="AE128" s="475">
        <v>1.695904</v>
      </c>
      <c r="AF128" s="320">
        <v>0.071738</v>
      </c>
      <c r="AG128" s="321">
        <v>0.217305</v>
      </c>
      <c r="AH128" s="314">
        <v>0.330125859966407</v>
      </c>
      <c r="AI128" s="321">
        <v>-0.145567</v>
      </c>
      <c r="AJ128" s="455">
        <v>0.361564999999999</v>
      </c>
      <c r="AK128" s="320">
        <v>0</v>
      </c>
      <c r="AL128" s="321">
        <v>0</v>
      </c>
      <c r="AM128" s="314" t="s">
        <v>29</v>
      </c>
      <c r="AN128" s="321">
        <v>0</v>
      </c>
      <c r="AO128" s="455">
        <v>0</v>
      </c>
      <c r="AP128" s="320">
        <v>0</v>
      </c>
      <c r="AQ128" s="321">
        <v>0</v>
      </c>
      <c r="AR128" s="308" t="s">
        <v>29</v>
      </c>
      <c r="AS128" s="321">
        <v>0</v>
      </c>
      <c r="AT128" s="455">
        <v>0</v>
      </c>
      <c r="AU128" s="192">
        <v>-3.65430499999999</v>
      </c>
      <c r="AV128" s="193">
        <v>4.5192469</v>
      </c>
      <c r="AW128" s="308">
        <v>-0.808609283993753</v>
      </c>
      <c r="AX128" s="661">
        <v>-8.17355189999999</v>
      </c>
      <c r="AY128" s="196">
        <v>6.7270849999999</v>
      </c>
      <c r="AZ128" s="313">
        <v>-0.449943472411802</v>
      </c>
      <c r="BA128" s="314">
        <v>0.451794428630337</v>
      </c>
      <c r="BB128" s="314">
        <v>-0.995903100832505</v>
      </c>
      <c r="BC128" s="308">
        <v>-0.901737901042139</v>
      </c>
      <c r="BD128" s="316">
        <v>0.634985113860253</v>
      </c>
      <c r="BE128" s="326">
        <v>3</v>
      </c>
      <c r="BF128" s="327">
        <v>3</v>
      </c>
      <c r="BG128" s="314">
        <v>1</v>
      </c>
      <c r="BH128" s="314">
        <v>0</v>
      </c>
      <c r="BI128" s="322">
        <v>2.91666667</v>
      </c>
      <c r="BJ128" s="503">
        <v>2.70723266666667</v>
      </c>
      <c r="BK128" s="503">
        <v>3.3342944</v>
      </c>
      <c r="BL128" s="314">
        <v>0.811935702698198</v>
      </c>
      <c r="BM128" s="503">
        <v>-0.627061733333333</v>
      </c>
      <c r="BN128" s="313">
        <v>0.269504726720939</v>
      </c>
      <c r="BO128" s="314">
        <v>0.186481334701579</v>
      </c>
      <c r="BP128" s="314">
        <v>1.44521019839449</v>
      </c>
      <c r="BQ128" s="314">
        <v>0.0830233920193602</v>
      </c>
      <c r="BR128" s="316">
        <v>0.160080301428638</v>
      </c>
      <c r="BS128" s="326">
        <v>3.71051006105529</v>
      </c>
      <c r="BT128" s="327">
        <v>5.36246698148248</v>
      </c>
      <c r="BU128" s="314">
        <v>0.691940868609227</v>
      </c>
      <c r="BV128" s="314">
        <v>-1.65195692042719</v>
      </c>
      <c r="BW128" s="322">
        <v>6.24686479895084</v>
      </c>
      <c r="BX128" s="326">
        <v>-1.66951978129014</v>
      </c>
      <c r="BY128" s="327">
        <v>2.42273270594793</v>
      </c>
      <c r="BZ128" s="314">
        <v>-0.689106056640664</v>
      </c>
      <c r="CA128" s="314">
        <v>-4.09225248723807</v>
      </c>
      <c r="CB128" s="322">
        <v>3.9666661556314</v>
      </c>
      <c r="CC128" s="194"/>
    </row>
    <row r="129" s="159" customFormat="1" hidden="1" outlineLevel="2" spans="1:81">
      <c r="A129" s="309" t="s">
        <v>150</v>
      </c>
      <c r="B129" s="192">
        <v>51.9583119999998</v>
      </c>
      <c r="C129" s="321">
        <v>45.0006048</v>
      </c>
      <c r="D129" s="314">
        <v>1.15461363754826</v>
      </c>
      <c r="E129" s="321">
        <v>6.95770719999977</v>
      </c>
      <c r="F129" s="196">
        <v>46.243826999999</v>
      </c>
      <c r="G129" s="320">
        <v>0</v>
      </c>
      <c r="H129" s="321">
        <v>0</v>
      </c>
      <c r="I129" s="314" t="s">
        <v>29</v>
      </c>
      <c r="J129" s="321">
        <v>0</v>
      </c>
      <c r="K129" s="455">
        <v>0</v>
      </c>
      <c r="L129" s="320">
        <v>34.6626029999998</v>
      </c>
      <c r="M129" s="321">
        <v>29.92540219</v>
      </c>
      <c r="N129" s="314">
        <v>1.15830032224539</v>
      </c>
      <c r="O129" s="321">
        <v>4.73720080999983</v>
      </c>
      <c r="P129" s="455">
        <v>30.334790000001</v>
      </c>
      <c r="Q129" s="320">
        <v>17.2957089999999</v>
      </c>
      <c r="R129" s="321">
        <v>15.07520261</v>
      </c>
      <c r="S129" s="314">
        <v>1.1472952933002</v>
      </c>
      <c r="T129" s="321">
        <v>2.22050638999994</v>
      </c>
      <c r="U129" s="455">
        <v>15.9090369999981</v>
      </c>
      <c r="V129" s="313">
        <v>0.33287665311375</v>
      </c>
      <c r="W129" s="314">
        <v>0.335000000044444</v>
      </c>
      <c r="X129" s="314">
        <v>0.993661650953994</v>
      </c>
      <c r="Y129" s="308">
        <v>-0.00212334693069366</v>
      </c>
      <c r="Z129" s="316">
        <v>0.34402509550082</v>
      </c>
      <c r="AA129" s="320">
        <v>1.971212</v>
      </c>
      <c r="AB129" s="321">
        <v>2.62928268</v>
      </c>
      <c r="AC129" s="314">
        <v>0.749714747293736</v>
      </c>
      <c r="AD129" s="321">
        <v>-0.658070680000003</v>
      </c>
      <c r="AE129" s="475">
        <v>6.52337999999999</v>
      </c>
      <c r="AF129" s="320">
        <v>0.031448</v>
      </c>
      <c r="AG129" s="321">
        <v>0.022981</v>
      </c>
      <c r="AH129" s="314">
        <v>1.36843479396023</v>
      </c>
      <c r="AI129" s="321">
        <v>0.00846699999999996</v>
      </c>
      <c r="AJ129" s="455">
        <v>0.178293</v>
      </c>
      <c r="AK129" s="320">
        <v>0</v>
      </c>
      <c r="AL129" s="321">
        <v>0</v>
      </c>
      <c r="AM129" s="314" t="s">
        <v>29</v>
      </c>
      <c r="AN129" s="321">
        <v>0</v>
      </c>
      <c r="AO129" s="455">
        <v>0</v>
      </c>
      <c r="AP129" s="320">
        <v>0</v>
      </c>
      <c r="AQ129" s="321">
        <v>0</v>
      </c>
      <c r="AR129" s="308" t="s">
        <v>29</v>
      </c>
      <c r="AS129" s="321">
        <v>0</v>
      </c>
      <c r="AT129" s="455">
        <v>0</v>
      </c>
      <c r="AU129" s="192">
        <v>15.2930489999999</v>
      </c>
      <c r="AV129" s="193">
        <v>12.42293893</v>
      </c>
      <c r="AW129" s="308">
        <v>1.23103309822034</v>
      </c>
      <c r="AX129" s="661">
        <v>2.87011006999994</v>
      </c>
      <c r="AY129" s="196">
        <v>9.20736399999806</v>
      </c>
      <c r="AZ129" s="313">
        <v>0.294333060704513</v>
      </c>
      <c r="BA129" s="314">
        <v>0.276061599287661</v>
      </c>
      <c r="BB129" s="314">
        <v>1.06618617534637</v>
      </c>
      <c r="BC129" s="308">
        <v>0.0182714614168517</v>
      </c>
      <c r="BD129" s="316">
        <v>0.199104715100639</v>
      </c>
      <c r="BE129" s="326">
        <v>4</v>
      </c>
      <c r="BF129" s="327">
        <v>4</v>
      </c>
      <c r="BG129" s="314">
        <v>1</v>
      </c>
      <c r="BH129" s="314">
        <v>0</v>
      </c>
      <c r="BI129" s="322">
        <v>4</v>
      </c>
      <c r="BJ129" s="503">
        <v>12.989578</v>
      </c>
      <c r="BK129" s="503">
        <v>11.2501512</v>
      </c>
      <c r="BL129" s="314">
        <v>1.15461363754826</v>
      </c>
      <c r="BM129" s="503">
        <v>1.73942679999995</v>
      </c>
      <c r="BN129" s="313">
        <v>0.0379383379506248</v>
      </c>
      <c r="BO129" s="314">
        <v>0.0584277187314603</v>
      </c>
      <c r="BP129" s="314">
        <v>0.649320883551749</v>
      </c>
      <c r="BQ129" s="314">
        <v>-0.0204893807808355</v>
      </c>
      <c r="BR129" s="316">
        <v>0.141064882021986</v>
      </c>
      <c r="BS129" s="326">
        <v>26.3585611288891</v>
      </c>
      <c r="BT129" s="327">
        <v>17.1151642013631</v>
      </c>
      <c r="BU129" s="314">
        <v>1.54007059580474</v>
      </c>
      <c r="BV129" s="314">
        <v>9.24339692752605</v>
      </c>
      <c r="BW129" s="322">
        <v>7.08893656356048</v>
      </c>
      <c r="BX129" s="326">
        <v>7.75819597283294</v>
      </c>
      <c r="BY129" s="327">
        <v>4.72483960149922</v>
      </c>
      <c r="BZ129" s="314">
        <v>1.64200197830445</v>
      </c>
      <c r="CA129" s="314">
        <v>3.03335637133372</v>
      </c>
      <c r="CB129" s="322">
        <v>1.41144069485421</v>
      </c>
      <c r="CC129" s="194"/>
    </row>
    <row r="130" s="159" customFormat="1" hidden="1" outlineLevel="2" spans="1:81">
      <c r="A130" s="309" t="s">
        <v>151</v>
      </c>
      <c r="B130" s="192">
        <v>6.429104</v>
      </c>
      <c r="C130" s="321">
        <v>5.0004</v>
      </c>
      <c r="D130" s="314">
        <v>1.28571794256459</v>
      </c>
      <c r="E130" s="321">
        <v>1.428704</v>
      </c>
      <c r="F130" s="196">
        <v>23.452743</v>
      </c>
      <c r="G130" s="320">
        <v>0</v>
      </c>
      <c r="H130" s="321">
        <v>0</v>
      </c>
      <c r="I130" s="314" t="s">
        <v>29</v>
      </c>
      <c r="J130" s="321">
        <v>0</v>
      </c>
      <c r="K130" s="455">
        <v>0</v>
      </c>
      <c r="L130" s="320">
        <v>5.92784199999999</v>
      </c>
      <c r="M130" s="321">
        <v>4.00032</v>
      </c>
      <c r="N130" s="314">
        <v>1.48184195264379</v>
      </c>
      <c r="O130" s="321">
        <v>1.92752199999999</v>
      </c>
      <c r="P130" s="455">
        <v>9.00855199999999</v>
      </c>
      <c r="Q130" s="320">
        <v>0.50126200000001</v>
      </c>
      <c r="R130" s="321">
        <v>1.00008</v>
      </c>
      <c r="S130" s="314">
        <v>0.50122190224783</v>
      </c>
      <c r="T130" s="321">
        <v>-0.49881799999999</v>
      </c>
      <c r="U130" s="455">
        <v>14.444191</v>
      </c>
      <c r="V130" s="313">
        <v>0.077967629703923</v>
      </c>
      <c r="W130" s="314">
        <v>0.2</v>
      </c>
      <c r="X130" s="314">
        <v>0.389838148519615</v>
      </c>
      <c r="Y130" s="308">
        <v>-0.122032370296077</v>
      </c>
      <c r="Z130" s="316">
        <v>0.615884930815982</v>
      </c>
      <c r="AA130" s="320">
        <v>0.644315999999999</v>
      </c>
      <c r="AB130" s="321">
        <v>0.82272467</v>
      </c>
      <c r="AC130" s="314">
        <v>0.783148996856991</v>
      </c>
      <c r="AD130" s="321">
        <v>-0.178408670000001</v>
      </c>
      <c r="AE130" s="475">
        <v>1.48022299999999</v>
      </c>
      <c r="AF130" s="320">
        <v>-3.473585</v>
      </c>
      <c r="AG130" s="321">
        <v>0.100018</v>
      </c>
      <c r="AH130" s="314">
        <v>-34.729598672239</v>
      </c>
      <c r="AI130" s="321">
        <v>-3.573603</v>
      </c>
      <c r="AJ130" s="455">
        <v>-2.915625</v>
      </c>
      <c r="AK130" s="320">
        <v>0</v>
      </c>
      <c r="AL130" s="321">
        <v>0</v>
      </c>
      <c r="AM130" s="314" t="s">
        <v>29</v>
      </c>
      <c r="AN130" s="321">
        <v>0</v>
      </c>
      <c r="AO130" s="455">
        <v>0</v>
      </c>
      <c r="AP130" s="320">
        <v>0</v>
      </c>
      <c r="AQ130" s="321">
        <v>0</v>
      </c>
      <c r="AR130" s="308" t="s">
        <v>29</v>
      </c>
      <c r="AS130" s="321">
        <v>0</v>
      </c>
      <c r="AT130" s="455">
        <v>0</v>
      </c>
      <c r="AU130" s="192">
        <v>3.33053100000001</v>
      </c>
      <c r="AV130" s="193">
        <v>0.0773373299999993</v>
      </c>
      <c r="AW130" s="308">
        <v>43.0649855638932</v>
      </c>
      <c r="AX130" s="661">
        <v>3.25319367000001</v>
      </c>
      <c r="AY130" s="196">
        <v>15.879593</v>
      </c>
      <c r="AZ130" s="313">
        <v>0.518039683290239</v>
      </c>
      <c r="BA130" s="314">
        <v>0.0154662287017037</v>
      </c>
      <c r="BB130" s="314">
        <v>33.4948935051745</v>
      </c>
      <c r="BC130" s="308">
        <v>0.502573454588536</v>
      </c>
      <c r="BD130" s="316">
        <v>0.677088944350775</v>
      </c>
      <c r="BE130" s="326">
        <v>1</v>
      </c>
      <c r="BF130" s="327">
        <v>1</v>
      </c>
      <c r="BG130" s="314">
        <v>1</v>
      </c>
      <c r="BH130" s="314">
        <v>0</v>
      </c>
      <c r="BI130" s="322">
        <v>2.33333333</v>
      </c>
      <c r="BJ130" s="503">
        <v>6.429104</v>
      </c>
      <c r="BK130" s="503">
        <v>5.0004</v>
      </c>
      <c r="BL130" s="314">
        <v>1.28571794256459</v>
      </c>
      <c r="BM130" s="503">
        <v>1.428704</v>
      </c>
      <c r="BN130" s="313">
        <v>0.100218630776543</v>
      </c>
      <c r="BO130" s="314">
        <v>0.164531771458283</v>
      </c>
      <c r="BP130" s="314">
        <v>0.609114153991552</v>
      </c>
      <c r="BQ130" s="314">
        <v>-0.0643131406817395</v>
      </c>
      <c r="BR130" s="316">
        <v>0.063115133270338</v>
      </c>
      <c r="BS130" s="326">
        <v>9.97818461748585</v>
      </c>
      <c r="BT130" s="327">
        <v>6.0778534816514</v>
      </c>
      <c r="BU130" s="314">
        <v>1.64172839105274</v>
      </c>
      <c r="BV130" s="314">
        <v>3.90033113583445</v>
      </c>
      <c r="BW130" s="322">
        <v>15.844060658428</v>
      </c>
      <c r="BX130" s="326">
        <v>5.16909559905391</v>
      </c>
      <c r="BY130" s="327">
        <v>0.0940014719626668</v>
      </c>
      <c r="BZ130" s="314">
        <v>54.989517622733</v>
      </c>
      <c r="CA130" s="314">
        <v>5.07509412709124</v>
      </c>
      <c r="CB130" s="322">
        <v>10.7278383054446</v>
      </c>
      <c r="CC130" s="194"/>
    </row>
    <row r="131" s="159" customFormat="1" ht="16.2" collapsed="1" spans="1:81">
      <c r="A131" s="213" t="s">
        <v>152</v>
      </c>
      <c r="B131" s="214">
        <v>100.381993</v>
      </c>
      <c r="C131" s="215">
        <v>115.0015296</v>
      </c>
      <c r="D131" s="238">
        <v>0.87287528565185</v>
      </c>
      <c r="E131" s="215">
        <v>-14.6195366000003</v>
      </c>
      <c r="F131" s="217">
        <v>133.167770999998</v>
      </c>
      <c r="G131" s="214">
        <v>0.143833</v>
      </c>
      <c r="H131" s="215">
        <v>0</v>
      </c>
      <c r="I131" s="238" t="s">
        <v>29</v>
      </c>
      <c r="J131" s="215">
        <v>0.143833</v>
      </c>
      <c r="K131" s="217">
        <v>0.0481399999999999</v>
      </c>
      <c r="L131" s="214">
        <v>72.4234939999998</v>
      </c>
      <c r="M131" s="215">
        <v>73.55037126</v>
      </c>
      <c r="N131" s="238">
        <v>0.984678836548402</v>
      </c>
      <c r="O131" s="215">
        <v>-1.1268772600002</v>
      </c>
      <c r="P131" s="217">
        <v>75.176642000002</v>
      </c>
      <c r="Q131" s="214">
        <v>27.9584989999999</v>
      </c>
      <c r="R131" s="215">
        <v>41.45115834</v>
      </c>
      <c r="S131" s="238">
        <v>0.674492586447704</v>
      </c>
      <c r="T131" s="215">
        <v>-13.4926593400001</v>
      </c>
      <c r="U131" s="217">
        <v>57.991128999996</v>
      </c>
      <c r="V131" s="237">
        <v>0.2785210590509</v>
      </c>
      <c r="W131" s="238">
        <v>0.360440060964198</v>
      </c>
      <c r="X131" s="238">
        <v>0.772725035907052</v>
      </c>
      <c r="Y131" s="216">
        <v>-0.0819190019132983</v>
      </c>
      <c r="Z131" s="257">
        <v>0.435474203439186</v>
      </c>
      <c r="AA131" s="214">
        <v>8.59035899999999</v>
      </c>
      <c r="AB131" s="215">
        <v>8.45575271</v>
      </c>
      <c r="AC131" s="238">
        <v>1.01591890096795</v>
      </c>
      <c r="AD131" s="215">
        <v>0.134606289999986</v>
      </c>
      <c r="AE131" s="328">
        <v>11.452818</v>
      </c>
      <c r="AF131" s="214">
        <v>-2.97476399999998</v>
      </c>
      <c r="AG131" s="215">
        <v>0.59365901</v>
      </c>
      <c r="AH131" s="238">
        <v>-5.01089674356998</v>
      </c>
      <c r="AI131" s="215">
        <v>-3.56842300999998</v>
      </c>
      <c r="AJ131" s="217">
        <v>-2.01295</v>
      </c>
      <c r="AK131" s="214">
        <v>0</v>
      </c>
      <c r="AL131" s="215">
        <v>0</v>
      </c>
      <c r="AM131" s="238" t="s">
        <v>29</v>
      </c>
      <c r="AN131" s="215">
        <v>0</v>
      </c>
      <c r="AO131" s="217">
        <v>0</v>
      </c>
      <c r="AP131" s="214">
        <v>0</v>
      </c>
      <c r="AQ131" s="215">
        <v>0</v>
      </c>
      <c r="AR131" s="216" t="s">
        <v>29</v>
      </c>
      <c r="AS131" s="215">
        <v>0</v>
      </c>
      <c r="AT131" s="217">
        <v>0</v>
      </c>
      <c r="AU131" s="214">
        <v>22.1990709999999</v>
      </c>
      <c r="AV131" s="215">
        <v>32.40174662</v>
      </c>
      <c r="AW131" s="216">
        <v>0.685119578902501</v>
      </c>
      <c r="AX131" s="488">
        <v>-10.2026756200001</v>
      </c>
      <c r="AY131" s="217">
        <v>48.503120999996</v>
      </c>
      <c r="AZ131" s="237">
        <v>0.221145947959013</v>
      </c>
      <c r="BA131" s="238">
        <v>0.281750570907189</v>
      </c>
      <c r="BB131" s="238">
        <v>0.784899733288775</v>
      </c>
      <c r="BC131" s="216">
        <v>-0.0606046229481762</v>
      </c>
      <c r="BD131" s="257">
        <v>0.364225672891955</v>
      </c>
      <c r="BE131" s="292">
        <v>14</v>
      </c>
      <c r="BF131" s="293">
        <v>13</v>
      </c>
      <c r="BG131" s="238">
        <v>1.07692307692308</v>
      </c>
      <c r="BH131" s="238">
        <v>1</v>
      </c>
      <c r="BI131" s="279">
        <v>12.75</v>
      </c>
      <c r="BJ131" s="504">
        <v>7.227503496</v>
      </c>
      <c r="BK131" s="504">
        <v>8.84627150769231</v>
      </c>
      <c r="BL131" s="238">
        <v>0.817011267370134</v>
      </c>
      <c r="BM131" s="504">
        <v>-1.61876801169231</v>
      </c>
      <c r="BN131" s="237">
        <v>0.0855766930230207</v>
      </c>
      <c r="BO131" s="238">
        <v>0.0735273064576699</v>
      </c>
      <c r="BP131" s="238">
        <v>1.1638763494252</v>
      </c>
      <c r="BQ131" s="238">
        <v>0.0120493865653508</v>
      </c>
      <c r="BR131" s="257">
        <v>0.0860029263386871</v>
      </c>
      <c r="BS131" s="292">
        <v>11.6854246720073</v>
      </c>
      <c r="BT131" s="293">
        <v>13.600389408739</v>
      </c>
      <c r="BU131" s="238">
        <v>0.859197800946697</v>
      </c>
      <c r="BV131" s="238">
        <v>-1.91496473673171</v>
      </c>
      <c r="BW131" s="279">
        <v>11.6275113251602</v>
      </c>
      <c r="BX131" s="292">
        <v>2.58418431639469</v>
      </c>
      <c r="BY131" s="293">
        <v>3.83191748047229</v>
      </c>
      <c r="BZ131" s="238">
        <v>0.674384124805366</v>
      </c>
      <c r="CA131" s="238">
        <v>-1.2477331640776</v>
      </c>
      <c r="CB131" s="279">
        <v>4.23503813646529</v>
      </c>
      <c r="CC131" s="194"/>
    </row>
    <row r="132" s="159" customFormat="1" ht="16.2" spans="1:81">
      <c r="A132" s="213" t="s">
        <v>153</v>
      </c>
      <c r="B132" s="214">
        <v>361.958698999999</v>
      </c>
      <c r="C132" s="215">
        <v>604.47079968</v>
      </c>
      <c r="D132" s="238">
        <v>0.5988026207248</v>
      </c>
      <c r="E132" s="215">
        <v>-242.512100680001</v>
      </c>
      <c r="F132" s="217">
        <v>202.009152</v>
      </c>
      <c r="G132" s="214">
        <v>0</v>
      </c>
      <c r="H132" s="215">
        <v>0</v>
      </c>
      <c r="I132" s="238" t="s">
        <v>29</v>
      </c>
      <c r="J132" s="215">
        <v>0</v>
      </c>
      <c r="K132" s="217">
        <v>0</v>
      </c>
      <c r="L132" s="214">
        <v>319.312606000001</v>
      </c>
      <c r="M132" s="215">
        <v>564.761486720243</v>
      </c>
      <c r="N132" s="238">
        <v>0.565393734360951</v>
      </c>
      <c r="O132" s="215">
        <v>-245.448880720242</v>
      </c>
      <c r="P132" s="217">
        <v>128.106262</v>
      </c>
      <c r="Q132" s="214">
        <v>42.6460929999987</v>
      </c>
      <c r="R132" s="215">
        <v>39.7093129597571</v>
      </c>
      <c r="S132" s="238">
        <v>1.07395695924575</v>
      </c>
      <c r="T132" s="215">
        <v>2.9367800402416</v>
      </c>
      <c r="U132" s="217">
        <v>73.9028900000002</v>
      </c>
      <c r="V132" s="237">
        <v>0.117820328998361</v>
      </c>
      <c r="W132" s="238">
        <v>0.0656926901692832</v>
      </c>
      <c r="X132" s="238">
        <v>1.79350744648682</v>
      </c>
      <c r="Y132" s="216">
        <v>0.052127638829078</v>
      </c>
      <c r="Z132" s="257">
        <v>0.365839316032574</v>
      </c>
      <c r="AA132" s="214">
        <v>5.098955</v>
      </c>
      <c r="AB132" s="215">
        <v>16.48566718</v>
      </c>
      <c r="AC132" s="238">
        <v>0.309296247723958</v>
      </c>
      <c r="AD132" s="215">
        <v>-11.38671218</v>
      </c>
      <c r="AE132" s="328">
        <v>6.60728299999997</v>
      </c>
      <c r="AF132" s="214">
        <v>3.40696299999999</v>
      </c>
      <c r="AG132" s="215">
        <v>2.926463</v>
      </c>
      <c r="AH132" s="238">
        <v>1.16419138051634</v>
      </c>
      <c r="AI132" s="215">
        <v>0.480499999999989</v>
      </c>
      <c r="AJ132" s="217">
        <v>1.95513399999999</v>
      </c>
      <c r="AK132" s="214">
        <v>0</v>
      </c>
      <c r="AL132" s="215">
        <v>0</v>
      </c>
      <c r="AM132" s="238" t="s">
        <v>29</v>
      </c>
      <c r="AN132" s="215">
        <v>0</v>
      </c>
      <c r="AO132" s="217">
        <v>0</v>
      </c>
      <c r="AP132" s="214">
        <v>0</v>
      </c>
      <c r="AQ132" s="215">
        <v>0</v>
      </c>
      <c r="AR132" s="216" t="s">
        <v>29</v>
      </c>
      <c r="AS132" s="215">
        <v>0</v>
      </c>
      <c r="AT132" s="217">
        <v>0</v>
      </c>
      <c r="AU132" s="328">
        <v>34.1401749999987</v>
      </c>
      <c r="AV132" s="328">
        <v>20.2971827797571</v>
      </c>
      <c r="AW132" s="216">
        <v>1.68201544866845</v>
      </c>
      <c r="AX132" s="535">
        <v>13.8429922202416</v>
      </c>
      <c r="AY132" s="217">
        <v>65.3404730000002</v>
      </c>
      <c r="AZ132" s="237">
        <v>0.0943206368414944</v>
      </c>
      <c r="BA132" s="238">
        <v>0.0335784338805154</v>
      </c>
      <c r="BB132" s="238">
        <v>2.80896474139093</v>
      </c>
      <c r="BC132" s="216">
        <v>0.060742202960979</v>
      </c>
      <c r="BD132" s="257">
        <v>0.323453033454644</v>
      </c>
      <c r="BE132" s="292">
        <v>8</v>
      </c>
      <c r="BF132" s="293">
        <v>15</v>
      </c>
      <c r="BG132" s="238">
        <v>0.533333333333333</v>
      </c>
      <c r="BH132" s="238">
        <v>-7</v>
      </c>
      <c r="BI132" s="279">
        <v>4.91666667</v>
      </c>
      <c r="BJ132" s="504">
        <v>45.2448373749999</v>
      </c>
      <c r="BK132" s="504">
        <v>44.5921081731148</v>
      </c>
      <c r="BL132" s="238">
        <v>1.01463777400591</v>
      </c>
      <c r="BM132" s="504">
        <v>0.652729201885116</v>
      </c>
      <c r="BN132" s="237">
        <v>0.0140871182653908</v>
      </c>
      <c r="BO132" s="238">
        <v>0.0272728925677259</v>
      </c>
      <c r="BP132" s="238">
        <v>0.516524539170488</v>
      </c>
      <c r="BQ132" s="238">
        <v>-0.0131857743023351</v>
      </c>
      <c r="BR132" s="257">
        <v>0.0327078398903431</v>
      </c>
      <c r="BS132" s="292">
        <v>70.9868392641236</v>
      </c>
      <c r="BT132" s="293">
        <v>36.666444438071</v>
      </c>
      <c r="BU132" s="238">
        <v>1.93601644097287</v>
      </c>
      <c r="BV132" s="238">
        <v>34.3203948260526</v>
      </c>
      <c r="BW132" s="279">
        <v>30.5737096473695</v>
      </c>
      <c r="BX132" s="292">
        <v>6.69552388675694</v>
      </c>
      <c r="BY132" s="293">
        <v>1.23120178019736</v>
      </c>
      <c r="BZ132" s="238">
        <v>5.43820192144594</v>
      </c>
      <c r="CA132" s="238">
        <v>5.46432210655958</v>
      </c>
      <c r="CB132" s="279">
        <v>9.8891591294032</v>
      </c>
      <c r="CC132" s="194"/>
    </row>
    <row r="133" s="159" customFormat="1" ht="16.2" spans="1:81">
      <c r="A133" s="213" t="s">
        <v>154</v>
      </c>
      <c r="B133" s="214">
        <v>22.670666</v>
      </c>
      <c r="C133" s="215">
        <v>68.15</v>
      </c>
      <c r="D133" s="238">
        <v>0.332658341892883</v>
      </c>
      <c r="E133" s="215">
        <v>-45.479334</v>
      </c>
      <c r="F133" s="217">
        <v>45.61321</v>
      </c>
      <c r="G133" s="214">
        <v>0</v>
      </c>
      <c r="H133" s="215">
        <v>0</v>
      </c>
      <c r="I133" s="238" t="s">
        <v>29</v>
      </c>
      <c r="J133" s="215">
        <v>0</v>
      </c>
      <c r="K133" s="217">
        <v>0</v>
      </c>
      <c r="L133" s="214">
        <v>7.49983999999999</v>
      </c>
      <c r="M133" s="215">
        <v>0</v>
      </c>
      <c r="N133" s="238" t="s">
        <v>29</v>
      </c>
      <c r="O133" s="215">
        <v>7.49983999999999</v>
      </c>
      <c r="P133" s="217">
        <v>0.126682</v>
      </c>
      <c r="Q133" s="214"/>
      <c r="R133" s="215"/>
      <c r="S133" s="238"/>
      <c r="T133" s="215"/>
      <c r="U133" s="217"/>
      <c r="V133" s="237"/>
      <c r="W133" s="238"/>
      <c r="X133" s="238"/>
      <c r="Y133" s="216"/>
      <c r="Z133" s="257"/>
      <c r="AA133" s="214">
        <v>13.3347859999999</v>
      </c>
      <c r="AB133" s="215">
        <v>9.5959764</v>
      </c>
      <c r="AC133" s="238">
        <v>1.38962263391976</v>
      </c>
      <c r="AD133" s="215">
        <v>3.7388095999999</v>
      </c>
      <c r="AE133" s="328">
        <v>8.60826899999998</v>
      </c>
      <c r="AF133" s="214">
        <v>3.83957499999998</v>
      </c>
      <c r="AG133" s="215">
        <v>15.079774</v>
      </c>
      <c r="AH133" s="238">
        <v>0.2546175426767</v>
      </c>
      <c r="AI133" s="215">
        <v>-11.240199</v>
      </c>
      <c r="AJ133" s="217">
        <v>6.24608999999999</v>
      </c>
      <c r="AK133" s="214">
        <v>0.2</v>
      </c>
      <c r="AL133" s="215">
        <v>0</v>
      </c>
      <c r="AM133" s="238" t="s">
        <v>29</v>
      </c>
      <c r="AN133" s="215">
        <v>0.2</v>
      </c>
      <c r="AO133" s="217">
        <v>0.1</v>
      </c>
      <c r="AP133" s="214">
        <v>0</v>
      </c>
      <c r="AQ133" s="215">
        <v>0</v>
      </c>
      <c r="AR133" s="216" t="s">
        <v>29</v>
      </c>
      <c r="AS133" s="215">
        <v>0</v>
      </c>
      <c r="AT133" s="217">
        <v>0</v>
      </c>
      <c r="AU133" s="328">
        <v>-1.80353499999987</v>
      </c>
      <c r="AV133" s="328">
        <v>43.4742496</v>
      </c>
      <c r="AW133" s="216">
        <v>-0.0414851323851226</v>
      </c>
      <c r="AX133" s="535">
        <v>-45.2777845999999</v>
      </c>
      <c r="AY133" s="217">
        <v>30.732169</v>
      </c>
      <c r="AZ133" s="237">
        <v>-0.0795536840426243</v>
      </c>
      <c r="BA133" s="238">
        <v>0.637920023477623</v>
      </c>
      <c r="BB133" s="238">
        <v>-0.124707927506237</v>
      </c>
      <c r="BC133" s="216">
        <v>-0.717473707520247</v>
      </c>
      <c r="BD133" s="257">
        <v>0.673755892207543</v>
      </c>
      <c r="BE133" s="292">
        <v>8</v>
      </c>
      <c r="BF133" s="293">
        <v>8</v>
      </c>
      <c r="BG133" s="238">
        <v>1</v>
      </c>
      <c r="BH133" s="238">
        <v>0</v>
      </c>
      <c r="BI133" s="279">
        <v>9.08333333</v>
      </c>
      <c r="BJ133" s="504">
        <v>2.79501361643836</v>
      </c>
      <c r="BK133" s="504">
        <v>8.51875</v>
      </c>
      <c r="BL133" s="238">
        <v>0.32810137830531</v>
      </c>
      <c r="BM133" s="504">
        <v>-5.72373638356164</v>
      </c>
      <c r="BN133" s="237">
        <v>0.588195600429202</v>
      </c>
      <c r="BO133" s="238">
        <v>0.14080669699193</v>
      </c>
      <c r="BP133" s="238">
        <v>4.17732688142605</v>
      </c>
      <c r="BQ133" s="238">
        <v>0.447388903437272</v>
      </c>
      <c r="BR133" s="257">
        <v>0.188723157173108</v>
      </c>
      <c r="BS133" s="292">
        <v>1.700114722501</v>
      </c>
      <c r="BT133" s="293">
        <v>7.10193493181163</v>
      </c>
      <c r="BU133" s="238">
        <v>0.239387538582716</v>
      </c>
      <c r="BV133" s="238">
        <v>-5.40182020931063</v>
      </c>
      <c r="BW133" s="279">
        <v>5.29876680201328</v>
      </c>
      <c r="BX133" s="292">
        <v>-0.135250389470058</v>
      </c>
      <c r="BY133" s="293">
        <v>4.53046649843783</v>
      </c>
      <c r="BZ133" s="238">
        <v>-0.0298535238074698</v>
      </c>
      <c r="CA133" s="238">
        <v>-4.66571688790789</v>
      </c>
      <c r="CB133" s="279">
        <v>3.57007535429017</v>
      </c>
      <c r="CC133" s="194"/>
    </row>
    <row r="134" s="159" customFormat="1" ht="16.2" spans="1:16366">
      <c r="A134" s="302" t="s">
        <v>155</v>
      </c>
      <c r="B134" s="303">
        <v>1272.303151</v>
      </c>
      <c r="C134" s="304">
        <v>1487.40550882</v>
      </c>
      <c r="D134" s="312">
        <v>0.855384186394032</v>
      </c>
      <c r="E134" s="306">
        <v>-215.102357820003</v>
      </c>
      <c r="F134" s="307">
        <v>1081.023987</v>
      </c>
      <c r="G134" s="303">
        <v>0.143833</v>
      </c>
      <c r="H134" s="304">
        <v>0</v>
      </c>
      <c r="I134" s="312" t="s">
        <v>29</v>
      </c>
      <c r="J134" s="304">
        <v>0.143833</v>
      </c>
      <c r="K134" s="317">
        <v>0.0481399999999999</v>
      </c>
      <c r="L134" s="303">
        <v>936.957007999998</v>
      </c>
      <c r="M134" s="304">
        <v>1108.50576349024</v>
      </c>
      <c r="N134" s="312">
        <v>0.845243244428334</v>
      </c>
      <c r="O134" s="304">
        <v>-171.548755490242</v>
      </c>
      <c r="P134" s="317">
        <v>670.554482000002</v>
      </c>
      <c r="Q134" s="303">
        <v>320.175316999998</v>
      </c>
      <c r="R134" s="304">
        <v>310.749745329757</v>
      </c>
      <c r="S134" s="312">
        <v>1.03033171164868</v>
      </c>
      <c r="T134" s="304">
        <v>9.42557167024148</v>
      </c>
      <c r="U134" s="317">
        <v>364.982976999994</v>
      </c>
      <c r="V134" s="311">
        <v>0.251650180028517</v>
      </c>
      <c r="W134" s="312">
        <v>0.208920663186385</v>
      </c>
      <c r="X134" s="312">
        <v>1.20452508713325</v>
      </c>
      <c r="Y134" s="305">
        <v>0.0427295168421319</v>
      </c>
      <c r="Z134" s="315">
        <v>0.337627084495023</v>
      </c>
      <c r="AA134" s="303">
        <v>75.0253509999998</v>
      </c>
      <c r="AB134" s="304">
        <v>76.15891851</v>
      </c>
      <c r="AC134" s="312">
        <v>0.985115761460671</v>
      </c>
      <c r="AD134" s="306">
        <v>-1.13356751000016</v>
      </c>
      <c r="AE134" s="304">
        <v>60.6040699999999</v>
      </c>
      <c r="AF134" s="303">
        <v>9.14547900000001</v>
      </c>
      <c r="AG134" s="304">
        <v>25.47572999</v>
      </c>
      <c r="AH134" s="312">
        <v>0.358987907455052</v>
      </c>
      <c r="AI134" s="306">
        <v>-16.33025099</v>
      </c>
      <c r="AJ134" s="307">
        <v>14.195756</v>
      </c>
      <c r="AK134" s="303">
        <v>0.25</v>
      </c>
      <c r="AL134" s="304">
        <v>0</v>
      </c>
      <c r="AM134" s="312" t="s">
        <v>29</v>
      </c>
      <c r="AN134" s="306">
        <v>0.25</v>
      </c>
      <c r="AO134" s="307">
        <v>0.33151</v>
      </c>
      <c r="AP134" s="303">
        <v>0</v>
      </c>
      <c r="AQ134" s="304">
        <v>0</v>
      </c>
      <c r="AR134" s="305" t="s">
        <v>29</v>
      </c>
      <c r="AS134" s="306">
        <v>0</v>
      </c>
      <c r="AT134" s="307">
        <v>0</v>
      </c>
      <c r="AU134" s="303">
        <v>251.281479999999</v>
      </c>
      <c r="AV134" s="304">
        <v>277.265096829757</v>
      </c>
      <c r="AW134" s="305">
        <v>0.906286016066016</v>
      </c>
      <c r="AX134" s="520">
        <v>-25.9836168297583</v>
      </c>
      <c r="AY134" s="304">
        <v>335.953048999994</v>
      </c>
      <c r="AZ134" s="311">
        <v>0.197501263596257</v>
      </c>
      <c r="BA134" s="312">
        <v>0.18640854507102</v>
      </c>
      <c r="BB134" s="312">
        <v>1.05950756453257</v>
      </c>
      <c r="BC134" s="305">
        <v>0.0110927185252369</v>
      </c>
      <c r="BD134" s="315">
        <v>0.310772982875537</v>
      </c>
      <c r="BE134" s="324">
        <v>105</v>
      </c>
      <c r="BF134" s="325">
        <v>112</v>
      </c>
      <c r="BG134" s="312">
        <v>0.9375</v>
      </c>
      <c r="BH134" s="312">
        <v>-7</v>
      </c>
      <c r="BI134" s="319">
        <v>99.91666667</v>
      </c>
      <c r="BJ134" s="522">
        <v>12.1043640158562</v>
      </c>
      <c r="BK134" s="522">
        <v>13.4810166962538</v>
      </c>
      <c r="BL134" s="312">
        <v>0.897882132229678</v>
      </c>
      <c r="BM134" s="522">
        <v>-1.37665268039754</v>
      </c>
      <c r="BN134" s="311">
        <v>0.0589681405261253</v>
      </c>
      <c r="BO134" s="312">
        <v>0.0512025255106248</v>
      </c>
      <c r="BP134" s="312">
        <v>1.15166468720159</v>
      </c>
      <c r="BQ134" s="312">
        <v>0.00776561501550051</v>
      </c>
      <c r="BR134" s="315">
        <v>0.0560617254832479</v>
      </c>
      <c r="BS134" s="324">
        <v>16.9583098784836</v>
      </c>
      <c r="BT134" s="325">
        <v>19.5302866416715</v>
      </c>
      <c r="BU134" s="312">
        <v>0.868308294170137</v>
      </c>
      <c r="BV134" s="312">
        <v>-2.5719767631879</v>
      </c>
      <c r="BW134" s="319">
        <v>17.837481657585</v>
      </c>
      <c r="BX134" s="324">
        <v>3.3492876294574</v>
      </c>
      <c r="BY134" s="325">
        <v>3.64061231769397</v>
      </c>
      <c r="BZ134" s="312">
        <v>0.919979206019634</v>
      </c>
      <c r="CA134" s="312">
        <v>-0.291324688236573</v>
      </c>
      <c r="CB134" s="319">
        <v>5.54340738171537</v>
      </c>
      <c r="CC134" s="194"/>
      <c r="CD134" s="425">
        <v>434.653794000007</v>
      </c>
      <c r="CE134" s="425"/>
      <c r="CF134" s="425"/>
      <c r="CG134" s="423"/>
      <c r="CH134" s="424"/>
      <c r="CI134" s="425"/>
      <c r="CJ134" s="425"/>
      <c r="CK134" s="425"/>
      <c r="CL134" s="423"/>
      <c r="CM134" s="424"/>
      <c r="CN134" s="425"/>
      <c r="CO134" s="425"/>
      <c r="CP134" s="425"/>
      <c r="CQ134" s="427"/>
      <c r="CR134" s="424"/>
      <c r="CS134" s="425"/>
      <c r="CT134" s="425"/>
      <c r="CU134" s="424"/>
      <c r="CV134" s="423"/>
      <c r="CW134" s="424"/>
      <c r="CX134" s="426"/>
      <c r="CY134" s="423"/>
      <c r="CZ134" s="423"/>
      <c r="DA134" s="423"/>
      <c r="DB134" s="423"/>
      <c r="DC134" s="423"/>
      <c r="DD134" s="425"/>
      <c r="DE134" s="425"/>
      <c r="DF134" s="423"/>
      <c r="DG134" s="424"/>
      <c r="DH134" s="425"/>
      <c r="DI134" s="424"/>
      <c r="DJ134" s="423"/>
      <c r="DK134" s="428"/>
      <c r="DL134" s="423"/>
      <c r="DM134" s="423"/>
      <c r="DN134" s="423"/>
      <c r="DO134" s="423"/>
      <c r="DP134" s="423"/>
      <c r="DQ134" s="429"/>
      <c r="DR134" s="430"/>
      <c r="DS134" s="423"/>
      <c r="DT134" s="423"/>
      <c r="DU134" s="428"/>
      <c r="DV134" s="429"/>
      <c r="DW134" s="430"/>
      <c r="DX134" s="423"/>
      <c r="DY134" s="428"/>
      <c r="DZ134" s="431"/>
      <c r="EA134" s="425"/>
      <c r="EB134" s="423"/>
      <c r="EC134" s="424"/>
      <c r="ED134" s="423"/>
      <c r="EE134" s="426"/>
      <c r="EF134" s="432"/>
      <c r="EG134" s="433"/>
      <c r="EH134" s="433"/>
      <c r="EI134" s="434"/>
      <c r="EJ134" s="434"/>
      <c r="EK134" s="435"/>
      <c r="EL134" s="425"/>
      <c r="EM134" s="425"/>
      <c r="EN134" s="423"/>
      <c r="EO134" s="424"/>
      <c r="EP134" s="425"/>
      <c r="EQ134" s="425"/>
      <c r="ER134" s="425"/>
      <c r="ES134" s="423"/>
      <c r="ET134" s="425"/>
      <c r="EU134" s="426"/>
      <c r="EV134" s="425"/>
      <c r="EW134" s="425"/>
      <c r="EX134" s="423"/>
      <c r="EY134" s="425"/>
      <c r="EZ134" s="426"/>
      <c r="FA134" s="425"/>
      <c r="FB134" s="425"/>
      <c r="FC134" s="423"/>
      <c r="FD134" s="425"/>
      <c r="FE134" s="426"/>
      <c r="FF134" s="423"/>
      <c r="FG134" s="423"/>
      <c r="FH134" s="423"/>
      <c r="FI134" s="423"/>
      <c r="FJ134" s="423"/>
      <c r="FK134" s="425"/>
      <c r="FL134" s="425"/>
      <c r="FM134" s="423"/>
      <c r="FN134" s="424"/>
      <c r="FO134" s="425"/>
      <c r="FP134" s="425"/>
      <c r="FQ134" s="425"/>
      <c r="FR134" s="423"/>
      <c r="FS134" s="424"/>
      <c r="FT134" s="425"/>
      <c r="FU134" s="425"/>
      <c r="FV134" s="425"/>
      <c r="FW134" s="423"/>
      <c r="FX134" s="424"/>
      <c r="FY134" s="425"/>
      <c r="FZ134" s="425"/>
      <c r="GA134" s="425"/>
      <c r="GB134" s="427"/>
      <c r="GC134" s="424"/>
      <c r="GD134" s="425"/>
      <c r="GE134" s="425"/>
      <c r="GF134" s="424"/>
      <c r="GG134" s="423"/>
      <c r="GH134" s="424"/>
      <c r="GI134" s="426"/>
      <c r="GJ134" s="423"/>
      <c r="GK134" s="423"/>
      <c r="GL134" s="423"/>
      <c r="GM134" s="423"/>
      <c r="GN134" s="423"/>
      <c r="GO134" s="425"/>
      <c r="GP134" s="425"/>
      <c r="GQ134" s="423"/>
      <c r="GR134" s="424"/>
      <c r="GS134" s="425"/>
      <c r="GT134" s="424"/>
      <c r="GU134" s="423"/>
      <c r="GV134" s="428"/>
      <c r="GW134" s="423"/>
      <c r="GX134" s="423"/>
      <c r="GY134" s="423"/>
      <c r="GZ134" s="423"/>
      <c r="HA134" s="423"/>
      <c r="HB134" s="429"/>
      <c r="HC134" s="430"/>
      <c r="HD134" s="423"/>
      <c r="HE134" s="423"/>
      <c r="HF134" s="428"/>
      <c r="HG134" s="429"/>
      <c r="HH134" s="430"/>
      <c r="HI134" s="423"/>
      <c r="HJ134" s="428"/>
      <c r="HK134" s="431"/>
      <c r="HL134" s="425"/>
      <c r="HM134" s="423"/>
      <c r="HN134" s="424"/>
      <c r="HO134" s="423"/>
      <c r="HP134" s="426"/>
      <c r="HQ134" s="432"/>
      <c r="HR134" s="433"/>
      <c r="HS134" s="433"/>
      <c r="HT134" s="434"/>
      <c r="HU134" s="434"/>
      <c r="HV134" s="435"/>
      <c r="HW134" s="425"/>
      <c r="HX134" s="425"/>
      <c r="HY134" s="423"/>
      <c r="HZ134" s="424"/>
      <c r="IA134" s="425"/>
      <c r="IB134" s="425"/>
      <c r="IC134" s="425"/>
      <c r="ID134" s="423"/>
      <c r="IE134" s="425"/>
      <c r="IF134" s="426"/>
      <c r="IG134" s="425"/>
      <c r="IH134" s="425"/>
      <c r="II134" s="423"/>
      <c r="IJ134" s="425"/>
      <c r="IK134" s="426"/>
      <c r="IL134" s="425"/>
      <c r="IM134" s="425"/>
      <c r="IN134" s="423"/>
      <c r="IO134" s="425"/>
      <c r="IP134" s="426"/>
      <c r="IQ134" s="423"/>
      <c r="IR134" s="423"/>
      <c r="IS134" s="423"/>
      <c r="IT134" s="423"/>
      <c r="IU134" s="423"/>
      <c r="IV134" s="425"/>
      <c r="IW134" s="425"/>
      <c r="IX134" s="423"/>
      <c r="IY134" s="424"/>
      <c r="IZ134" s="425"/>
      <c r="JA134" s="425"/>
      <c r="JB134" s="425"/>
      <c r="JC134" s="423"/>
      <c r="JD134" s="424"/>
      <c r="JE134" s="425"/>
      <c r="JF134" s="425"/>
      <c r="JG134" s="425"/>
      <c r="JH134" s="423"/>
      <c r="JI134" s="424"/>
      <c r="JJ134" s="425"/>
      <c r="JK134" s="425"/>
      <c r="JL134" s="425"/>
      <c r="JM134" s="427"/>
      <c r="JN134" s="424"/>
      <c r="JO134" s="425"/>
      <c r="JP134" s="425"/>
      <c r="JQ134" s="424"/>
      <c r="JR134" s="423"/>
      <c r="JS134" s="424"/>
      <c r="JT134" s="426"/>
      <c r="JU134" s="423"/>
      <c r="JV134" s="423"/>
      <c r="JW134" s="423"/>
      <c r="JX134" s="423"/>
      <c r="JY134" s="423"/>
      <c r="JZ134" s="425"/>
      <c r="KA134" s="425"/>
      <c r="KB134" s="423"/>
      <c r="KC134" s="424"/>
      <c r="KD134" s="425"/>
      <c r="KE134" s="424"/>
      <c r="KF134" s="423"/>
      <c r="KG134" s="428"/>
      <c r="KH134" s="423"/>
      <c r="KI134" s="423"/>
      <c r="KJ134" s="423"/>
      <c r="KK134" s="423"/>
      <c r="KL134" s="423"/>
      <c r="KM134" s="429"/>
      <c r="KN134" s="430"/>
      <c r="KO134" s="423"/>
      <c r="KP134" s="423"/>
      <c r="KQ134" s="428"/>
      <c r="KR134" s="429"/>
      <c r="KS134" s="430"/>
      <c r="KT134" s="423"/>
      <c r="KU134" s="428"/>
      <c r="KV134" s="431"/>
      <c r="KW134" s="425"/>
      <c r="KX134" s="423"/>
      <c r="KY134" s="424"/>
      <c r="KZ134" s="423"/>
      <c r="LA134" s="426"/>
      <c r="LB134" s="432"/>
      <c r="LC134" s="433"/>
      <c r="LD134" s="433"/>
      <c r="LE134" s="434"/>
      <c r="LF134" s="434"/>
      <c r="LG134" s="435"/>
      <c r="LH134" s="425"/>
      <c r="LI134" s="425"/>
      <c r="LJ134" s="423"/>
      <c r="LK134" s="424"/>
      <c r="LL134" s="425"/>
      <c r="LM134" s="425"/>
      <c r="LN134" s="425"/>
      <c r="LO134" s="423"/>
      <c r="LP134" s="425"/>
      <c r="LQ134" s="426"/>
      <c r="LR134" s="425"/>
      <c r="LS134" s="425"/>
      <c r="LT134" s="423"/>
      <c r="LU134" s="425"/>
      <c r="LV134" s="426"/>
      <c r="LW134" s="425"/>
      <c r="LX134" s="425"/>
      <c r="LY134" s="423"/>
      <c r="LZ134" s="425"/>
      <c r="MA134" s="426"/>
      <c r="MB134" s="423"/>
      <c r="MC134" s="423"/>
      <c r="MD134" s="423"/>
      <c r="ME134" s="423"/>
      <c r="MF134" s="423"/>
      <c r="MG134" s="425"/>
      <c r="MH134" s="425"/>
      <c r="MI134" s="423"/>
      <c r="MJ134" s="424"/>
      <c r="MK134" s="425"/>
      <c r="ML134" s="425"/>
      <c r="MM134" s="425"/>
      <c r="MN134" s="423"/>
      <c r="MO134" s="424"/>
      <c r="MP134" s="425"/>
      <c r="MQ134" s="425"/>
      <c r="MR134" s="425"/>
      <c r="MS134" s="423"/>
      <c r="MT134" s="424"/>
      <c r="MU134" s="425"/>
      <c r="MV134" s="425"/>
      <c r="MW134" s="425"/>
      <c r="MX134" s="427"/>
      <c r="MY134" s="424"/>
      <c r="MZ134" s="425"/>
      <c r="NA134" s="425"/>
      <c r="NB134" s="424"/>
      <c r="NC134" s="423"/>
      <c r="ND134" s="424"/>
      <c r="NE134" s="426"/>
      <c r="NF134" s="423"/>
      <c r="NG134" s="423"/>
      <c r="NH134" s="423"/>
      <c r="NI134" s="423"/>
      <c r="NJ134" s="423"/>
      <c r="NK134" s="425"/>
      <c r="NL134" s="425"/>
      <c r="NM134" s="423"/>
      <c r="NN134" s="424"/>
      <c r="NO134" s="425"/>
      <c r="NP134" s="424"/>
      <c r="NQ134" s="423"/>
      <c r="NR134" s="428"/>
      <c r="NS134" s="423"/>
      <c r="NT134" s="423"/>
      <c r="NU134" s="423"/>
      <c r="NV134" s="423"/>
      <c r="NW134" s="423"/>
      <c r="NX134" s="429"/>
      <c r="NY134" s="430"/>
      <c r="NZ134" s="423"/>
      <c r="OA134" s="423"/>
      <c r="OB134" s="428"/>
      <c r="OC134" s="429"/>
      <c r="OD134" s="430"/>
      <c r="OE134" s="423"/>
      <c r="OF134" s="428"/>
      <c r="OG134" s="431"/>
      <c r="OH134" s="425"/>
      <c r="OI134" s="423"/>
      <c r="OJ134" s="424"/>
      <c r="OK134" s="423"/>
      <c r="OL134" s="426"/>
      <c r="OM134" s="432"/>
      <c r="ON134" s="433"/>
      <c r="OO134" s="433"/>
      <c r="OP134" s="434"/>
      <c r="OQ134" s="434"/>
      <c r="OR134" s="435"/>
      <c r="OS134" s="425"/>
      <c r="OT134" s="425"/>
      <c r="OU134" s="423"/>
      <c r="OV134" s="424"/>
      <c r="OW134" s="425"/>
      <c r="OX134" s="425"/>
      <c r="OY134" s="425"/>
      <c r="OZ134" s="423"/>
      <c r="PA134" s="425"/>
      <c r="PB134" s="426"/>
      <c r="PC134" s="425"/>
      <c r="PD134" s="425"/>
      <c r="PE134" s="423"/>
      <c r="PF134" s="425"/>
      <c r="PG134" s="426"/>
      <c r="PH134" s="425"/>
      <c r="PI134" s="425"/>
      <c r="PJ134" s="423"/>
      <c r="PK134" s="425"/>
      <c r="PL134" s="426"/>
      <c r="PM134" s="423"/>
      <c r="PN134" s="423"/>
      <c r="PO134" s="423"/>
      <c r="PP134" s="423"/>
      <c r="PQ134" s="423"/>
      <c r="PR134" s="425"/>
      <c r="PS134" s="425"/>
      <c r="PT134" s="423"/>
      <c r="PU134" s="424"/>
      <c r="PV134" s="425"/>
      <c r="PW134" s="425"/>
      <c r="PX134" s="425"/>
      <c r="PY134" s="423"/>
      <c r="PZ134" s="424"/>
      <c r="QA134" s="425"/>
      <c r="QB134" s="425"/>
      <c r="QC134" s="425"/>
      <c r="QD134" s="423"/>
      <c r="QE134" s="424"/>
      <c r="QF134" s="425"/>
      <c r="QG134" s="425"/>
      <c r="QH134" s="425"/>
      <c r="QI134" s="427"/>
      <c r="QJ134" s="424"/>
      <c r="QK134" s="425"/>
      <c r="QL134" s="425"/>
      <c r="QM134" s="424"/>
      <c r="QN134" s="423"/>
      <c r="QO134" s="424"/>
      <c r="QP134" s="426"/>
      <c r="QQ134" s="423"/>
      <c r="QR134" s="423"/>
      <c r="QS134" s="423"/>
      <c r="QT134" s="423"/>
      <c r="QU134" s="423"/>
      <c r="QV134" s="425"/>
      <c r="QW134" s="425"/>
      <c r="QX134" s="423"/>
      <c r="QY134" s="424"/>
      <c r="QZ134" s="425"/>
      <c r="RA134" s="424"/>
      <c r="RB134" s="423"/>
      <c r="RC134" s="428"/>
      <c r="RD134" s="423"/>
      <c r="RE134" s="423"/>
      <c r="RF134" s="423"/>
      <c r="RG134" s="423"/>
      <c r="RH134" s="423"/>
      <c r="RI134" s="429"/>
      <c r="RJ134" s="430"/>
      <c r="RK134" s="423"/>
      <c r="RL134" s="423"/>
      <c r="RM134" s="428"/>
      <c r="RN134" s="429"/>
      <c r="RO134" s="430"/>
      <c r="RP134" s="423"/>
      <c r="RQ134" s="428"/>
      <c r="RR134" s="431"/>
      <c r="RS134" s="425"/>
      <c r="RT134" s="423"/>
      <c r="RU134" s="424"/>
      <c r="RV134" s="423"/>
      <c r="RW134" s="426"/>
      <c r="RX134" s="432"/>
      <c r="RY134" s="433"/>
      <c r="RZ134" s="433"/>
      <c r="SA134" s="434"/>
      <c r="SB134" s="434"/>
      <c r="SC134" s="435"/>
      <c r="SD134" s="425"/>
      <c r="SE134" s="425"/>
      <c r="SF134" s="423"/>
      <c r="SG134" s="424"/>
      <c r="SH134" s="425"/>
      <c r="SI134" s="425"/>
      <c r="SJ134" s="425"/>
      <c r="SK134" s="423"/>
      <c r="SL134" s="425"/>
      <c r="SM134" s="426"/>
      <c r="SN134" s="425"/>
      <c r="SO134" s="425"/>
      <c r="SP134" s="423"/>
      <c r="SQ134" s="425"/>
      <c r="SR134" s="426"/>
      <c r="SS134" s="425"/>
      <c r="ST134" s="425"/>
      <c r="SU134" s="423"/>
      <c r="SV134" s="425"/>
      <c r="SW134" s="426"/>
      <c r="SX134" s="423"/>
      <c r="SY134" s="423"/>
      <c r="SZ134" s="423"/>
      <c r="TA134" s="423"/>
      <c r="TB134" s="423"/>
      <c r="TC134" s="425"/>
      <c r="TD134" s="425"/>
      <c r="TE134" s="423"/>
      <c r="TF134" s="424"/>
      <c r="TG134" s="425"/>
      <c r="TH134" s="425"/>
      <c r="TI134" s="425"/>
      <c r="TJ134" s="423"/>
      <c r="TK134" s="424"/>
      <c r="TL134" s="425"/>
      <c r="TM134" s="425"/>
      <c r="TN134" s="425"/>
      <c r="TO134" s="423"/>
      <c r="TP134" s="424"/>
      <c r="TQ134" s="425"/>
      <c r="TR134" s="425"/>
      <c r="TS134" s="425"/>
      <c r="TT134" s="427"/>
      <c r="TU134" s="424"/>
      <c r="TV134" s="425"/>
      <c r="TW134" s="425"/>
      <c r="TX134" s="424"/>
      <c r="TY134" s="423"/>
      <c r="TZ134" s="424"/>
      <c r="UA134" s="426"/>
      <c r="UB134" s="423"/>
      <c r="UC134" s="423"/>
      <c r="UD134" s="423"/>
      <c r="UE134" s="423"/>
      <c r="UF134" s="423"/>
      <c r="UG134" s="425"/>
      <c r="UH134" s="425"/>
      <c r="UI134" s="423"/>
      <c r="UJ134" s="424"/>
      <c r="UK134" s="425"/>
      <c r="UL134" s="424"/>
      <c r="UM134" s="423"/>
      <c r="UN134" s="428"/>
      <c r="UO134" s="423"/>
      <c r="UP134" s="423"/>
      <c r="UQ134" s="423"/>
      <c r="UR134" s="423"/>
      <c r="US134" s="423"/>
      <c r="UT134" s="429"/>
      <c r="UU134" s="430"/>
      <c r="UV134" s="423"/>
      <c r="UW134" s="423"/>
      <c r="UX134" s="428"/>
      <c r="UY134" s="429"/>
      <c r="UZ134" s="430"/>
      <c r="VA134" s="423"/>
      <c r="VB134" s="428"/>
      <c r="VC134" s="431"/>
      <c r="VD134" s="425"/>
      <c r="VE134" s="423"/>
      <c r="VF134" s="424"/>
      <c r="VG134" s="423"/>
      <c r="VH134" s="426"/>
      <c r="VI134" s="432"/>
      <c r="VJ134" s="433"/>
      <c r="VK134" s="433"/>
      <c r="VL134" s="434"/>
      <c r="VM134" s="434"/>
      <c r="VN134" s="435"/>
      <c r="VO134" s="425"/>
      <c r="VP134" s="425"/>
      <c r="VQ134" s="423"/>
      <c r="VR134" s="424"/>
      <c r="VS134" s="425"/>
      <c r="VT134" s="425"/>
      <c r="VU134" s="425"/>
      <c r="VV134" s="423"/>
      <c r="VW134" s="425"/>
      <c r="VX134" s="426"/>
      <c r="VY134" s="425"/>
      <c r="VZ134" s="425"/>
      <c r="WA134" s="423"/>
      <c r="WB134" s="425"/>
      <c r="WC134" s="426"/>
      <c r="WD134" s="425"/>
      <c r="WE134" s="425"/>
      <c r="WF134" s="423"/>
      <c r="WG134" s="425"/>
      <c r="WH134" s="426"/>
      <c r="WI134" s="423"/>
      <c r="WJ134" s="423"/>
      <c r="WK134" s="423"/>
      <c r="WL134" s="423"/>
      <c r="WM134" s="423"/>
      <c r="WN134" s="425"/>
      <c r="WO134" s="425"/>
      <c r="WP134" s="423"/>
      <c r="WQ134" s="424"/>
      <c r="WR134" s="425"/>
      <c r="WS134" s="425"/>
      <c r="WT134" s="425"/>
      <c r="WU134" s="423"/>
      <c r="WV134" s="424"/>
      <c r="WW134" s="425"/>
      <c r="WX134" s="425"/>
      <c r="WY134" s="425"/>
      <c r="WZ134" s="423"/>
      <c r="XA134" s="424"/>
      <c r="XB134" s="425"/>
      <c r="XC134" s="425"/>
      <c r="XD134" s="425"/>
      <c r="XE134" s="427"/>
      <c r="XF134" s="424"/>
      <c r="XG134" s="425"/>
      <c r="XH134" s="425"/>
      <c r="XI134" s="424"/>
      <c r="XJ134" s="423"/>
      <c r="XK134" s="424"/>
      <c r="XL134" s="426"/>
      <c r="XM134" s="423"/>
      <c r="XN134" s="423"/>
      <c r="XO134" s="423"/>
      <c r="XP134" s="423"/>
      <c r="XQ134" s="423"/>
      <c r="XR134" s="425"/>
      <c r="XS134" s="425"/>
      <c r="XT134" s="423"/>
      <c r="XU134" s="424"/>
      <c r="XV134" s="425"/>
      <c r="XW134" s="424"/>
      <c r="XX134" s="423"/>
      <c r="XY134" s="428"/>
      <c r="XZ134" s="423"/>
      <c r="YA134" s="423"/>
      <c r="YB134" s="423"/>
      <c r="YC134" s="423"/>
      <c r="YD134" s="423"/>
      <c r="YE134" s="429"/>
      <c r="YF134" s="430"/>
      <c r="YG134" s="423"/>
      <c r="YH134" s="423"/>
      <c r="YI134" s="428"/>
      <c r="YJ134" s="429"/>
      <c r="YK134" s="430"/>
      <c r="YL134" s="423"/>
      <c r="YM134" s="428"/>
      <c r="YN134" s="431"/>
      <c r="YO134" s="425"/>
      <c r="YP134" s="423"/>
      <c r="YQ134" s="424"/>
      <c r="YR134" s="423"/>
      <c r="YS134" s="426"/>
      <c r="YT134" s="432"/>
      <c r="YU134" s="433"/>
      <c r="YV134" s="433"/>
      <c r="YW134" s="434"/>
      <c r="YX134" s="434"/>
      <c r="YY134" s="435"/>
      <c r="YZ134" s="425"/>
      <c r="ZA134" s="425"/>
      <c r="ZB134" s="423"/>
      <c r="ZC134" s="424"/>
      <c r="ZD134" s="425"/>
      <c r="ZE134" s="425"/>
      <c r="ZF134" s="425"/>
      <c r="ZG134" s="423"/>
      <c r="ZH134" s="425"/>
      <c r="ZI134" s="426"/>
      <c r="ZJ134" s="425"/>
      <c r="ZK134" s="425"/>
      <c r="ZL134" s="423"/>
      <c r="ZM134" s="425"/>
      <c r="ZN134" s="426"/>
      <c r="ZO134" s="425"/>
      <c r="ZP134" s="425"/>
      <c r="ZQ134" s="423"/>
      <c r="ZR134" s="425"/>
      <c r="ZS134" s="426"/>
      <c r="ZT134" s="423"/>
      <c r="ZU134" s="423"/>
      <c r="ZV134" s="423"/>
      <c r="ZW134" s="423"/>
      <c r="ZX134" s="423"/>
      <c r="ZY134" s="425"/>
      <c r="ZZ134" s="425"/>
      <c r="AAA134" s="423"/>
      <c r="AAB134" s="424"/>
      <c r="AAC134" s="425"/>
      <c r="AAD134" s="425"/>
      <c r="AAE134" s="425"/>
      <c r="AAF134" s="423"/>
      <c r="AAG134" s="424"/>
      <c r="AAH134" s="425"/>
      <c r="AAI134" s="425"/>
      <c r="AAJ134" s="425"/>
      <c r="AAK134" s="423"/>
      <c r="AAL134" s="424"/>
      <c r="AAM134" s="425"/>
      <c r="AAN134" s="425"/>
      <c r="AAO134" s="425"/>
      <c r="AAP134" s="427"/>
      <c r="AAQ134" s="424"/>
      <c r="AAR134" s="425"/>
      <c r="AAS134" s="425"/>
      <c r="AAT134" s="424"/>
      <c r="AAU134" s="423"/>
      <c r="AAV134" s="424"/>
      <c r="AAW134" s="426"/>
      <c r="AAX134" s="423"/>
      <c r="AAY134" s="423"/>
      <c r="AAZ134" s="423"/>
      <c r="ABA134" s="423"/>
      <c r="ABB134" s="423"/>
      <c r="ABC134" s="425"/>
      <c r="ABD134" s="425"/>
      <c r="ABE134" s="423"/>
      <c r="ABF134" s="424"/>
      <c r="ABG134" s="425"/>
      <c r="ABH134" s="424"/>
      <c r="ABI134" s="423"/>
      <c r="ABJ134" s="428"/>
      <c r="ABK134" s="423"/>
      <c r="ABL134" s="423"/>
      <c r="ABM134" s="423"/>
      <c r="ABN134" s="423"/>
      <c r="ABO134" s="423"/>
      <c r="ABP134" s="429"/>
      <c r="ABQ134" s="430"/>
      <c r="ABR134" s="423"/>
      <c r="ABS134" s="423"/>
      <c r="ABT134" s="428"/>
      <c r="ABU134" s="429"/>
      <c r="ABV134" s="430"/>
      <c r="ABW134" s="423"/>
      <c r="ABX134" s="428"/>
      <c r="ABY134" s="431"/>
      <c r="ABZ134" s="425"/>
      <c r="ACA134" s="423"/>
      <c r="ACB134" s="424"/>
      <c r="ACC134" s="423"/>
      <c r="ACD134" s="426"/>
      <c r="ACE134" s="432"/>
      <c r="ACF134" s="433"/>
      <c r="ACG134" s="433"/>
      <c r="ACH134" s="434"/>
      <c r="ACI134" s="434"/>
      <c r="ACJ134" s="435"/>
      <c r="ACK134" s="425"/>
      <c r="ACL134" s="425"/>
      <c r="ACM134" s="423"/>
      <c r="ACN134" s="424"/>
      <c r="ACO134" s="425"/>
      <c r="ACP134" s="425"/>
      <c r="ACQ134" s="425"/>
      <c r="ACR134" s="423"/>
      <c r="ACS134" s="425"/>
      <c r="ACT134" s="426"/>
      <c r="ACU134" s="425"/>
      <c r="ACV134" s="425"/>
      <c r="ACW134" s="423"/>
      <c r="ACX134" s="425"/>
      <c r="ACY134" s="426"/>
      <c r="ACZ134" s="425"/>
      <c r="ADA134" s="425"/>
      <c r="ADB134" s="423"/>
      <c r="ADC134" s="425"/>
      <c r="ADD134" s="426"/>
      <c r="ADE134" s="423"/>
      <c r="ADF134" s="423"/>
      <c r="ADG134" s="423"/>
      <c r="ADH134" s="423"/>
      <c r="ADI134" s="423"/>
      <c r="ADJ134" s="425"/>
      <c r="ADK134" s="425"/>
      <c r="ADL134" s="423"/>
      <c r="ADM134" s="424"/>
      <c r="ADN134" s="425"/>
      <c r="ADO134" s="425"/>
      <c r="ADP134" s="425"/>
      <c r="ADQ134" s="423"/>
      <c r="ADR134" s="424"/>
      <c r="ADS134" s="425"/>
      <c r="ADT134" s="425"/>
      <c r="ADU134" s="425"/>
      <c r="ADV134" s="423"/>
      <c r="ADW134" s="424"/>
      <c r="ADX134" s="425"/>
      <c r="ADY134" s="425"/>
      <c r="ADZ134" s="425"/>
      <c r="AEA134" s="427"/>
      <c r="AEB134" s="424"/>
      <c r="AEC134" s="425"/>
      <c r="AED134" s="425"/>
      <c r="AEE134" s="424"/>
      <c r="AEF134" s="423"/>
      <c r="AEG134" s="424"/>
      <c r="AEH134" s="426"/>
      <c r="AEI134" s="423"/>
      <c r="AEJ134" s="423"/>
      <c r="AEK134" s="423"/>
      <c r="AEL134" s="423"/>
      <c r="AEM134" s="423"/>
      <c r="AEN134" s="425"/>
      <c r="AEO134" s="425"/>
      <c r="AEP134" s="423"/>
      <c r="AEQ134" s="424"/>
      <c r="AER134" s="425"/>
      <c r="AES134" s="424"/>
      <c r="AET134" s="423"/>
      <c r="AEU134" s="428"/>
      <c r="AEV134" s="423"/>
      <c r="AEW134" s="423"/>
      <c r="AEX134" s="423"/>
      <c r="AEY134" s="423"/>
      <c r="AEZ134" s="423"/>
      <c r="AFA134" s="429"/>
      <c r="AFB134" s="430"/>
      <c r="AFC134" s="423"/>
      <c r="AFD134" s="423"/>
      <c r="AFE134" s="428"/>
      <c r="AFF134" s="429"/>
      <c r="AFG134" s="430"/>
      <c r="AFH134" s="423"/>
      <c r="AFI134" s="428"/>
      <c r="AFJ134" s="431"/>
      <c r="AFK134" s="425"/>
      <c r="AFL134" s="423"/>
      <c r="AFM134" s="424"/>
      <c r="AFN134" s="423"/>
      <c r="AFO134" s="426"/>
      <c r="AFP134" s="432"/>
      <c r="AFQ134" s="433"/>
      <c r="AFR134" s="433"/>
      <c r="AFS134" s="434"/>
      <c r="AFT134" s="434"/>
      <c r="AFU134" s="435"/>
      <c r="AFV134" s="425"/>
      <c r="AFW134" s="425"/>
      <c r="AFX134" s="423"/>
      <c r="AFY134" s="424"/>
      <c r="AFZ134" s="425"/>
      <c r="AGA134" s="425"/>
      <c r="AGB134" s="425"/>
      <c r="AGC134" s="423"/>
      <c r="AGD134" s="425"/>
      <c r="AGE134" s="426"/>
      <c r="AGF134" s="425"/>
      <c r="AGG134" s="425"/>
      <c r="AGH134" s="423"/>
      <c r="AGI134" s="425"/>
      <c r="AGJ134" s="426"/>
      <c r="AGK134" s="425"/>
      <c r="AGL134" s="425"/>
      <c r="AGM134" s="423"/>
      <c r="AGN134" s="425"/>
      <c r="AGO134" s="426"/>
      <c r="AGP134" s="423"/>
      <c r="AGQ134" s="423"/>
      <c r="AGR134" s="423"/>
      <c r="AGS134" s="423"/>
      <c r="AGT134" s="423"/>
      <c r="AGU134" s="425"/>
      <c r="AGV134" s="425"/>
      <c r="AGW134" s="423"/>
      <c r="AGX134" s="424"/>
      <c r="AGY134" s="425"/>
      <c r="AGZ134" s="425"/>
      <c r="AHA134" s="425"/>
      <c r="AHB134" s="423"/>
      <c r="AHC134" s="424"/>
      <c r="AHD134" s="425"/>
      <c r="AHE134" s="425"/>
      <c r="AHF134" s="425"/>
      <c r="AHG134" s="423"/>
      <c r="AHH134" s="424"/>
      <c r="AHI134" s="425"/>
      <c r="AHJ134" s="425"/>
      <c r="AHK134" s="425"/>
      <c r="AHL134" s="427"/>
      <c r="AHM134" s="424"/>
      <c r="AHN134" s="425"/>
      <c r="AHO134" s="425"/>
      <c r="AHP134" s="424"/>
      <c r="AHQ134" s="423"/>
      <c r="AHR134" s="424"/>
      <c r="AHS134" s="426"/>
      <c r="AHT134" s="423"/>
      <c r="AHU134" s="423"/>
      <c r="AHV134" s="423"/>
      <c r="AHW134" s="423"/>
      <c r="AHX134" s="423"/>
      <c r="AHY134" s="425"/>
      <c r="AHZ134" s="425"/>
      <c r="AIA134" s="423"/>
      <c r="AIB134" s="424"/>
      <c r="AIC134" s="425"/>
      <c r="AID134" s="424"/>
      <c r="AIE134" s="423"/>
      <c r="AIF134" s="428"/>
      <c r="AIG134" s="423"/>
      <c r="AIH134" s="423"/>
      <c r="AII134" s="423"/>
      <c r="AIJ134" s="423"/>
      <c r="AIK134" s="423"/>
      <c r="AIL134" s="429"/>
      <c r="AIM134" s="430"/>
      <c r="AIN134" s="423"/>
      <c r="AIO134" s="423"/>
      <c r="AIP134" s="428"/>
      <c r="AIQ134" s="429"/>
      <c r="AIR134" s="430"/>
      <c r="AIS134" s="423"/>
      <c r="AIT134" s="428"/>
      <c r="AIU134" s="431"/>
      <c r="AIV134" s="425"/>
      <c r="AIW134" s="423"/>
      <c r="AIX134" s="424"/>
      <c r="AIY134" s="423"/>
      <c r="AIZ134" s="426"/>
      <c r="AJA134" s="432"/>
      <c r="AJB134" s="433"/>
      <c r="AJC134" s="433"/>
      <c r="AJD134" s="434"/>
      <c r="AJE134" s="434"/>
      <c r="AJF134" s="435"/>
      <c r="AJG134" s="425"/>
      <c r="AJH134" s="425"/>
      <c r="AJI134" s="423"/>
      <c r="AJJ134" s="424"/>
      <c r="AJK134" s="425"/>
      <c r="AJL134" s="425"/>
      <c r="AJM134" s="425"/>
      <c r="AJN134" s="423"/>
      <c r="AJO134" s="425"/>
      <c r="AJP134" s="426"/>
      <c r="AJQ134" s="425"/>
      <c r="AJR134" s="425"/>
      <c r="AJS134" s="423"/>
      <c r="AJT134" s="425"/>
      <c r="AJU134" s="426"/>
      <c r="AJV134" s="425"/>
      <c r="AJW134" s="425"/>
      <c r="AJX134" s="423"/>
      <c r="AJY134" s="425"/>
      <c r="AJZ134" s="426"/>
      <c r="AKA134" s="423"/>
      <c r="AKB134" s="423"/>
      <c r="AKC134" s="423"/>
      <c r="AKD134" s="423"/>
      <c r="AKE134" s="423"/>
      <c r="AKF134" s="425"/>
      <c r="AKG134" s="425"/>
      <c r="AKH134" s="423"/>
      <c r="AKI134" s="424"/>
      <c r="AKJ134" s="425"/>
      <c r="AKK134" s="425"/>
      <c r="AKL134" s="425"/>
      <c r="AKM134" s="423"/>
      <c r="AKN134" s="424"/>
      <c r="AKO134" s="425"/>
      <c r="AKP134" s="425"/>
      <c r="AKQ134" s="425"/>
      <c r="AKR134" s="423"/>
      <c r="AKS134" s="424"/>
      <c r="AKT134" s="425"/>
      <c r="AKU134" s="425"/>
      <c r="AKV134" s="425"/>
      <c r="AKW134" s="427"/>
      <c r="AKX134" s="424"/>
      <c r="AKY134" s="425"/>
      <c r="AKZ134" s="425"/>
      <c r="ALA134" s="424"/>
      <c r="ALB134" s="423"/>
      <c r="ALC134" s="424"/>
      <c r="ALD134" s="426"/>
      <c r="ALE134" s="423"/>
      <c r="ALF134" s="423"/>
      <c r="ALG134" s="423"/>
      <c r="ALH134" s="423"/>
      <c r="ALI134" s="423"/>
      <c r="ALJ134" s="425"/>
      <c r="ALK134" s="425"/>
      <c r="ALL134" s="423"/>
      <c r="ALM134" s="424"/>
      <c r="ALN134" s="425"/>
      <c r="ALO134" s="424"/>
      <c r="ALP134" s="423"/>
      <c r="ALQ134" s="428"/>
      <c r="ALR134" s="423"/>
      <c r="ALS134" s="423"/>
      <c r="ALT134" s="423"/>
      <c r="ALU134" s="423"/>
      <c r="ALV134" s="423"/>
      <c r="ALW134" s="429"/>
      <c r="ALX134" s="430"/>
      <c r="ALY134" s="423"/>
      <c r="ALZ134" s="423"/>
      <c r="AMA134" s="428"/>
      <c r="AMB134" s="429"/>
      <c r="AMC134" s="430"/>
      <c r="AMD134" s="423"/>
      <c r="AME134" s="428"/>
      <c r="AMF134" s="431"/>
      <c r="AMG134" s="425"/>
      <c r="AMH134" s="423"/>
      <c r="AMI134" s="424"/>
      <c r="AMJ134" s="423"/>
      <c r="AMK134" s="426"/>
      <c r="AML134" s="432"/>
      <c r="AMM134" s="433"/>
      <c r="AMN134" s="433"/>
      <c r="AMO134" s="434"/>
      <c r="AMP134" s="434"/>
      <c r="AMQ134" s="435"/>
      <c r="AMR134" s="425"/>
      <c r="AMS134" s="425"/>
      <c r="AMT134" s="423"/>
      <c r="AMU134" s="424"/>
      <c r="AMV134" s="425"/>
      <c r="AMW134" s="425"/>
      <c r="AMX134" s="425"/>
      <c r="AMY134" s="423"/>
      <c r="AMZ134" s="425"/>
      <c r="ANA134" s="426"/>
      <c r="ANB134" s="425"/>
      <c r="ANC134" s="425"/>
      <c r="AND134" s="423"/>
      <c r="ANE134" s="425"/>
      <c r="ANF134" s="426"/>
      <c r="ANG134" s="425"/>
      <c r="ANH134" s="425"/>
      <c r="ANI134" s="423"/>
      <c r="ANJ134" s="425"/>
      <c r="ANK134" s="426"/>
      <c r="ANL134" s="423"/>
      <c r="ANM134" s="423"/>
      <c r="ANN134" s="423"/>
      <c r="ANO134" s="423"/>
      <c r="ANP134" s="423"/>
      <c r="ANQ134" s="425"/>
      <c r="ANR134" s="425"/>
      <c r="ANS134" s="423"/>
      <c r="ANT134" s="424"/>
      <c r="ANU134" s="425"/>
      <c r="ANV134" s="425"/>
      <c r="ANW134" s="425"/>
      <c r="ANX134" s="423"/>
      <c r="ANY134" s="424"/>
      <c r="ANZ134" s="425"/>
      <c r="AOA134" s="425"/>
      <c r="AOB134" s="425"/>
      <c r="AOC134" s="423"/>
      <c r="AOD134" s="424"/>
      <c r="AOE134" s="425"/>
      <c r="AOF134" s="425"/>
      <c r="AOG134" s="425"/>
      <c r="AOH134" s="427"/>
      <c r="AOI134" s="424"/>
      <c r="AOJ134" s="425"/>
      <c r="AOK134" s="425"/>
      <c r="AOL134" s="424"/>
      <c r="AOM134" s="423"/>
      <c r="AON134" s="424"/>
      <c r="AOO134" s="426"/>
      <c r="AOP134" s="423"/>
      <c r="AOQ134" s="423"/>
      <c r="AOR134" s="423"/>
      <c r="AOS134" s="423"/>
      <c r="AOT134" s="423"/>
      <c r="AOU134" s="425"/>
      <c r="AOV134" s="425"/>
      <c r="AOW134" s="423"/>
      <c r="AOX134" s="424"/>
      <c r="AOY134" s="425"/>
      <c r="AOZ134" s="424"/>
      <c r="APA134" s="423"/>
      <c r="APB134" s="428"/>
      <c r="APC134" s="423"/>
      <c r="APD134" s="423"/>
      <c r="APE134" s="423"/>
      <c r="APF134" s="423"/>
      <c r="APG134" s="423"/>
      <c r="APH134" s="429"/>
      <c r="API134" s="430"/>
      <c r="APJ134" s="423"/>
      <c r="APK134" s="423"/>
      <c r="APL134" s="428"/>
      <c r="APM134" s="429"/>
      <c r="APN134" s="430"/>
      <c r="APO134" s="423"/>
      <c r="APP134" s="428"/>
      <c r="APQ134" s="431"/>
      <c r="APR134" s="425"/>
      <c r="APS134" s="423"/>
      <c r="APT134" s="424"/>
      <c r="APU134" s="423"/>
      <c r="APV134" s="426"/>
      <c r="APW134" s="432"/>
      <c r="APX134" s="433"/>
      <c r="APY134" s="433"/>
      <c r="APZ134" s="434"/>
      <c r="AQA134" s="434"/>
      <c r="AQB134" s="435"/>
      <c r="AQC134" s="425"/>
      <c r="AQD134" s="425"/>
      <c r="AQE134" s="423"/>
      <c r="AQF134" s="424"/>
      <c r="AQG134" s="425"/>
      <c r="AQH134" s="425"/>
      <c r="AQI134" s="425"/>
      <c r="AQJ134" s="423"/>
      <c r="AQK134" s="425"/>
      <c r="AQL134" s="426"/>
      <c r="AQM134" s="425"/>
      <c r="AQN134" s="425"/>
      <c r="AQO134" s="423"/>
      <c r="AQP134" s="425"/>
      <c r="AQQ134" s="426"/>
      <c r="AQR134" s="425"/>
      <c r="AQS134" s="425"/>
      <c r="AQT134" s="423"/>
      <c r="AQU134" s="425"/>
      <c r="AQV134" s="426"/>
      <c r="AQW134" s="423"/>
      <c r="AQX134" s="423"/>
      <c r="AQY134" s="423"/>
      <c r="AQZ134" s="423"/>
      <c r="ARA134" s="423"/>
      <c r="ARB134" s="425"/>
      <c r="ARC134" s="425"/>
      <c r="ARD134" s="423"/>
      <c r="ARE134" s="424"/>
      <c r="ARF134" s="425"/>
      <c r="ARG134" s="425"/>
      <c r="ARH134" s="425"/>
      <c r="ARI134" s="423"/>
      <c r="ARJ134" s="424"/>
      <c r="ARK134" s="425"/>
      <c r="ARL134" s="425"/>
      <c r="ARM134" s="425"/>
      <c r="ARN134" s="423"/>
      <c r="ARO134" s="424"/>
      <c r="ARP134" s="425"/>
      <c r="ARQ134" s="425"/>
      <c r="ARR134" s="425"/>
      <c r="ARS134" s="427"/>
      <c r="ART134" s="424"/>
      <c r="ARU134" s="425"/>
      <c r="ARV134" s="425"/>
      <c r="ARW134" s="424"/>
      <c r="ARX134" s="423"/>
      <c r="ARY134" s="424"/>
      <c r="ARZ134" s="426"/>
      <c r="ASA134" s="423"/>
      <c r="ASB134" s="423"/>
      <c r="ASC134" s="423"/>
      <c r="ASD134" s="423"/>
      <c r="ASE134" s="423"/>
      <c r="ASF134" s="425"/>
      <c r="ASG134" s="425"/>
      <c r="ASH134" s="423"/>
      <c r="ASI134" s="424"/>
      <c r="ASJ134" s="425"/>
      <c r="ASK134" s="424"/>
      <c r="ASL134" s="423"/>
      <c r="ASM134" s="428"/>
      <c r="ASN134" s="423"/>
      <c r="ASO134" s="423"/>
      <c r="ASP134" s="423"/>
      <c r="ASQ134" s="423"/>
      <c r="ASR134" s="423"/>
      <c r="ASS134" s="429"/>
      <c r="AST134" s="430"/>
      <c r="ASU134" s="423"/>
      <c r="ASV134" s="423"/>
      <c r="ASW134" s="428"/>
      <c r="ASX134" s="429"/>
      <c r="ASY134" s="430"/>
      <c r="ASZ134" s="423"/>
      <c r="ATA134" s="428"/>
      <c r="ATB134" s="431"/>
      <c r="ATC134" s="425"/>
      <c r="ATD134" s="423"/>
      <c r="ATE134" s="424"/>
      <c r="ATF134" s="423"/>
      <c r="ATG134" s="426"/>
      <c r="ATH134" s="432"/>
      <c r="ATI134" s="433"/>
      <c r="ATJ134" s="433"/>
      <c r="ATK134" s="434"/>
      <c r="ATL134" s="434"/>
      <c r="ATM134" s="435"/>
      <c r="ATN134" s="425"/>
      <c r="ATO134" s="425"/>
      <c r="ATP134" s="423"/>
      <c r="ATQ134" s="424"/>
      <c r="ATR134" s="425"/>
      <c r="ATS134" s="425"/>
      <c r="ATT134" s="425"/>
      <c r="ATU134" s="423"/>
      <c r="ATV134" s="425"/>
      <c r="ATW134" s="426"/>
      <c r="ATX134" s="425"/>
      <c r="ATY134" s="425"/>
      <c r="ATZ134" s="423"/>
      <c r="AUA134" s="425"/>
      <c r="AUB134" s="426"/>
      <c r="AUC134" s="425"/>
      <c r="AUD134" s="425"/>
      <c r="AUE134" s="423"/>
      <c r="AUF134" s="425"/>
      <c r="AUG134" s="426"/>
      <c r="AUH134" s="423"/>
      <c r="AUI134" s="423"/>
      <c r="AUJ134" s="423"/>
      <c r="AUK134" s="423"/>
      <c r="AUL134" s="423"/>
      <c r="AUM134" s="425"/>
      <c r="AUN134" s="425"/>
      <c r="AUO134" s="423"/>
      <c r="AUP134" s="424"/>
      <c r="AUQ134" s="425"/>
      <c r="AUR134" s="425"/>
      <c r="AUS134" s="425"/>
      <c r="AUT134" s="423"/>
      <c r="AUU134" s="424"/>
      <c r="AUV134" s="425"/>
      <c r="AUW134" s="425"/>
      <c r="AUX134" s="425"/>
      <c r="AUY134" s="423"/>
      <c r="AUZ134" s="424"/>
      <c r="AVA134" s="425"/>
      <c r="AVB134" s="425"/>
      <c r="AVC134" s="425"/>
      <c r="AVD134" s="427"/>
      <c r="AVE134" s="424"/>
      <c r="AVF134" s="425"/>
      <c r="AVG134" s="425"/>
      <c r="AVH134" s="424"/>
      <c r="AVI134" s="423"/>
      <c r="AVJ134" s="424"/>
      <c r="AVK134" s="426"/>
      <c r="AVL134" s="423"/>
      <c r="AVM134" s="423"/>
      <c r="AVN134" s="423"/>
      <c r="AVO134" s="423"/>
      <c r="AVP134" s="423"/>
      <c r="AVQ134" s="425"/>
      <c r="AVR134" s="425"/>
      <c r="AVS134" s="423"/>
      <c r="AVT134" s="424"/>
      <c r="AVU134" s="425"/>
      <c r="AVV134" s="424"/>
      <c r="AVW134" s="423"/>
      <c r="AVX134" s="428"/>
      <c r="AVY134" s="423"/>
      <c r="AVZ134" s="423"/>
      <c r="AWA134" s="423"/>
      <c r="AWB134" s="423"/>
      <c r="AWC134" s="423"/>
      <c r="AWD134" s="429"/>
      <c r="AWE134" s="430"/>
      <c r="AWF134" s="423"/>
      <c r="AWG134" s="423"/>
      <c r="AWH134" s="428"/>
      <c r="AWI134" s="429"/>
      <c r="AWJ134" s="430"/>
      <c r="AWK134" s="423"/>
      <c r="AWL134" s="428"/>
      <c r="AWM134" s="431"/>
      <c r="AWN134" s="425"/>
      <c r="AWO134" s="423"/>
      <c r="AWP134" s="424"/>
      <c r="AWQ134" s="423"/>
      <c r="AWR134" s="426"/>
      <c r="AWS134" s="432"/>
      <c r="AWT134" s="433"/>
      <c r="AWU134" s="433"/>
      <c r="AWV134" s="434"/>
      <c r="AWW134" s="434"/>
      <c r="AWX134" s="435"/>
      <c r="AWY134" s="425"/>
      <c r="AWZ134" s="425"/>
      <c r="AXA134" s="423"/>
      <c r="AXB134" s="424"/>
      <c r="AXC134" s="425"/>
      <c r="AXD134" s="425"/>
      <c r="AXE134" s="425"/>
      <c r="AXF134" s="423"/>
      <c r="AXG134" s="425"/>
      <c r="AXH134" s="426"/>
      <c r="AXI134" s="425"/>
      <c r="AXJ134" s="425"/>
      <c r="AXK134" s="423"/>
      <c r="AXL134" s="425"/>
      <c r="AXM134" s="426"/>
      <c r="AXN134" s="425"/>
      <c r="AXO134" s="425"/>
      <c r="AXP134" s="423"/>
      <c r="AXQ134" s="425"/>
      <c r="AXR134" s="426"/>
      <c r="AXS134" s="423"/>
      <c r="AXT134" s="423"/>
      <c r="AXU134" s="423"/>
      <c r="AXV134" s="423"/>
      <c r="AXW134" s="423"/>
      <c r="AXX134" s="425"/>
      <c r="AXY134" s="425"/>
      <c r="AXZ134" s="423"/>
      <c r="AYA134" s="424"/>
      <c r="AYB134" s="425"/>
      <c r="AYC134" s="425"/>
      <c r="AYD134" s="425"/>
      <c r="AYE134" s="423"/>
      <c r="AYF134" s="424"/>
      <c r="AYG134" s="425"/>
      <c r="AYH134" s="425"/>
      <c r="AYI134" s="425"/>
      <c r="AYJ134" s="423"/>
      <c r="AYK134" s="424"/>
      <c r="AYL134" s="425"/>
      <c r="AYM134" s="425"/>
      <c r="AYN134" s="425"/>
      <c r="AYO134" s="427"/>
      <c r="AYP134" s="424"/>
      <c r="AYQ134" s="425"/>
      <c r="AYR134" s="425"/>
      <c r="AYS134" s="424"/>
      <c r="AYT134" s="423"/>
      <c r="AYU134" s="424"/>
      <c r="AYV134" s="426"/>
      <c r="AYW134" s="423"/>
      <c r="AYX134" s="423"/>
      <c r="AYY134" s="423"/>
      <c r="AYZ134" s="423"/>
      <c r="AZA134" s="423"/>
      <c r="AZB134" s="425"/>
      <c r="AZC134" s="425"/>
      <c r="AZD134" s="423"/>
      <c r="AZE134" s="424"/>
      <c r="AZF134" s="425"/>
      <c r="AZG134" s="424"/>
      <c r="AZH134" s="423"/>
      <c r="AZI134" s="428"/>
      <c r="AZJ134" s="423"/>
      <c r="AZK134" s="423"/>
      <c r="AZL134" s="423"/>
      <c r="AZM134" s="423"/>
      <c r="AZN134" s="423"/>
      <c r="AZO134" s="429"/>
      <c r="AZP134" s="430"/>
      <c r="AZQ134" s="423"/>
      <c r="AZR134" s="423"/>
      <c r="AZS134" s="428"/>
      <c r="AZT134" s="429"/>
      <c r="AZU134" s="430"/>
      <c r="AZV134" s="423"/>
      <c r="AZW134" s="428"/>
      <c r="AZX134" s="431"/>
      <c r="AZY134" s="425"/>
      <c r="AZZ134" s="423"/>
      <c r="BAA134" s="424"/>
      <c r="BAB134" s="423"/>
      <c r="BAC134" s="426"/>
      <c r="BAD134" s="432"/>
      <c r="BAE134" s="433"/>
      <c r="BAF134" s="433"/>
      <c r="BAG134" s="434"/>
      <c r="BAH134" s="434"/>
      <c r="BAI134" s="435"/>
      <c r="BAJ134" s="425"/>
      <c r="BAK134" s="425"/>
      <c r="BAL134" s="423"/>
      <c r="BAM134" s="424"/>
      <c r="BAN134" s="425"/>
      <c r="BAO134" s="425"/>
      <c r="BAP134" s="425"/>
      <c r="BAQ134" s="423"/>
      <c r="BAR134" s="425"/>
      <c r="BAS134" s="426"/>
      <c r="BAT134" s="425"/>
      <c r="BAU134" s="425"/>
      <c r="BAV134" s="423"/>
      <c r="BAW134" s="425"/>
      <c r="BAX134" s="426"/>
      <c r="BAY134" s="425"/>
      <c r="BAZ134" s="425"/>
      <c r="BBA134" s="423"/>
      <c r="BBB134" s="425"/>
      <c r="BBC134" s="426"/>
      <c r="BBD134" s="423"/>
      <c r="BBE134" s="423"/>
      <c r="BBF134" s="423"/>
      <c r="BBG134" s="423"/>
      <c r="BBH134" s="423"/>
      <c r="BBI134" s="425"/>
      <c r="BBJ134" s="425"/>
      <c r="BBK134" s="423"/>
      <c r="BBL134" s="424"/>
      <c r="BBM134" s="425"/>
      <c r="BBN134" s="425"/>
      <c r="BBO134" s="425"/>
      <c r="BBP134" s="423"/>
      <c r="BBQ134" s="424"/>
      <c r="BBR134" s="425"/>
      <c r="BBS134" s="425"/>
      <c r="BBT134" s="425"/>
      <c r="BBU134" s="423"/>
      <c r="BBV134" s="424"/>
      <c r="BBW134" s="425"/>
      <c r="BBX134" s="425"/>
      <c r="BBY134" s="425"/>
      <c r="BBZ134" s="427"/>
      <c r="BCA134" s="424"/>
      <c r="BCB134" s="425"/>
      <c r="BCC134" s="425"/>
      <c r="BCD134" s="424"/>
      <c r="BCE134" s="423"/>
      <c r="BCF134" s="424"/>
      <c r="BCG134" s="426"/>
      <c r="BCH134" s="423"/>
      <c r="BCI134" s="423"/>
      <c r="BCJ134" s="423"/>
      <c r="BCK134" s="423"/>
      <c r="BCL134" s="423"/>
      <c r="BCM134" s="425"/>
      <c r="BCN134" s="425"/>
      <c r="BCO134" s="423"/>
      <c r="BCP134" s="424"/>
      <c r="BCQ134" s="425"/>
      <c r="BCR134" s="424"/>
      <c r="BCS134" s="423"/>
      <c r="BCT134" s="428"/>
      <c r="BCU134" s="423"/>
      <c r="BCV134" s="423"/>
      <c r="BCW134" s="423"/>
      <c r="BCX134" s="423"/>
      <c r="BCY134" s="423"/>
      <c r="BCZ134" s="429"/>
      <c r="BDA134" s="430"/>
      <c r="BDB134" s="423"/>
      <c r="BDC134" s="423"/>
      <c r="BDD134" s="428"/>
      <c r="BDE134" s="429"/>
      <c r="BDF134" s="430"/>
      <c r="BDG134" s="423"/>
      <c r="BDH134" s="428"/>
      <c r="BDI134" s="431"/>
      <c r="BDJ134" s="425"/>
      <c r="BDK134" s="423"/>
      <c r="BDL134" s="424"/>
      <c r="BDM134" s="423"/>
      <c r="BDN134" s="426"/>
      <c r="BDO134" s="432"/>
      <c r="BDP134" s="433"/>
      <c r="BDQ134" s="433"/>
      <c r="BDR134" s="434"/>
      <c r="BDS134" s="434"/>
      <c r="BDT134" s="435"/>
      <c r="BDU134" s="425"/>
      <c r="BDV134" s="425"/>
      <c r="BDW134" s="423"/>
      <c r="BDX134" s="424"/>
      <c r="BDY134" s="425"/>
      <c r="BDZ134" s="425"/>
      <c r="BEA134" s="425"/>
      <c r="BEB134" s="423"/>
      <c r="BEC134" s="425"/>
      <c r="BED134" s="426"/>
      <c r="BEE134" s="425"/>
      <c r="BEF134" s="425"/>
      <c r="BEG134" s="423"/>
      <c r="BEH134" s="425"/>
      <c r="BEI134" s="426"/>
      <c r="BEJ134" s="425"/>
      <c r="BEK134" s="425"/>
      <c r="BEL134" s="423"/>
      <c r="BEM134" s="425"/>
      <c r="BEN134" s="426"/>
      <c r="BEO134" s="423"/>
      <c r="BEP134" s="423"/>
      <c r="BEQ134" s="423"/>
      <c r="BER134" s="423"/>
      <c r="BES134" s="423"/>
      <c r="BET134" s="425"/>
      <c r="BEU134" s="425"/>
      <c r="BEV134" s="423"/>
      <c r="BEW134" s="424"/>
      <c r="BEX134" s="425"/>
      <c r="BEY134" s="425"/>
      <c r="BEZ134" s="425"/>
      <c r="BFA134" s="423"/>
      <c r="BFB134" s="424"/>
      <c r="BFC134" s="425"/>
      <c r="BFD134" s="425"/>
      <c r="BFE134" s="425"/>
      <c r="BFF134" s="423"/>
      <c r="BFG134" s="424"/>
      <c r="BFH134" s="425"/>
      <c r="BFI134" s="425"/>
      <c r="BFJ134" s="425"/>
      <c r="BFK134" s="427"/>
      <c r="BFL134" s="424"/>
      <c r="BFM134" s="425"/>
      <c r="BFN134" s="425"/>
      <c r="BFO134" s="424"/>
      <c r="BFP134" s="423"/>
      <c r="BFQ134" s="424"/>
      <c r="BFR134" s="426"/>
      <c r="BFS134" s="423"/>
      <c r="BFT134" s="423"/>
      <c r="BFU134" s="423"/>
      <c r="BFV134" s="423"/>
      <c r="BFW134" s="423"/>
      <c r="BFX134" s="425"/>
      <c r="BFY134" s="425"/>
      <c r="BFZ134" s="423"/>
      <c r="BGA134" s="424"/>
      <c r="BGB134" s="425"/>
      <c r="BGC134" s="424"/>
      <c r="BGD134" s="423"/>
      <c r="BGE134" s="428"/>
      <c r="BGF134" s="423"/>
      <c r="BGG134" s="423"/>
      <c r="BGH134" s="423"/>
      <c r="BGI134" s="423"/>
      <c r="BGJ134" s="423"/>
      <c r="BGK134" s="429"/>
      <c r="BGL134" s="430"/>
      <c r="BGM134" s="423"/>
      <c r="BGN134" s="423"/>
      <c r="BGO134" s="428"/>
      <c r="BGP134" s="429"/>
      <c r="BGQ134" s="430"/>
      <c r="BGR134" s="423"/>
      <c r="BGS134" s="428"/>
      <c r="BGT134" s="431"/>
      <c r="BGU134" s="425"/>
      <c r="BGV134" s="423"/>
      <c r="BGW134" s="424"/>
      <c r="BGX134" s="423"/>
      <c r="BGY134" s="426"/>
      <c r="BGZ134" s="432"/>
      <c r="BHA134" s="433"/>
      <c r="BHB134" s="433"/>
      <c r="BHC134" s="434"/>
      <c r="BHD134" s="434"/>
      <c r="BHE134" s="435"/>
      <c r="BHF134" s="425"/>
      <c r="BHG134" s="425"/>
      <c r="BHH134" s="423"/>
      <c r="BHI134" s="424"/>
      <c r="BHJ134" s="425"/>
      <c r="BHK134" s="425"/>
      <c r="BHL134" s="425"/>
      <c r="BHM134" s="423"/>
      <c r="BHN134" s="425"/>
      <c r="BHO134" s="426"/>
      <c r="BHP134" s="425"/>
      <c r="BHQ134" s="425"/>
      <c r="BHR134" s="423"/>
      <c r="BHS134" s="425"/>
      <c r="BHT134" s="426"/>
      <c r="BHU134" s="425"/>
      <c r="BHV134" s="425"/>
      <c r="BHW134" s="423"/>
      <c r="BHX134" s="425"/>
      <c r="BHY134" s="426"/>
      <c r="BHZ134" s="423"/>
      <c r="BIA134" s="423"/>
      <c r="BIB134" s="423"/>
      <c r="BIC134" s="423"/>
      <c r="BID134" s="423"/>
      <c r="BIE134" s="425"/>
      <c r="BIF134" s="425"/>
      <c r="BIG134" s="423"/>
      <c r="BIH134" s="424"/>
      <c r="BII134" s="425"/>
      <c r="BIJ134" s="425"/>
      <c r="BIK134" s="425"/>
      <c r="BIL134" s="423"/>
      <c r="BIM134" s="424"/>
      <c r="BIN134" s="425"/>
      <c r="BIO134" s="425"/>
      <c r="BIP134" s="425"/>
      <c r="BIQ134" s="423"/>
      <c r="BIR134" s="424"/>
      <c r="BIS134" s="425"/>
      <c r="BIT134" s="425"/>
      <c r="BIU134" s="425"/>
      <c r="BIV134" s="427"/>
      <c r="BIW134" s="424"/>
      <c r="BIX134" s="425"/>
      <c r="BIY134" s="425"/>
      <c r="BIZ134" s="424"/>
      <c r="BJA134" s="423"/>
      <c r="BJB134" s="424"/>
      <c r="BJC134" s="426"/>
      <c r="BJD134" s="423"/>
      <c r="BJE134" s="423"/>
      <c r="BJF134" s="423"/>
      <c r="BJG134" s="423"/>
      <c r="BJH134" s="423"/>
      <c r="BJI134" s="425"/>
      <c r="BJJ134" s="425"/>
      <c r="BJK134" s="423"/>
      <c r="BJL134" s="424"/>
      <c r="BJM134" s="425"/>
      <c r="BJN134" s="424"/>
      <c r="BJO134" s="423"/>
      <c r="BJP134" s="428"/>
      <c r="BJQ134" s="423"/>
      <c r="BJR134" s="423"/>
      <c r="BJS134" s="423"/>
      <c r="BJT134" s="423"/>
      <c r="BJU134" s="423"/>
      <c r="BJV134" s="429"/>
      <c r="BJW134" s="430"/>
      <c r="BJX134" s="423"/>
      <c r="BJY134" s="423"/>
      <c r="BJZ134" s="428"/>
      <c r="BKA134" s="429"/>
      <c r="BKB134" s="430"/>
      <c r="BKC134" s="423"/>
      <c r="BKD134" s="428"/>
      <c r="BKE134" s="431"/>
      <c r="BKF134" s="425"/>
      <c r="BKG134" s="423"/>
      <c r="BKH134" s="424"/>
      <c r="BKI134" s="423"/>
      <c r="BKJ134" s="426"/>
      <c r="BKK134" s="432"/>
      <c r="BKL134" s="433"/>
      <c r="BKM134" s="433"/>
      <c r="BKN134" s="434"/>
      <c r="BKO134" s="434"/>
      <c r="BKP134" s="435"/>
      <c r="BKQ134" s="425"/>
      <c r="BKR134" s="425"/>
      <c r="BKS134" s="423"/>
      <c r="BKT134" s="424"/>
      <c r="BKU134" s="425"/>
      <c r="BKV134" s="425"/>
      <c r="BKW134" s="425"/>
      <c r="BKX134" s="423"/>
      <c r="BKY134" s="425"/>
      <c r="BKZ134" s="426"/>
      <c r="BLA134" s="425"/>
      <c r="BLB134" s="425"/>
      <c r="BLC134" s="423"/>
      <c r="BLD134" s="425"/>
      <c r="BLE134" s="426"/>
      <c r="BLF134" s="425"/>
      <c r="BLG134" s="425"/>
      <c r="BLH134" s="423"/>
      <c r="BLI134" s="425"/>
      <c r="BLJ134" s="426"/>
      <c r="BLK134" s="423"/>
      <c r="BLL134" s="423"/>
      <c r="BLM134" s="423"/>
      <c r="BLN134" s="423"/>
      <c r="BLO134" s="423"/>
      <c r="BLP134" s="425"/>
      <c r="BLQ134" s="425"/>
      <c r="BLR134" s="423"/>
      <c r="BLS134" s="424"/>
      <c r="BLT134" s="425"/>
      <c r="BLU134" s="425"/>
      <c r="BLV134" s="425"/>
      <c r="BLW134" s="423"/>
      <c r="BLX134" s="424"/>
      <c r="BLY134" s="425"/>
      <c r="BLZ134" s="425"/>
      <c r="BMA134" s="425"/>
      <c r="BMB134" s="423"/>
      <c r="BMC134" s="424"/>
      <c r="BMD134" s="425"/>
      <c r="BME134" s="425"/>
      <c r="BMF134" s="425"/>
      <c r="BMG134" s="427"/>
      <c r="BMH134" s="424"/>
      <c r="BMI134" s="425"/>
      <c r="BMJ134" s="425"/>
      <c r="BMK134" s="424"/>
      <c r="BML134" s="423"/>
      <c r="BMM134" s="424"/>
      <c r="BMN134" s="426"/>
      <c r="BMO134" s="423"/>
      <c r="BMP134" s="423"/>
      <c r="BMQ134" s="423"/>
      <c r="BMR134" s="423"/>
      <c r="BMS134" s="423"/>
      <c r="BMT134" s="425"/>
      <c r="BMU134" s="425"/>
      <c r="BMV134" s="423"/>
      <c r="BMW134" s="424"/>
      <c r="BMX134" s="425"/>
      <c r="BMY134" s="424"/>
      <c r="BMZ134" s="423"/>
      <c r="BNA134" s="428"/>
      <c r="BNB134" s="423"/>
      <c r="BNC134" s="423"/>
      <c r="BND134" s="423"/>
      <c r="BNE134" s="423"/>
      <c r="BNF134" s="423"/>
      <c r="BNG134" s="429"/>
      <c r="BNH134" s="430"/>
      <c r="BNI134" s="423"/>
      <c r="BNJ134" s="423"/>
      <c r="BNK134" s="428"/>
      <c r="BNL134" s="429"/>
      <c r="BNM134" s="430"/>
      <c r="BNN134" s="423"/>
      <c r="BNO134" s="428"/>
      <c r="BNP134" s="431"/>
      <c r="BNQ134" s="425"/>
      <c r="BNR134" s="423"/>
      <c r="BNS134" s="424"/>
      <c r="BNT134" s="423"/>
      <c r="BNU134" s="426"/>
      <c r="BNV134" s="432"/>
      <c r="BNW134" s="433"/>
      <c r="BNX134" s="433"/>
      <c r="BNY134" s="434"/>
      <c r="BNZ134" s="434"/>
      <c r="BOA134" s="435"/>
      <c r="BOB134" s="425"/>
      <c r="BOC134" s="425"/>
      <c r="BOD134" s="423"/>
      <c r="BOE134" s="424"/>
      <c r="BOF134" s="425"/>
      <c r="BOG134" s="425"/>
      <c r="BOH134" s="425"/>
      <c r="BOI134" s="423"/>
      <c r="BOJ134" s="425"/>
      <c r="BOK134" s="426"/>
      <c r="BOL134" s="425"/>
      <c r="BOM134" s="425"/>
      <c r="BON134" s="423"/>
      <c r="BOO134" s="425"/>
      <c r="BOP134" s="426"/>
      <c r="BOQ134" s="425"/>
      <c r="BOR134" s="425"/>
      <c r="BOS134" s="423"/>
      <c r="BOT134" s="425"/>
      <c r="BOU134" s="426"/>
      <c r="BOV134" s="423"/>
      <c r="BOW134" s="423"/>
      <c r="BOX134" s="423"/>
      <c r="BOY134" s="423"/>
      <c r="BOZ134" s="423"/>
      <c r="BPA134" s="425"/>
      <c r="BPB134" s="425"/>
      <c r="BPC134" s="423"/>
      <c r="BPD134" s="424"/>
      <c r="BPE134" s="425"/>
      <c r="BPF134" s="425"/>
      <c r="BPG134" s="425"/>
      <c r="BPH134" s="423"/>
      <c r="BPI134" s="424"/>
      <c r="BPJ134" s="425"/>
      <c r="BPK134" s="425"/>
      <c r="BPL134" s="425"/>
      <c r="BPM134" s="423"/>
      <c r="BPN134" s="424"/>
      <c r="BPO134" s="425"/>
      <c r="BPP134" s="425"/>
      <c r="BPQ134" s="425"/>
      <c r="BPR134" s="427"/>
      <c r="BPS134" s="424"/>
      <c r="BPT134" s="425"/>
      <c r="BPU134" s="425"/>
      <c r="BPV134" s="424"/>
      <c r="BPW134" s="423"/>
      <c r="BPX134" s="424"/>
      <c r="BPY134" s="426"/>
      <c r="BPZ134" s="423"/>
      <c r="BQA134" s="423"/>
      <c r="BQB134" s="423"/>
      <c r="BQC134" s="423"/>
      <c r="BQD134" s="423"/>
      <c r="BQE134" s="425"/>
      <c r="BQF134" s="425"/>
      <c r="BQG134" s="423"/>
      <c r="BQH134" s="424"/>
      <c r="BQI134" s="425"/>
      <c r="BQJ134" s="424"/>
      <c r="BQK134" s="423"/>
      <c r="BQL134" s="428"/>
      <c r="BQM134" s="423"/>
      <c r="BQN134" s="423"/>
      <c r="BQO134" s="423"/>
      <c r="BQP134" s="423"/>
      <c r="BQQ134" s="423"/>
      <c r="BQR134" s="429"/>
      <c r="BQS134" s="430"/>
      <c r="BQT134" s="423"/>
      <c r="BQU134" s="423"/>
      <c r="BQV134" s="428"/>
      <c r="BQW134" s="429"/>
      <c r="BQX134" s="430"/>
      <c r="BQY134" s="423"/>
      <c r="BQZ134" s="428"/>
      <c r="BRA134" s="431"/>
      <c r="BRB134" s="425"/>
      <c r="BRC134" s="423"/>
      <c r="BRD134" s="424"/>
      <c r="BRE134" s="423"/>
      <c r="BRF134" s="426"/>
      <c r="BRG134" s="432"/>
      <c r="BRH134" s="433"/>
      <c r="BRI134" s="433"/>
      <c r="BRJ134" s="434"/>
      <c r="BRK134" s="434"/>
      <c r="BRL134" s="435"/>
      <c r="BRM134" s="425"/>
      <c r="BRN134" s="425"/>
      <c r="BRO134" s="423"/>
      <c r="BRP134" s="424"/>
      <c r="BRQ134" s="425"/>
      <c r="BRR134" s="425"/>
      <c r="BRS134" s="425"/>
      <c r="BRT134" s="423"/>
      <c r="BRU134" s="425"/>
      <c r="BRV134" s="426"/>
      <c r="BRW134" s="425"/>
      <c r="BRX134" s="425"/>
      <c r="BRY134" s="423"/>
      <c r="BRZ134" s="425"/>
      <c r="BSA134" s="426"/>
      <c r="BSB134" s="425"/>
      <c r="BSC134" s="425"/>
      <c r="BSD134" s="423"/>
      <c r="BSE134" s="425"/>
      <c r="BSF134" s="426"/>
      <c r="BSG134" s="423"/>
      <c r="BSH134" s="423"/>
      <c r="BSI134" s="423"/>
      <c r="BSJ134" s="423"/>
      <c r="BSK134" s="423"/>
      <c r="BSL134" s="425"/>
      <c r="BSM134" s="425"/>
      <c r="BSN134" s="423"/>
      <c r="BSO134" s="424"/>
      <c r="BSP134" s="425"/>
      <c r="BSQ134" s="425"/>
      <c r="BSR134" s="425"/>
      <c r="BSS134" s="423"/>
      <c r="BST134" s="424"/>
      <c r="BSU134" s="425"/>
      <c r="BSV134" s="425"/>
      <c r="BSW134" s="425"/>
      <c r="BSX134" s="423"/>
      <c r="BSY134" s="424"/>
      <c r="BSZ134" s="425"/>
      <c r="BTA134" s="425"/>
      <c r="BTB134" s="425"/>
      <c r="BTC134" s="427"/>
      <c r="BTD134" s="424"/>
      <c r="BTE134" s="425"/>
      <c r="BTF134" s="425"/>
      <c r="BTG134" s="424"/>
      <c r="BTH134" s="423"/>
      <c r="BTI134" s="424"/>
      <c r="BTJ134" s="426"/>
      <c r="BTK134" s="423"/>
      <c r="BTL134" s="423"/>
      <c r="BTM134" s="423"/>
      <c r="BTN134" s="423"/>
      <c r="BTO134" s="423"/>
      <c r="BTP134" s="425"/>
      <c r="BTQ134" s="425"/>
      <c r="BTR134" s="423"/>
      <c r="BTS134" s="424"/>
      <c r="BTT134" s="425"/>
      <c r="BTU134" s="424"/>
      <c r="BTV134" s="423"/>
      <c r="BTW134" s="428"/>
      <c r="BTX134" s="423"/>
      <c r="BTY134" s="423"/>
      <c r="BTZ134" s="423"/>
      <c r="BUA134" s="423"/>
      <c r="BUB134" s="423"/>
      <c r="BUC134" s="429"/>
      <c r="BUD134" s="430"/>
      <c r="BUE134" s="423"/>
      <c r="BUF134" s="423"/>
      <c r="BUG134" s="428"/>
      <c r="BUH134" s="429"/>
      <c r="BUI134" s="430"/>
      <c r="BUJ134" s="423"/>
      <c r="BUK134" s="428"/>
      <c r="BUL134" s="431"/>
      <c r="BUM134" s="425"/>
      <c r="BUN134" s="423"/>
      <c r="BUO134" s="424"/>
      <c r="BUP134" s="423"/>
      <c r="BUQ134" s="426"/>
      <c r="BUR134" s="432"/>
      <c r="BUS134" s="433"/>
      <c r="BUT134" s="433"/>
      <c r="BUU134" s="434"/>
      <c r="BUV134" s="434"/>
      <c r="BUW134" s="435"/>
      <c r="BUX134" s="425"/>
      <c r="BUY134" s="425"/>
      <c r="BUZ134" s="423"/>
      <c r="BVA134" s="424"/>
      <c r="BVB134" s="425"/>
      <c r="BVC134" s="425"/>
      <c r="BVD134" s="425"/>
      <c r="BVE134" s="423"/>
      <c r="BVF134" s="425"/>
      <c r="BVG134" s="426"/>
      <c r="BVH134" s="425"/>
      <c r="BVI134" s="425"/>
      <c r="BVJ134" s="423"/>
      <c r="BVK134" s="425"/>
      <c r="BVL134" s="426"/>
      <c r="BVM134" s="425"/>
      <c r="BVN134" s="425"/>
      <c r="BVO134" s="423"/>
      <c r="BVP134" s="425"/>
      <c r="BVQ134" s="426"/>
      <c r="BVR134" s="423"/>
      <c r="BVS134" s="423"/>
      <c r="BVT134" s="423"/>
      <c r="BVU134" s="423"/>
      <c r="BVV134" s="423"/>
      <c r="BVW134" s="425"/>
      <c r="BVX134" s="425"/>
      <c r="BVY134" s="423"/>
      <c r="BVZ134" s="424"/>
      <c r="BWA134" s="425"/>
      <c r="BWB134" s="425"/>
      <c r="BWC134" s="425"/>
      <c r="BWD134" s="423"/>
      <c r="BWE134" s="424"/>
      <c r="BWF134" s="425"/>
      <c r="BWG134" s="425"/>
      <c r="BWH134" s="425"/>
      <c r="BWI134" s="423"/>
      <c r="BWJ134" s="424"/>
      <c r="BWK134" s="425"/>
      <c r="BWL134" s="425"/>
      <c r="BWM134" s="425"/>
      <c r="BWN134" s="427"/>
      <c r="BWO134" s="424"/>
      <c r="BWP134" s="425"/>
      <c r="BWQ134" s="425"/>
      <c r="BWR134" s="424"/>
      <c r="BWS134" s="423"/>
      <c r="BWT134" s="424"/>
      <c r="BWU134" s="426"/>
      <c r="BWV134" s="423"/>
      <c r="BWW134" s="423"/>
      <c r="BWX134" s="423"/>
      <c r="BWY134" s="423"/>
      <c r="BWZ134" s="423"/>
      <c r="BXA134" s="425"/>
      <c r="BXB134" s="425"/>
      <c r="BXC134" s="423"/>
      <c r="BXD134" s="424"/>
      <c r="BXE134" s="425"/>
      <c r="BXF134" s="424"/>
      <c r="BXG134" s="423"/>
      <c r="BXH134" s="428"/>
      <c r="BXI134" s="423"/>
      <c r="BXJ134" s="423"/>
      <c r="BXK134" s="423"/>
      <c r="BXL134" s="423"/>
      <c r="BXM134" s="423"/>
      <c r="BXN134" s="429"/>
      <c r="BXO134" s="430"/>
      <c r="BXP134" s="423"/>
      <c r="BXQ134" s="423"/>
      <c r="BXR134" s="428"/>
      <c r="BXS134" s="429"/>
      <c r="BXT134" s="430"/>
      <c r="BXU134" s="423"/>
      <c r="BXV134" s="428"/>
      <c r="BXW134" s="431"/>
      <c r="BXX134" s="425"/>
      <c r="BXY134" s="423"/>
      <c r="BXZ134" s="424"/>
      <c r="BYA134" s="423"/>
      <c r="BYB134" s="426"/>
      <c r="BYC134" s="432"/>
      <c r="BYD134" s="433"/>
      <c r="BYE134" s="433"/>
      <c r="BYF134" s="434"/>
      <c r="BYG134" s="434"/>
      <c r="BYH134" s="435"/>
      <c r="BYI134" s="425"/>
      <c r="BYJ134" s="425"/>
      <c r="BYK134" s="423"/>
      <c r="BYL134" s="424"/>
      <c r="BYM134" s="425"/>
      <c r="BYN134" s="425"/>
      <c r="BYO134" s="425"/>
      <c r="BYP134" s="423"/>
      <c r="BYQ134" s="425"/>
      <c r="BYR134" s="426"/>
      <c r="BYS134" s="425"/>
      <c r="BYT134" s="425"/>
      <c r="BYU134" s="423"/>
      <c r="BYV134" s="425"/>
      <c r="BYW134" s="426"/>
      <c r="BYX134" s="425"/>
      <c r="BYY134" s="425"/>
      <c r="BYZ134" s="423"/>
      <c r="BZA134" s="425"/>
      <c r="BZB134" s="426"/>
      <c r="BZC134" s="423"/>
      <c r="BZD134" s="423"/>
      <c r="BZE134" s="423"/>
      <c r="BZF134" s="423"/>
      <c r="BZG134" s="423"/>
      <c r="BZH134" s="425"/>
      <c r="BZI134" s="425"/>
      <c r="BZJ134" s="423"/>
      <c r="BZK134" s="424"/>
      <c r="BZL134" s="425"/>
      <c r="BZM134" s="425"/>
      <c r="BZN134" s="425"/>
      <c r="BZO134" s="423"/>
      <c r="BZP134" s="424"/>
      <c r="BZQ134" s="425"/>
      <c r="BZR134" s="425"/>
      <c r="BZS134" s="425"/>
      <c r="BZT134" s="423"/>
      <c r="BZU134" s="424"/>
      <c r="BZV134" s="425"/>
      <c r="BZW134" s="425"/>
      <c r="BZX134" s="425"/>
      <c r="BZY134" s="427"/>
      <c r="BZZ134" s="424"/>
      <c r="CAA134" s="425"/>
      <c r="CAB134" s="425"/>
      <c r="CAC134" s="424"/>
      <c r="CAD134" s="423"/>
      <c r="CAE134" s="424"/>
      <c r="CAF134" s="426"/>
      <c r="CAG134" s="423"/>
      <c r="CAH134" s="423"/>
      <c r="CAI134" s="423"/>
      <c r="CAJ134" s="423"/>
      <c r="CAK134" s="423"/>
      <c r="CAL134" s="425"/>
      <c r="CAM134" s="425"/>
      <c r="CAN134" s="423"/>
      <c r="CAO134" s="424"/>
      <c r="CAP134" s="425"/>
      <c r="CAQ134" s="424"/>
      <c r="CAR134" s="423"/>
      <c r="CAS134" s="428"/>
      <c r="CAT134" s="423"/>
      <c r="CAU134" s="423"/>
      <c r="CAV134" s="423"/>
      <c r="CAW134" s="423"/>
      <c r="CAX134" s="423"/>
      <c r="CAY134" s="429"/>
      <c r="CAZ134" s="430"/>
      <c r="CBA134" s="423"/>
      <c r="CBB134" s="423"/>
      <c r="CBC134" s="428"/>
      <c r="CBD134" s="429"/>
      <c r="CBE134" s="430"/>
      <c r="CBF134" s="423"/>
      <c r="CBG134" s="428"/>
      <c r="CBH134" s="431"/>
      <c r="CBI134" s="425"/>
      <c r="CBJ134" s="423"/>
      <c r="CBK134" s="424"/>
      <c r="CBL134" s="423"/>
      <c r="CBM134" s="426"/>
      <c r="CBN134" s="432"/>
      <c r="CBO134" s="433"/>
      <c r="CBP134" s="433"/>
      <c r="CBQ134" s="434"/>
      <c r="CBR134" s="434"/>
      <c r="CBS134" s="435"/>
      <c r="CBT134" s="425"/>
      <c r="CBU134" s="425"/>
      <c r="CBV134" s="423"/>
      <c r="CBW134" s="424"/>
      <c r="CBX134" s="425"/>
      <c r="CBY134" s="425"/>
      <c r="CBZ134" s="425"/>
      <c r="CCA134" s="423"/>
      <c r="CCB134" s="425"/>
      <c r="CCC134" s="426"/>
      <c r="CCD134" s="425"/>
      <c r="CCE134" s="425"/>
      <c r="CCF134" s="423"/>
      <c r="CCG134" s="425"/>
      <c r="CCH134" s="426"/>
      <c r="CCI134" s="425"/>
      <c r="CCJ134" s="425"/>
      <c r="CCK134" s="423"/>
      <c r="CCL134" s="425"/>
      <c r="CCM134" s="426"/>
      <c r="CCN134" s="423"/>
      <c r="CCO134" s="423"/>
      <c r="CCP134" s="423"/>
      <c r="CCQ134" s="423"/>
      <c r="CCR134" s="423"/>
      <c r="CCS134" s="425"/>
      <c r="CCT134" s="425"/>
      <c r="CCU134" s="423"/>
      <c r="CCV134" s="424"/>
      <c r="CCW134" s="425"/>
      <c r="CCX134" s="425"/>
      <c r="CCY134" s="425"/>
      <c r="CCZ134" s="423"/>
      <c r="CDA134" s="424"/>
      <c r="CDB134" s="425"/>
      <c r="CDC134" s="425"/>
      <c r="CDD134" s="425"/>
      <c r="CDE134" s="423"/>
      <c r="CDF134" s="424"/>
      <c r="CDG134" s="425"/>
      <c r="CDH134" s="425"/>
      <c r="CDI134" s="425"/>
      <c r="CDJ134" s="427"/>
      <c r="CDK134" s="424"/>
      <c r="CDL134" s="425"/>
      <c r="CDM134" s="425"/>
      <c r="CDN134" s="424"/>
      <c r="CDO134" s="423"/>
      <c r="CDP134" s="424"/>
      <c r="CDQ134" s="426"/>
      <c r="CDR134" s="423"/>
      <c r="CDS134" s="423"/>
      <c r="CDT134" s="423"/>
      <c r="CDU134" s="423"/>
      <c r="CDV134" s="423"/>
      <c r="CDW134" s="425"/>
      <c r="CDX134" s="425"/>
      <c r="CDY134" s="423"/>
      <c r="CDZ134" s="424"/>
      <c r="CEA134" s="425"/>
      <c r="CEB134" s="424"/>
      <c r="CEC134" s="423"/>
      <c r="CED134" s="428"/>
      <c r="CEE134" s="423"/>
      <c r="CEF134" s="423"/>
      <c r="CEG134" s="423"/>
      <c r="CEH134" s="423"/>
      <c r="CEI134" s="423"/>
      <c r="CEJ134" s="429"/>
      <c r="CEK134" s="430"/>
      <c r="CEL134" s="423"/>
      <c r="CEM134" s="423"/>
      <c r="CEN134" s="428"/>
      <c r="CEO134" s="429"/>
      <c r="CEP134" s="430"/>
      <c r="CEQ134" s="423"/>
      <c r="CER134" s="428"/>
      <c r="CES134" s="431"/>
      <c r="CET134" s="425"/>
      <c r="CEU134" s="423"/>
      <c r="CEV134" s="424"/>
      <c r="CEW134" s="423"/>
      <c r="CEX134" s="426"/>
      <c r="CEY134" s="432"/>
      <c r="CEZ134" s="433"/>
      <c r="CFA134" s="433"/>
      <c r="CFB134" s="434"/>
      <c r="CFC134" s="434"/>
      <c r="CFD134" s="435"/>
      <c r="CFE134" s="425"/>
      <c r="CFF134" s="425"/>
      <c r="CFG134" s="423"/>
      <c r="CFH134" s="424"/>
      <c r="CFI134" s="425"/>
      <c r="CFJ134" s="425"/>
      <c r="CFK134" s="425"/>
      <c r="CFL134" s="423"/>
      <c r="CFM134" s="425"/>
      <c r="CFN134" s="426"/>
      <c r="CFO134" s="425"/>
      <c r="CFP134" s="425"/>
      <c r="CFQ134" s="423"/>
      <c r="CFR134" s="425"/>
      <c r="CFS134" s="426"/>
      <c r="CFT134" s="425"/>
      <c r="CFU134" s="425"/>
      <c r="CFV134" s="423"/>
      <c r="CFW134" s="425"/>
      <c r="CFX134" s="426"/>
      <c r="CFY134" s="423"/>
      <c r="CFZ134" s="423"/>
      <c r="CGA134" s="423"/>
      <c r="CGB134" s="423"/>
      <c r="CGC134" s="423"/>
      <c r="CGD134" s="425"/>
      <c r="CGE134" s="425"/>
      <c r="CGF134" s="423"/>
      <c r="CGG134" s="424"/>
      <c r="CGH134" s="425"/>
      <c r="CGI134" s="425"/>
      <c r="CGJ134" s="425"/>
      <c r="CGK134" s="423"/>
      <c r="CGL134" s="424"/>
      <c r="CGM134" s="425"/>
      <c r="CGN134" s="425"/>
      <c r="CGO134" s="425"/>
      <c r="CGP134" s="423"/>
      <c r="CGQ134" s="424"/>
      <c r="CGR134" s="425"/>
      <c r="CGS134" s="425"/>
      <c r="CGT134" s="425"/>
      <c r="CGU134" s="427"/>
      <c r="CGV134" s="424"/>
      <c r="CGW134" s="425"/>
      <c r="CGX134" s="425"/>
      <c r="CGY134" s="424"/>
      <c r="CGZ134" s="423"/>
      <c r="CHA134" s="424"/>
      <c r="CHB134" s="426"/>
      <c r="CHC134" s="423"/>
      <c r="CHD134" s="423"/>
      <c r="CHE134" s="423"/>
      <c r="CHF134" s="423"/>
      <c r="CHG134" s="423"/>
      <c r="CHH134" s="425"/>
      <c r="CHI134" s="425"/>
      <c r="CHJ134" s="423"/>
      <c r="CHK134" s="424"/>
      <c r="CHL134" s="425"/>
      <c r="CHM134" s="424"/>
      <c r="CHN134" s="423"/>
      <c r="CHO134" s="428"/>
      <c r="CHP134" s="423"/>
      <c r="CHQ134" s="423"/>
      <c r="CHR134" s="423"/>
      <c r="CHS134" s="423"/>
      <c r="CHT134" s="423"/>
      <c r="CHU134" s="429"/>
      <c r="CHV134" s="430"/>
      <c r="CHW134" s="423"/>
      <c r="CHX134" s="423"/>
      <c r="CHY134" s="428"/>
      <c r="CHZ134" s="429"/>
      <c r="CIA134" s="430"/>
      <c r="CIB134" s="423"/>
      <c r="CIC134" s="428"/>
      <c r="CID134" s="431"/>
      <c r="CIE134" s="425"/>
      <c r="CIF134" s="423"/>
      <c r="CIG134" s="424"/>
      <c r="CIH134" s="423"/>
      <c r="CII134" s="426"/>
      <c r="CIJ134" s="432"/>
      <c r="CIK134" s="433"/>
      <c r="CIL134" s="433"/>
      <c r="CIM134" s="434"/>
      <c r="CIN134" s="434"/>
      <c r="CIO134" s="435"/>
      <c r="CIP134" s="425"/>
      <c r="CIQ134" s="425"/>
      <c r="CIR134" s="423"/>
      <c r="CIS134" s="424"/>
      <c r="CIT134" s="425"/>
      <c r="CIU134" s="425"/>
      <c r="CIV134" s="425"/>
      <c r="CIW134" s="423"/>
      <c r="CIX134" s="425"/>
      <c r="CIY134" s="426"/>
      <c r="CIZ134" s="425"/>
      <c r="CJA134" s="425"/>
      <c r="CJB134" s="423"/>
      <c r="CJC134" s="425"/>
      <c r="CJD134" s="426"/>
      <c r="CJE134" s="425"/>
      <c r="CJF134" s="425"/>
      <c r="CJG134" s="423"/>
      <c r="CJH134" s="425"/>
      <c r="CJI134" s="426"/>
      <c r="CJJ134" s="423"/>
      <c r="CJK134" s="423"/>
      <c r="CJL134" s="423"/>
      <c r="CJM134" s="423"/>
      <c r="CJN134" s="423"/>
      <c r="CJO134" s="425"/>
      <c r="CJP134" s="425"/>
      <c r="CJQ134" s="423"/>
      <c r="CJR134" s="424"/>
      <c r="CJS134" s="425"/>
      <c r="CJT134" s="425"/>
      <c r="CJU134" s="425"/>
      <c r="CJV134" s="423"/>
      <c r="CJW134" s="424"/>
      <c r="CJX134" s="425"/>
      <c r="CJY134" s="425"/>
      <c r="CJZ134" s="425"/>
      <c r="CKA134" s="423"/>
      <c r="CKB134" s="424"/>
      <c r="CKC134" s="425"/>
      <c r="CKD134" s="425"/>
      <c r="CKE134" s="425"/>
      <c r="CKF134" s="427"/>
      <c r="CKG134" s="424"/>
      <c r="CKH134" s="425"/>
      <c r="CKI134" s="425"/>
      <c r="CKJ134" s="424"/>
      <c r="CKK134" s="423"/>
      <c r="CKL134" s="424"/>
      <c r="CKM134" s="426"/>
      <c r="CKN134" s="423"/>
      <c r="CKO134" s="423"/>
      <c r="CKP134" s="423"/>
      <c r="CKQ134" s="423"/>
      <c r="CKR134" s="423"/>
      <c r="CKS134" s="425"/>
      <c r="CKT134" s="425"/>
      <c r="CKU134" s="423"/>
      <c r="CKV134" s="424"/>
      <c r="CKW134" s="425"/>
      <c r="CKX134" s="424"/>
      <c r="CKY134" s="423"/>
      <c r="CKZ134" s="428"/>
      <c r="CLA134" s="423"/>
      <c r="CLB134" s="423"/>
      <c r="CLC134" s="423"/>
      <c r="CLD134" s="423"/>
      <c r="CLE134" s="423"/>
      <c r="CLF134" s="429"/>
      <c r="CLG134" s="430"/>
      <c r="CLH134" s="423"/>
      <c r="CLI134" s="423"/>
      <c r="CLJ134" s="428"/>
      <c r="CLK134" s="429"/>
      <c r="CLL134" s="430"/>
      <c r="CLM134" s="423"/>
      <c r="CLN134" s="428"/>
      <c r="CLO134" s="431"/>
      <c r="CLP134" s="425"/>
      <c r="CLQ134" s="423"/>
      <c r="CLR134" s="424"/>
      <c r="CLS134" s="423"/>
      <c r="CLT134" s="426"/>
      <c r="CLU134" s="432"/>
      <c r="CLV134" s="433"/>
      <c r="CLW134" s="433"/>
      <c r="CLX134" s="434"/>
      <c r="CLY134" s="434"/>
      <c r="CLZ134" s="435"/>
      <c r="CMA134" s="425"/>
      <c r="CMB134" s="425"/>
      <c r="CMC134" s="423"/>
      <c r="CMD134" s="424"/>
      <c r="CME134" s="425"/>
      <c r="CMF134" s="425"/>
      <c r="CMG134" s="425"/>
      <c r="CMH134" s="423"/>
      <c r="CMI134" s="425"/>
      <c r="CMJ134" s="426"/>
      <c r="CMK134" s="425"/>
      <c r="CML134" s="425"/>
      <c r="CMM134" s="423"/>
      <c r="CMN134" s="425"/>
      <c r="CMO134" s="426"/>
      <c r="CMP134" s="425"/>
      <c r="CMQ134" s="425"/>
      <c r="CMR134" s="423"/>
      <c r="CMS134" s="425"/>
      <c r="CMT134" s="426"/>
      <c r="CMU134" s="423"/>
      <c r="CMV134" s="423"/>
      <c r="CMW134" s="423"/>
      <c r="CMX134" s="423"/>
      <c r="CMY134" s="423"/>
      <c r="CMZ134" s="425"/>
      <c r="CNA134" s="425"/>
      <c r="CNB134" s="423"/>
      <c r="CNC134" s="424"/>
      <c r="CND134" s="425"/>
      <c r="CNE134" s="425"/>
      <c r="CNF134" s="425"/>
      <c r="CNG134" s="423"/>
      <c r="CNH134" s="424"/>
      <c r="CNI134" s="425"/>
      <c r="CNJ134" s="425"/>
      <c r="CNK134" s="425"/>
      <c r="CNL134" s="423"/>
      <c r="CNM134" s="424"/>
      <c r="CNN134" s="425"/>
      <c r="CNO134" s="425"/>
      <c r="CNP134" s="425"/>
      <c r="CNQ134" s="427"/>
      <c r="CNR134" s="424"/>
      <c r="CNS134" s="425"/>
      <c r="CNT134" s="425"/>
      <c r="CNU134" s="424"/>
      <c r="CNV134" s="423"/>
      <c r="CNW134" s="424"/>
      <c r="CNX134" s="426"/>
      <c r="CNY134" s="423"/>
      <c r="CNZ134" s="423"/>
      <c r="COA134" s="423"/>
      <c r="COB134" s="423"/>
      <c r="COC134" s="423"/>
      <c r="COD134" s="425"/>
      <c r="COE134" s="425"/>
      <c r="COF134" s="423"/>
      <c r="COG134" s="424"/>
      <c r="COH134" s="425"/>
      <c r="COI134" s="424"/>
      <c r="COJ134" s="423"/>
      <c r="COK134" s="428"/>
      <c r="COL134" s="423"/>
      <c r="COM134" s="423"/>
      <c r="CON134" s="423"/>
      <c r="COO134" s="423"/>
      <c r="COP134" s="423"/>
      <c r="COQ134" s="429"/>
      <c r="COR134" s="430"/>
      <c r="COS134" s="423"/>
      <c r="COT134" s="423"/>
      <c r="COU134" s="428"/>
      <c r="COV134" s="429"/>
      <c r="COW134" s="430"/>
      <c r="COX134" s="423"/>
      <c r="COY134" s="428"/>
      <c r="COZ134" s="431"/>
      <c r="CPA134" s="425"/>
      <c r="CPB134" s="423"/>
      <c r="CPC134" s="424"/>
      <c r="CPD134" s="423"/>
      <c r="CPE134" s="426"/>
      <c r="CPF134" s="432"/>
      <c r="CPG134" s="433"/>
      <c r="CPH134" s="433"/>
      <c r="CPI134" s="434"/>
      <c r="CPJ134" s="434"/>
      <c r="CPK134" s="435"/>
      <c r="CPL134" s="425"/>
      <c r="CPM134" s="425"/>
      <c r="CPN134" s="423"/>
      <c r="CPO134" s="424"/>
      <c r="CPP134" s="425"/>
      <c r="CPQ134" s="425"/>
      <c r="CPR134" s="425"/>
      <c r="CPS134" s="423"/>
      <c r="CPT134" s="425"/>
      <c r="CPU134" s="426"/>
      <c r="CPV134" s="425"/>
      <c r="CPW134" s="425"/>
      <c r="CPX134" s="423"/>
      <c r="CPY134" s="425"/>
      <c r="CPZ134" s="426"/>
      <c r="CQA134" s="425"/>
      <c r="CQB134" s="425"/>
      <c r="CQC134" s="423"/>
      <c r="CQD134" s="425"/>
      <c r="CQE134" s="426"/>
      <c r="CQF134" s="423"/>
      <c r="CQG134" s="423"/>
      <c r="CQH134" s="423"/>
      <c r="CQI134" s="423"/>
      <c r="CQJ134" s="423"/>
      <c r="CQK134" s="425"/>
      <c r="CQL134" s="425"/>
      <c r="CQM134" s="423"/>
      <c r="CQN134" s="424"/>
      <c r="CQO134" s="425"/>
      <c r="CQP134" s="425"/>
      <c r="CQQ134" s="425"/>
      <c r="CQR134" s="423"/>
      <c r="CQS134" s="424"/>
      <c r="CQT134" s="425"/>
      <c r="CQU134" s="425"/>
      <c r="CQV134" s="425"/>
      <c r="CQW134" s="423"/>
      <c r="CQX134" s="424"/>
      <c r="CQY134" s="425"/>
      <c r="CQZ134" s="425"/>
      <c r="CRA134" s="425"/>
      <c r="CRB134" s="427"/>
      <c r="CRC134" s="424"/>
      <c r="CRD134" s="425"/>
      <c r="CRE134" s="425"/>
      <c r="CRF134" s="424"/>
      <c r="CRG134" s="423"/>
      <c r="CRH134" s="424"/>
      <c r="CRI134" s="426"/>
      <c r="CRJ134" s="423"/>
      <c r="CRK134" s="423"/>
      <c r="CRL134" s="423"/>
      <c r="CRM134" s="423"/>
      <c r="CRN134" s="423"/>
      <c r="CRO134" s="425"/>
      <c r="CRP134" s="425"/>
      <c r="CRQ134" s="423"/>
      <c r="CRR134" s="424"/>
      <c r="CRS134" s="425"/>
      <c r="CRT134" s="424"/>
      <c r="CRU134" s="423"/>
      <c r="CRV134" s="428"/>
      <c r="CRW134" s="423"/>
      <c r="CRX134" s="423"/>
      <c r="CRY134" s="423"/>
      <c r="CRZ134" s="423"/>
      <c r="CSA134" s="423"/>
      <c r="CSB134" s="429"/>
      <c r="CSC134" s="430"/>
      <c r="CSD134" s="423"/>
      <c r="CSE134" s="423"/>
      <c r="CSF134" s="428"/>
      <c r="CSG134" s="429"/>
      <c r="XDH134" s="172"/>
      <c r="XDI134" s="172"/>
      <c r="XDJ134" s="172"/>
      <c r="XDK134" s="172"/>
      <c r="XDL134" s="172"/>
      <c r="XDM134" s="172"/>
      <c r="XDN134" s="172"/>
      <c r="XDO134" s="172"/>
      <c r="XDP134" s="172"/>
      <c r="XDQ134" s="172"/>
      <c r="XDR134" s="164"/>
      <c r="XDS134" s="164"/>
      <c r="XDT134" s="164"/>
      <c r="XDU134" s="164"/>
      <c r="XDV134" s="164"/>
      <c r="XDW134" s="164"/>
      <c r="XDX134" s="164"/>
      <c r="XDY134" s="164"/>
      <c r="XDZ134" s="164"/>
      <c r="XEA134" s="164"/>
      <c r="XEB134" s="164"/>
      <c r="XEC134" s="164"/>
      <c r="XED134" s="164"/>
      <c r="XEE134" s="164"/>
      <c r="XEF134" s="164"/>
      <c r="XEG134" s="164"/>
      <c r="XEH134" s="164"/>
      <c r="XEI134" s="164"/>
      <c r="XEJ134" s="164"/>
      <c r="XEK134" s="164"/>
      <c r="XEL134" s="164"/>
    </row>
    <row r="135" s="159" customFormat="1" ht="16.95" spans="1:16366">
      <c r="A135" s="523" t="s">
        <v>156</v>
      </c>
      <c r="B135" s="524">
        <v>5587.36547800001</v>
      </c>
      <c r="C135" s="525">
        <v>7825.29317203</v>
      </c>
      <c r="D135" s="526">
        <v>0.714013565392153</v>
      </c>
      <c r="E135" s="527">
        <v>-2237.92769402999</v>
      </c>
      <c r="F135" s="528">
        <v>3294.825773</v>
      </c>
      <c r="G135" s="524">
        <v>222.660224</v>
      </c>
      <c r="H135" s="525">
        <v>205.24175993</v>
      </c>
      <c r="I135" s="526">
        <v>1.08486803112554</v>
      </c>
      <c r="J135" s="527">
        <v>17.4184640699999</v>
      </c>
      <c r="K135" s="528">
        <v>244.210645999999</v>
      </c>
      <c r="L135" s="524">
        <v>3915.340328</v>
      </c>
      <c r="M135" s="525">
        <v>5718.83882916024</v>
      </c>
      <c r="N135" s="526">
        <v>0.684639040365285</v>
      </c>
      <c r="O135" s="527">
        <v>-1803.49850116024</v>
      </c>
      <c r="P135" s="528">
        <v>2541.01043199999</v>
      </c>
      <c r="Q135" s="524">
        <v>1094.31903400001</v>
      </c>
      <c r="R135" s="525">
        <v>1502.90265825976</v>
      </c>
      <c r="S135" s="526">
        <v>0.728137000747038</v>
      </c>
      <c r="T135" s="527">
        <v>-408.583624259747</v>
      </c>
      <c r="U135" s="528">
        <v>420.146574000007</v>
      </c>
      <c r="V135" s="532">
        <v>0.195855996588882</v>
      </c>
      <c r="W135" s="526">
        <v>0.19205704185392</v>
      </c>
      <c r="X135" s="526">
        <v>1.01978034597582</v>
      </c>
      <c r="Y135" s="533">
        <v>0.00379895473496283</v>
      </c>
      <c r="Z135" s="534">
        <v>0.127517083738682</v>
      </c>
      <c r="AA135" s="524">
        <v>747.308307999999</v>
      </c>
      <c r="AB135" s="525">
        <v>813.78707949</v>
      </c>
      <c r="AC135" s="526">
        <v>0.918309379485771</v>
      </c>
      <c r="AD135" s="527">
        <v>-66.4787714900007</v>
      </c>
      <c r="AE135" s="525">
        <v>444.416534</v>
      </c>
      <c r="AF135" s="524">
        <v>118.817871</v>
      </c>
      <c r="AG135" s="525">
        <v>477.92655999</v>
      </c>
      <c r="AH135" s="526">
        <v>0.248611148546517</v>
      </c>
      <c r="AI135" s="527">
        <v>-359.10868899</v>
      </c>
      <c r="AJ135" s="528">
        <v>167.214729000001</v>
      </c>
      <c r="AK135" s="524">
        <v>0.94818</v>
      </c>
      <c r="AL135" s="525">
        <v>0.1</v>
      </c>
      <c r="AM135" s="526">
        <v>9.4818</v>
      </c>
      <c r="AN135" s="527">
        <v>0.84818</v>
      </c>
      <c r="AO135" s="528">
        <v>5.127559</v>
      </c>
      <c r="AP135" s="524">
        <v>10.129082</v>
      </c>
      <c r="AQ135" s="525">
        <v>0</v>
      </c>
      <c r="AR135" s="533" t="s">
        <v>29</v>
      </c>
      <c r="AS135" s="527">
        <v>10.129082</v>
      </c>
      <c r="AT135" s="528">
        <v>0</v>
      </c>
      <c r="AU135" s="524">
        <v>574.055102000011</v>
      </c>
      <c r="AV135" s="525">
        <v>609.598943459757</v>
      </c>
      <c r="AW135" s="533">
        <v>0.941693072402623</v>
      </c>
      <c r="AX135" s="536">
        <v>-35.5438414597456</v>
      </c>
      <c r="AY135" s="528">
        <v>-96.8990089999937</v>
      </c>
      <c r="AZ135" s="532">
        <v>0.102741641702217</v>
      </c>
      <c r="BA135" s="526">
        <v>0.0779010996851403</v>
      </c>
      <c r="BB135" s="526">
        <v>1.31887280304741</v>
      </c>
      <c r="BC135" s="533">
        <v>0.0248405420170763</v>
      </c>
      <c r="BD135" s="534">
        <v>-0.0294094485341376</v>
      </c>
      <c r="BE135" s="540">
        <v>1449</v>
      </c>
      <c r="BF135" s="541">
        <v>984</v>
      </c>
      <c r="BG135" s="526">
        <v>1.47256097560976</v>
      </c>
      <c r="BH135" s="526">
        <v>465</v>
      </c>
      <c r="BI135" s="542">
        <v>573.333333326667</v>
      </c>
      <c r="BJ135" s="543">
        <v>4.44539332584866</v>
      </c>
      <c r="BK135" s="543">
        <v>8.39223528935534</v>
      </c>
      <c r="BL135" s="526">
        <v>0.529703133024306</v>
      </c>
      <c r="BM135" s="543">
        <v>-3.94684196350667</v>
      </c>
      <c r="BN135" s="532">
        <v>0.133749673427037</v>
      </c>
      <c r="BO135" s="526">
        <v>0.103994452552746</v>
      </c>
      <c r="BP135" s="526">
        <v>1.28612315507117</v>
      </c>
      <c r="BQ135" s="526">
        <v>0.0297552208742907</v>
      </c>
      <c r="BR135" s="534">
        <v>0.134883166703941</v>
      </c>
      <c r="BS135" s="540">
        <v>7.47665376951759</v>
      </c>
      <c r="BT135" s="541">
        <v>9.61589753542672</v>
      </c>
      <c r="BU135" s="526">
        <v>0.777530515687406</v>
      </c>
      <c r="BV135" s="526">
        <v>-2.13924376590913</v>
      </c>
      <c r="BW135" s="542">
        <v>7.41382356624923</v>
      </c>
      <c r="BX135" s="540">
        <v>0.768163682719304</v>
      </c>
      <c r="BY135" s="541">
        <v>0.749088992469372</v>
      </c>
      <c r="BZ135" s="526">
        <v>1.02546385067955</v>
      </c>
      <c r="CA135" s="526">
        <v>0.0190746902499318</v>
      </c>
      <c r="CB135" s="542">
        <v>-0.218036462612783</v>
      </c>
      <c r="CC135" s="194"/>
      <c r="XDH135" s="172"/>
      <c r="XDI135" s="172"/>
      <c r="XDJ135" s="172"/>
      <c r="XDK135" s="172"/>
      <c r="XDL135" s="172"/>
      <c r="XDM135" s="172"/>
      <c r="XDN135" s="172"/>
      <c r="XDO135" s="172"/>
      <c r="XDP135" s="172"/>
      <c r="XDQ135" s="172"/>
      <c r="XDR135" s="164"/>
      <c r="XDS135" s="164"/>
      <c r="XDT135" s="164"/>
      <c r="XDU135" s="164"/>
      <c r="XDV135" s="164"/>
      <c r="XDW135" s="164"/>
      <c r="XDX135" s="164"/>
      <c r="XDY135" s="164"/>
      <c r="XDZ135" s="164"/>
      <c r="XEA135" s="164"/>
      <c r="XEB135" s="164"/>
      <c r="XEC135" s="164"/>
      <c r="XED135" s="164"/>
      <c r="XEE135" s="164"/>
      <c r="XEF135" s="164"/>
      <c r="XEG135" s="164"/>
      <c r="XEH135" s="164"/>
      <c r="XEI135" s="164"/>
      <c r="XEJ135" s="164"/>
      <c r="XEK135" s="164"/>
      <c r="XEL135" s="164"/>
    </row>
    <row r="136" s="159" customFormat="1" ht="16.95" spans="1:16366">
      <c r="A136" s="329" t="s">
        <v>157</v>
      </c>
      <c r="B136" s="330">
        <v>7048.78930700001</v>
      </c>
      <c r="C136" s="331">
        <v>9392.82691776</v>
      </c>
      <c r="D136" s="363">
        <v>0.750443861972175</v>
      </c>
      <c r="E136" s="331">
        <v>-2344.03761075999</v>
      </c>
      <c r="F136" s="333">
        <v>4721.26798400001</v>
      </c>
      <c r="G136" s="330">
        <v>391.87403</v>
      </c>
      <c r="H136" s="331">
        <v>335.95167993</v>
      </c>
      <c r="I136" s="363">
        <v>1.16645950418123</v>
      </c>
      <c r="J136" s="331">
        <v>55.9223500699999</v>
      </c>
      <c r="K136" s="333">
        <v>379.111214999998</v>
      </c>
      <c r="L136" s="330">
        <v>3915.340328</v>
      </c>
      <c r="M136" s="331">
        <v>5718.83882916024</v>
      </c>
      <c r="N136" s="363">
        <v>0.684639040365285</v>
      </c>
      <c r="O136" s="331">
        <v>-1803.49850116024</v>
      </c>
      <c r="P136" s="333">
        <v>2592.54784799999</v>
      </c>
      <c r="Q136" s="330">
        <v>2115.49777700001</v>
      </c>
      <c r="R136" s="331">
        <v>1233.07865376976</v>
      </c>
      <c r="S136" s="363">
        <v>1.71562273868948</v>
      </c>
      <c r="T136" s="331">
        <v>882.419123230253</v>
      </c>
      <c r="U136" s="333">
        <v>1709.10664300002</v>
      </c>
      <c r="V136" s="362">
        <v>0.300122146493888</v>
      </c>
      <c r="W136" s="363">
        <v>0.13127875820199</v>
      </c>
      <c r="X136" s="363">
        <v>2.28614400840165</v>
      </c>
      <c r="Y136" s="332">
        <v>0.168843388291898</v>
      </c>
      <c r="Z136" s="367">
        <v>0.362001616682645</v>
      </c>
      <c r="AA136" s="330">
        <v>1216.072065</v>
      </c>
      <c r="AB136" s="331">
        <v>1280.36815232</v>
      </c>
      <c r="AC136" s="363">
        <v>0.949783125108588</v>
      </c>
      <c r="AD136" s="331">
        <v>-64.2960873200016</v>
      </c>
      <c r="AE136" s="331">
        <v>889.518612</v>
      </c>
      <c r="AF136" s="330">
        <v>954.635339999999</v>
      </c>
      <c r="AG136" s="331">
        <v>1337.70275362</v>
      </c>
      <c r="AH136" s="363">
        <v>0.713637867169392</v>
      </c>
      <c r="AI136" s="331">
        <v>-383.067413620001</v>
      </c>
      <c r="AJ136" s="333">
        <v>804.984118</v>
      </c>
      <c r="AK136" s="330">
        <v>18.202604</v>
      </c>
      <c r="AL136" s="331">
        <v>0.1</v>
      </c>
      <c r="AM136" s="363">
        <v>182.02604</v>
      </c>
      <c r="AN136" s="331">
        <v>18.102604</v>
      </c>
      <c r="AO136" s="333">
        <v>12.024679</v>
      </c>
      <c r="AP136" s="330">
        <v>10.369523</v>
      </c>
      <c r="AQ136" s="331">
        <v>0</v>
      </c>
      <c r="AR136" s="332" t="s">
        <v>29</v>
      </c>
      <c r="AS136" s="331">
        <v>10.369523</v>
      </c>
      <c r="AT136" s="333">
        <v>0.5775</v>
      </c>
      <c r="AU136" s="330">
        <v>578.69788200001</v>
      </c>
      <c r="AV136" s="331">
        <v>720.065502729757</v>
      </c>
      <c r="AW136" s="332">
        <v>0.803673943281793</v>
      </c>
      <c r="AX136" s="537">
        <v>-141.367620729747</v>
      </c>
      <c r="AY136" s="333">
        <v>66.5533700000173</v>
      </c>
      <c r="AZ136" s="362">
        <v>0.0820989047616045</v>
      </c>
      <c r="BA136" s="363">
        <v>0.0766612127567531</v>
      </c>
      <c r="BB136" s="363">
        <v>1.07093146337386</v>
      </c>
      <c r="BC136" s="332">
        <v>0.00543769200485139</v>
      </c>
      <c r="BD136" s="367">
        <v>0.0140965033600213</v>
      </c>
      <c r="BE136" s="397">
        <v>2002</v>
      </c>
      <c r="BF136" s="398">
        <v>1553</v>
      </c>
      <c r="BG136" s="363">
        <v>1.28911783644559</v>
      </c>
      <c r="BH136" s="363">
        <v>449</v>
      </c>
      <c r="BI136" s="381">
        <v>1136.5</v>
      </c>
      <c r="BJ136" s="544">
        <v>3.88458170124304</v>
      </c>
      <c r="BK136" s="544">
        <v>6.25863939141482</v>
      </c>
      <c r="BL136" s="363">
        <v>0.620675111362327</v>
      </c>
      <c r="BM136" s="544">
        <v>-2.37405769017178</v>
      </c>
      <c r="BN136" s="362">
        <v>0.172522118627144</v>
      </c>
      <c r="BO136" s="363">
        <v>0.136313397822659</v>
      </c>
      <c r="BP136" s="363">
        <v>1.26562848100662</v>
      </c>
      <c r="BQ136" s="363">
        <v>0.0362087208044846</v>
      </c>
      <c r="BR136" s="396">
        <v>0.18840671934203</v>
      </c>
      <c r="BS136" s="397">
        <v>5.79635821747128</v>
      </c>
      <c r="BT136" s="398">
        <v>7.33603604614844</v>
      </c>
      <c r="BU136" s="363">
        <v>0.790121283620802</v>
      </c>
      <c r="BV136" s="363">
        <v>-1.53967782867716</v>
      </c>
      <c r="BW136" s="381">
        <v>5.30766632682893</v>
      </c>
      <c r="BX136" s="397">
        <v>0.475874661260319</v>
      </c>
      <c r="BY136" s="398">
        <v>0.562389420124996</v>
      </c>
      <c r="BZ136" s="363">
        <v>0.846165742510859</v>
      </c>
      <c r="CA136" s="363">
        <v>-0.0865147588646774</v>
      </c>
      <c r="CB136" s="381">
        <v>0.0748195362100162</v>
      </c>
      <c r="XDH136" s="172"/>
      <c r="XDI136" s="172"/>
      <c r="XDJ136" s="172"/>
      <c r="XDK136" s="172"/>
      <c r="XDL136" s="172"/>
      <c r="XDM136" s="172"/>
      <c r="XDN136" s="172"/>
      <c r="XDO136" s="172"/>
      <c r="XDP136" s="172"/>
      <c r="XDQ136" s="172"/>
      <c r="XDR136" s="164"/>
      <c r="XDS136" s="164"/>
      <c r="XDT136" s="164"/>
      <c r="XDU136" s="164"/>
      <c r="XDV136" s="164"/>
      <c r="XDW136" s="164"/>
      <c r="XDX136" s="164"/>
      <c r="XDY136" s="164"/>
      <c r="XDZ136" s="164"/>
      <c r="XEA136" s="164"/>
      <c r="XEB136" s="164"/>
      <c r="XEC136" s="164"/>
      <c r="XED136" s="164"/>
      <c r="XEE136" s="164"/>
      <c r="XEF136" s="164"/>
      <c r="XEG136" s="164"/>
      <c r="XEH136" s="164"/>
      <c r="XEI136" s="164"/>
      <c r="XEJ136" s="164"/>
      <c r="XEK136" s="164"/>
      <c r="XEL136" s="164"/>
    </row>
    <row r="137" s="159" customFormat="1" ht="16.2" spans="1:81">
      <c r="A137" s="334"/>
      <c r="B137" s="334"/>
      <c r="C137" s="529"/>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538"/>
      <c r="AX137" s="366"/>
      <c r="AY137" s="334"/>
      <c r="AZ137" s="334"/>
      <c r="BA137" s="334"/>
      <c r="BB137" s="334"/>
      <c r="BC137" s="368"/>
      <c r="BD137" s="334"/>
      <c r="BE137" s="334"/>
      <c r="BF137" s="334"/>
      <c r="BG137" s="334"/>
      <c r="BH137" s="334"/>
      <c r="BI137" s="334"/>
      <c r="BJ137" s="545"/>
      <c r="BK137" s="545"/>
      <c r="BL137" s="334"/>
      <c r="BM137" s="545"/>
      <c r="BN137" s="382"/>
      <c r="BO137" s="382"/>
      <c r="BP137" s="382"/>
      <c r="BQ137" s="382"/>
      <c r="BR137" s="382"/>
      <c r="BS137" s="383"/>
      <c r="BT137" s="383"/>
      <c r="BU137" s="382"/>
      <c r="BV137" s="382"/>
      <c r="BW137" s="415"/>
      <c r="BX137" s="383"/>
      <c r="BY137" s="383"/>
      <c r="BZ137" s="382"/>
      <c r="CA137" s="415"/>
      <c r="CB137" s="382"/>
      <c r="CC137" s="366"/>
    </row>
    <row r="138" spans="57:61">
      <c r="BE138" s="171"/>
      <c r="BF138" s="171"/>
      <c r="BH138" s="171"/>
      <c r="BI138" s="171"/>
    </row>
    <row r="139" s="159" customFormat="1" spans="1:16384">
      <c r="A139" s="342" t="s">
        <v>158</v>
      </c>
      <c r="B139" s="343">
        <v>3036.03884300001</v>
      </c>
      <c r="C139" s="343">
        <v>3275.40955</v>
      </c>
      <c r="D139" s="707">
        <v>0.926918846835508</v>
      </c>
      <c r="E139" s="343">
        <v>-239.370706999989</v>
      </c>
      <c r="F139" s="345">
        <v>2213.801786</v>
      </c>
      <c r="G139" s="343">
        <v>137.82106</v>
      </c>
      <c r="H139" s="343">
        <v>142.53175993</v>
      </c>
      <c r="I139" s="707">
        <v>0.966949822746077</v>
      </c>
      <c r="J139" s="343">
        <v>-4.71069993000007</v>
      </c>
      <c r="K139" s="345">
        <v>244.162505999999</v>
      </c>
      <c r="L139" s="343">
        <v>2247.312236</v>
      </c>
      <c r="M139" s="343">
        <v>2448.01451987</v>
      </c>
      <c r="N139" s="707">
        <v>0.91801425921254</v>
      </c>
      <c r="O139" s="343">
        <v>-200.702283870002</v>
      </c>
      <c r="P139" s="345">
        <v>1870.45594999999</v>
      </c>
      <c r="Q139" s="343">
        <v>626.629640000012</v>
      </c>
      <c r="R139" s="343">
        <v>668.41327052</v>
      </c>
      <c r="S139" s="707">
        <v>0.937488328908428</v>
      </c>
      <c r="T139" s="343">
        <v>-41.783630519988</v>
      </c>
      <c r="U139" s="345">
        <v>55.1635970000135</v>
      </c>
      <c r="V139" s="364">
        <v>0.206397108997729</v>
      </c>
      <c r="W139" s="364">
        <v>0.204070135449168</v>
      </c>
      <c r="X139" s="707">
        <v>1.01140281278022</v>
      </c>
      <c r="Y139" s="369">
        <v>0.00232697354856093</v>
      </c>
      <c r="Z139" s="370">
        <v>0.024918037987351</v>
      </c>
      <c r="AA139" s="343">
        <v>196.088048</v>
      </c>
      <c r="AB139" s="343">
        <v>199.38382335</v>
      </c>
      <c r="AC139" s="707">
        <v>0.983470196856368</v>
      </c>
      <c r="AD139" s="343">
        <v>-3.29577535000021</v>
      </c>
      <c r="AE139" s="345">
        <v>216.730239</v>
      </c>
      <c r="AF139" s="343">
        <v>181.60769</v>
      </c>
      <c r="AG139" s="343">
        <v>173.34999834</v>
      </c>
      <c r="AH139" s="707">
        <v>1.0476359488842</v>
      </c>
      <c r="AI139" s="343">
        <v>8.25769165999977</v>
      </c>
      <c r="AJ139" s="345">
        <v>163.400503000001</v>
      </c>
      <c r="AK139" s="343">
        <v>0.6189</v>
      </c>
      <c r="AL139" s="343">
        <v>0.1</v>
      </c>
      <c r="AM139" s="707">
        <v>6.189</v>
      </c>
      <c r="AN139" s="343">
        <v>0.5189</v>
      </c>
      <c r="AO139" s="345">
        <v>2.855284</v>
      </c>
      <c r="AP139" s="343">
        <v>10.07973</v>
      </c>
      <c r="AQ139" s="343">
        <v>0</v>
      </c>
      <c r="AR139" s="737" t="s">
        <v>29</v>
      </c>
      <c r="AS139" s="343">
        <v>10.07973</v>
      </c>
      <c r="AT139" s="345">
        <v>0</v>
      </c>
      <c r="AU139" s="343">
        <v>263.748979000012</v>
      </c>
      <c r="AV139" s="343">
        <v>312.22944851</v>
      </c>
      <c r="AW139" s="737">
        <v>0.844728068600374</v>
      </c>
      <c r="AX139" s="343">
        <v>-48.4804695099876</v>
      </c>
      <c r="AY139" s="345">
        <v>-278.092127999987</v>
      </c>
      <c r="AZ139" s="364"/>
      <c r="BA139" s="364"/>
      <c r="BB139" s="707"/>
      <c r="BC139" s="369"/>
      <c r="BD139" s="370"/>
      <c r="BE139" s="343">
        <v>534</v>
      </c>
      <c r="BF139" s="343">
        <v>478</v>
      </c>
      <c r="BG139" s="364">
        <v>1.11715481171548</v>
      </c>
      <c r="BH139" s="343">
        <v>56</v>
      </c>
      <c r="BI139" s="387">
        <v>395.33333332</v>
      </c>
      <c r="BJ139" s="343">
        <v>6.76177916035637</v>
      </c>
      <c r="BK139" s="343">
        <v>6.82219068502661</v>
      </c>
      <c r="BL139" s="364">
        <v>0.991144849585803</v>
      </c>
      <c r="BM139" s="387">
        <v>-0.0604115246702444</v>
      </c>
      <c r="BN139" s="400">
        <v>0.0645868047611139</v>
      </c>
      <c r="BO139" s="364">
        <v>0.0608729443772917</v>
      </c>
      <c r="BP139" s="364">
        <v>1.06101003363339</v>
      </c>
      <c r="BQ139" s="401">
        <v>0.00371386038382219</v>
      </c>
      <c r="BR139" s="402">
        <v>0.0978995682317152</v>
      </c>
      <c r="BS139" s="403">
        <v>15.4830387367618</v>
      </c>
      <c r="BT139" s="404">
        <v>16.4276594508388</v>
      </c>
      <c r="BU139" s="364">
        <v>0.942498155814355</v>
      </c>
      <c r="BV139" s="401">
        <v>-0.944620714076965</v>
      </c>
      <c r="BW139" s="418">
        <v>10.2145496457465</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1216.412539</v>
      </c>
      <c r="C140" s="173">
        <v>3014.01811321</v>
      </c>
      <c r="D140" s="708">
        <v>0.403585012866592</v>
      </c>
      <c r="E140" s="173">
        <v>-1797.60557421</v>
      </c>
      <c r="F140" s="346">
        <v>0</v>
      </c>
      <c r="G140" s="173">
        <v>84.695331</v>
      </c>
      <c r="H140" s="173">
        <v>62.71</v>
      </c>
      <c r="I140" s="708">
        <v>1.35058732259608</v>
      </c>
      <c r="J140" s="173">
        <v>21.985331</v>
      </c>
      <c r="K140" s="346">
        <v>0</v>
      </c>
      <c r="L140" s="173">
        <v>731.071084</v>
      </c>
      <c r="M140" s="173">
        <v>2162.3185458</v>
      </c>
      <c r="N140" s="708">
        <v>0.338095922739969</v>
      </c>
      <c r="O140" s="173">
        <v>-1431.2474618</v>
      </c>
      <c r="P140" s="346">
        <v>0</v>
      </c>
      <c r="Q140" s="173">
        <v>147.514077</v>
      </c>
      <c r="R140" s="173">
        <v>523.73964241</v>
      </c>
      <c r="S140" s="708">
        <v>0.281655358989459</v>
      </c>
      <c r="T140" s="173">
        <v>-376.22556541</v>
      </c>
      <c r="U140" s="346">
        <v>0</v>
      </c>
      <c r="V140" s="340">
        <v>0.121269776716762</v>
      </c>
      <c r="W140" s="340">
        <v>0.173767914703142</v>
      </c>
      <c r="X140" s="708">
        <v>0.697883593320059</v>
      </c>
      <c r="Y140" s="308">
        <v>-0.0524981379863798</v>
      </c>
      <c r="Z140" s="371" t="s">
        <v>29</v>
      </c>
      <c r="AA140" s="173">
        <v>328.763964</v>
      </c>
      <c r="AB140" s="173">
        <v>391.15678304</v>
      </c>
      <c r="AC140" s="708">
        <v>0.840491532435934</v>
      </c>
      <c r="AD140" s="173">
        <v>-62.3928190400003</v>
      </c>
      <c r="AE140" s="346">
        <v>0</v>
      </c>
      <c r="AF140" s="173">
        <v>78.265012</v>
      </c>
      <c r="AG140" s="173">
        <v>237.73957867</v>
      </c>
      <c r="AH140" s="708">
        <v>0.329204806527556</v>
      </c>
      <c r="AI140" s="173">
        <v>-159.47456667</v>
      </c>
      <c r="AJ140" s="346">
        <v>0</v>
      </c>
      <c r="AK140" s="173">
        <v>0.07928</v>
      </c>
      <c r="AL140" s="173">
        <v>0</v>
      </c>
      <c r="AM140" s="708" t="s">
        <v>29</v>
      </c>
      <c r="AN140" s="173">
        <v>0.07928</v>
      </c>
      <c r="AO140" s="346">
        <v>0</v>
      </c>
      <c r="AP140" s="173">
        <v>0</v>
      </c>
      <c r="AQ140" s="173">
        <v>0</v>
      </c>
      <c r="AR140" s="727" t="s">
        <v>29</v>
      </c>
      <c r="AS140" s="173">
        <v>0</v>
      </c>
      <c r="AT140" s="346">
        <v>0</v>
      </c>
      <c r="AU140" s="173">
        <v>-6.30631500000028</v>
      </c>
      <c r="AV140" s="173">
        <v>160.0932057</v>
      </c>
      <c r="AW140" s="727">
        <v>-0.0393915217852389</v>
      </c>
      <c r="AX140" s="173">
        <v>-166.3995207</v>
      </c>
      <c r="AY140" s="346">
        <v>0</v>
      </c>
      <c r="AZ140" s="340"/>
      <c r="BA140" s="340"/>
      <c r="BB140" s="708"/>
      <c r="BC140" s="308"/>
      <c r="BD140" s="371"/>
      <c r="BE140" s="173">
        <v>704</v>
      </c>
      <c r="BF140" s="173">
        <v>297</v>
      </c>
      <c r="BG140" s="340">
        <v>2.37037037037037</v>
      </c>
      <c r="BH140" s="173">
        <v>407</v>
      </c>
      <c r="BI140" s="160">
        <v>4.99999999666667</v>
      </c>
      <c r="BJ140" s="173">
        <v>2.00728141749175</v>
      </c>
      <c r="BK140" s="173">
        <v>12.0936972888498</v>
      </c>
      <c r="BL140" s="340">
        <v>0.165977481455769</v>
      </c>
      <c r="BM140" s="160">
        <v>-10.086415871358</v>
      </c>
      <c r="BN140" s="405">
        <v>0.27027340927468</v>
      </c>
      <c r="BO140" s="340">
        <v>0.129779174625931</v>
      </c>
      <c r="BP140" s="340">
        <v>2.08256378616756</v>
      </c>
      <c r="BQ140" s="406">
        <v>0.140494234648749</v>
      </c>
      <c r="BR140" s="407" t="s">
        <v>29</v>
      </c>
      <c r="BS140" s="408">
        <v>3.69995702752872</v>
      </c>
      <c r="BT140" s="409">
        <v>7.70539651590749</v>
      </c>
      <c r="BU140" s="340">
        <v>0.480177369184091</v>
      </c>
      <c r="BV140" s="406">
        <v>-4.00543948837877</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0</v>
      </c>
      <c r="C141" s="173">
        <v>0</v>
      </c>
      <c r="D141" s="708" t="s">
        <v>29</v>
      </c>
      <c r="E141" s="173">
        <v>0</v>
      </c>
      <c r="F141" s="346">
        <v>0</v>
      </c>
      <c r="G141" s="173">
        <v>0</v>
      </c>
      <c r="H141" s="173">
        <v>0</v>
      </c>
      <c r="I141" s="708" t="s">
        <v>29</v>
      </c>
      <c r="J141" s="173">
        <v>0</v>
      </c>
      <c r="K141" s="346">
        <v>0</v>
      </c>
      <c r="L141" s="173">
        <v>0</v>
      </c>
      <c r="M141" s="173">
        <v>0</v>
      </c>
      <c r="N141" s="708" t="s">
        <v>29</v>
      </c>
      <c r="O141" s="173">
        <v>0</v>
      </c>
      <c r="P141" s="346">
        <v>0</v>
      </c>
      <c r="Q141" s="173">
        <v>0</v>
      </c>
      <c r="R141" s="173">
        <v>0</v>
      </c>
      <c r="S141" s="708" t="s">
        <v>29</v>
      </c>
      <c r="T141" s="173">
        <v>0</v>
      </c>
      <c r="U141" s="173">
        <v>0</v>
      </c>
      <c r="V141" s="340" t="s">
        <v>29</v>
      </c>
      <c r="W141" s="340" t="s">
        <v>29</v>
      </c>
      <c r="X141" s="708" t="s">
        <v>29</v>
      </c>
      <c r="Y141" s="308" t="s">
        <v>29</v>
      </c>
      <c r="Z141" s="371" t="s">
        <v>29</v>
      </c>
      <c r="AA141" s="173">
        <v>40.930331</v>
      </c>
      <c r="AB141" s="173">
        <v>43.19938457</v>
      </c>
      <c r="AC141" s="708">
        <v>0.947474863529057</v>
      </c>
      <c r="AD141" s="173">
        <v>-2.26905357</v>
      </c>
      <c r="AE141" s="346">
        <v>30.626927</v>
      </c>
      <c r="AF141" s="173">
        <v>27.888506</v>
      </c>
      <c r="AG141" s="173">
        <v>12.63878033</v>
      </c>
      <c r="AH141" s="708">
        <v>2.20658206502747</v>
      </c>
      <c r="AI141" s="173">
        <v>15.24972567</v>
      </c>
      <c r="AJ141" s="346">
        <v>14.950407</v>
      </c>
      <c r="AK141" s="173">
        <v>0</v>
      </c>
      <c r="AL141" s="173">
        <v>0</v>
      </c>
      <c r="AM141" s="708" t="s">
        <v>29</v>
      </c>
      <c r="AN141" s="173">
        <v>0</v>
      </c>
      <c r="AO141" s="346">
        <v>0</v>
      </c>
      <c r="AP141" s="173">
        <v>0</v>
      </c>
      <c r="AQ141" s="173">
        <v>0</v>
      </c>
      <c r="AR141" s="727" t="s">
        <v>29</v>
      </c>
      <c r="AS141" s="173">
        <v>0</v>
      </c>
      <c r="AT141" s="346">
        <v>0</v>
      </c>
      <c r="AU141" s="173">
        <v>-68.818837</v>
      </c>
      <c r="AV141" s="173">
        <v>-55.8381649</v>
      </c>
      <c r="AW141" s="727">
        <v>1.23246953267979</v>
      </c>
      <c r="AX141" s="173">
        <v>-12.9806721</v>
      </c>
      <c r="AY141" s="346">
        <v>-45.5773339999999</v>
      </c>
      <c r="AZ141" s="340"/>
      <c r="BA141" s="340"/>
      <c r="BB141" s="708"/>
      <c r="BC141" s="308"/>
      <c r="BD141" s="371"/>
      <c r="BE141" s="173">
        <v>35</v>
      </c>
      <c r="BF141" s="173">
        <v>30</v>
      </c>
      <c r="BG141" s="340">
        <v>1.16666666666667</v>
      </c>
      <c r="BH141" s="173">
        <v>5</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709">
        <v>4252.45138200001</v>
      </c>
      <c r="C142" s="709">
        <v>6289.42766321</v>
      </c>
      <c r="D142" s="708">
        <v>0.676126924374171</v>
      </c>
      <c r="E142" s="709">
        <v>-2036.97628120999</v>
      </c>
      <c r="F142" s="710">
        <v>2213.801786</v>
      </c>
      <c r="G142" s="709"/>
      <c r="H142" s="709"/>
      <c r="I142" s="708"/>
      <c r="J142" s="709"/>
      <c r="K142" s="710"/>
      <c r="L142" s="709"/>
      <c r="M142" s="709"/>
      <c r="N142" s="708"/>
      <c r="O142" s="709"/>
      <c r="P142" s="710"/>
      <c r="Q142" s="709"/>
      <c r="R142" s="709"/>
      <c r="S142" s="708"/>
      <c r="T142" s="709"/>
      <c r="U142" s="710"/>
      <c r="V142" s="708"/>
      <c r="W142" s="708"/>
      <c r="X142" s="708"/>
      <c r="Y142" s="727"/>
      <c r="Z142" s="728"/>
      <c r="AA142" s="709">
        <v>565.782343</v>
      </c>
      <c r="AB142" s="709">
        <v>633.73999096</v>
      </c>
      <c r="AC142" s="708">
        <v>0.89276730373752</v>
      </c>
      <c r="AD142" s="709">
        <v>-67.9576479600005</v>
      </c>
      <c r="AE142" s="710">
        <v>247.357166</v>
      </c>
      <c r="AF142" s="709">
        <v>287.761208</v>
      </c>
      <c r="AG142" s="709">
        <v>423.72835734</v>
      </c>
      <c r="AH142" s="708">
        <v>0.679117182070258</v>
      </c>
      <c r="AI142" s="709">
        <v>-135.96714934</v>
      </c>
      <c r="AJ142" s="710">
        <v>178.350910000001</v>
      </c>
      <c r="AK142" s="709"/>
      <c r="AL142" s="709"/>
      <c r="AM142" s="708"/>
      <c r="AN142" s="709"/>
      <c r="AO142" s="710"/>
      <c r="AP142" s="709"/>
      <c r="AQ142" s="709"/>
      <c r="AR142" s="727"/>
      <c r="AS142" s="709"/>
      <c r="AT142" s="710"/>
      <c r="AU142" s="709">
        <v>188.623827000012</v>
      </c>
      <c r="AV142" s="709">
        <v>416.48448931</v>
      </c>
      <c r="AW142" s="727">
        <v>0.45289520220191</v>
      </c>
      <c r="AX142" s="709">
        <v>-227.860662309988</v>
      </c>
      <c r="AY142" s="710">
        <v>-323.669461999987</v>
      </c>
      <c r="AZ142" s="708"/>
      <c r="BA142" s="708"/>
      <c r="BB142" s="708"/>
      <c r="BC142" s="727"/>
      <c r="BD142" s="728"/>
      <c r="BE142" s="745"/>
      <c r="BF142" s="746"/>
      <c r="BG142" s="340"/>
      <c r="BH142" s="746"/>
      <c r="BI142" s="747"/>
      <c r="BJ142" s="745"/>
      <c r="BK142" s="746"/>
      <c r="BL142" s="340"/>
      <c r="BM142" s="747"/>
      <c r="BN142" s="756"/>
      <c r="BO142" s="708"/>
      <c r="BP142" s="314"/>
      <c r="BQ142" s="314"/>
      <c r="BR142" s="314"/>
      <c r="BS142" s="745"/>
      <c r="BT142" s="746"/>
      <c r="BU142" s="340"/>
      <c r="BV142" s="340"/>
      <c r="BW142" s="414"/>
      <c r="BX142" s="745"/>
      <c r="BY142" s="746"/>
      <c r="BZ142" s="340"/>
      <c r="CA142" s="414"/>
      <c r="CB142" s="340"/>
    </row>
    <row r="143" s="159" customFormat="1" spans="1:16384">
      <c r="A143" s="166" t="s">
        <v>162</v>
      </c>
      <c r="B143" s="348">
        <v>4252.45138200001</v>
      </c>
      <c r="C143" s="349">
        <v>6289.42766321</v>
      </c>
      <c r="D143" s="711">
        <v>0.676126924374171</v>
      </c>
      <c r="E143" s="712">
        <v>-2036.97628120999</v>
      </c>
      <c r="F143" s="352">
        <v>2213.801786</v>
      </c>
      <c r="G143" s="349"/>
      <c r="H143" s="349"/>
      <c r="I143" s="711"/>
      <c r="J143" s="712"/>
      <c r="K143" s="352"/>
      <c r="L143" s="349"/>
      <c r="M143" s="349"/>
      <c r="N143" s="711"/>
      <c r="O143" s="712"/>
      <c r="P143" s="352"/>
      <c r="Q143" s="349"/>
      <c r="R143" s="349"/>
      <c r="S143" s="711"/>
      <c r="T143" s="712"/>
      <c r="U143" s="352"/>
      <c r="V143" s="365"/>
      <c r="W143" s="365"/>
      <c r="X143" s="711"/>
      <c r="Y143" s="729"/>
      <c r="Z143" s="374"/>
      <c r="AA143" s="348">
        <v>524.852012</v>
      </c>
      <c r="AB143" s="349">
        <v>590.54060639</v>
      </c>
      <c r="AC143" s="711">
        <v>0.888765321674393</v>
      </c>
      <c r="AD143" s="712">
        <v>-65.6885943900005</v>
      </c>
      <c r="AE143" s="352">
        <v>216.730239</v>
      </c>
      <c r="AF143" s="348">
        <v>259.872702</v>
      </c>
      <c r="AG143" s="349">
        <v>411.08957701</v>
      </c>
      <c r="AH143" s="711">
        <v>0.632155901130226</v>
      </c>
      <c r="AI143" s="712">
        <v>-151.21687501</v>
      </c>
      <c r="AJ143" s="352">
        <v>163.400503000001</v>
      </c>
      <c r="AK143" s="349"/>
      <c r="AL143" s="349"/>
      <c r="AM143" s="711"/>
      <c r="AN143" s="712"/>
      <c r="AO143" s="352"/>
      <c r="AP143" s="349"/>
      <c r="AQ143" s="349"/>
      <c r="AR143" s="729"/>
      <c r="AS143" s="712"/>
      <c r="AT143" s="352"/>
      <c r="AU143" s="349">
        <v>257.442664000012</v>
      </c>
      <c r="AV143" s="349">
        <v>472.32265421</v>
      </c>
      <c r="AW143" s="729">
        <v>0.545056777830415</v>
      </c>
      <c r="AX143" s="712">
        <v>-214.879990209988</v>
      </c>
      <c r="AY143" s="352">
        <v>-278.092127999987</v>
      </c>
      <c r="AZ143" s="365"/>
      <c r="BA143" s="365"/>
      <c r="BB143" s="711"/>
      <c r="BC143" s="729"/>
      <c r="BD143" s="374"/>
      <c r="BE143" s="390"/>
      <c r="BF143" s="391"/>
      <c r="BG143" s="711"/>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713"/>
      <c r="D144" s="713"/>
      <c r="E144" s="709"/>
      <c r="F144" s="714"/>
      <c r="G144" s="709"/>
      <c r="H144" s="709"/>
      <c r="I144" s="713"/>
      <c r="J144" s="709"/>
      <c r="K144" s="714"/>
      <c r="L144" s="709"/>
      <c r="M144" s="709"/>
      <c r="N144" s="713"/>
      <c r="O144" s="709"/>
      <c r="P144" s="714"/>
      <c r="Q144" s="709"/>
      <c r="R144" s="709"/>
      <c r="S144" s="713"/>
      <c r="T144" s="709"/>
      <c r="U144" s="714"/>
      <c r="V144" s="713"/>
      <c r="W144" s="713"/>
      <c r="X144" s="713"/>
      <c r="Y144" s="730"/>
      <c r="Z144" s="713"/>
      <c r="AA144" s="709"/>
      <c r="AB144" s="709"/>
      <c r="AC144" s="708"/>
      <c r="AD144" s="709"/>
      <c r="AE144" s="714"/>
      <c r="AF144" s="709"/>
      <c r="AG144" s="709"/>
      <c r="AH144" s="713"/>
      <c r="AI144" s="709"/>
      <c r="AJ144" s="714"/>
      <c r="AK144" s="709"/>
      <c r="AL144" s="709"/>
      <c r="AM144" s="713"/>
      <c r="AN144" s="709"/>
      <c r="AO144" s="714"/>
      <c r="AP144" s="709"/>
      <c r="AQ144" s="709"/>
      <c r="AR144" s="730"/>
      <c r="AS144" s="709"/>
      <c r="AT144" s="714"/>
      <c r="AU144" s="714"/>
      <c r="AV144" s="714"/>
      <c r="AW144" s="714"/>
      <c r="AX144" s="714"/>
      <c r="AY144" s="714"/>
      <c r="AZ144" s="713"/>
      <c r="BA144" s="713"/>
      <c r="BB144" s="713"/>
      <c r="BC144" s="730"/>
      <c r="BD144" s="713"/>
      <c r="BE144" s="748"/>
      <c r="BF144" s="748"/>
      <c r="BG144" s="708"/>
      <c r="BH144" s="748"/>
      <c r="BI144" s="747"/>
      <c r="BJ144" s="748"/>
      <c r="BK144" s="748"/>
      <c r="BL144" s="748"/>
      <c r="BM144" s="747"/>
      <c r="BN144" s="708"/>
      <c r="BO144" s="708"/>
      <c r="BP144" s="708"/>
      <c r="BQ144" s="757"/>
      <c r="BR144" s="757"/>
      <c r="BS144" s="748"/>
      <c r="BT144" s="748"/>
      <c r="BU144" s="708"/>
      <c r="BV144" s="757"/>
      <c r="BW144" s="764"/>
      <c r="BX144" s="748"/>
      <c r="BY144" s="748"/>
      <c r="BZ144" s="708"/>
      <c r="CA144" s="764"/>
      <c r="CB144" s="764"/>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185.492468067734</v>
      </c>
      <c r="C145" s="355">
        <v>178.395286207094</v>
      </c>
      <c r="D145" s="707">
        <v>1.03978346071544</v>
      </c>
      <c r="E145" s="343">
        <v>7.09718186063964</v>
      </c>
      <c r="F145" s="356">
        <v>185.651527623386</v>
      </c>
      <c r="S145" s="366"/>
      <c r="V145" s="366"/>
      <c r="W145" s="366"/>
      <c r="X145" s="366"/>
      <c r="Y145" s="376"/>
      <c r="Z145" s="366"/>
      <c r="AA145" s="338"/>
      <c r="AB145" s="338"/>
      <c r="AC145" s="338"/>
      <c r="AD145" s="338"/>
      <c r="AE145" s="338"/>
      <c r="AR145" s="379"/>
      <c r="AZ145" s="366"/>
      <c r="BA145" s="366"/>
      <c r="BB145" s="366"/>
      <c r="BC145" s="376"/>
      <c r="BD145" s="366"/>
      <c r="BE145" s="749"/>
      <c r="BF145" s="749"/>
      <c r="BG145" s="749"/>
      <c r="BH145" s="749"/>
      <c r="BI145" s="747"/>
      <c r="BJ145" s="749"/>
      <c r="BK145" s="749"/>
      <c r="BL145" s="749"/>
      <c r="BM145" s="747"/>
      <c r="BN145" s="708"/>
      <c r="BO145" s="708"/>
      <c r="BP145" s="708"/>
      <c r="BQ145" s="758"/>
      <c r="BR145" s="758"/>
      <c r="BS145" s="749"/>
      <c r="BT145" s="749"/>
      <c r="BU145" s="749"/>
      <c r="BV145" s="758"/>
      <c r="BW145" s="765"/>
      <c r="BX145" s="749"/>
      <c r="BY145" s="749"/>
      <c r="BZ145" s="749"/>
      <c r="CA145" s="764"/>
      <c r="CB145" s="758"/>
    </row>
    <row r="146" s="165" customFormat="1" spans="1:80">
      <c r="A146" s="357" t="s">
        <v>164</v>
      </c>
      <c r="B146" s="165">
        <v>44.3645230763085</v>
      </c>
      <c r="C146" s="165">
        <v>134.845235090235</v>
      </c>
      <c r="D146" s="708">
        <v>0.329003268425621</v>
      </c>
      <c r="E146" s="173">
        <v>-90.4807120139264</v>
      </c>
      <c r="F146" s="358">
        <v>20.1085877241951</v>
      </c>
      <c r="S146" s="366"/>
      <c r="V146" s="366"/>
      <c r="W146" s="366"/>
      <c r="X146" s="366"/>
      <c r="Y146" s="376"/>
      <c r="Z146" s="366"/>
      <c r="AA146" s="338"/>
      <c r="AB146" s="338"/>
      <c r="AC146" s="338"/>
      <c r="AD146" s="338"/>
      <c r="AE146" s="338"/>
      <c r="AR146" s="379"/>
      <c r="AZ146" s="366"/>
      <c r="BA146" s="366"/>
      <c r="BB146" s="366"/>
      <c r="BC146" s="376"/>
      <c r="BD146" s="366"/>
      <c r="BE146" s="749"/>
      <c r="BF146" s="749"/>
      <c r="BG146" s="749"/>
      <c r="BH146" s="749"/>
      <c r="BI146" s="747"/>
      <c r="BJ146" s="749"/>
      <c r="BK146" s="749"/>
      <c r="BL146" s="749"/>
      <c r="BM146" s="747"/>
      <c r="BN146" s="708"/>
      <c r="BO146" s="708"/>
      <c r="BP146" s="708"/>
      <c r="BQ146" s="758"/>
      <c r="BR146" s="758"/>
      <c r="BS146" s="749"/>
      <c r="BT146" s="749"/>
      <c r="BU146" s="749"/>
      <c r="BV146" s="758"/>
      <c r="BW146" s="765"/>
      <c r="BX146" s="749"/>
      <c r="BY146" s="749"/>
      <c r="BZ146" s="749"/>
      <c r="CA146" s="764"/>
      <c r="CB146" s="758"/>
    </row>
    <row r="147" s="165" customFormat="1" spans="1:80">
      <c r="A147" s="359" t="s">
        <v>165</v>
      </c>
      <c r="B147" s="360">
        <v>94.6846894769956</v>
      </c>
      <c r="C147" s="360">
        <v>123.165933763071</v>
      </c>
      <c r="D147" s="711">
        <v>0.768757127755282</v>
      </c>
      <c r="E147" s="348">
        <v>-28.4812442860751</v>
      </c>
      <c r="F147" s="361">
        <v>17.0083970039984</v>
      </c>
      <c r="G147" s="708" t="s">
        <v>29</v>
      </c>
      <c r="V147" s="366"/>
      <c r="W147" s="366"/>
      <c r="X147" s="366"/>
      <c r="Y147" s="376"/>
      <c r="Z147" s="366"/>
      <c r="AA147" s="338"/>
      <c r="AB147" s="338"/>
      <c r="AC147" s="338"/>
      <c r="AD147" s="338"/>
      <c r="AE147" s="338"/>
      <c r="AR147" s="379"/>
      <c r="AZ147" s="366"/>
      <c r="BA147" s="366"/>
      <c r="BB147" s="366"/>
      <c r="BC147" s="376"/>
      <c r="BD147" s="366"/>
      <c r="BE147" s="749"/>
      <c r="BF147" s="749"/>
      <c r="BG147" s="749"/>
      <c r="BH147" s="749"/>
      <c r="BI147" s="747"/>
      <c r="BJ147" s="749"/>
      <c r="BK147" s="749"/>
      <c r="BL147" s="749"/>
      <c r="BM147" s="747"/>
      <c r="BN147" s="708"/>
      <c r="BO147" s="708"/>
      <c r="BP147" s="708"/>
      <c r="BQ147" s="758"/>
      <c r="BR147" s="758"/>
      <c r="BS147" s="749"/>
      <c r="BT147" s="749"/>
      <c r="BU147" s="749"/>
      <c r="BV147" s="758"/>
      <c r="BW147" s="765"/>
      <c r="BX147" s="749"/>
      <c r="BY147" s="749"/>
      <c r="BZ147" s="749"/>
      <c r="CA147" s="764"/>
      <c r="CB147" s="758"/>
    </row>
    <row r="148" s="165" customFormat="1" spans="1:80">
      <c r="A148" s="338"/>
      <c r="D148" s="341"/>
      <c r="V148" s="366"/>
      <c r="W148" s="366"/>
      <c r="X148" s="366"/>
      <c r="Y148" s="376"/>
      <c r="Z148" s="366"/>
      <c r="AR148" s="379"/>
      <c r="AZ148" s="366"/>
      <c r="BA148" s="366"/>
      <c r="BB148" s="366"/>
      <c r="BC148" s="376"/>
      <c r="BD148" s="366"/>
      <c r="BE148" s="749"/>
      <c r="BF148" s="749"/>
      <c r="BG148" s="749"/>
      <c r="BH148" s="749"/>
      <c r="BI148" s="747"/>
      <c r="BJ148" s="749"/>
      <c r="BK148" s="749"/>
      <c r="BL148" s="749"/>
      <c r="BM148" s="747"/>
      <c r="BN148" s="708"/>
      <c r="BO148" s="708"/>
      <c r="BP148" s="708"/>
      <c r="BQ148" s="758"/>
      <c r="BR148" s="758"/>
      <c r="BS148" s="749"/>
      <c r="BT148" s="749"/>
      <c r="BU148" s="749"/>
      <c r="BV148" s="758"/>
      <c r="BW148" s="765"/>
      <c r="BX148" s="749"/>
      <c r="BY148" s="749"/>
      <c r="BZ148" s="749"/>
      <c r="CA148" s="764"/>
      <c r="CB148" s="758"/>
    </row>
    <row r="149" s="695" customFormat="1" spans="1:80">
      <c r="A149" s="715" t="s">
        <v>191</v>
      </c>
      <c r="B149" s="716">
        <v>368.770661</v>
      </c>
      <c r="C149" s="716">
        <v>349.78955</v>
      </c>
      <c r="D149" s="717">
        <v>1.05426437410723</v>
      </c>
      <c r="E149" s="716">
        <v>18.9811109999998</v>
      </c>
      <c r="F149" s="716">
        <v>329.314128</v>
      </c>
      <c r="G149" s="716">
        <v>219.772177</v>
      </c>
      <c r="H149" s="716">
        <v>182.35175993</v>
      </c>
      <c r="I149" s="717">
        <v>1.20521006808141</v>
      </c>
      <c r="J149" s="716">
        <v>37.4204170699999</v>
      </c>
      <c r="K149" s="716">
        <v>244.162505999999</v>
      </c>
      <c r="L149" s="716">
        <v>-0.00117100000000114</v>
      </c>
      <c r="M149" s="716">
        <v>201.4135458</v>
      </c>
      <c r="N149" s="717">
        <v>-5.81390886769811e-6</v>
      </c>
      <c r="O149" s="716">
        <v>-201.4147168</v>
      </c>
      <c r="P149" s="716">
        <v>0</v>
      </c>
      <c r="Q149" s="716">
        <v>148.998484</v>
      </c>
      <c r="R149" s="716">
        <v>177.29424427</v>
      </c>
      <c r="S149" s="717">
        <v>0.840402262428166</v>
      </c>
      <c r="T149" s="716">
        <v>-28.2957602700001</v>
      </c>
      <c r="U149" s="716">
        <v>85.1516220000013</v>
      </c>
      <c r="V149" s="717">
        <v>0.404041047072343</v>
      </c>
      <c r="W149" s="717">
        <v>0.506859751156088</v>
      </c>
      <c r="X149" s="717">
        <v>0.797145652521772</v>
      </c>
      <c r="Y149" s="731">
        <v>-0.102818704083745</v>
      </c>
      <c r="Z149" s="732">
        <v>0.258572635547544</v>
      </c>
      <c r="AA149" s="716">
        <v>96.683657</v>
      </c>
      <c r="AB149" s="716">
        <v>89.52790022</v>
      </c>
      <c r="AC149" s="717">
        <v>1.07992767352318</v>
      </c>
      <c r="AD149" s="716">
        <v>7.15575677999999</v>
      </c>
      <c r="AE149" s="716">
        <v>67.8324390000001</v>
      </c>
      <c r="AF149" s="716">
        <v>17.792868</v>
      </c>
      <c r="AG149" s="716">
        <v>44.7955806</v>
      </c>
      <c r="AH149" s="717">
        <v>0.397201414998514</v>
      </c>
      <c r="AI149" s="716">
        <v>-27.0027126</v>
      </c>
      <c r="AJ149" s="716">
        <v>40.810403</v>
      </c>
      <c r="AK149" s="716">
        <v>0.080583</v>
      </c>
      <c r="AL149" s="716">
        <v>0</v>
      </c>
      <c r="AM149" s="717" t="s">
        <v>29</v>
      </c>
      <c r="AN149" s="716">
        <v>0.080583</v>
      </c>
      <c r="AO149" s="716">
        <v>0.0302</v>
      </c>
      <c r="AP149" s="716">
        <v>0</v>
      </c>
      <c r="AQ149" s="716">
        <v>0</v>
      </c>
      <c r="AR149" s="731" t="s">
        <v>29</v>
      </c>
      <c r="AS149" s="716">
        <v>0</v>
      </c>
      <c r="AT149" s="716">
        <v>0</v>
      </c>
      <c r="AU149" s="716">
        <v>34.6037130000001</v>
      </c>
      <c r="AV149" s="716">
        <v>-168.29923655</v>
      </c>
      <c r="AW149" s="717">
        <v>2.2056082588926</v>
      </c>
      <c r="AX149" s="716">
        <v>202.90294955</v>
      </c>
      <c r="AY149" s="738">
        <v>-23.4610199999988</v>
      </c>
      <c r="AZ149" s="739">
        <v>0.0938353200500408</v>
      </c>
      <c r="BA149" s="717">
        <v>-0.481144266745533</v>
      </c>
      <c r="BB149" s="740">
        <v>2.19502533135175</v>
      </c>
      <c r="BC149" s="740">
        <v>0.574979586795574</v>
      </c>
      <c r="BD149" s="740">
        <v>-0.0712420695172811</v>
      </c>
      <c r="BE149" s="716" t="e">
        <v>#REF!</v>
      </c>
      <c r="BF149" s="716" t="e">
        <v>#REF!</v>
      </c>
      <c r="BG149" s="717" t="s">
        <v>29</v>
      </c>
      <c r="BH149" s="716" t="e">
        <v>#REF!</v>
      </c>
      <c r="BI149" s="716" t="e">
        <v>#REF!</v>
      </c>
      <c r="BJ149" s="750">
        <v>1.87722621549774</v>
      </c>
      <c r="BK149" s="751">
        <v>1.83456057692308</v>
      </c>
      <c r="BL149" s="364">
        <v>1.02325659839819</v>
      </c>
      <c r="BM149" s="759">
        <v>0.0426656385746609</v>
      </c>
      <c r="BN149" s="739">
        <v>0.262178278331095</v>
      </c>
      <c r="BO149" s="717">
        <v>0.255947898443507</v>
      </c>
      <c r="BP149" s="740">
        <v>1.02434237563769</v>
      </c>
      <c r="BQ149" s="740">
        <v>0.00623037988758834</v>
      </c>
      <c r="BR149" s="740">
        <v>0.205980956274066</v>
      </c>
      <c r="BS149" s="750">
        <v>3.81419851547403</v>
      </c>
      <c r="BT149" s="751">
        <v>3.9070451684944</v>
      </c>
      <c r="BU149" s="364">
        <v>0.976236094281921</v>
      </c>
      <c r="BV149" s="364">
        <v>-0.0928466530203758</v>
      </c>
      <c r="BW149" s="766">
        <v>4.85481773698274</v>
      </c>
      <c r="BX149" s="750" t="s">
        <v>29</v>
      </c>
      <c r="BY149" s="751" t="s">
        <v>29</v>
      </c>
      <c r="BZ149" s="364" t="s">
        <v>29</v>
      </c>
      <c r="CA149" s="766" t="s">
        <v>29</v>
      </c>
      <c r="CB149" s="370" t="s">
        <v>29</v>
      </c>
    </row>
    <row r="150" s="695" customFormat="1" spans="1:80">
      <c r="A150" s="718" t="s">
        <v>192</v>
      </c>
      <c r="B150" s="719">
        <v>344.671992</v>
      </c>
      <c r="C150" s="719">
        <v>266.2</v>
      </c>
      <c r="D150" s="720">
        <v>1.29478584522915</v>
      </c>
      <c r="E150" s="719">
        <v>78.4719919999997</v>
      </c>
      <c r="F150" s="719">
        <v>219.745165000001</v>
      </c>
      <c r="G150" s="719">
        <v>0</v>
      </c>
      <c r="H150" s="719">
        <v>0</v>
      </c>
      <c r="I150" s="720" t="s">
        <v>29</v>
      </c>
      <c r="J150" s="719">
        <v>0</v>
      </c>
      <c r="K150" s="719">
        <v>0</v>
      </c>
      <c r="L150" s="719">
        <v>246.004409</v>
      </c>
      <c r="M150" s="719">
        <v>185.83299987</v>
      </c>
      <c r="N150" s="720">
        <v>1.32379291714654</v>
      </c>
      <c r="O150" s="719">
        <v>60.1714091299996</v>
      </c>
      <c r="P150" s="719">
        <v>442.004983999999</v>
      </c>
      <c r="Q150" s="719">
        <v>98.667583</v>
      </c>
      <c r="R150" s="719">
        <v>80.36700013</v>
      </c>
      <c r="S150" s="720">
        <v>1.22771265370609</v>
      </c>
      <c r="T150" s="719">
        <v>18.30058287</v>
      </c>
      <c r="U150" s="719">
        <v>-222.259818999998</v>
      </c>
      <c r="V150" s="720">
        <v>0.286265160181626</v>
      </c>
      <c r="W150" s="720">
        <v>0.30190458350864</v>
      </c>
      <c r="X150" s="720">
        <v>0.94819746310156</v>
      </c>
      <c r="Y150" s="733">
        <v>-0.0156394233270145</v>
      </c>
      <c r="Z150" s="734">
        <v>-1.0114435009298</v>
      </c>
      <c r="AA150" s="719">
        <v>13.200739</v>
      </c>
      <c r="AB150" s="719">
        <v>14.92731138</v>
      </c>
      <c r="AC150" s="720">
        <v>0.884334671124144</v>
      </c>
      <c r="AD150" s="719">
        <v>-1.72657238000001</v>
      </c>
      <c r="AE150" s="719">
        <v>10.971248</v>
      </c>
      <c r="AF150" s="719">
        <v>2.740372</v>
      </c>
      <c r="AG150" s="719">
        <v>3.137318</v>
      </c>
      <c r="AH150" s="720">
        <v>0.873476007213804</v>
      </c>
      <c r="AI150" s="719">
        <v>-0.396946000000002</v>
      </c>
      <c r="AJ150" s="719">
        <v>3.386959</v>
      </c>
      <c r="AK150" s="719">
        <v>0.5675</v>
      </c>
      <c r="AL150" s="719">
        <v>0.1</v>
      </c>
      <c r="AM150" s="720">
        <v>5.675</v>
      </c>
      <c r="AN150" s="719">
        <v>0.4675</v>
      </c>
      <c r="AO150" s="719">
        <v>0.564112</v>
      </c>
      <c r="AP150" s="719">
        <v>0.49813</v>
      </c>
      <c r="AQ150" s="719">
        <v>0</v>
      </c>
      <c r="AR150" s="733" t="s">
        <v>29</v>
      </c>
      <c r="AS150" s="719">
        <v>0.49813</v>
      </c>
      <c r="AT150" s="719">
        <v>0</v>
      </c>
      <c r="AU150" s="719">
        <v>82.7958420000004</v>
      </c>
      <c r="AV150" s="719">
        <v>62.40237075</v>
      </c>
      <c r="AW150" s="720">
        <v>1.32680603324675</v>
      </c>
      <c r="AX150" s="719">
        <v>20.3934712500004</v>
      </c>
      <c r="AY150" s="741">
        <v>-236.053913999998</v>
      </c>
      <c r="AZ150" s="742">
        <v>0.240216332982462</v>
      </c>
      <c r="BA150" s="720">
        <v>0.234419123779113</v>
      </c>
      <c r="BB150" s="314">
        <v>1.02473010354228</v>
      </c>
      <c r="BC150" s="314">
        <v>0.00579720920334828</v>
      </c>
      <c r="BD150" s="314">
        <v>-1.07421664544927</v>
      </c>
      <c r="BE150" s="719">
        <v>38</v>
      </c>
      <c r="BF150" s="719">
        <v>35</v>
      </c>
      <c r="BG150" s="720">
        <v>1.08571428571429</v>
      </c>
      <c r="BH150" s="719">
        <v>3</v>
      </c>
      <c r="BI150" s="719">
        <v>29.33333333</v>
      </c>
      <c r="BJ150" s="752">
        <v>9.54476285538462</v>
      </c>
      <c r="BK150" s="753">
        <v>7.80390879478827</v>
      </c>
      <c r="BL150" s="340">
        <v>1.22307462918569</v>
      </c>
      <c r="BM150" s="760">
        <v>1.74085406059634</v>
      </c>
      <c r="BN150" s="742">
        <v>0.0382994246889663</v>
      </c>
      <c r="BO150" s="720">
        <v>0.0560755498873028</v>
      </c>
      <c r="BP150" s="314">
        <v>0.68299686344473</v>
      </c>
      <c r="BQ150" s="314">
        <v>-0.0177761251983365</v>
      </c>
      <c r="BR150" s="314">
        <v>0.0499271417416621</v>
      </c>
      <c r="BS150" s="752">
        <v>26.1100527781058</v>
      </c>
      <c r="BT150" s="753">
        <v>17.8330841518227</v>
      </c>
      <c r="BU150" s="340">
        <v>1.46413556711878</v>
      </c>
      <c r="BV150" s="340">
        <v>8.27696862628319</v>
      </c>
      <c r="BW150" s="414">
        <v>20.0291858319128</v>
      </c>
      <c r="BX150" s="752" t="s">
        <v>29</v>
      </c>
      <c r="BY150" s="753" t="s">
        <v>29</v>
      </c>
      <c r="BZ150" s="340" t="s">
        <v>29</v>
      </c>
      <c r="CA150" s="414" t="s">
        <v>29</v>
      </c>
      <c r="CB150" s="371" t="s">
        <v>29</v>
      </c>
    </row>
    <row r="151" s="695" customFormat="1" spans="1:80">
      <c r="A151" s="718" t="s">
        <v>193</v>
      </c>
      <c r="B151" s="719">
        <v>3277.16568800001</v>
      </c>
      <c r="C151" s="719">
        <v>5366.4</v>
      </c>
      <c r="D151" s="720">
        <v>0.610682336016699</v>
      </c>
      <c r="E151" s="719">
        <v>-2089.23431199999</v>
      </c>
      <c r="F151" s="719">
        <v>1618.064391</v>
      </c>
      <c r="G151" s="719">
        <v>2.344083</v>
      </c>
      <c r="H151" s="719">
        <v>2.95</v>
      </c>
      <c r="I151" s="720">
        <v>0.794604406779661</v>
      </c>
      <c r="J151" s="719">
        <v>-0.605917</v>
      </c>
      <c r="K151" s="719">
        <v>9.99200722162641e-16</v>
      </c>
      <c r="L151" s="719">
        <v>2732.380082</v>
      </c>
      <c r="M151" s="719">
        <v>4223.08652</v>
      </c>
      <c r="N151" s="720">
        <v>0.647010206648572</v>
      </c>
      <c r="O151" s="719">
        <v>-1490.706438</v>
      </c>
      <c r="P151" s="719">
        <v>1398.86190599999</v>
      </c>
      <c r="Q151" s="719">
        <v>548.433535000012</v>
      </c>
      <c r="R151" s="719">
        <v>903.06348</v>
      </c>
      <c r="S151" s="720">
        <v>0.607303414594965</v>
      </c>
      <c r="T151" s="719">
        <v>-354.629944999988</v>
      </c>
      <c r="U151" s="719">
        <v>219.20248500001</v>
      </c>
      <c r="V151" s="720">
        <v>0.167349956399278</v>
      </c>
      <c r="W151" s="720">
        <v>0.168281059928444</v>
      </c>
      <c r="X151" s="720">
        <v>0.994466973707193</v>
      </c>
      <c r="Y151" s="733">
        <v>-0.00093110352916545</v>
      </c>
      <c r="Z151" s="734">
        <v>0.135472040679752</v>
      </c>
      <c r="AA151" s="719">
        <v>169.602157</v>
      </c>
      <c r="AB151" s="719">
        <v>224.48255345</v>
      </c>
      <c r="AC151" s="720">
        <v>0.755524892217408</v>
      </c>
      <c r="AD151" s="719">
        <v>-54.8803964500002</v>
      </c>
      <c r="AE151" s="719">
        <v>95.887017</v>
      </c>
      <c r="AF151" s="719">
        <v>226.2241</v>
      </c>
      <c r="AG151" s="719">
        <v>353.37491291</v>
      </c>
      <c r="AH151" s="720">
        <v>0.64018155147764</v>
      </c>
      <c r="AI151" s="719">
        <v>-127.15081291</v>
      </c>
      <c r="AJ151" s="719">
        <v>116.430401000001</v>
      </c>
      <c r="AK151" s="719">
        <v>0.050097</v>
      </c>
      <c r="AL151" s="719">
        <v>0</v>
      </c>
      <c r="AM151" s="720" t="s">
        <v>29</v>
      </c>
      <c r="AN151" s="719">
        <v>0.050097</v>
      </c>
      <c r="AO151" s="719">
        <v>2.260972</v>
      </c>
      <c r="AP151" s="719">
        <v>9.58434299999999</v>
      </c>
      <c r="AQ151" s="719">
        <v>0</v>
      </c>
      <c r="AR151" s="733" t="s">
        <v>29</v>
      </c>
      <c r="AS151" s="719">
        <v>9.58434299999999</v>
      </c>
      <c r="AT151" s="719">
        <v>0</v>
      </c>
      <c r="AU151" s="719">
        <v>137.081020000012</v>
      </c>
      <c r="AV151" s="719">
        <v>562.50601364</v>
      </c>
      <c r="AW151" s="720">
        <v>0.243696985767236</v>
      </c>
      <c r="AX151" s="719">
        <v>-425.424993639989</v>
      </c>
      <c r="AY151" s="741">
        <v>9.14603900000936</v>
      </c>
      <c r="AZ151" s="742">
        <v>0.0418291392778708</v>
      </c>
      <c r="BA151" s="720">
        <v>0.104819993597197</v>
      </c>
      <c r="BB151" s="314">
        <v>0.399056876864656</v>
      </c>
      <c r="BC151" s="314">
        <v>-0.0629908543193266</v>
      </c>
      <c r="BD151" s="314">
        <v>0.00565245675690132</v>
      </c>
      <c r="BE151" s="719" t="e">
        <v>#REF!</v>
      </c>
      <c r="BF151" s="719" t="e">
        <v>#REF!</v>
      </c>
      <c r="BG151" s="720" t="s">
        <v>29</v>
      </c>
      <c r="BH151" s="719" t="e">
        <v>#REF!</v>
      </c>
      <c r="BI151" s="719" t="e">
        <v>#REF!</v>
      </c>
      <c r="BJ151" s="752">
        <v>11.2445639313763</v>
      </c>
      <c r="BK151" s="753">
        <v>16.6946422398894</v>
      </c>
      <c r="BL151" s="340">
        <v>0.673543270337899</v>
      </c>
      <c r="BM151" s="760">
        <v>-5.45007830851307</v>
      </c>
      <c r="BN151" s="742">
        <v>0.0517526952088604</v>
      </c>
      <c r="BO151" s="720">
        <v>0.0418311257919648</v>
      </c>
      <c r="BP151" s="314">
        <v>1.2371815060928</v>
      </c>
      <c r="BQ151" s="314">
        <v>0.00992156941689558</v>
      </c>
      <c r="BR151" s="314">
        <v>0.0592603221066745</v>
      </c>
      <c r="BS151" s="752">
        <v>19.3226651474722</v>
      </c>
      <c r="BT151" s="753">
        <v>23.9056439688766</v>
      </c>
      <c r="BU151" s="340">
        <v>0.808288836419925</v>
      </c>
      <c r="BV151" s="340">
        <v>-4.58297882140432</v>
      </c>
      <c r="BW151" s="414">
        <v>16.8746973430198</v>
      </c>
      <c r="BX151" s="752" t="s">
        <v>29</v>
      </c>
      <c r="BY151" s="753" t="s">
        <v>29</v>
      </c>
      <c r="BZ151" s="340" t="s">
        <v>29</v>
      </c>
      <c r="CA151" s="414" t="s">
        <v>29</v>
      </c>
      <c r="CB151" s="371" t="s">
        <v>29</v>
      </c>
    </row>
    <row r="152" s="695" customFormat="1" spans="1:80">
      <c r="A152" s="718" t="s">
        <v>194</v>
      </c>
      <c r="B152" s="719">
        <v>267.038262</v>
      </c>
      <c r="C152" s="719">
        <v>307.03811321</v>
      </c>
      <c r="D152" s="720">
        <v>0.869723498520061</v>
      </c>
      <c r="E152" s="719">
        <v>-39.9998512100002</v>
      </c>
      <c r="F152" s="719">
        <v>44.6979039999999</v>
      </c>
      <c r="G152" s="719">
        <v>0.4001310000001</v>
      </c>
      <c r="H152" s="719">
        <v>19.94</v>
      </c>
      <c r="I152" s="720">
        <v>0.0200667502507572</v>
      </c>
      <c r="J152" s="719">
        <v>-19.5398689999999</v>
      </c>
      <c r="K152" s="719">
        <v>0</v>
      </c>
      <c r="L152" s="719">
        <v>0</v>
      </c>
      <c r="M152" s="719">
        <v>0</v>
      </c>
      <c r="N152" s="720" t="s">
        <v>29</v>
      </c>
      <c r="O152" s="719">
        <v>0</v>
      </c>
      <c r="P152" s="719">
        <v>0</v>
      </c>
      <c r="Q152" s="719">
        <v>-16.7606640000001</v>
      </c>
      <c r="R152" s="719">
        <v>31.42818853</v>
      </c>
      <c r="S152" s="720">
        <v>-0.533300351816367</v>
      </c>
      <c r="T152" s="719">
        <v>-48.1888525300001</v>
      </c>
      <c r="U152" s="719">
        <v>2.65836900000002</v>
      </c>
      <c r="V152" s="720">
        <v>-0.0627650280318261</v>
      </c>
      <c r="W152" s="720">
        <v>0.102359241989298</v>
      </c>
      <c r="X152" s="720">
        <v>-0.613183790852888</v>
      </c>
      <c r="Y152" s="733">
        <v>-0.165124270021125</v>
      </c>
      <c r="Z152" s="734">
        <v>0.0594741310465033</v>
      </c>
      <c r="AA152" s="719">
        <v>245.365459</v>
      </c>
      <c r="AB152" s="719">
        <v>261.60284134</v>
      </c>
      <c r="AC152" s="720">
        <v>0.937931169796062</v>
      </c>
      <c r="AD152" s="719">
        <v>-16.2373823400002</v>
      </c>
      <c r="AE152" s="719">
        <v>42.0395349999999</v>
      </c>
      <c r="AF152" s="719">
        <v>12.755273</v>
      </c>
      <c r="AG152" s="719">
        <v>9.4216765</v>
      </c>
      <c r="AH152" s="720">
        <v>1.3538220082169</v>
      </c>
      <c r="AI152" s="719">
        <v>3.33359649999999</v>
      </c>
      <c r="AJ152" s="719">
        <v>2.412651</v>
      </c>
      <c r="AK152" s="719">
        <v>0</v>
      </c>
      <c r="AL152" s="719">
        <v>0</v>
      </c>
      <c r="AM152" s="720" t="s">
        <v>29</v>
      </c>
      <c r="AN152" s="719">
        <v>0</v>
      </c>
      <c r="AO152" s="719">
        <v>0</v>
      </c>
      <c r="AP152" s="719">
        <v>0</v>
      </c>
      <c r="AQ152" s="719">
        <v>0</v>
      </c>
      <c r="AR152" s="733" t="s">
        <v>29</v>
      </c>
      <c r="AS152" s="719">
        <v>0</v>
      </c>
      <c r="AT152" s="719">
        <v>0</v>
      </c>
      <c r="AU152" s="719">
        <v>8.51739900000012</v>
      </c>
      <c r="AV152" s="719">
        <v>16.07359537</v>
      </c>
      <c r="AW152" s="720">
        <v>0.529900050607042</v>
      </c>
      <c r="AX152" s="719">
        <v>-7.55619636999989</v>
      </c>
      <c r="AY152" s="741">
        <v>0.245718000000008</v>
      </c>
      <c r="AZ152" s="742">
        <v>0.0318958000108618</v>
      </c>
      <c r="BA152" s="720">
        <v>0.0523504890059248</v>
      </c>
      <c r="BB152" s="314">
        <v>0.609274156106774</v>
      </c>
      <c r="BC152" s="314">
        <v>-0.020454688995063</v>
      </c>
      <c r="BD152" s="314">
        <v>0.00549730475057641</v>
      </c>
      <c r="BE152" s="719" t="e">
        <v>#REF!</v>
      </c>
      <c r="BF152" s="719" t="e">
        <v>#REF!</v>
      </c>
      <c r="BG152" s="720" t="s">
        <v>29</v>
      </c>
      <c r="BH152" s="719" t="e">
        <v>#REF!</v>
      </c>
      <c r="BI152" s="719" t="e">
        <v>#REF!</v>
      </c>
      <c r="BJ152" s="752">
        <v>0.502896915254237</v>
      </c>
      <c r="BK152" s="753">
        <v>2.07614051006011</v>
      </c>
      <c r="BL152" s="340">
        <v>0.242226820784725</v>
      </c>
      <c r="BM152" s="760">
        <v>-1.57324359480587</v>
      </c>
      <c r="BN152" s="742">
        <v>0.918840083673102</v>
      </c>
      <c r="BO152" s="720">
        <v>0.852020742978822</v>
      </c>
      <c r="BP152" s="314">
        <v>1.07842454687273</v>
      </c>
      <c r="BQ152" s="314">
        <v>0.0668193406942797</v>
      </c>
      <c r="BR152" s="314">
        <v>0.940525868953497</v>
      </c>
      <c r="BS152" s="752">
        <v>1.08832866324514</v>
      </c>
      <c r="BT152" s="753">
        <v>1.17368034550874</v>
      </c>
      <c r="BU152" s="340">
        <v>0.927278596263273</v>
      </c>
      <c r="BV152" s="340">
        <v>-0.0853516822636027</v>
      </c>
      <c r="BW152" s="414">
        <v>1.06323497631456</v>
      </c>
      <c r="BX152" s="752" t="s">
        <v>29</v>
      </c>
      <c r="BY152" s="753" t="s">
        <v>29</v>
      </c>
      <c r="BZ152" s="340" t="s">
        <v>29</v>
      </c>
      <c r="CA152" s="414" t="s">
        <v>29</v>
      </c>
      <c r="CB152" s="371" t="s">
        <v>29</v>
      </c>
    </row>
    <row r="153" s="695" customFormat="1" spans="1:80">
      <c r="A153" s="718" t="s">
        <v>195</v>
      </c>
      <c r="B153" s="719">
        <v>-5.195221</v>
      </c>
      <c r="C153" s="719">
        <v>0</v>
      </c>
      <c r="D153" s="720" t="s">
        <v>29</v>
      </c>
      <c r="E153" s="719">
        <v>-5.195221</v>
      </c>
      <c r="F153" s="719">
        <v>0</v>
      </c>
      <c r="G153" s="719">
        <v>0</v>
      </c>
      <c r="H153" s="719">
        <v>0</v>
      </c>
      <c r="I153" s="720" t="s">
        <v>29</v>
      </c>
      <c r="J153" s="719">
        <v>0</v>
      </c>
      <c r="K153" s="719">
        <v>0</v>
      </c>
      <c r="L153" s="719">
        <v>0</v>
      </c>
      <c r="M153" s="719">
        <v>0</v>
      </c>
      <c r="N153" s="720" t="s">
        <v>29</v>
      </c>
      <c r="O153" s="719">
        <v>0</v>
      </c>
      <c r="P153" s="719">
        <v>29.58906</v>
      </c>
      <c r="Q153" s="719">
        <v>-5.195221</v>
      </c>
      <c r="R153" s="719">
        <v>0</v>
      </c>
      <c r="S153" s="720" t="s">
        <v>29</v>
      </c>
      <c r="T153" s="719">
        <v>-5.195221</v>
      </c>
      <c r="U153" s="719">
        <v>-29.58906</v>
      </c>
      <c r="V153" s="720">
        <v>1</v>
      </c>
      <c r="W153" s="720" t="s">
        <v>29</v>
      </c>
      <c r="X153" s="720" t="s">
        <v>29</v>
      </c>
      <c r="Y153" s="733" t="s">
        <v>29</v>
      </c>
      <c r="Z153" s="734" t="s">
        <v>29</v>
      </c>
      <c r="AA153" s="719">
        <v>0</v>
      </c>
      <c r="AB153" s="719">
        <v>0</v>
      </c>
      <c r="AC153" s="720" t="s">
        <v>29</v>
      </c>
      <c r="AD153" s="719">
        <v>0</v>
      </c>
      <c r="AE153" s="719">
        <v>0</v>
      </c>
      <c r="AF153" s="719">
        <v>0</v>
      </c>
      <c r="AG153" s="719">
        <v>0</v>
      </c>
      <c r="AH153" s="720" t="s">
        <v>29</v>
      </c>
      <c r="AI153" s="719">
        <v>0</v>
      </c>
      <c r="AJ153" s="719">
        <v>0</v>
      </c>
      <c r="AK153" s="719">
        <v>0</v>
      </c>
      <c r="AL153" s="719">
        <v>0</v>
      </c>
      <c r="AM153" s="720" t="s">
        <v>29</v>
      </c>
      <c r="AN153" s="719">
        <v>0</v>
      </c>
      <c r="AO153" s="719">
        <v>0</v>
      </c>
      <c r="AP153" s="719">
        <v>0</v>
      </c>
      <c r="AQ153" s="719">
        <v>0</v>
      </c>
      <c r="AR153" s="733" t="s">
        <v>29</v>
      </c>
      <c r="AS153" s="719">
        <v>0</v>
      </c>
      <c r="AT153" s="719">
        <v>0</v>
      </c>
      <c r="AU153" s="719">
        <v>-5.195221</v>
      </c>
      <c r="AV153" s="719">
        <v>0</v>
      </c>
      <c r="AW153" s="720" t="s">
        <v>29</v>
      </c>
      <c r="AX153" s="719">
        <v>-5.195221</v>
      </c>
      <c r="AY153" s="741">
        <v>-29.58906</v>
      </c>
      <c r="AZ153" s="742">
        <v>1</v>
      </c>
      <c r="BA153" s="720" t="s">
        <v>29</v>
      </c>
      <c r="BB153" s="314" t="s">
        <v>29</v>
      </c>
      <c r="BC153" s="314" t="s">
        <v>29</v>
      </c>
      <c r="BD153" s="314" t="s">
        <v>29</v>
      </c>
      <c r="BE153" s="719">
        <v>0</v>
      </c>
      <c r="BF153" s="719">
        <v>0</v>
      </c>
      <c r="BG153" s="720" t="s">
        <v>29</v>
      </c>
      <c r="BH153" s="719">
        <v>0</v>
      </c>
      <c r="BI153" s="719">
        <v>0</v>
      </c>
      <c r="BJ153" s="752" t="s">
        <v>29</v>
      </c>
      <c r="BK153" s="753" t="s">
        <v>29</v>
      </c>
      <c r="BL153" s="340" t="s">
        <v>29</v>
      </c>
      <c r="BM153" s="760" t="s">
        <v>29</v>
      </c>
      <c r="BN153" s="742">
        <v>0</v>
      </c>
      <c r="BO153" s="720" t="s">
        <v>29</v>
      </c>
      <c r="BP153" s="314" t="s">
        <v>29</v>
      </c>
      <c r="BQ153" s="314" t="s">
        <v>29</v>
      </c>
      <c r="BR153" s="314" t="s">
        <v>29</v>
      </c>
      <c r="BS153" s="752" t="s">
        <v>29</v>
      </c>
      <c r="BT153" s="753" t="s">
        <v>29</v>
      </c>
      <c r="BU153" s="340" t="s">
        <v>29</v>
      </c>
      <c r="BV153" s="340" t="s">
        <v>29</v>
      </c>
      <c r="BW153" s="414" t="s">
        <v>29</v>
      </c>
      <c r="BX153" s="752" t="s">
        <v>29</v>
      </c>
      <c r="BY153" s="753" t="s">
        <v>29</v>
      </c>
      <c r="BZ153" s="340" t="s">
        <v>29</v>
      </c>
      <c r="CA153" s="414" t="s">
        <v>29</v>
      </c>
      <c r="CB153" s="371" t="s">
        <v>29</v>
      </c>
    </row>
    <row r="154" s="695" customFormat="1" spans="1:80">
      <c r="A154" s="718" t="s">
        <v>196</v>
      </c>
      <c r="B154" s="719">
        <v>0</v>
      </c>
      <c r="C154" s="719">
        <v>0</v>
      </c>
      <c r="D154" s="720" t="s">
        <v>29</v>
      </c>
      <c r="E154" s="719">
        <v>0</v>
      </c>
      <c r="F154" s="719">
        <v>1.98019799999999</v>
      </c>
      <c r="G154" s="719">
        <v>0</v>
      </c>
      <c r="H154" s="719">
        <v>0</v>
      </c>
      <c r="I154" s="720" t="s">
        <v>29</v>
      </c>
      <c r="J154" s="719">
        <v>0</v>
      </c>
      <c r="K154" s="719">
        <v>0</v>
      </c>
      <c r="L154" s="719">
        <v>0</v>
      </c>
      <c r="M154" s="719">
        <v>0</v>
      </c>
      <c r="N154" s="720" t="s">
        <v>29</v>
      </c>
      <c r="O154" s="719">
        <v>0</v>
      </c>
      <c r="P154" s="719">
        <v>0</v>
      </c>
      <c r="Q154" s="719">
        <v>0</v>
      </c>
      <c r="R154" s="719">
        <v>0</v>
      </c>
      <c r="S154" s="720" t="s">
        <v>29</v>
      </c>
      <c r="T154" s="719">
        <v>0</v>
      </c>
      <c r="U154" s="719">
        <v>0</v>
      </c>
      <c r="V154" s="720" t="s">
        <v>29</v>
      </c>
      <c r="W154" s="720" t="s">
        <v>29</v>
      </c>
      <c r="X154" s="720" t="s">
        <v>29</v>
      </c>
      <c r="Y154" s="733" t="s">
        <v>29</v>
      </c>
      <c r="Z154" s="734">
        <v>0</v>
      </c>
      <c r="AA154" s="719">
        <v>0</v>
      </c>
      <c r="AB154" s="719">
        <v>0</v>
      </c>
      <c r="AC154" s="720" t="s">
        <v>29</v>
      </c>
      <c r="AD154" s="719">
        <v>0</v>
      </c>
      <c r="AE154" s="719">
        <v>0</v>
      </c>
      <c r="AF154" s="719">
        <v>0.360088999999999</v>
      </c>
      <c r="AG154" s="719">
        <v>0.360089</v>
      </c>
      <c r="AH154" s="720">
        <v>0.999999999999997</v>
      </c>
      <c r="AI154" s="719">
        <v>-9.99200722162641e-16</v>
      </c>
      <c r="AJ154" s="719">
        <v>0.360088999999999</v>
      </c>
      <c r="AK154" s="719">
        <v>0</v>
      </c>
      <c r="AL154" s="719">
        <v>0</v>
      </c>
      <c r="AM154" s="720" t="s">
        <v>29</v>
      </c>
      <c r="AN154" s="719">
        <v>0</v>
      </c>
      <c r="AO154" s="719">
        <v>0</v>
      </c>
      <c r="AP154" s="719">
        <v>0</v>
      </c>
      <c r="AQ154" s="719">
        <v>0</v>
      </c>
      <c r="AR154" s="733" t="s">
        <v>29</v>
      </c>
      <c r="AS154" s="719">
        <v>0</v>
      </c>
      <c r="AT154" s="719">
        <v>0</v>
      </c>
      <c r="AU154" s="719">
        <v>-0.360088999999999</v>
      </c>
      <c r="AV154" s="719">
        <v>-0.360089</v>
      </c>
      <c r="AW154" s="720">
        <v>1</v>
      </c>
      <c r="AX154" s="719">
        <v>9.99200722162641e-16</v>
      </c>
      <c r="AY154" s="741">
        <v>1.62010899999999</v>
      </c>
      <c r="AZ154" s="742" t="s">
        <v>29</v>
      </c>
      <c r="BA154" s="720" t="s">
        <v>29</v>
      </c>
      <c r="BB154" s="314" t="s">
        <v>29</v>
      </c>
      <c r="BC154" s="314" t="s">
        <v>29</v>
      </c>
      <c r="BD154" s="314">
        <v>0.81815505318155</v>
      </c>
      <c r="BE154" s="719" t="e">
        <v>#REF!</v>
      </c>
      <c r="BF154" s="719" t="e">
        <v>#REF!</v>
      </c>
      <c r="BG154" s="720" t="s">
        <v>29</v>
      </c>
      <c r="BH154" s="719" t="e">
        <v>#REF!</v>
      </c>
      <c r="BI154" s="719" t="e">
        <v>#REF!</v>
      </c>
      <c r="BJ154" s="752" t="s">
        <v>29</v>
      </c>
      <c r="BK154" s="753" t="s">
        <v>29</v>
      </c>
      <c r="BL154" s="340" t="s">
        <v>29</v>
      </c>
      <c r="BM154" s="760" t="s">
        <v>29</v>
      </c>
      <c r="BN154" s="742" t="s">
        <v>29</v>
      </c>
      <c r="BO154" s="720" t="s">
        <v>29</v>
      </c>
      <c r="BP154" s="314" t="s">
        <v>29</v>
      </c>
      <c r="BQ154" s="314" t="s">
        <v>29</v>
      </c>
      <c r="BR154" s="314">
        <v>0</v>
      </c>
      <c r="BS154" s="752" t="s">
        <v>29</v>
      </c>
      <c r="BT154" s="753" t="s">
        <v>29</v>
      </c>
      <c r="BU154" s="340" t="s">
        <v>29</v>
      </c>
      <c r="BV154" s="340" t="s">
        <v>29</v>
      </c>
      <c r="BW154" s="414" t="s">
        <v>29</v>
      </c>
      <c r="BX154" s="752" t="s">
        <v>29</v>
      </c>
      <c r="BY154" s="753" t="s">
        <v>29</v>
      </c>
      <c r="BZ154" s="340" t="s">
        <v>29</v>
      </c>
      <c r="CA154" s="414" t="s">
        <v>29</v>
      </c>
      <c r="CB154" s="371" t="s">
        <v>29</v>
      </c>
    </row>
    <row r="155" s="695" customFormat="1" spans="1:80">
      <c r="A155" s="721" t="s">
        <v>162</v>
      </c>
      <c r="B155" s="722">
        <v>4252.45138200001</v>
      </c>
      <c r="C155" s="722">
        <v>6289.42766321</v>
      </c>
      <c r="D155" s="723">
        <v>0.676126924374172</v>
      </c>
      <c r="E155" s="724">
        <v>-2036.97628120999</v>
      </c>
      <c r="F155" s="722">
        <v>2213.801786</v>
      </c>
      <c r="G155" s="722">
        <v>222.516391</v>
      </c>
      <c r="H155" s="722">
        <v>205.24175993</v>
      </c>
      <c r="I155" s="723"/>
      <c r="J155" s="724">
        <v>17.27463107</v>
      </c>
      <c r="K155" s="722">
        <v>244.162505999999</v>
      </c>
      <c r="L155" s="722">
        <v>2978.38332</v>
      </c>
      <c r="M155" s="722">
        <v>4610.33306567</v>
      </c>
      <c r="N155" s="723"/>
      <c r="O155" s="724">
        <v>-1631.94974567</v>
      </c>
      <c r="P155" s="722">
        <v>1870.45594999999</v>
      </c>
      <c r="Q155" s="722">
        <v>774.143717000012</v>
      </c>
      <c r="R155" s="722">
        <v>1192.15291293</v>
      </c>
      <c r="S155" s="723"/>
      <c r="T155" s="724">
        <v>-418.009195929988</v>
      </c>
      <c r="U155" s="722">
        <v>55.1635970000134</v>
      </c>
      <c r="V155" s="726"/>
      <c r="W155" s="726"/>
      <c r="X155" s="723"/>
      <c r="Y155" s="735"/>
      <c r="Z155" s="736"/>
      <c r="AA155" s="722">
        <v>524.852012</v>
      </c>
      <c r="AB155" s="722">
        <v>590.54060639</v>
      </c>
      <c r="AC155" s="723"/>
      <c r="AD155" s="724">
        <v>-65.6885943900004</v>
      </c>
      <c r="AE155" s="722">
        <v>216.730239</v>
      </c>
      <c r="AF155" s="722">
        <v>259.872702</v>
      </c>
      <c r="AG155" s="722">
        <v>411.08957701</v>
      </c>
      <c r="AH155" s="723"/>
      <c r="AI155" s="724">
        <v>-151.21687501</v>
      </c>
      <c r="AJ155" s="722">
        <v>163.400503000001</v>
      </c>
      <c r="AK155" s="722">
        <v>0.69818</v>
      </c>
      <c r="AL155" s="722">
        <v>0.1</v>
      </c>
      <c r="AM155" s="723"/>
      <c r="AN155" s="724">
        <v>0.59818</v>
      </c>
      <c r="AO155" s="722">
        <v>2.855284</v>
      </c>
      <c r="AP155" s="722">
        <v>10.082473</v>
      </c>
      <c r="AQ155" s="722">
        <v>0</v>
      </c>
      <c r="AR155" s="735"/>
      <c r="AS155" s="724">
        <v>10.082473</v>
      </c>
      <c r="AT155" s="722">
        <v>0</v>
      </c>
      <c r="AU155" s="722">
        <v>257.442664000012</v>
      </c>
      <c r="AV155" s="722">
        <v>472.32265421</v>
      </c>
      <c r="AW155" s="723">
        <v>0.545056777830416</v>
      </c>
      <c r="AX155" s="724">
        <v>-214.879990209988</v>
      </c>
      <c r="AY155" s="743">
        <v>-278.092127999987</v>
      </c>
      <c r="AZ155" s="744">
        <v>0.0605398253557298</v>
      </c>
      <c r="BA155" s="726">
        <v>0.0750978752761322</v>
      </c>
      <c r="BB155" s="726">
        <v>0.80614564837057</v>
      </c>
      <c r="BC155" s="726">
        <v>-0.0145580499204024</v>
      </c>
      <c r="BD155" s="726">
        <v>-0.125617446764489</v>
      </c>
      <c r="BE155" s="722" t="e">
        <v>#REF!</v>
      </c>
      <c r="BF155" s="722" t="e">
        <v>#REF!</v>
      </c>
      <c r="BG155" s="723"/>
      <c r="BH155" s="722" t="e">
        <v>#REF!</v>
      </c>
      <c r="BI155" s="722" t="e">
        <v>#REF!</v>
      </c>
      <c r="BJ155" s="754">
        <v>4.03075960379148</v>
      </c>
      <c r="BK155" s="755">
        <v>9.06112517510645</v>
      </c>
      <c r="BL155" s="726">
        <v>0.444840958037436</v>
      </c>
      <c r="BM155" s="761">
        <v>-5.03036557131497</v>
      </c>
      <c r="BN155" s="744">
        <v>0.123423400963882</v>
      </c>
      <c r="BO155" s="726">
        <v>0.0938941725722305</v>
      </c>
      <c r="BP155" s="726">
        <v>1.31449479326244</v>
      </c>
      <c r="BQ155" s="726">
        <v>0.0295292283916511</v>
      </c>
      <c r="BR155" s="726">
        <v>0.0978995682317152</v>
      </c>
      <c r="BS155" s="754">
        <v>8.10219125538955</v>
      </c>
      <c r="BT155" s="755">
        <v>10.650288219226</v>
      </c>
      <c r="BU155" s="726">
        <v>0.760748543946763</v>
      </c>
      <c r="BV155" s="726">
        <v>-2.54809696383645</v>
      </c>
      <c r="BW155" s="767">
        <v>10.2145496457465</v>
      </c>
      <c r="BX155" s="754" t="s">
        <v>29</v>
      </c>
      <c r="BY155" s="755" t="s">
        <v>29</v>
      </c>
      <c r="BZ155" s="726" t="s">
        <v>29</v>
      </c>
      <c r="CA155" s="767" t="s">
        <v>29</v>
      </c>
      <c r="CB155" s="736" t="s">
        <v>29</v>
      </c>
    </row>
    <row r="156" s="165" customFormat="1" spans="1:80">
      <c r="A156" s="338"/>
      <c r="B156" s="341">
        <v>0</v>
      </c>
      <c r="C156" s="341">
        <v>0</v>
      </c>
      <c r="D156" s="338"/>
      <c r="E156" s="725"/>
      <c r="F156" s="341">
        <v>0</v>
      </c>
      <c r="G156" s="341">
        <v>0</v>
      </c>
      <c r="H156" s="341">
        <v>0</v>
      </c>
      <c r="I156" s="338"/>
      <c r="J156" s="338"/>
      <c r="K156" s="341">
        <v>-3.12638803734444e-13</v>
      </c>
      <c r="L156" s="341">
        <v>-1.36424205265939e-12</v>
      </c>
      <c r="M156" s="341">
        <v>0</v>
      </c>
      <c r="N156" s="338"/>
      <c r="O156" s="338"/>
      <c r="P156" s="341">
        <v>-3.41060513164848e-12</v>
      </c>
      <c r="Q156" s="341">
        <v>0</v>
      </c>
      <c r="R156" s="341">
        <v>0</v>
      </c>
      <c r="S156" s="338"/>
      <c r="T156" s="338">
        <v>0</v>
      </c>
      <c r="U156" s="341">
        <v>-6.3948846218409e-14</v>
      </c>
      <c r="V156" s="338"/>
      <c r="W156" s="338"/>
      <c r="X156" s="338"/>
      <c r="Y156" s="725"/>
      <c r="Z156" s="338"/>
      <c r="AA156" s="341">
        <v>0</v>
      </c>
      <c r="AB156" s="341">
        <v>0</v>
      </c>
      <c r="AC156" s="338"/>
      <c r="AD156" s="338"/>
      <c r="AE156" s="341">
        <v>0</v>
      </c>
      <c r="AF156" s="341">
        <v>-1.70530256582424e-13</v>
      </c>
      <c r="AG156" s="341">
        <v>0</v>
      </c>
      <c r="AH156" s="338"/>
      <c r="AI156" s="338"/>
      <c r="AJ156" s="341">
        <v>-1.4210854715202e-13</v>
      </c>
      <c r="AK156" s="341">
        <v>-2.08166817117217e-16</v>
      </c>
      <c r="AL156" s="341">
        <v>0</v>
      </c>
      <c r="AM156" s="338"/>
      <c r="AN156" s="338"/>
      <c r="AO156" s="341">
        <v>0</v>
      </c>
      <c r="AP156" s="341">
        <v>0.00274299999998995</v>
      </c>
      <c r="AQ156" s="341">
        <v>0</v>
      </c>
      <c r="AR156" s="725"/>
      <c r="AS156" s="338"/>
      <c r="AT156" s="341">
        <v>0</v>
      </c>
      <c r="AU156" s="341">
        <v>6.3948846218409e-13</v>
      </c>
      <c r="AV156" s="341">
        <v>2.27373675443232e-13</v>
      </c>
      <c r="AW156" s="338"/>
      <c r="AX156" s="725"/>
      <c r="AY156" s="341">
        <v>2.8421709430404e-13</v>
      </c>
      <c r="BE156" s="341" t="e">
        <v>#REF!</v>
      </c>
      <c r="BF156" s="341" t="e">
        <v>#REF!</v>
      </c>
      <c r="BG156" s="338"/>
      <c r="BH156" s="341"/>
      <c r="BI156" s="341" t="e">
        <v>#REF!</v>
      </c>
      <c r="BJ156" s="341"/>
      <c r="BK156" s="341"/>
      <c r="BL156" s="341"/>
      <c r="BM156" s="762"/>
      <c r="BN156" s="340"/>
      <c r="BO156" s="340"/>
      <c r="BP156" s="340"/>
      <c r="BQ156" s="763"/>
      <c r="BR156" s="763"/>
      <c r="BS156" s="341"/>
      <c r="BT156" s="341"/>
      <c r="BU156" s="341"/>
      <c r="BV156" s="338"/>
      <c r="BW156" s="768"/>
      <c r="BX156" s="341"/>
      <c r="BY156" s="341"/>
      <c r="BZ156" s="341"/>
      <c r="CA156" s="768"/>
      <c r="CB156" s="338"/>
    </row>
    <row r="172" s="159" customFormat="1" spans="2:16366">
      <c r="B172" s="175"/>
      <c r="C172" s="175"/>
      <c r="D172" s="175"/>
      <c r="V172" s="167"/>
      <c r="W172" s="167"/>
      <c r="X172" s="167"/>
      <c r="Y172" s="168"/>
      <c r="Z172" s="167"/>
      <c r="AR172" s="169"/>
      <c r="AX172" s="169"/>
      <c r="AZ172" s="170"/>
      <c r="BA172" s="170"/>
      <c r="BB172" s="170"/>
      <c r="BC172" s="170"/>
      <c r="BD172" s="170"/>
      <c r="BE172" s="170"/>
      <c r="BF172" s="170"/>
      <c r="BG172" s="170"/>
      <c r="BH172" s="170"/>
      <c r="BI172" s="170"/>
      <c r="BJ172" s="170"/>
      <c r="BK172" s="170"/>
      <c r="BL172" s="170"/>
      <c r="BM172" s="170"/>
      <c r="BN172" s="167"/>
      <c r="BO172" s="167"/>
      <c r="BP172" s="167"/>
      <c r="BQ172" s="167"/>
      <c r="BR172" s="167"/>
      <c r="BS172" s="170"/>
      <c r="BT172" s="170"/>
      <c r="BU172" s="170"/>
      <c r="BV172" s="167"/>
      <c r="BW172" s="171"/>
      <c r="BX172" s="170"/>
      <c r="BY172" s="170"/>
      <c r="BZ172" s="170"/>
      <c r="CA172" s="171"/>
      <c r="CB172" s="167"/>
      <c r="XDH172" s="172"/>
      <c r="XDI172" s="172"/>
      <c r="XDJ172" s="172"/>
      <c r="XDK172" s="172"/>
      <c r="XDL172" s="172"/>
      <c r="XDM172" s="172"/>
      <c r="XDN172" s="172"/>
      <c r="XDO172" s="172"/>
      <c r="XDP172" s="172"/>
      <c r="XDQ172" s="172"/>
      <c r="XDR172" s="164"/>
      <c r="XDS172" s="164"/>
      <c r="XDT172" s="164"/>
      <c r="XDU172" s="164"/>
      <c r="XDV172" s="164"/>
      <c r="XDW172" s="164"/>
      <c r="XDX172" s="164"/>
      <c r="XDY172" s="164"/>
      <c r="XDZ172" s="164"/>
      <c r="XEA172" s="164"/>
      <c r="XEB172" s="164"/>
      <c r="XEC172" s="164"/>
      <c r="XED172" s="164"/>
      <c r="XEE172" s="164"/>
      <c r="XEF172" s="164"/>
      <c r="XEG172" s="164"/>
      <c r="XEH172" s="164"/>
      <c r="XEI172" s="164"/>
      <c r="XEJ172" s="164"/>
      <c r="XEK172" s="164"/>
      <c r="XEL172" s="164"/>
    </row>
    <row r="173" s="159" customFormat="1" spans="2:16366">
      <c r="B173" s="175"/>
      <c r="C173" s="175"/>
      <c r="D173" s="175"/>
      <c r="V173" s="167"/>
      <c r="W173" s="167"/>
      <c r="X173" s="167"/>
      <c r="Y173" s="168"/>
      <c r="Z173" s="167"/>
      <c r="AR173" s="169"/>
      <c r="AX173" s="169"/>
      <c r="AZ173" s="170"/>
      <c r="BA173" s="170"/>
      <c r="BB173" s="170"/>
      <c r="BC173" s="170"/>
      <c r="BD173" s="170"/>
      <c r="BE173" s="170"/>
      <c r="BF173" s="170"/>
      <c r="BG173" s="170"/>
      <c r="BH173" s="170"/>
      <c r="BI173" s="170"/>
      <c r="BJ173" s="170"/>
      <c r="BK173" s="170"/>
      <c r="BL173" s="170"/>
      <c r="BM173" s="170"/>
      <c r="BN173" s="167"/>
      <c r="BO173" s="167"/>
      <c r="BP173" s="167"/>
      <c r="BQ173" s="167"/>
      <c r="BR173" s="167"/>
      <c r="BS173" s="170"/>
      <c r="BT173" s="170"/>
      <c r="BU173" s="170"/>
      <c r="BV173" s="167"/>
      <c r="BW173" s="171"/>
      <c r="BX173" s="170"/>
      <c r="BY173" s="170"/>
      <c r="BZ173" s="170"/>
      <c r="CA173" s="171"/>
      <c r="CB173" s="167"/>
      <c r="XDH173" s="172"/>
      <c r="XDI173" s="172"/>
      <c r="XDJ173" s="172"/>
      <c r="XDK173" s="172"/>
      <c r="XDL173" s="172"/>
      <c r="XDM173" s="172"/>
      <c r="XDN173" s="172"/>
      <c r="XDO173" s="172"/>
      <c r="XDP173" s="172"/>
      <c r="XDQ173" s="172"/>
      <c r="XDR173" s="164"/>
      <c r="XDS173" s="164"/>
      <c r="XDT173" s="164"/>
      <c r="XDU173" s="164"/>
      <c r="XDV173" s="164"/>
      <c r="XDW173" s="164"/>
      <c r="XDX173" s="164"/>
      <c r="XDY173" s="164"/>
      <c r="XDZ173" s="164"/>
      <c r="XEA173" s="164"/>
      <c r="XEB173" s="164"/>
      <c r="XEC173" s="164"/>
      <c r="XED173" s="164"/>
      <c r="XEE173" s="164"/>
      <c r="XEF173" s="164"/>
      <c r="XEG173" s="164"/>
      <c r="XEH173" s="164"/>
      <c r="XEI173" s="164"/>
      <c r="XEJ173" s="164"/>
      <c r="XEK173" s="164"/>
      <c r="XEL173" s="164"/>
    </row>
    <row r="174" s="159" customFormat="1" spans="2:16366">
      <c r="B174" s="175"/>
      <c r="C174" s="175"/>
      <c r="D174" s="175"/>
      <c r="V174" s="167"/>
      <c r="W174" s="167"/>
      <c r="X174" s="167"/>
      <c r="Y174" s="168"/>
      <c r="Z174" s="167"/>
      <c r="AR174" s="169"/>
      <c r="AX174" s="169"/>
      <c r="AZ174" s="170"/>
      <c r="BA174" s="170"/>
      <c r="BB174" s="170"/>
      <c r="BC174" s="170"/>
      <c r="BD174" s="170"/>
      <c r="BE174" s="170"/>
      <c r="BF174" s="170"/>
      <c r="BG174" s="170"/>
      <c r="BH174" s="170"/>
      <c r="BI174" s="170"/>
      <c r="BJ174" s="170"/>
      <c r="BK174" s="170"/>
      <c r="BL174" s="170"/>
      <c r="BM174" s="170"/>
      <c r="BN174" s="167"/>
      <c r="BO174" s="167"/>
      <c r="BP174" s="167"/>
      <c r="BQ174" s="167"/>
      <c r="BR174" s="167"/>
      <c r="BS174" s="170"/>
      <c r="BT174" s="170"/>
      <c r="BU174" s="170"/>
      <c r="BV174" s="167"/>
      <c r="BW174" s="171"/>
      <c r="BX174" s="170"/>
      <c r="BY174" s="170"/>
      <c r="BZ174" s="170"/>
      <c r="CA174" s="171"/>
      <c r="CB174" s="167"/>
      <c r="XDH174" s="172"/>
      <c r="XDI174" s="172"/>
      <c r="XDJ174" s="172"/>
      <c r="XDK174" s="172"/>
      <c r="XDL174" s="172"/>
      <c r="XDM174" s="172"/>
      <c r="XDN174" s="172"/>
      <c r="XDO174" s="172"/>
      <c r="XDP174" s="172"/>
      <c r="XDQ174" s="172"/>
      <c r="XDR174" s="164"/>
      <c r="XDS174" s="164"/>
      <c r="XDT174" s="164"/>
      <c r="XDU174" s="164"/>
      <c r="XDV174" s="164"/>
      <c r="XDW174" s="164"/>
      <c r="XDX174" s="164"/>
      <c r="XDY174" s="164"/>
      <c r="XDZ174" s="164"/>
      <c r="XEA174" s="164"/>
      <c r="XEB174" s="164"/>
      <c r="XEC174" s="164"/>
      <c r="XED174" s="164"/>
      <c r="XEE174" s="164"/>
      <c r="XEF174" s="164"/>
      <c r="XEG174" s="164"/>
      <c r="XEH174" s="164"/>
      <c r="XEI174" s="164"/>
      <c r="XEJ174" s="164"/>
      <c r="XEK174" s="164"/>
      <c r="XEL174"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80" s="159" customFormat="1" spans="2:16366">
      <c r="B180" s="436"/>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4" s="159" customFormat="1" spans="2:16366">
      <c r="B184" s="436"/>
      <c r="V184" s="167"/>
      <c r="W184" s="167"/>
      <c r="X184" s="167"/>
      <c r="Y184" s="168"/>
      <c r="Z184" s="167"/>
      <c r="AR184" s="169"/>
      <c r="AX184" s="169"/>
      <c r="AZ184" s="170"/>
      <c r="BA184" s="170"/>
      <c r="BB184" s="170"/>
      <c r="BC184" s="170"/>
      <c r="BD184" s="170"/>
      <c r="BE184" s="170"/>
      <c r="BF184" s="170"/>
      <c r="BG184" s="170"/>
      <c r="BH184" s="170"/>
      <c r="BI184" s="170"/>
      <c r="BJ184" s="170"/>
      <c r="BK184" s="170"/>
      <c r="BL184" s="170"/>
      <c r="BM184" s="170"/>
      <c r="BN184" s="167"/>
      <c r="BO184" s="167"/>
      <c r="BP184" s="167"/>
      <c r="BQ184" s="167"/>
      <c r="BR184" s="167"/>
      <c r="BS184" s="170"/>
      <c r="BT184" s="170"/>
      <c r="BU184" s="170"/>
      <c r="BV184" s="167"/>
      <c r="BW184" s="171"/>
      <c r="BX184" s="170"/>
      <c r="BY184" s="170"/>
      <c r="BZ184" s="170"/>
      <c r="CA184" s="171"/>
      <c r="CB184" s="167"/>
      <c r="XDH184" s="172"/>
      <c r="XDI184" s="172"/>
      <c r="XDJ184" s="172"/>
      <c r="XDK184" s="172"/>
      <c r="XDL184" s="172"/>
      <c r="XDM184" s="172"/>
      <c r="XDN184" s="172"/>
      <c r="XDO184" s="172"/>
      <c r="XDP184" s="172"/>
      <c r="XDQ184" s="172"/>
      <c r="XDR184" s="164"/>
      <c r="XDS184" s="164"/>
      <c r="XDT184" s="164"/>
      <c r="XDU184" s="164"/>
      <c r="XDV184" s="164"/>
      <c r="XDW184" s="164"/>
      <c r="XDX184" s="164"/>
      <c r="XDY184" s="164"/>
      <c r="XDZ184" s="164"/>
      <c r="XEA184" s="164"/>
      <c r="XEB184" s="164"/>
      <c r="XEC184" s="164"/>
      <c r="XED184" s="164"/>
      <c r="XEE184" s="164"/>
      <c r="XEF184" s="164"/>
      <c r="XEG184" s="164"/>
      <c r="XEH184" s="164"/>
      <c r="XEI184" s="164"/>
      <c r="XEJ184" s="164"/>
      <c r="XEK184" s="164"/>
      <c r="XEL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53511154515"/>
  </sheetPr>
  <dimension ref="A1:XEF185"/>
  <sheetViews>
    <sheetView zoomScale="78" zoomScaleNormal="78" workbookViewId="0">
      <pane xSplit="1" ySplit="7" topLeftCell="B17" activePane="bottomRight" state="frozen"/>
      <selection/>
      <selection pane="topRight"/>
      <selection pane="bottomLeft"/>
      <selection pane="bottomRight" activeCell="W53" sqref="W53"/>
    </sheetView>
  </sheetViews>
  <sheetFormatPr defaultColWidth="11.5833333333333" defaultRowHeight="15.6"/>
  <cols>
    <col min="1" max="1" width="34.0833333333333" style="159" customWidth="1"/>
    <col min="2" max="2" width="16.5" style="159" customWidth="1"/>
    <col min="3" max="6" width="11.5833333333333" style="159" customWidth="1"/>
    <col min="7" max="16" width="11.5833333333333" style="159" hidden="1" customWidth="1" outlineLevel="2"/>
    <col min="17" max="17" width="11.5833333333333" style="159" hidden="1" customWidth="1" outlineLevel="1" collapsed="1"/>
    <col min="18" max="20" width="11.5833333333333" style="159" hidden="1" customWidth="1" outlineLevel="1"/>
    <col min="21" max="21" width="11.5833333333333" style="159" hidden="1" customWidth="1" outlineLevel="2"/>
    <col min="22" max="22" width="11.5833333333333" style="167" hidden="1" customWidth="1" outlineLevel="1" collapsed="1"/>
    <col min="23" max="24" width="11.5833333333333" style="167" hidden="1" customWidth="1" outlineLevel="1"/>
    <col min="25" max="25" width="11.5833333333333" style="168" hidden="1" customWidth="1" outlineLevel="1"/>
    <col min="26" max="26" width="11.5833333333333" style="167" hidden="1" customWidth="1" outlineLevel="2"/>
    <col min="27" max="27" width="11.5833333333333" style="159" hidden="1" customWidth="1" outlineLevel="1" collapsed="1"/>
    <col min="28" max="30" width="11.5833333333333" style="159" hidden="1" customWidth="1" outlineLevel="1"/>
    <col min="31" max="31" width="11.5833333333333" style="159" hidden="1" customWidth="1" outlineLevel="2"/>
    <col min="32" max="32" width="11.5833333333333" style="159" hidden="1" customWidth="1" outlineLevel="1" collapsed="1"/>
    <col min="33" max="35" width="11.5833333333333" style="159" hidden="1" customWidth="1" outlineLevel="1"/>
    <col min="36" max="43" width="11.5833333333333" style="159" hidden="1" customWidth="1" outlineLevel="2"/>
    <col min="44" max="44" width="11.5833333333333" style="169" hidden="1" customWidth="1" outlineLevel="2"/>
    <col min="45" max="46" width="11.5833333333333" style="159" hidden="1" customWidth="1" outlineLevel="2"/>
    <col min="47" max="47" width="11.5833333333333" style="159" customWidth="1" collapsed="1"/>
    <col min="48" max="49" width="11.5833333333333" style="159" customWidth="1"/>
    <col min="50" max="50" width="9.58333333333333" style="169" customWidth="1"/>
    <col min="51" max="51" width="11.5833333333333" style="159" customWidth="1"/>
    <col min="52" max="56" width="11.5833333333333" style="170" hidden="1" customWidth="1" outlineLevel="1"/>
    <col min="57" max="61" width="11.5833333333333" style="167" hidden="1" customWidth="1" outlineLevel="1"/>
    <col min="62" max="64" width="11.5833333333333" style="170" hidden="1" customWidth="1" outlineLevel="1"/>
    <col min="65" max="65" width="11.5833333333333" style="167" hidden="1" customWidth="1" outlineLevel="1"/>
    <col min="66" max="66" width="11.5833333333333" style="171" hidden="1" customWidth="1" outlineLevel="1"/>
    <col min="67" max="69" width="11.5833333333333" style="170" hidden="1" customWidth="1" outlineLevel="1"/>
    <col min="70" max="70" width="11.5833333333333" style="171" hidden="1" customWidth="1" outlineLevel="1"/>
    <col min="71" max="71" width="11.5833333333333" style="167" hidden="1" customWidth="1" outlineLevel="1"/>
    <col min="72" max="72" width="11.5833333333333" style="159" customWidth="1" collapsed="1"/>
    <col min="73" max="16329" width="11.5833333333333" style="159" customWidth="1"/>
    <col min="16330" max="16339" width="11.5833333333333" style="172" customWidth="1"/>
    <col min="16340" max="16351" width="11.5833333333333" style="164" customWidth="1"/>
    <col min="16352" max="16384" width="11.5833333333333" style="164"/>
  </cols>
  <sheetData>
    <row r="1" hidden="1"/>
    <row r="2" s="159" customFormat="1" ht="16.2" hidden="1" spans="2:73">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80"/>
      <c r="AY2" s="173"/>
      <c r="AZ2" s="167"/>
      <c r="BA2" s="167"/>
      <c r="BB2" s="167"/>
      <c r="BC2" s="167"/>
      <c r="BD2" s="167"/>
      <c r="BJ2" s="167"/>
      <c r="BK2" s="167"/>
      <c r="BL2" s="167"/>
      <c r="BO2" s="167"/>
      <c r="BP2" s="167"/>
      <c r="BQ2" s="167"/>
      <c r="BT2" s="172"/>
      <c r="BU2" s="172"/>
    </row>
    <row r="3" s="159" customFormat="1" ht="16.2" spans="1:69">
      <c r="A3" s="174" t="s">
        <v>1</v>
      </c>
      <c r="B3" s="174" t="s">
        <v>197</v>
      </c>
      <c r="C3" s="174" t="s">
        <v>198</v>
      </c>
      <c r="D3" s="438"/>
      <c r="E3" s="438"/>
      <c r="S3" s="882" t="s">
        <v>199</v>
      </c>
      <c r="T3" s="167"/>
      <c r="U3" s="173"/>
      <c r="V3" s="456"/>
      <c r="Y3" s="167"/>
      <c r="AA3" s="239">
        <v>139.103509</v>
      </c>
      <c r="AW3" s="438"/>
      <c r="AY3" s="173"/>
      <c r="AZ3" s="170"/>
      <c r="BA3" s="170"/>
      <c r="BB3" s="167"/>
      <c r="BC3" s="167"/>
      <c r="BD3" s="167"/>
      <c r="BJ3" s="167"/>
      <c r="BK3" s="167"/>
      <c r="BL3" s="167"/>
      <c r="BO3" s="167"/>
      <c r="BP3" s="167"/>
      <c r="BQ3" s="167"/>
    </row>
    <row r="4" s="159" customFormat="1" ht="16.2" spans="1:69">
      <c r="A4" s="438"/>
      <c r="B4" s="438"/>
      <c r="C4" s="438"/>
      <c r="D4" s="438"/>
      <c r="E4" s="651"/>
      <c r="S4" s="167"/>
      <c r="T4" s="167"/>
      <c r="U4" s="173"/>
      <c r="V4" s="456"/>
      <c r="Y4" s="167"/>
      <c r="AA4" s="239"/>
      <c r="AW4" s="438"/>
      <c r="AX4" s="660"/>
      <c r="AY4" s="173"/>
      <c r="AZ4" s="170"/>
      <c r="BA4" s="170"/>
      <c r="BB4" s="167"/>
      <c r="BC4" s="167"/>
      <c r="BD4" s="167"/>
      <c r="BJ4" s="167"/>
      <c r="BK4" s="167"/>
      <c r="BL4" s="167"/>
      <c r="BO4" s="167"/>
      <c r="BP4" s="167"/>
      <c r="BQ4" s="167"/>
    </row>
    <row r="5" s="161" customFormat="1" ht="18.15" spans="1:75">
      <c r="A5" s="652" t="s">
        <v>5</v>
      </c>
      <c r="B5" s="653"/>
      <c r="C5" s="653"/>
      <c r="D5" s="653"/>
      <c r="E5" s="653"/>
      <c r="F5" s="653"/>
      <c r="G5" s="653"/>
      <c r="H5" s="653"/>
      <c r="I5" s="653"/>
      <c r="J5" s="653"/>
      <c r="K5" s="653"/>
      <c r="L5" s="653"/>
      <c r="M5" s="653"/>
      <c r="N5" s="653"/>
      <c r="O5" s="653"/>
      <c r="P5" s="653"/>
      <c r="Q5" s="653"/>
      <c r="R5" s="653"/>
      <c r="S5" s="653"/>
      <c r="T5" s="653"/>
      <c r="U5" s="653"/>
      <c r="V5" s="653"/>
      <c r="W5" s="653"/>
      <c r="X5" s="653"/>
      <c r="Y5" s="653"/>
      <c r="Z5" s="653"/>
      <c r="AA5" s="653"/>
      <c r="AB5" s="653"/>
      <c r="AC5" s="653"/>
      <c r="AD5" s="653"/>
      <c r="AE5" s="653"/>
      <c r="AF5" s="653"/>
      <c r="AG5" s="653"/>
      <c r="AH5" s="653"/>
      <c r="AI5" s="653"/>
      <c r="AJ5" s="653"/>
      <c r="AK5" s="653"/>
      <c r="AL5" s="653"/>
      <c r="AM5" s="653"/>
      <c r="AN5" s="653"/>
      <c r="AO5" s="653"/>
      <c r="AP5" s="653"/>
      <c r="AQ5" s="653"/>
      <c r="AR5" s="653"/>
      <c r="AS5" s="653"/>
      <c r="AT5" s="653"/>
      <c r="AU5" s="653"/>
      <c r="AV5" s="653"/>
      <c r="AW5" s="653"/>
      <c r="AX5" s="653"/>
      <c r="AY5" s="653"/>
      <c r="AZ5" s="653"/>
      <c r="BA5" s="653"/>
      <c r="BB5" s="653"/>
      <c r="BC5" s="653"/>
      <c r="BD5" s="653"/>
      <c r="BE5" s="653"/>
      <c r="BF5" s="653"/>
      <c r="BG5" s="653"/>
      <c r="BH5" s="653"/>
      <c r="BI5" s="653"/>
      <c r="BJ5" s="653"/>
      <c r="BK5" s="653"/>
      <c r="BL5" s="653"/>
      <c r="BM5" s="653"/>
      <c r="BN5" s="653"/>
      <c r="BO5" s="653"/>
      <c r="BP5" s="653"/>
      <c r="BQ5" s="653"/>
      <c r="BR5" s="653"/>
      <c r="BS5" s="653"/>
      <c r="BT5" s="653"/>
      <c r="BU5" s="653"/>
      <c r="BV5" s="653"/>
      <c r="BW5" s="653"/>
    </row>
    <row r="6" s="159" customFormat="1" ht="21" customHeight="1" spans="1:16360">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81" t="s">
        <v>20</v>
      </c>
      <c r="BF6" s="282"/>
      <c r="BG6" s="282"/>
      <c r="BH6" s="268"/>
      <c r="BI6" s="269"/>
      <c r="BJ6" s="267" t="s">
        <v>21</v>
      </c>
      <c r="BK6" s="268"/>
      <c r="BL6" s="268"/>
      <c r="BM6" s="268"/>
      <c r="BN6" s="280"/>
      <c r="BO6" s="267" t="s">
        <v>22</v>
      </c>
      <c r="BP6" s="268"/>
      <c r="BQ6" s="268"/>
      <c r="BR6" s="295"/>
      <c r="BS6" s="269"/>
      <c r="BT6" s="182" t="s">
        <v>200</v>
      </c>
      <c r="BU6" s="183"/>
      <c r="BV6" s="664" t="s">
        <v>201</v>
      </c>
      <c r="BW6" s="665"/>
      <c r="XDB6" s="172"/>
      <c r="XDC6" s="172"/>
      <c r="XDD6" s="172"/>
      <c r="XDE6" s="172"/>
      <c r="XDF6" s="172"/>
      <c r="XDG6" s="172"/>
      <c r="XDH6" s="172"/>
      <c r="XDI6" s="172"/>
      <c r="XDJ6" s="172"/>
      <c r="XDK6" s="172"/>
      <c r="XDL6" s="164"/>
      <c r="XDM6" s="164"/>
      <c r="XDN6" s="164"/>
      <c r="XDO6" s="164"/>
      <c r="XDP6" s="164"/>
      <c r="XDQ6" s="164"/>
      <c r="XDR6" s="164"/>
      <c r="XDS6" s="164"/>
      <c r="XDT6" s="164"/>
      <c r="XDU6" s="164"/>
      <c r="XDV6" s="164"/>
      <c r="XDW6" s="164"/>
      <c r="XDX6" s="164"/>
      <c r="XDY6" s="164"/>
      <c r="XDZ6" s="164"/>
      <c r="XEA6" s="164"/>
      <c r="XEB6" s="164"/>
      <c r="XEC6" s="164"/>
      <c r="XED6" s="164"/>
      <c r="XEE6" s="164"/>
      <c r="XEF6" s="164"/>
    </row>
    <row r="7" s="159" customFormat="1" ht="16.2" spans="1:16360">
      <c r="A7" s="186"/>
      <c r="B7" s="187" t="s">
        <v>23</v>
      </c>
      <c r="C7" s="188" t="s">
        <v>187</v>
      </c>
      <c r="D7" s="189" t="s">
        <v>25</v>
      </c>
      <c r="E7" s="188" t="s">
        <v>26</v>
      </c>
      <c r="F7" s="190" t="s">
        <v>27</v>
      </c>
      <c r="G7" s="187" t="s">
        <v>23</v>
      </c>
      <c r="H7" s="188" t="s">
        <v>187</v>
      </c>
      <c r="I7" s="189" t="s">
        <v>25</v>
      </c>
      <c r="J7" s="188" t="s">
        <v>26</v>
      </c>
      <c r="K7" s="190" t="s">
        <v>27</v>
      </c>
      <c r="L7" s="187" t="s">
        <v>23</v>
      </c>
      <c r="M7" s="188" t="s">
        <v>187</v>
      </c>
      <c r="N7" s="189" t="s">
        <v>25</v>
      </c>
      <c r="O7" s="188" t="s">
        <v>26</v>
      </c>
      <c r="P7" s="190" t="s">
        <v>27</v>
      </c>
      <c r="Q7" s="225" t="s">
        <v>23</v>
      </c>
      <c r="R7" s="226" t="s">
        <v>187</v>
      </c>
      <c r="S7" s="226" t="s">
        <v>25</v>
      </c>
      <c r="T7" s="226" t="s">
        <v>26</v>
      </c>
      <c r="U7" s="227" t="s">
        <v>27</v>
      </c>
      <c r="V7" s="228" t="s">
        <v>23</v>
      </c>
      <c r="W7" s="229" t="s">
        <v>187</v>
      </c>
      <c r="X7" s="229" t="s">
        <v>25</v>
      </c>
      <c r="Y7" s="229" t="s">
        <v>26</v>
      </c>
      <c r="Z7" s="245" t="s">
        <v>27</v>
      </c>
      <c r="AA7" s="246" t="s">
        <v>23</v>
      </c>
      <c r="AB7" s="247" t="s">
        <v>187</v>
      </c>
      <c r="AC7" s="226" t="s">
        <v>25</v>
      </c>
      <c r="AD7" s="247" t="s">
        <v>26</v>
      </c>
      <c r="AE7" s="247" t="s">
        <v>27</v>
      </c>
      <c r="AF7" s="187" t="s">
        <v>23</v>
      </c>
      <c r="AG7" s="188" t="s">
        <v>187</v>
      </c>
      <c r="AH7" s="189" t="s">
        <v>25</v>
      </c>
      <c r="AI7" s="188" t="s">
        <v>26</v>
      </c>
      <c r="AJ7" s="190" t="s">
        <v>27</v>
      </c>
      <c r="AK7" s="187" t="s">
        <v>23</v>
      </c>
      <c r="AL7" s="188" t="s">
        <v>190</v>
      </c>
      <c r="AM7" s="189" t="s">
        <v>25</v>
      </c>
      <c r="AN7" s="188" t="s">
        <v>26</v>
      </c>
      <c r="AO7" s="190" t="s">
        <v>27</v>
      </c>
      <c r="AP7" s="187" t="s">
        <v>23</v>
      </c>
      <c r="AQ7" s="188" t="s">
        <v>190</v>
      </c>
      <c r="AR7" s="189" t="s">
        <v>25</v>
      </c>
      <c r="AS7" s="188" t="s">
        <v>26</v>
      </c>
      <c r="AT7" s="190" t="s">
        <v>27</v>
      </c>
      <c r="AU7" s="225" t="s">
        <v>23</v>
      </c>
      <c r="AV7" s="226" t="s">
        <v>187</v>
      </c>
      <c r="AW7" s="226" t="s">
        <v>25</v>
      </c>
      <c r="AX7" s="226" t="s">
        <v>26</v>
      </c>
      <c r="AY7" s="227" t="s">
        <v>27</v>
      </c>
      <c r="AZ7" s="225" t="s">
        <v>23</v>
      </c>
      <c r="BA7" s="226" t="s">
        <v>187</v>
      </c>
      <c r="BB7" s="226" t="s">
        <v>25</v>
      </c>
      <c r="BC7" s="226" t="s">
        <v>26</v>
      </c>
      <c r="BD7" s="227" t="s">
        <v>27</v>
      </c>
      <c r="BE7" s="283" t="s">
        <v>23</v>
      </c>
      <c r="BF7" s="272" t="s">
        <v>190</v>
      </c>
      <c r="BG7" s="272" t="s">
        <v>25</v>
      </c>
      <c r="BH7" s="272" t="s">
        <v>26</v>
      </c>
      <c r="BI7" s="284" t="s">
        <v>27</v>
      </c>
      <c r="BJ7" s="270" t="s">
        <v>23</v>
      </c>
      <c r="BK7" s="271" t="s">
        <v>190</v>
      </c>
      <c r="BL7" s="272" t="s">
        <v>25</v>
      </c>
      <c r="BM7" s="272" t="s">
        <v>26</v>
      </c>
      <c r="BN7" s="296" t="s">
        <v>27</v>
      </c>
      <c r="BO7" s="270" t="s">
        <v>23</v>
      </c>
      <c r="BP7" s="271" t="s">
        <v>190</v>
      </c>
      <c r="BQ7" s="272" t="s">
        <v>25</v>
      </c>
      <c r="BR7" s="297" t="s">
        <v>26</v>
      </c>
      <c r="BS7" s="298" t="s">
        <v>27</v>
      </c>
      <c r="BT7" s="188" t="s">
        <v>7</v>
      </c>
      <c r="BU7" s="629" t="s">
        <v>16</v>
      </c>
      <c r="BV7" s="666" t="s">
        <v>7</v>
      </c>
      <c r="BW7" s="667" t="s">
        <v>16</v>
      </c>
      <c r="XDB7" s="172"/>
      <c r="XDC7" s="172"/>
      <c r="XDD7" s="172"/>
      <c r="XDE7" s="172"/>
      <c r="XDF7" s="172"/>
      <c r="XDG7" s="172"/>
      <c r="XDH7" s="172"/>
      <c r="XDI7" s="172"/>
      <c r="XDJ7" s="172"/>
      <c r="XDK7" s="172"/>
      <c r="XDL7" s="164"/>
      <c r="XDM7" s="164"/>
      <c r="XDN7" s="164"/>
      <c r="XDO7" s="164"/>
      <c r="XDP7" s="164"/>
      <c r="XDQ7" s="164"/>
      <c r="XDR7" s="164"/>
      <c r="XDS7" s="164"/>
      <c r="XDT7" s="164"/>
      <c r="XDU7" s="164"/>
      <c r="XDV7" s="164"/>
      <c r="XDW7" s="164"/>
      <c r="XDX7" s="164"/>
      <c r="XDY7" s="164"/>
      <c r="XDZ7" s="164"/>
      <c r="XEA7" s="164"/>
      <c r="XEB7" s="164"/>
      <c r="XEC7" s="164"/>
      <c r="XED7" s="164"/>
      <c r="XEE7" s="164"/>
      <c r="XEF7" s="164"/>
    </row>
    <row r="8" s="159" customFormat="1" ht="16.5" hidden="1" customHeight="1" outlineLevel="1" spans="1:75">
      <c r="A8" s="191" t="s">
        <v>28</v>
      </c>
      <c r="B8" s="192">
        <v>462.843720999999</v>
      </c>
      <c r="C8" s="193">
        <v>425.016</v>
      </c>
      <c r="D8" s="177">
        <v>1.08900305164982</v>
      </c>
      <c r="E8" s="195">
        <v>37.8277209999994</v>
      </c>
      <c r="F8" s="196">
        <v>422.43398</v>
      </c>
      <c r="G8" s="192">
        <v>199.399947</v>
      </c>
      <c r="H8" s="193">
        <v>129.95511</v>
      </c>
      <c r="I8" s="177">
        <v>1.53437557784377</v>
      </c>
      <c r="J8" s="195">
        <v>69.4448370000002</v>
      </c>
      <c r="K8" s="196">
        <v>138.531834</v>
      </c>
      <c r="L8" s="192">
        <v>0</v>
      </c>
      <c r="M8" s="193">
        <v>0</v>
      </c>
      <c r="N8" s="177" t="s">
        <v>29</v>
      </c>
      <c r="O8" s="195">
        <v>0</v>
      </c>
      <c r="P8" s="196">
        <v>0</v>
      </c>
      <c r="Q8" s="276">
        <v>263.443773999999</v>
      </c>
      <c r="R8" s="654">
        <v>295.06089</v>
      </c>
      <c r="S8" s="177">
        <v>0.892845453018186</v>
      </c>
      <c r="T8" s="195">
        <v>-31.6171160000008</v>
      </c>
      <c r="U8" s="196">
        <v>283.902146</v>
      </c>
      <c r="V8" s="230">
        <v>0.56918515267057</v>
      </c>
      <c r="W8" s="177">
        <v>0.694234781749393</v>
      </c>
      <c r="X8" s="177">
        <v>0.819874151560496</v>
      </c>
      <c r="Y8" s="248">
        <v>-0.125049629078823</v>
      </c>
      <c r="Z8" s="249">
        <v>0.672062758777123</v>
      </c>
      <c r="AA8" s="192">
        <v>106.404552</v>
      </c>
      <c r="AB8" s="193">
        <v>96.84562733</v>
      </c>
      <c r="AC8" s="177">
        <v>1.09870269761822</v>
      </c>
      <c r="AD8" s="195">
        <v>9.55892467</v>
      </c>
      <c r="AE8" s="656">
        <v>94.0770550000001</v>
      </c>
      <c r="AF8" s="192">
        <v>52.3240370000012</v>
      </c>
      <c r="AG8" s="193">
        <v>46.238054</v>
      </c>
      <c r="AH8" s="177">
        <v>1.13162281872851</v>
      </c>
      <c r="AI8" s="195">
        <v>6.08598300000118</v>
      </c>
      <c r="AJ8" s="196">
        <v>54.0925019999998</v>
      </c>
      <c r="AK8" s="192">
        <v>0</v>
      </c>
      <c r="AL8" s="193">
        <v>0</v>
      </c>
      <c r="AM8" s="177" t="s">
        <v>29</v>
      </c>
      <c r="AN8" s="195">
        <v>0</v>
      </c>
      <c r="AO8" s="196">
        <v>0</v>
      </c>
      <c r="AP8" s="192">
        <v>0</v>
      </c>
      <c r="AQ8" s="193">
        <v>0</v>
      </c>
      <c r="AR8" s="194" t="s">
        <v>29</v>
      </c>
      <c r="AS8" s="195">
        <v>0</v>
      </c>
      <c r="AT8" s="196">
        <v>0</v>
      </c>
      <c r="AU8" s="192">
        <v>104.715184999998</v>
      </c>
      <c r="AV8" s="193">
        <v>151.97720867</v>
      </c>
      <c r="AW8" s="194">
        <v>0.68901900433883</v>
      </c>
      <c r="AX8" s="661">
        <v>-47.262023670002</v>
      </c>
      <c r="AY8" s="196">
        <v>135.732589</v>
      </c>
      <c r="AZ8" s="230">
        <v>0.226243071362738</v>
      </c>
      <c r="BA8" s="177">
        <v>0.357579970330529</v>
      </c>
      <c r="BB8" s="177">
        <v>0.632706219964195</v>
      </c>
      <c r="BC8" s="248">
        <v>-0.131336898967791</v>
      </c>
      <c r="BD8" s="249">
        <v>0.321310773816065</v>
      </c>
      <c r="BE8" s="230">
        <v>0.229893044179377</v>
      </c>
      <c r="BF8" s="177">
        <v>0.227863485915824</v>
      </c>
      <c r="BG8" s="177">
        <v>1.00890690430455</v>
      </c>
      <c r="BH8" s="177">
        <v>0.00202955826355242</v>
      </c>
      <c r="BI8" s="249">
        <v>0.222702385352618</v>
      </c>
      <c r="BJ8" s="285">
        <v>4.34984887676609</v>
      </c>
      <c r="BK8" s="286">
        <v>4.38859256445069</v>
      </c>
      <c r="BL8" s="177">
        <v>0.991171728266955</v>
      </c>
      <c r="BM8" s="299">
        <v>-0.0387436876845912</v>
      </c>
      <c r="BN8" s="274">
        <v>4.49029766078455</v>
      </c>
      <c r="BO8" s="285">
        <v>0.984123169843316</v>
      </c>
      <c r="BP8" s="286">
        <v>1.56927279898905</v>
      </c>
      <c r="BQ8" s="177">
        <v>0.627120517527164</v>
      </c>
      <c r="BR8" s="299">
        <v>-0.585149629145738</v>
      </c>
      <c r="BS8" s="274">
        <v>1.44278101605115</v>
      </c>
      <c r="BT8" s="193">
        <v>956.2824</v>
      </c>
      <c r="BU8" s="668">
        <v>332.60074434</v>
      </c>
      <c r="BV8" s="669">
        <f t="shared" ref="BV8:BV45" si="0">IFERROR(B8/BT8,"/")</f>
        <v>0.484003178349825</v>
      </c>
      <c r="BW8" s="670">
        <f t="shared" ref="BW8:BW45" si="1">IFERROR((1+(AU8-BU8)/ABS(BU8)),"/")</f>
        <v>0.314837494449361</v>
      </c>
    </row>
    <row r="9" s="162" customFormat="1" ht="16.5" hidden="1" customHeight="1" outlineLevel="1" spans="1:75">
      <c r="A9" s="191" t="s">
        <v>30</v>
      </c>
      <c r="B9" s="192">
        <v>143.607602</v>
      </c>
      <c r="C9" s="193">
        <v>176.1749</v>
      </c>
      <c r="D9" s="177">
        <v>0.815142236493393</v>
      </c>
      <c r="E9" s="195">
        <v>-32.5672980000001</v>
      </c>
      <c r="F9" s="196">
        <v>174.363546</v>
      </c>
      <c r="G9" s="192">
        <v>54.03063</v>
      </c>
      <c r="H9" s="193">
        <v>55.4631</v>
      </c>
      <c r="I9" s="177">
        <v>0.974172557970976</v>
      </c>
      <c r="J9" s="195">
        <v>-1.43246999999997</v>
      </c>
      <c r="K9" s="196">
        <v>54.265968</v>
      </c>
      <c r="L9" s="192">
        <v>0</v>
      </c>
      <c r="M9" s="193">
        <v>0</v>
      </c>
      <c r="N9" s="177" t="s">
        <v>29</v>
      </c>
      <c r="O9" s="195">
        <v>0</v>
      </c>
      <c r="P9" s="196">
        <v>0</v>
      </c>
      <c r="Q9" s="276">
        <v>89.5769719999999</v>
      </c>
      <c r="R9" s="654">
        <v>120.7118</v>
      </c>
      <c r="S9" s="177">
        <v>0.742073036770224</v>
      </c>
      <c r="T9" s="195">
        <v>-31.1348280000001</v>
      </c>
      <c r="U9" s="196">
        <v>120.097578</v>
      </c>
      <c r="V9" s="230">
        <v>0.623762048474286</v>
      </c>
      <c r="W9" s="177">
        <v>0.685181600784221</v>
      </c>
      <c r="X9" s="177">
        <v>0.910360184453818</v>
      </c>
      <c r="Y9" s="248">
        <v>-0.061419552309935</v>
      </c>
      <c r="Z9" s="249">
        <v>0.688776873120027</v>
      </c>
      <c r="AA9" s="192">
        <v>43.9499679999999</v>
      </c>
      <c r="AB9" s="193">
        <v>47.82603715</v>
      </c>
      <c r="AC9" s="177">
        <v>0.918954833371553</v>
      </c>
      <c r="AD9" s="195">
        <v>-3.87606915000006</v>
      </c>
      <c r="AE9" s="656">
        <v>44.784562</v>
      </c>
      <c r="AF9" s="192">
        <v>13.0670440000001</v>
      </c>
      <c r="AG9" s="193">
        <v>11.889377</v>
      </c>
      <c r="AH9" s="177">
        <v>1.09905203611595</v>
      </c>
      <c r="AI9" s="195">
        <v>1.1776670000001</v>
      </c>
      <c r="AJ9" s="196">
        <v>12.587978</v>
      </c>
      <c r="AK9" s="192">
        <v>0</v>
      </c>
      <c r="AL9" s="193">
        <v>0</v>
      </c>
      <c r="AM9" s="177" t="s">
        <v>29</v>
      </c>
      <c r="AN9" s="195">
        <v>0</v>
      </c>
      <c r="AO9" s="196">
        <v>0</v>
      </c>
      <c r="AP9" s="192">
        <v>0</v>
      </c>
      <c r="AQ9" s="193">
        <v>0</v>
      </c>
      <c r="AR9" s="194" t="s">
        <v>29</v>
      </c>
      <c r="AS9" s="195">
        <v>0</v>
      </c>
      <c r="AT9" s="196">
        <v>0</v>
      </c>
      <c r="AU9" s="192">
        <v>32.5599599999998</v>
      </c>
      <c r="AV9" s="193">
        <v>60.99638585</v>
      </c>
      <c r="AW9" s="194">
        <v>0.533801462927165</v>
      </c>
      <c r="AX9" s="661">
        <v>-28.4364258500002</v>
      </c>
      <c r="AY9" s="196">
        <v>62.7250380000001</v>
      </c>
      <c r="AZ9" s="230">
        <v>0.226728665798624</v>
      </c>
      <c r="BA9" s="177">
        <v>0.346226311750425</v>
      </c>
      <c r="BB9" s="177">
        <v>0.654856832377488</v>
      </c>
      <c r="BC9" s="248">
        <v>-0.119497645951801</v>
      </c>
      <c r="BD9" s="249">
        <v>0.359737109269389</v>
      </c>
      <c r="BE9" s="230">
        <v>0.306042071505379</v>
      </c>
      <c r="BF9" s="177">
        <v>0.271469075049851</v>
      </c>
      <c r="BG9" s="177">
        <v>1.12735519303324</v>
      </c>
      <c r="BH9" s="177">
        <v>0.0345729964555277</v>
      </c>
      <c r="BI9" s="249">
        <v>0.256845900576029</v>
      </c>
      <c r="BJ9" s="285">
        <v>3.26752460889164</v>
      </c>
      <c r="BK9" s="286">
        <v>3.68366083619788</v>
      </c>
      <c r="BL9" s="177">
        <v>0.88703188327844</v>
      </c>
      <c r="BM9" s="299">
        <v>-0.416136227306242</v>
      </c>
      <c r="BN9" s="274">
        <v>3.89338509104991</v>
      </c>
      <c r="BO9" s="285">
        <v>0.740841495038173</v>
      </c>
      <c r="BP9" s="286">
        <v>1.27538030505628</v>
      </c>
      <c r="BQ9" s="177">
        <v>0.580878889301557</v>
      </c>
      <c r="BR9" s="299">
        <v>-0.534538810018107</v>
      </c>
      <c r="BS9" s="274">
        <v>1.40059509792683</v>
      </c>
      <c r="BT9" s="193">
        <v>342.54831</v>
      </c>
      <c r="BU9" s="668">
        <v>95.7584657000001</v>
      </c>
      <c r="BV9" s="669">
        <f t="shared" si="0"/>
        <v>0.419233135320387</v>
      </c>
      <c r="BW9" s="670">
        <f t="shared" si="1"/>
        <v>0.340021738673281</v>
      </c>
    </row>
    <row r="10" s="163" customFormat="1" collapsed="1" spans="1:75">
      <c r="A10" s="197" t="s">
        <v>31</v>
      </c>
      <c r="B10" s="198">
        <v>606.451322999999</v>
      </c>
      <c r="C10" s="199">
        <v>601.1909</v>
      </c>
      <c r="D10" s="232">
        <v>1.00875000436633</v>
      </c>
      <c r="E10" s="199">
        <v>5.26042299999926</v>
      </c>
      <c r="F10" s="201">
        <v>596.797526</v>
      </c>
      <c r="G10" s="198">
        <v>253.430577</v>
      </c>
      <c r="H10" s="199">
        <v>185.41821</v>
      </c>
      <c r="I10" s="232">
        <v>1.36680521832241</v>
      </c>
      <c r="J10" s="199">
        <v>68.0123670000002</v>
      </c>
      <c r="K10" s="201">
        <v>192.797802</v>
      </c>
      <c r="L10" s="198">
        <v>0</v>
      </c>
      <c r="M10" s="199">
        <v>0</v>
      </c>
      <c r="N10" s="232" t="s">
        <v>29</v>
      </c>
      <c r="O10" s="199">
        <v>0</v>
      </c>
      <c r="P10" s="201">
        <v>0</v>
      </c>
      <c r="Q10" s="198">
        <v>353.020745999999</v>
      </c>
      <c r="R10" s="199">
        <v>415.77269</v>
      </c>
      <c r="S10" s="232">
        <v>0.849071510685319</v>
      </c>
      <c r="T10" s="199">
        <v>-62.7519440000009</v>
      </c>
      <c r="U10" s="655">
        <v>403.999724</v>
      </c>
      <c r="V10" s="231">
        <v>0.582108955181551</v>
      </c>
      <c r="W10" s="232">
        <v>0.691581808706685</v>
      </c>
      <c r="X10" s="232">
        <v>0.841706574483419</v>
      </c>
      <c r="Y10" s="200">
        <v>-0.109472853525134</v>
      </c>
      <c r="Z10" s="250">
        <v>0.676946043506219</v>
      </c>
      <c r="AA10" s="198">
        <v>150.35452</v>
      </c>
      <c r="AB10" s="199">
        <v>144.67166448</v>
      </c>
      <c r="AC10" s="232">
        <v>1.03928105438218</v>
      </c>
      <c r="AD10" s="199">
        <v>5.68285551999995</v>
      </c>
      <c r="AE10" s="202">
        <v>138.861617</v>
      </c>
      <c r="AF10" s="198">
        <v>65.3910810000013</v>
      </c>
      <c r="AG10" s="199">
        <v>58.127431</v>
      </c>
      <c r="AH10" s="232">
        <v>1.1249607951881</v>
      </c>
      <c r="AI10" s="199">
        <v>7.26365000000126</v>
      </c>
      <c r="AJ10" s="201">
        <v>66.6804799999998</v>
      </c>
      <c r="AK10" s="198">
        <v>0</v>
      </c>
      <c r="AL10" s="199">
        <v>0</v>
      </c>
      <c r="AM10" s="232" t="s">
        <v>29</v>
      </c>
      <c r="AN10" s="199">
        <v>0</v>
      </c>
      <c r="AO10" s="201">
        <v>0</v>
      </c>
      <c r="AP10" s="198">
        <v>0</v>
      </c>
      <c r="AQ10" s="199">
        <v>0</v>
      </c>
      <c r="AR10" s="200" t="s">
        <v>29</v>
      </c>
      <c r="AS10" s="199">
        <v>0</v>
      </c>
      <c r="AT10" s="201">
        <v>0</v>
      </c>
      <c r="AU10" s="198">
        <v>137.275144999998</v>
      </c>
      <c r="AV10" s="199">
        <v>212.97359452</v>
      </c>
      <c r="AW10" s="200">
        <v>0.644564155051187</v>
      </c>
      <c r="AX10" s="662">
        <v>-75.6984495200022</v>
      </c>
      <c r="AY10" s="201">
        <v>198.457627</v>
      </c>
      <c r="AZ10" s="231">
        <v>0.226358060068076</v>
      </c>
      <c r="BA10" s="232">
        <v>0.354252857985708</v>
      </c>
      <c r="BB10" s="232">
        <v>0.638973137309757</v>
      </c>
      <c r="BC10" s="200">
        <v>-0.127894797917632</v>
      </c>
      <c r="BD10" s="250">
        <v>0.3325376167863</v>
      </c>
      <c r="BE10" s="231">
        <v>0.247925124899101</v>
      </c>
      <c r="BF10" s="232">
        <v>0.240641806920231</v>
      </c>
      <c r="BG10" s="232">
        <v>1.03026622045472</v>
      </c>
      <c r="BH10" s="232">
        <v>0.00728331797886997</v>
      </c>
      <c r="BI10" s="250">
        <v>0.232677936737962</v>
      </c>
      <c r="BJ10" s="287">
        <v>4.03347583431479</v>
      </c>
      <c r="BK10" s="288">
        <v>4.15555390311495</v>
      </c>
      <c r="BL10" s="232">
        <v>0.970622912938598</v>
      </c>
      <c r="BM10" s="232">
        <v>-0.122078068800159</v>
      </c>
      <c r="BN10" s="275">
        <v>4.29778609016197</v>
      </c>
      <c r="BO10" s="287">
        <v>0.913009765186959</v>
      </c>
      <c r="BP10" s="288">
        <v>1.47211684669213</v>
      </c>
      <c r="BQ10" s="232">
        <v>0.620201967825111</v>
      </c>
      <c r="BR10" s="232">
        <v>-0.559107081505175</v>
      </c>
      <c r="BS10" s="275">
        <v>1.42917554387977</v>
      </c>
      <c r="BT10" s="199">
        <v>1298.83071</v>
      </c>
      <c r="BU10" s="655">
        <v>428.35921004</v>
      </c>
      <c r="BV10" s="671">
        <f t="shared" si="0"/>
        <v>0.466920991574028</v>
      </c>
      <c r="BW10" s="250">
        <f t="shared" si="1"/>
        <v>0.320467359595652</v>
      </c>
    </row>
    <row r="11" s="164" customFormat="1" ht="16.5" hidden="1" customHeight="1" outlineLevel="1" spans="1:75">
      <c r="A11" s="191" t="s">
        <v>32</v>
      </c>
      <c r="B11" s="192">
        <v>150.256635</v>
      </c>
      <c r="C11" s="193">
        <v>146.18</v>
      </c>
      <c r="D11" s="177">
        <v>1.02788777534546</v>
      </c>
      <c r="E11" s="195">
        <v>4.07663499999981</v>
      </c>
      <c r="F11" s="196">
        <v>145.734562</v>
      </c>
      <c r="G11" s="192">
        <v>0.929204</v>
      </c>
      <c r="H11" s="193">
        <v>0</v>
      </c>
      <c r="I11" s="177" t="s">
        <v>29</v>
      </c>
      <c r="J11" s="195">
        <v>0.929204</v>
      </c>
      <c r="K11" s="196">
        <v>0.0637999999999999</v>
      </c>
      <c r="L11" s="192">
        <v>9.71445146547012e-16</v>
      </c>
      <c r="M11" s="193">
        <v>0</v>
      </c>
      <c r="N11" s="177" t="s">
        <v>29</v>
      </c>
      <c r="O11" s="195">
        <v>9.71445146547012e-16</v>
      </c>
      <c r="P11" s="196">
        <v>1.404057</v>
      </c>
      <c r="Q11" s="276">
        <v>149.839428</v>
      </c>
      <c r="R11" s="654">
        <v>146.18</v>
      </c>
      <c r="S11" s="177">
        <v>1.02503371186209</v>
      </c>
      <c r="T11" s="195">
        <v>3.65942799999982</v>
      </c>
      <c r="U11" s="196">
        <v>144.266705</v>
      </c>
      <c r="V11" s="230">
        <v>0.997223370535351</v>
      </c>
      <c r="W11" s="177">
        <v>1</v>
      </c>
      <c r="X11" s="177">
        <v>0.997223370535351</v>
      </c>
      <c r="Y11" s="248">
        <v>-0.00277662946464885</v>
      </c>
      <c r="Z11" s="249">
        <v>0.989927873114958</v>
      </c>
      <c r="AA11" s="192">
        <v>33.662657</v>
      </c>
      <c r="AB11" s="193">
        <v>34.32208717</v>
      </c>
      <c r="AC11" s="177">
        <v>0.980787002645445</v>
      </c>
      <c r="AD11" s="195">
        <v>-0.659430170000022</v>
      </c>
      <c r="AE11" s="656">
        <v>34.24604</v>
      </c>
      <c r="AF11" s="192">
        <v>138.153489</v>
      </c>
      <c r="AG11" s="193">
        <v>139.577392</v>
      </c>
      <c r="AH11" s="177">
        <v>0.989798469654742</v>
      </c>
      <c r="AI11" s="195">
        <v>-1.42390300000002</v>
      </c>
      <c r="AJ11" s="196">
        <v>139.697585</v>
      </c>
      <c r="AK11" s="192">
        <v>0</v>
      </c>
      <c r="AL11" s="193">
        <v>0</v>
      </c>
      <c r="AM11" s="177" t="s">
        <v>29</v>
      </c>
      <c r="AN11" s="195">
        <v>0</v>
      </c>
      <c r="AO11" s="196">
        <v>3.26792</v>
      </c>
      <c r="AP11" s="192">
        <v>0</v>
      </c>
      <c r="AQ11" s="193">
        <v>0</v>
      </c>
      <c r="AR11" s="194" t="s">
        <v>29</v>
      </c>
      <c r="AS11" s="195">
        <v>0</v>
      </c>
      <c r="AT11" s="196">
        <v>0.00277999999999999</v>
      </c>
      <c r="AU11" s="192">
        <v>-22.4887150000002</v>
      </c>
      <c r="AV11" s="193">
        <v>-27.71947917</v>
      </c>
      <c r="AW11" s="194">
        <v>1.18870355167643</v>
      </c>
      <c r="AX11" s="661">
        <v>5.23076416999987</v>
      </c>
      <c r="AY11" s="196">
        <v>-26.4117800000002</v>
      </c>
      <c r="AZ11" s="230">
        <v>-0.149668698490421</v>
      </c>
      <c r="BA11" s="177">
        <v>-0.189625661307977</v>
      </c>
      <c r="BB11" s="177">
        <v>1.21071495567607</v>
      </c>
      <c r="BC11" s="248">
        <v>0.039956962817556</v>
      </c>
      <c r="BD11" s="249">
        <v>-0.18123209510178</v>
      </c>
      <c r="BE11" s="230">
        <v>0.224034412856378</v>
      </c>
      <c r="BF11" s="177">
        <v>0.23479331762211</v>
      </c>
      <c r="BG11" s="177">
        <v>0.954177125334341</v>
      </c>
      <c r="BH11" s="177">
        <v>-0.0107589047657322</v>
      </c>
      <c r="BI11" s="249">
        <v>0.234989144167463</v>
      </c>
      <c r="BJ11" s="285">
        <v>4.46359997667445</v>
      </c>
      <c r="BK11" s="286">
        <v>4.25906499438565</v>
      </c>
      <c r="BL11" s="177">
        <v>1.04802344706136</v>
      </c>
      <c r="BM11" s="299">
        <v>0.204534982288792</v>
      </c>
      <c r="BN11" s="274">
        <v>4.25551573262192</v>
      </c>
      <c r="BO11" s="285">
        <v>-0.668061199090736</v>
      </c>
      <c r="BP11" s="286">
        <v>-0.807628016114034</v>
      </c>
      <c r="BQ11" s="177">
        <v>1.17281076713365</v>
      </c>
      <c r="BR11" s="299">
        <v>0.139566817023297</v>
      </c>
      <c r="BS11" s="274">
        <v>-0.771236031961659</v>
      </c>
      <c r="BT11" s="193">
        <v>215.06</v>
      </c>
      <c r="BU11" s="668">
        <v>-229.94013734</v>
      </c>
      <c r="BV11" s="669">
        <f t="shared" si="0"/>
        <v>0.698673091230354</v>
      </c>
      <c r="BW11" s="670">
        <f t="shared" si="1"/>
        <v>1.90219752297204</v>
      </c>
    </row>
    <row r="12" s="159" customFormat="1" ht="16.5" hidden="1" customHeight="1" outlineLevel="1" spans="1:75">
      <c r="A12" s="191" t="s">
        <v>33</v>
      </c>
      <c r="B12" s="192">
        <v>61.705382</v>
      </c>
      <c r="C12" s="193">
        <v>75.2</v>
      </c>
      <c r="D12" s="177">
        <v>0.820550292553191</v>
      </c>
      <c r="E12" s="195">
        <v>-13.494618</v>
      </c>
      <c r="F12" s="196">
        <v>79.2620199999999</v>
      </c>
      <c r="G12" s="192">
        <v>30.980717</v>
      </c>
      <c r="H12" s="193">
        <v>28.8</v>
      </c>
      <c r="I12" s="177">
        <v>1.07571934027778</v>
      </c>
      <c r="J12" s="195">
        <v>2.18071699999999</v>
      </c>
      <c r="K12" s="196">
        <v>31.726903</v>
      </c>
      <c r="L12" s="192">
        <v>0</v>
      </c>
      <c r="M12" s="193">
        <v>0</v>
      </c>
      <c r="N12" s="177" t="s">
        <v>29</v>
      </c>
      <c r="O12" s="195">
        <v>0</v>
      </c>
      <c r="P12" s="196">
        <v>0</v>
      </c>
      <c r="Q12" s="276">
        <v>30.724665</v>
      </c>
      <c r="R12" s="654">
        <v>46.4</v>
      </c>
      <c r="S12" s="177">
        <v>0.662169504310345</v>
      </c>
      <c r="T12" s="195">
        <v>-15.675335</v>
      </c>
      <c r="U12" s="196">
        <v>47.5351169999999</v>
      </c>
      <c r="V12" s="230">
        <v>0.497925205292465</v>
      </c>
      <c r="W12" s="177">
        <v>0.617021276595745</v>
      </c>
      <c r="X12" s="177">
        <v>0.806982229267099</v>
      </c>
      <c r="Y12" s="248">
        <v>-0.119096071303279</v>
      </c>
      <c r="Z12" s="249">
        <v>0.599721241018081</v>
      </c>
      <c r="AA12" s="192">
        <v>21.077602</v>
      </c>
      <c r="AB12" s="193">
        <v>19.02400409</v>
      </c>
      <c r="AC12" s="177">
        <v>1.10794772227154</v>
      </c>
      <c r="AD12" s="195">
        <v>2.05359790999998</v>
      </c>
      <c r="AE12" s="656">
        <v>19.6248709999999</v>
      </c>
      <c r="AF12" s="192">
        <v>11.105901</v>
      </c>
      <c r="AG12" s="193">
        <v>7.111986</v>
      </c>
      <c r="AH12" s="177">
        <v>1.56157520557549</v>
      </c>
      <c r="AI12" s="195">
        <v>3.99391499999997</v>
      </c>
      <c r="AJ12" s="196">
        <v>8.32316799999998</v>
      </c>
      <c r="AK12" s="192">
        <v>0</v>
      </c>
      <c r="AL12" s="193">
        <v>0</v>
      </c>
      <c r="AM12" s="177" t="s">
        <v>29</v>
      </c>
      <c r="AN12" s="195">
        <v>0</v>
      </c>
      <c r="AO12" s="196">
        <v>0</v>
      </c>
      <c r="AP12" s="192">
        <v>0</v>
      </c>
      <c r="AQ12" s="193">
        <v>0</v>
      </c>
      <c r="AR12" s="194" t="s">
        <v>29</v>
      </c>
      <c r="AS12" s="195">
        <v>0</v>
      </c>
      <c r="AT12" s="196">
        <v>0</v>
      </c>
      <c r="AU12" s="192">
        <v>-1.45883799999996</v>
      </c>
      <c r="AV12" s="193">
        <v>20.26400991</v>
      </c>
      <c r="AW12" s="194">
        <v>-0.0719915755311611</v>
      </c>
      <c r="AX12" s="661">
        <v>-21.7228479099999</v>
      </c>
      <c r="AY12" s="196">
        <v>19.5870779999999</v>
      </c>
      <c r="AZ12" s="230">
        <v>-0.0236419896079723</v>
      </c>
      <c r="BA12" s="177">
        <v>0.269468216888298</v>
      </c>
      <c r="BB12" s="177">
        <v>-0.0877357258714211</v>
      </c>
      <c r="BC12" s="248">
        <v>-0.29311020649627</v>
      </c>
      <c r="BD12" s="249">
        <v>0.247118077485282</v>
      </c>
      <c r="BE12" s="230">
        <v>0.341584499063631</v>
      </c>
      <c r="BF12" s="177">
        <v>0.252978777792553</v>
      </c>
      <c r="BG12" s="177">
        <v>1.35024962190202</v>
      </c>
      <c r="BH12" s="177">
        <v>0.0886057212710777</v>
      </c>
      <c r="BI12" s="249">
        <v>0.247594888447203</v>
      </c>
      <c r="BJ12" s="285">
        <v>2.92753331237586</v>
      </c>
      <c r="BK12" s="286">
        <v>3.95290074814108</v>
      </c>
      <c r="BL12" s="177">
        <v>0.74060379931183</v>
      </c>
      <c r="BM12" s="299">
        <v>-1.02536743576522</v>
      </c>
      <c r="BN12" s="274">
        <v>4.03885559298709</v>
      </c>
      <c r="BO12" s="285">
        <v>-0.0692127121481828</v>
      </c>
      <c r="BP12" s="286">
        <v>1.06518111613799</v>
      </c>
      <c r="BQ12" s="177">
        <v>-0.0649774119157556</v>
      </c>
      <c r="BR12" s="299">
        <v>-1.13439382828618</v>
      </c>
      <c r="BS12" s="274">
        <v>0.998074229379648</v>
      </c>
      <c r="BT12" s="193">
        <v>145.6</v>
      </c>
      <c r="BU12" s="668">
        <v>28.76356582</v>
      </c>
      <c r="BV12" s="669">
        <f t="shared" si="0"/>
        <v>0.423800700549451</v>
      </c>
      <c r="BW12" s="670">
        <f t="shared" si="1"/>
        <v>-0.0507182596597811</v>
      </c>
    </row>
    <row r="13" s="164" customFormat="1" ht="16.5" hidden="1" customHeight="1" outlineLevel="1" spans="1:75">
      <c r="A13" s="191" t="s">
        <v>34</v>
      </c>
      <c r="B13" s="192">
        <v>59.847646</v>
      </c>
      <c r="C13" s="193">
        <v>52</v>
      </c>
      <c r="D13" s="177">
        <v>1.15091626923077</v>
      </c>
      <c r="E13" s="195">
        <v>7.84764599999999</v>
      </c>
      <c r="F13" s="196">
        <v>63.3519889999999</v>
      </c>
      <c r="G13" s="276">
        <v>54.040138</v>
      </c>
      <c r="H13" s="193">
        <v>31.25</v>
      </c>
      <c r="I13" s="177">
        <v>1.729284416</v>
      </c>
      <c r="J13" s="195">
        <v>22.790138</v>
      </c>
      <c r="K13" s="196">
        <v>36.249191</v>
      </c>
      <c r="L13" s="276">
        <v>0</v>
      </c>
      <c r="M13" s="193">
        <v>0</v>
      </c>
      <c r="N13" s="177" t="s">
        <v>29</v>
      </c>
      <c r="O13" s="195">
        <v>0</v>
      </c>
      <c r="P13" s="196">
        <v>0</v>
      </c>
      <c r="Q13" s="276">
        <v>5.807508</v>
      </c>
      <c r="R13" s="654">
        <v>20.75</v>
      </c>
      <c r="S13" s="177">
        <v>0.279879903614458</v>
      </c>
      <c r="T13" s="195">
        <v>-14.942492</v>
      </c>
      <c r="U13" s="196">
        <v>27.1027979999999</v>
      </c>
      <c r="V13" s="230">
        <v>0.0970382026387471</v>
      </c>
      <c r="W13" s="177">
        <v>0.399038461538462</v>
      </c>
      <c r="X13" s="177">
        <v>0.243180074082643</v>
      </c>
      <c r="Y13" s="248">
        <v>-0.302000258899714</v>
      </c>
      <c r="Z13" s="249">
        <v>0.427812897871288</v>
      </c>
      <c r="AA13" s="276">
        <v>48.464209</v>
      </c>
      <c r="AB13" s="193">
        <v>53.95085414</v>
      </c>
      <c r="AC13" s="177">
        <v>0.898302904977882</v>
      </c>
      <c r="AD13" s="195">
        <v>-5.48664514000001</v>
      </c>
      <c r="AE13" s="656">
        <v>52.527901</v>
      </c>
      <c r="AF13" s="276">
        <v>15.024736</v>
      </c>
      <c r="AG13" s="193">
        <v>13.871842</v>
      </c>
      <c r="AH13" s="177">
        <v>1.08311037568046</v>
      </c>
      <c r="AI13" s="195">
        <v>1.15289399999999</v>
      </c>
      <c r="AJ13" s="196">
        <v>12.672961</v>
      </c>
      <c r="AK13" s="276">
        <v>0</v>
      </c>
      <c r="AL13" s="193">
        <v>0</v>
      </c>
      <c r="AM13" s="177" t="s">
        <v>29</v>
      </c>
      <c r="AN13" s="195">
        <v>0</v>
      </c>
      <c r="AO13" s="196">
        <v>0</v>
      </c>
      <c r="AP13" s="276">
        <v>0</v>
      </c>
      <c r="AQ13" s="193">
        <v>0</v>
      </c>
      <c r="AR13" s="194" t="s">
        <v>29</v>
      </c>
      <c r="AS13" s="195">
        <v>0</v>
      </c>
      <c r="AT13" s="196">
        <v>0</v>
      </c>
      <c r="AU13" s="192">
        <v>-57.681437</v>
      </c>
      <c r="AV13" s="193">
        <v>-47.07269614</v>
      </c>
      <c r="AW13" s="194">
        <v>0.774630694013186</v>
      </c>
      <c r="AX13" s="661">
        <v>-10.60874086</v>
      </c>
      <c r="AY13" s="196">
        <v>-38.098064</v>
      </c>
      <c r="AZ13" s="230">
        <v>-0.963804608121094</v>
      </c>
      <c r="BA13" s="177">
        <v>-0.905244156538461</v>
      </c>
      <c r="BB13" s="177">
        <v>0.935309771226184</v>
      </c>
      <c r="BC13" s="248">
        <v>-0.058560451582633</v>
      </c>
      <c r="BD13" s="249">
        <v>-0.601371237136691</v>
      </c>
      <c r="BE13" s="230">
        <v>0.809793070223681</v>
      </c>
      <c r="BF13" s="177">
        <v>1.03751642576923</v>
      </c>
      <c r="BG13" s="177">
        <v>0.780511084075886</v>
      </c>
      <c r="BH13" s="177">
        <v>-0.22772335554555</v>
      </c>
      <c r="BI13" s="249">
        <v>0.829143675346958</v>
      </c>
      <c r="BJ13" s="289">
        <v>1.23488337548231</v>
      </c>
      <c r="BK13" s="286">
        <v>0.963840162104985</v>
      </c>
      <c r="BL13" s="177">
        <v>1.28121178597225</v>
      </c>
      <c r="BM13" s="299">
        <v>0.271043213377322</v>
      </c>
      <c r="BN13" s="274">
        <v>1.20606359275616</v>
      </c>
      <c r="BO13" s="289">
        <v>-1.19018628778198</v>
      </c>
      <c r="BP13" s="286">
        <v>-0.872510674582621</v>
      </c>
      <c r="BQ13" s="177">
        <v>0.6359063304855</v>
      </c>
      <c r="BR13" s="299">
        <v>-0.317675613199358</v>
      </c>
      <c r="BS13" s="274">
        <v>-0.725291954841295</v>
      </c>
      <c r="BT13" s="193">
        <v>114</v>
      </c>
      <c r="BU13" s="668">
        <v>-99.31619228</v>
      </c>
      <c r="BV13" s="669">
        <f t="shared" si="0"/>
        <v>0.524979350877193</v>
      </c>
      <c r="BW13" s="670">
        <f t="shared" si="1"/>
        <v>1.41921417166921</v>
      </c>
    </row>
    <row r="14" s="163" customFormat="1" collapsed="1" spans="1:75">
      <c r="A14" s="197" t="s">
        <v>35</v>
      </c>
      <c r="B14" s="198">
        <v>271.809663</v>
      </c>
      <c r="C14" s="199">
        <v>273.38</v>
      </c>
      <c r="D14" s="232">
        <v>0.994255845343477</v>
      </c>
      <c r="E14" s="199">
        <v>-1.57033700000022</v>
      </c>
      <c r="F14" s="201">
        <v>288.348570999999</v>
      </c>
      <c r="G14" s="198">
        <v>85.950059</v>
      </c>
      <c r="H14" s="199">
        <v>60.05</v>
      </c>
      <c r="I14" s="232">
        <v>1.43130822647793</v>
      </c>
      <c r="J14" s="199">
        <v>25.900059</v>
      </c>
      <c r="K14" s="201">
        <v>68.039894</v>
      </c>
      <c r="L14" s="198">
        <v>9.71445146547012e-16</v>
      </c>
      <c r="M14" s="199">
        <v>0</v>
      </c>
      <c r="N14" s="232" t="s">
        <v>29</v>
      </c>
      <c r="O14" s="199">
        <v>9.71445146547012e-16</v>
      </c>
      <c r="P14" s="201">
        <v>1.404057</v>
      </c>
      <c r="Q14" s="198">
        <v>185.859604</v>
      </c>
      <c r="R14" s="199">
        <v>213.33</v>
      </c>
      <c r="S14" s="232">
        <v>0.871230506726667</v>
      </c>
      <c r="T14" s="199">
        <v>-27.4703960000002</v>
      </c>
      <c r="U14" s="655">
        <v>218.904619999999</v>
      </c>
      <c r="V14" s="231">
        <v>0.683785859371747</v>
      </c>
      <c r="W14" s="232">
        <v>0.780342380569171</v>
      </c>
      <c r="X14" s="232">
        <v>0.876263902100259</v>
      </c>
      <c r="Y14" s="200">
        <v>-0.0965565211974241</v>
      </c>
      <c r="Z14" s="250">
        <v>0.75916665458349</v>
      </c>
      <c r="AA14" s="198">
        <v>103.204468</v>
      </c>
      <c r="AB14" s="199">
        <v>107.2969454</v>
      </c>
      <c r="AC14" s="232">
        <v>0.961858397881287</v>
      </c>
      <c r="AD14" s="199">
        <v>-4.09247740000005</v>
      </c>
      <c r="AE14" s="202">
        <v>106.398812</v>
      </c>
      <c r="AF14" s="198">
        <v>164.284126</v>
      </c>
      <c r="AG14" s="199">
        <v>160.56122</v>
      </c>
      <c r="AH14" s="232">
        <v>1.02318683178915</v>
      </c>
      <c r="AI14" s="199">
        <v>3.72290599999994</v>
      </c>
      <c r="AJ14" s="201">
        <v>160.693714</v>
      </c>
      <c r="AK14" s="198">
        <v>0</v>
      </c>
      <c r="AL14" s="199">
        <v>0</v>
      </c>
      <c r="AM14" s="232" t="s">
        <v>29</v>
      </c>
      <c r="AN14" s="199">
        <v>0</v>
      </c>
      <c r="AO14" s="201">
        <v>3.26792</v>
      </c>
      <c r="AP14" s="198">
        <v>0</v>
      </c>
      <c r="AQ14" s="199">
        <v>0</v>
      </c>
      <c r="AR14" s="200" t="s">
        <v>29</v>
      </c>
      <c r="AS14" s="199">
        <v>0</v>
      </c>
      <c r="AT14" s="201">
        <v>0.00277999999999999</v>
      </c>
      <c r="AU14" s="198">
        <v>-81.6289900000001</v>
      </c>
      <c r="AV14" s="199">
        <v>-54.5281654</v>
      </c>
      <c r="AW14" s="200">
        <v>0.502994014172352</v>
      </c>
      <c r="AX14" s="662">
        <v>-27.1008246000001</v>
      </c>
      <c r="AY14" s="201">
        <v>-44.9227660000003</v>
      </c>
      <c r="AZ14" s="231">
        <v>-0.300316733036824</v>
      </c>
      <c r="BA14" s="232">
        <v>-0.199459234033214</v>
      </c>
      <c r="BB14" s="232">
        <v>0.49434530072037</v>
      </c>
      <c r="BC14" s="200">
        <v>-0.10085749900361</v>
      </c>
      <c r="BD14" s="250">
        <v>-0.155793267309101</v>
      </c>
      <c r="BE14" s="231">
        <v>0.379693888954934</v>
      </c>
      <c r="BF14" s="232">
        <v>0.392482790986905</v>
      </c>
      <c r="BG14" s="232">
        <v>0.967415381449432</v>
      </c>
      <c r="BH14" s="232">
        <v>-0.0127889020319707</v>
      </c>
      <c r="BI14" s="250">
        <v>0.368993720450933</v>
      </c>
      <c r="BJ14" s="287">
        <v>2.63370053901155</v>
      </c>
      <c r="BK14" s="288">
        <v>2.54788241157143</v>
      </c>
      <c r="BL14" s="232">
        <v>1.03368213817497</v>
      </c>
      <c r="BM14" s="232">
        <v>0.0858181274401173</v>
      </c>
      <c r="BN14" s="275">
        <v>2.71007321961452</v>
      </c>
      <c r="BO14" s="287">
        <v>-0.790944341673271</v>
      </c>
      <c r="BP14" s="288">
        <v>-0.508198674218735</v>
      </c>
      <c r="BQ14" s="232">
        <v>0.443631631095445</v>
      </c>
      <c r="BR14" s="232">
        <v>-0.282745667454535</v>
      </c>
      <c r="BS14" s="275">
        <v>-0.422211161530642</v>
      </c>
      <c r="BT14" s="199">
        <v>474.66</v>
      </c>
      <c r="BU14" s="655">
        <v>-300.4927638</v>
      </c>
      <c r="BV14" s="671">
        <f t="shared" si="0"/>
        <v>0.572640759701681</v>
      </c>
      <c r="BW14" s="250">
        <f t="shared" si="1"/>
        <v>1.72834956500207</v>
      </c>
    </row>
    <row r="15" s="163" customFormat="1" spans="1:75">
      <c r="A15" s="197" t="s">
        <v>36</v>
      </c>
      <c r="B15" s="198">
        <v>1081.064569</v>
      </c>
      <c r="C15" s="199">
        <v>1176.78767546</v>
      </c>
      <c r="D15" s="232">
        <v>0.918657283334834</v>
      </c>
      <c r="E15" s="199">
        <v>-95.7231064600019</v>
      </c>
      <c r="F15" s="201">
        <v>1355.564114</v>
      </c>
      <c r="G15" s="198">
        <v>0</v>
      </c>
      <c r="H15" s="199">
        <v>0</v>
      </c>
      <c r="I15" s="232" t="s">
        <v>29</v>
      </c>
      <c r="J15" s="199">
        <v>0</v>
      </c>
      <c r="K15" s="201">
        <v>0</v>
      </c>
      <c r="L15" s="198">
        <v>-1.05879118406788e-21</v>
      </c>
      <c r="M15" s="199">
        <v>0</v>
      </c>
      <c r="N15" s="232" t="s">
        <v>29</v>
      </c>
      <c r="O15" s="199">
        <v>-1.05879118406788e-21</v>
      </c>
      <c r="P15" s="201">
        <v>2.77555756156289e-16</v>
      </c>
      <c r="Q15" s="198">
        <v>655.748289999997</v>
      </c>
      <c r="R15" s="199">
        <v>844.77334776</v>
      </c>
      <c r="S15" s="232">
        <v>0.776241688659779</v>
      </c>
      <c r="T15" s="199">
        <v>-189.025057760003</v>
      </c>
      <c r="U15" s="655">
        <v>1355.564114</v>
      </c>
      <c r="V15" s="231">
        <v>0.606576432901297</v>
      </c>
      <c r="W15" s="232">
        <v>0.717863863954713</v>
      </c>
      <c r="X15" s="232">
        <v>0.844974184324681</v>
      </c>
      <c r="Y15" s="200">
        <v>-0.111287431053415</v>
      </c>
      <c r="Z15" s="250">
        <v>1</v>
      </c>
      <c r="AA15" s="198">
        <v>278.66591</v>
      </c>
      <c r="AB15" s="199">
        <v>265.4567677</v>
      </c>
      <c r="AC15" s="232">
        <v>1.04976005100359</v>
      </c>
      <c r="AD15" s="199">
        <v>13.2091422999999</v>
      </c>
      <c r="AE15" s="202">
        <v>280.184172</v>
      </c>
      <c r="AF15" s="198">
        <v>490.325425000001</v>
      </c>
      <c r="AG15" s="199">
        <v>459.48689371</v>
      </c>
      <c r="AH15" s="232">
        <v>1.0671151489023</v>
      </c>
      <c r="AI15" s="199">
        <v>30.8385312900012</v>
      </c>
      <c r="AJ15" s="201">
        <v>594.091989999999</v>
      </c>
      <c r="AK15" s="198">
        <v>16.912624</v>
      </c>
      <c r="AL15" s="199">
        <v>0</v>
      </c>
      <c r="AM15" s="232" t="s">
        <v>29</v>
      </c>
      <c r="AN15" s="199">
        <v>16.912624</v>
      </c>
      <c r="AO15" s="201">
        <v>0</v>
      </c>
      <c r="AP15" s="198">
        <v>0</v>
      </c>
      <c r="AQ15" s="199">
        <v>0</v>
      </c>
      <c r="AR15" s="200" t="s">
        <v>29</v>
      </c>
      <c r="AS15" s="199">
        <v>0</v>
      </c>
      <c r="AT15" s="201">
        <v>0.5775</v>
      </c>
      <c r="AU15" s="198">
        <v>328.985857999997</v>
      </c>
      <c r="AV15" s="202">
        <v>451.84401405</v>
      </c>
      <c r="AW15" s="200">
        <v>0.728096085751381</v>
      </c>
      <c r="AX15" s="663">
        <v>-122.858156050003</v>
      </c>
      <c r="AY15" s="201">
        <v>480.710452</v>
      </c>
      <c r="AZ15" s="231">
        <v>0.304316566682335</v>
      </c>
      <c r="BA15" s="232">
        <v>0.383963924395603</v>
      </c>
      <c r="BB15" s="232">
        <v>0.792565518131317</v>
      </c>
      <c r="BC15" s="200">
        <v>-0.0796473577132679</v>
      </c>
      <c r="BD15" s="250">
        <v>0.354620225657582</v>
      </c>
      <c r="BE15" s="231">
        <v>0.257769903843736</v>
      </c>
      <c r="BF15" s="232">
        <v>0.225577453975488</v>
      </c>
      <c r="BG15" s="232">
        <v>1.14271129184633</v>
      </c>
      <c r="BH15" s="232">
        <v>0.0321924498682482</v>
      </c>
      <c r="BI15" s="250">
        <v>0.206691936667778</v>
      </c>
      <c r="BJ15" s="287">
        <v>3.87942884366444</v>
      </c>
      <c r="BK15" s="288">
        <v>4.43306714556971</v>
      </c>
      <c r="BL15" s="232">
        <v>0.875111681432897</v>
      </c>
      <c r="BM15" s="232">
        <v>-0.55363830190527</v>
      </c>
      <c r="BN15" s="275">
        <v>4.83811810040433</v>
      </c>
      <c r="BO15" s="287">
        <v>1.18057446639238</v>
      </c>
      <c r="BP15" s="288">
        <v>1.70213785832216</v>
      </c>
      <c r="BQ15" s="232">
        <v>0.693583343217632</v>
      </c>
      <c r="BR15" s="232">
        <v>-0.521563391929776</v>
      </c>
      <c r="BS15" s="275">
        <v>1.71569453252341</v>
      </c>
      <c r="BT15" s="199">
        <v>2393.57535092</v>
      </c>
      <c r="BU15" s="655">
        <v>753.467046299996</v>
      </c>
      <c r="BV15" s="671">
        <f t="shared" si="0"/>
        <v>0.45165261606846</v>
      </c>
      <c r="BW15" s="250">
        <f t="shared" si="1"/>
        <v>0.436629391577943</v>
      </c>
    </row>
    <row r="16" s="163" customFormat="1" spans="1:76">
      <c r="A16" s="197" t="s">
        <v>37</v>
      </c>
      <c r="B16" s="198">
        <v>852.550455999999</v>
      </c>
      <c r="C16" s="199">
        <v>852.994</v>
      </c>
      <c r="D16" s="232">
        <v>0.999480015099754</v>
      </c>
      <c r="E16" s="199">
        <v>-0.443544000000543</v>
      </c>
      <c r="F16" s="201">
        <v>910.990165</v>
      </c>
      <c r="G16" s="198">
        <v>0</v>
      </c>
      <c r="H16" s="199">
        <v>0</v>
      </c>
      <c r="I16" s="232" t="s">
        <v>29</v>
      </c>
      <c r="J16" s="199">
        <v>0</v>
      </c>
      <c r="K16" s="201">
        <v>0</v>
      </c>
      <c r="L16" s="198">
        <v>0.01958</v>
      </c>
      <c r="M16" s="199">
        <v>0</v>
      </c>
      <c r="N16" s="232" t="s">
        <v>29</v>
      </c>
      <c r="O16" s="199">
        <v>0.01958</v>
      </c>
      <c r="P16" s="201">
        <v>51.537416</v>
      </c>
      <c r="Q16" s="198">
        <v>629.278934999999</v>
      </c>
      <c r="R16" s="199">
        <v>643.484</v>
      </c>
      <c r="S16" s="232">
        <v>0.977924758035941</v>
      </c>
      <c r="T16" s="199">
        <v>-14.2050650000007</v>
      </c>
      <c r="U16" s="655">
        <v>910.990165</v>
      </c>
      <c r="V16" s="231">
        <v>0.738113422579648</v>
      </c>
      <c r="W16" s="232">
        <v>0.754382797534332</v>
      </c>
      <c r="X16" s="232">
        <v>0.978433528696758</v>
      </c>
      <c r="Y16" s="200">
        <v>-0.0162693749546838</v>
      </c>
      <c r="Z16" s="250">
        <v>1</v>
      </c>
      <c r="AA16" s="198">
        <v>238.359307</v>
      </c>
      <c r="AB16" s="199">
        <v>240.26383729</v>
      </c>
      <c r="AC16" s="232">
        <v>0.99207317126255</v>
      </c>
      <c r="AD16" s="199">
        <v>-1.90453029000034</v>
      </c>
      <c r="AE16" s="202">
        <v>283.6945</v>
      </c>
      <c r="AF16" s="198">
        <v>289.563415</v>
      </c>
      <c r="AG16" s="199">
        <v>274.473291</v>
      </c>
      <c r="AH16" s="232">
        <v>1.05497847876208</v>
      </c>
      <c r="AI16" s="199">
        <v>15.0901240000005</v>
      </c>
      <c r="AJ16" s="201">
        <v>261.234576</v>
      </c>
      <c r="AK16" s="198">
        <v>0</v>
      </c>
      <c r="AL16" s="199">
        <v>0</v>
      </c>
      <c r="AM16" s="232" t="s">
        <v>29</v>
      </c>
      <c r="AN16" s="199">
        <v>0</v>
      </c>
      <c r="AO16" s="201">
        <v>0</v>
      </c>
      <c r="AP16" s="198">
        <v>0</v>
      </c>
      <c r="AQ16" s="199">
        <v>0</v>
      </c>
      <c r="AR16" s="200" t="s">
        <v>29</v>
      </c>
      <c r="AS16" s="199">
        <v>0</v>
      </c>
      <c r="AT16" s="201">
        <v>0.00321</v>
      </c>
      <c r="AU16" s="198">
        <v>324.608153999999</v>
      </c>
      <c r="AV16" s="202">
        <v>338.25687171</v>
      </c>
      <c r="AW16" s="200">
        <v>0.959649843502064</v>
      </c>
      <c r="AX16" s="663">
        <v>-13.6487177100007</v>
      </c>
      <c r="AY16" s="201">
        <v>314.520463</v>
      </c>
      <c r="AZ16" s="231">
        <v>0.380749493142022</v>
      </c>
      <c r="BA16" s="232">
        <v>0.396552463100561</v>
      </c>
      <c r="BB16" s="232">
        <v>0.96014910653945</v>
      </c>
      <c r="BC16" s="200">
        <v>-0.0158029699585393</v>
      </c>
      <c r="BD16" s="250">
        <v>0.345251216844915</v>
      </c>
      <c r="BE16" s="231">
        <v>0.279583812691081</v>
      </c>
      <c r="BF16" s="232">
        <v>0.281671192634415</v>
      </c>
      <c r="BG16" s="232">
        <v>0.992589302712106</v>
      </c>
      <c r="BH16" s="232">
        <v>-0.00208737994333369</v>
      </c>
      <c r="BI16" s="250">
        <v>0.311413350988262</v>
      </c>
      <c r="BJ16" s="287">
        <v>3.57674498525036</v>
      </c>
      <c r="BK16" s="288">
        <v>3.55023881088868</v>
      </c>
      <c r="BL16" s="232">
        <v>1.00746602574463</v>
      </c>
      <c r="BM16" s="232">
        <v>0.0265061743616823</v>
      </c>
      <c r="BN16" s="275">
        <v>3.2111661135482</v>
      </c>
      <c r="BO16" s="287">
        <v>1.36184384023234</v>
      </c>
      <c r="BP16" s="288">
        <v>1.40785594505311</v>
      </c>
      <c r="BQ16" s="232">
        <v>0.967317604487557</v>
      </c>
      <c r="BR16" s="232">
        <v>-0.0460121048207696</v>
      </c>
      <c r="BS16" s="275">
        <v>1.10865900819368</v>
      </c>
      <c r="BT16" s="199">
        <v>1653.922</v>
      </c>
      <c r="BU16" s="655">
        <v>419.18707642</v>
      </c>
      <c r="BV16" s="671">
        <f t="shared" si="0"/>
        <v>0.515471984773163</v>
      </c>
      <c r="BW16" s="250">
        <f t="shared" si="1"/>
        <v>0.774375385740092</v>
      </c>
      <c r="BX16" s="159"/>
    </row>
    <row r="17" s="164" customFormat="1" ht="16.5" hidden="1" customHeight="1" outlineLevel="1" spans="1:75">
      <c r="A17" s="203" t="s">
        <v>38</v>
      </c>
      <c r="B17" s="192">
        <v>0</v>
      </c>
      <c r="C17" s="193">
        <v>0</v>
      </c>
      <c r="D17" s="177" t="s">
        <v>29</v>
      </c>
      <c r="E17" s="195">
        <v>0</v>
      </c>
      <c r="F17" s="196">
        <v>0</v>
      </c>
      <c r="G17" s="276">
        <v>0.106956</v>
      </c>
      <c r="H17" s="193">
        <v>0.6</v>
      </c>
      <c r="I17" s="177">
        <v>0.17826</v>
      </c>
      <c r="J17" s="195">
        <v>-0.493044</v>
      </c>
      <c r="K17" s="196">
        <v>0.491350999999999</v>
      </c>
      <c r="L17" s="276">
        <v>0</v>
      </c>
      <c r="M17" s="193">
        <v>0</v>
      </c>
      <c r="N17" s="177" t="s">
        <v>29</v>
      </c>
      <c r="O17" s="195">
        <v>0</v>
      </c>
      <c r="P17" s="196">
        <v>-0.294775</v>
      </c>
      <c r="Q17" s="276">
        <v>-0.106956</v>
      </c>
      <c r="R17" s="654">
        <v>-0.6</v>
      </c>
      <c r="S17" s="177">
        <v>1.82174</v>
      </c>
      <c r="T17" s="195">
        <v>0.493044</v>
      </c>
      <c r="U17" s="196">
        <v>-0.196575999999999</v>
      </c>
      <c r="V17" s="230" t="s">
        <v>29</v>
      </c>
      <c r="W17" s="177" t="s">
        <v>29</v>
      </c>
      <c r="X17" s="177" t="s">
        <v>29</v>
      </c>
      <c r="Y17" s="248" t="s">
        <v>29</v>
      </c>
      <c r="Z17" s="249" t="s">
        <v>29</v>
      </c>
      <c r="AA17" s="276">
        <v>26.8796429999999</v>
      </c>
      <c r="AB17" s="193">
        <v>43.8737861</v>
      </c>
      <c r="AC17" s="177">
        <v>0.612658386461887</v>
      </c>
      <c r="AD17" s="195">
        <v>-16.9941431000001</v>
      </c>
      <c r="AE17" s="656">
        <v>24.1561579999998</v>
      </c>
      <c r="AF17" s="276">
        <v>40.171856</v>
      </c>
      <c r="AG17" s="193">
        <v>42.47296121</v>
      </c>
      <c r="AH17" s="177">
        <v>0.945821879510058</v>
      </c>
      <c r="AI17" s="195">
        <v>-2.30110521000002</v>
      </c>
      <c r="AJ17" s="196">
        <v>30.634769</v>
      </c>
      <c r="AK17" s="276">
        <v>0</v>
      </c>
      <c r="AL17" s="193">
        <v>0</v>
      </c>
      <c r="AM17" s="177" t="s">
        <v>29</v>
      </c>
      <c r="AN17" s="195">
        <v>0</v>
      </c>
      <c r="AO17" s="196">
        <v>0</v>
      </c>
      <c r="AP17" s="276">
        <v>0</v>
      </c>
      <c r="AQ17" s="193">
        <v>0</v>
      </c>
      <c r="AR17" s="194" t="s">
        <v>29</v>
      </c>
      <c r="AS17" s="195">
        <v>0</v>
      </c>
      <c r="AT17" s="196">
        <v>0.000123</v>
      </c>
      <c r="AU17" s="192">
        <v>-67.1584549999999</v>
      </c>
      <c r="AV17" s="193">
        <v>-86.94674731</v>
      </c>
      <c r="AW17" s="194">
        <v>1.22759094413787</v>
      </c>
      <c r="AX17" s="661">
        <v>19.7882923100001</v>
      </c>
      <c r="AY17" s="196">
        <v>-54.9876259999998</v>
      </c>
      <c r="AZ17" s="230" t="s">
        <v>29</v>
      </c>
      <c r="BA17" s="177" t="s">
        <v>29</v>
      </c>
      <c r="BB17" s="177" t="s">
        <v>29</v>
      </c>
      <c r="BC17" s="248" t="s">
        <v>29</v>
      </c>
      <c r="BD17" s="249" t="s">
        <v>29</v>
      </c>
      <c r="BE17" s="230" t="s">
        <v>29</v>
      </c>
      <c r="BF17" s="177" t="s">
        <v>29</v>
      </c>
      <c r="BG17" s="177" t="s">
        <v>29</v>
      </c>
      <c r="BH17" s="177" t="s">
        <v>29</v>
      </c>
      <c r="BI17" s="249" t="s">
        <v>29</v>
      </c>
      <c r="BJ17" s="289">
        <v>0</v>
      </c>
      <c r="BK17" s="286">
        <v>0</v>
      </c>
      <c r="BL17" s="177" t="s">
        <v>29</v>
      </c>
      <c r="BM17" s="299">
        <v>0</v>
      </c>
      <c r="BN17" s="274">
        <v>0</v>
      </c>
      <c r="BO17" s="289">
        <v>-2.49848761012191</v>
      </c>
      <c r="BP17" s="286">
        <v>-1.98174707584673</v>
      </c>
      <c r="BQ17" s="177">
        <v>0.739250007948472</v>
      </c>
      <c r="BR17" s="299">
        <v>-0.516740534275175</v>
      </c>
      <c r="BS17" s="274">
        <v>-2.27633988815607</v>
      </c>
      <c r="BT17" s="193">
        <v>0</v>
      </c>
      <c r="BU17" s="668">
        <v>-182.82044462</v>
      </c>
      <c r="BV17" s="669" t="str">
        <f t="shared" si="0"/>
        <v>/</v>
      </c>
      <c r="BW17" s="670">
        <f t="shared" si="1"/>
        <v>1.63265347516471</v>
      </c>
    </row>
    <row r="18" s="164" customFormat="1" ht="16.5" hidden="1" customHeight="1" outlineLevel="1" spans="1:75">
      <c r="A18" s="203" t="s">
        <v>39</v>
      </c>
      <c r="B18" s="192">
        <v>106.850515</v>
      </c>
      <c r="C18" s="193">
        <v>97.41</v>
      </c>
      <c r="D18" s="177">
        <v>1.09691525510728</v>
      </c>
      <c r="E18" s="195">
        <v>9.44051499999995</v>
      </c>
      <c r="F18" s="196">
        <v>105.126048</v>
      </c>
      <c r="G18" s="276">
        <v>55.495021</v>
      </c>
      <c r="H18" s="193">
        <v>83.7275</v>
      </c>
      <c r="I18" s="177">
        <v>0.662805183482129</v>
      </c>
      <c r="J18" s="195">
        <v>-28.232479</v>
      </c>
      <c r="K18" s="196">
        <v>121.905532999999</v>
      </c>
      <c r="L18" s="276">
        <v>0</v>
      </c>
      <c r="M18" s="193">
        <v>0</v>
      </c>
      <c r="N18" s="177" t="s">
        <v>29</v>
      </c>
      <c r="O18" s="195">
        <v>0</v>
      </c>
      <c r="P18" s="196">
        <v>0</v>
      </c>
      <c r="Q18" s="276">
        <v>51.355494</v>
      </c>
      <c r="R18" s="654">
        <v>13.6825</v>
      </c>
      <c r="S18" s="177">
        <v>3.75337065594738</v>
      </c>
      <c r="T18" s="195">
        <v>37.672994</v>
      </c>
      <c r="U18" s="196">
        <v>-16.7794849999991</v>
      </c>
      <c r="V18" s="230">
        <v>0.480629354009197</v>
      </c>
      <c r="W18" s="177">
        <v>0.140462991479314</v>
      </c>
      <c r="X18" s="177">
        <v>3.42175080387618</v>
      </c>
      <c r="Y18" s="248">
        <v>0.340166362529883</v>
      </c>
      <c r="Z18" s="249">
        <v>-0.1596130104691</v>
      </c>
      <c r="AA18" s="276">
        <v>76.2637479999999</v>
      </c>
      <c r="AB18" s="193">
        <v>80.20519409</v>
      </c>
      <c r="AC18" s="177">
        <v>0.950857969552728</v>
      </c>
      <c r="AD18" s="195">
        <v>-3.94144609000014</v>
      </c>
      <c r="AE18" s="656">
        <v>80.269179</v>
      </c>
      <c r="AF18" s="276">
        <v>11.206129</v>
      </c>
      <c r="AG18" s="193">
        <v>20.086526</v>
      </c>
      <c r="AH18" s="177">
        <v>0.557892838214034</v>
      </c>
      <c r="AI18" s="195">
        <v>-8.88039700000001</v>
      </c>
      <c r="AJ18" s="196">
        <v>17.463873</v>
      </c>
      <c r="AK18" s="276">
        <v>0</v>
      </c>
      <c r="AL18" s="193">
        <v>0</v>
      </c>
      <c r="AM18" s="177" t="s">
        <v>29</v>
      </c>
      <c r="AN18" s="195">
        <v>0</v>
      </c>
      <c r="AO18" s="196">
        <v>0</v>
      </c>
      <c r="AP18" s="276">
        <v>0</v>
      </c>
      <c r="AQ18" s="193">
        <v>0</v>
      </c>
      <c r="AR18" s="194" t="s">
        <v>29</v>
      </c>
      <c r="AS18" s="195">
        <v>0</v>
      </c>
      <c r="AT18" s="196">
        <v>0</v>
      </c>
      <c r="AU18" s="192">
        <v>-36.1143829999999</v>
      </c>
      <c r="AV18" s="193">
        <v>-86.60922009</v>
      </c>
      <c r="AW18" s="194">
        <v>1.58301918707417</v>
      </c>
      <c r="AX18" s="661">
        <v>50.4948370900001</v>
      </c>
      <c r="AY18" s="196">
        <v>-114.512536999999</v>
      </c>
      <c r="AZ18" s="230">
        <v>-0.337989788818518</v>
      </c>
      <c r="BA18" s="177">
        <v>-0.889120419772097</v>
      </c>
      <c r="BB18" s="177">
        <v>1.61986050336674</v>
      </c>
      <c r="BC18" s="248">
        <v>0.551130630953579</v>
      </c>
      <c r="BD18" s="249">
        <v>-1.0892879469796</v>
      </c>
      <c r="BE18" s="230">
        <v>0.7137424466321</v>
      </c>
      <c r="BF18" s="177">
        <v>0.823377415973719</v>
      </c>
      <c r="BG18" s="177">
        <v>0.866847247429096</v>
      </c>
      <c r="BH18" s="177">
        <v>-0.109634969341619</v>
      </c>
      <c r="BI18" s="249">
        <v>0.763551760264021</v>
      </c>
      <c r="BJ18" s="289">
        <v>1.40106561508097</v>
      </c>
      <c r="BK18" s="286">
        <v>1.21450987190049</v>
      </c>
      <c r="BL18" s="177">
        <v>1.153605785755</v>
      </c>
      <c r="BM18" s="299">
        <v>0.186555743180479</v>
      </c>
      <c r="BN18" s="274">
        <v>1.30966890791296</v>
      </c>
      <c r="BO18" s="289">
        <v>-0.473545871362105</v>
      </c>
      <c r="BP18" s="286">
        <v>-1.07984552712152</v>
      </c>
      <c r="BQ18" s="177">
        <v>1.56146887728988</v>
      </c>
      <c r="BR18" s="299">
        <v>0.606299655759417</v>
      </c>
      <c r="BS18" s="274">
        <v>-1.42660655592353</v>
      </c>
      <c r="BT18" s="193">
        <v>193.55</v>
      </c>
      <c r="BU18" s="668">
        <v>-173.44694018</v>
      </c>
      <c r="BV18" s="669">
        <f t="shared" si="0"/>
        <v>0.552056393696719</v>
      </c>
      <c r="BW18" s="670">
        <f t="shared" si="1"/>
        <v>1.79178426000181</v>
      </c>
    </row>
    <row r="19" s="164" customFormat="1" ht="16.5" hidden="1" customHeight="1" outlineLevel="1" spans="1:75">
      <c r="A19" s="203" t="s">
        <v>40</v>
      </c>
      <c r="B19" s="192">
        <v>18.024528</v>
      </c>
      <c r="C19" s="193">
        <v>24</v>
      </c>
      <c r="D19" s="177">
        <v>0.751022</v>
      </c>
      <c r="E19" s="195">
        <v>-5.975472</v>
      </c>
      <c r="F19" s="196">
        <v>59.518124</v>
      </c>
      <c r="G19" s="276">
        <v>0</v>
      </c>
      <c r="H19" s="193">
        <v>0</v>
      </c>
      <c r="I19" s="177" t="s">
        <v>29</v>
      </c>
      <c r="J19" s="195">
        <v>0</v>
      </c>
      <c r="K19" s="196">
        <v>0</v>
      </c>
      <c r="L19" s="276">
        <v>0</v>
      </c>
      <c r="M19" s="193">
        <v>0</v>
      </c>
      <c r="N19" s="177" t="s">
        <v>29</v>
      </c>
      <c r="O19" s="195">
        <v>0</v>
      </c>
      <c r="P19" s="196">
        <v>0</v>
      </c>
      <c r="Q19" s="276">
        <v>18.024528</v>
      </c>
      <c r="R19" s="654">
        <v>24</v>
      </c>
      <c r="S19" s="177">
        <v>0.751022</v>
      </c>
      <c r="T19" s="195">
        <v>-5.975472</v>
      </c>
      <c r="U19" s="196">
        <v>59.518124</v>
      </c>
      <c r="V19" s="230">
        <v>1</v>
      </c>
      <c r="W19" s="177">
        <v>1</v>
      </c>
      <c r="X19" s="177">
        <v>1</v>
      </c>
      <c r="Y19" s="248">
        <v>0</v>
      </c>
      <c r="Z19" s="249">
        <v>1</v>
      </c>
      <c r="AA19" s="276">
        <v>0</v>
      </c>
      <c r="AB19" s="193">
        <v>0</v>
      </c>
      <c r="AC19" s="177" t="s">
        <v>29</v>
      </c>
      <c r="AD19" s="195">
        <v>0</v>
      </c>
      <c r="AE19" s="656">
        <v>0</v>
      </c>
      <c r="AF19" s="276">
        <v>7.54482199999999</v>
      </c>
      <c r="AG19" s="193">
        <v>9.4848</v>
      </c>
      <c r="AH19" s="177">
        <v>0.795464532726045</v>
      </c>
      <c r="AI19" s="195">
        <v>-1.93997800000001</v>
      </c>
      <c r="AJ19" s="196">
        <v>-6.30879</v>
      </c>
      <c r="AK19" s="276">
        <v>0</v>
      </c>
      <c r="AL19" s="193">
        <v>0</v>
      </c>
      <c r="AM19" s="177" t="s">
        <v>29</v>
      </c>
      <c r="AN19" s="195">
        <v>0</v>
      </c>
      <c r="AO19" s="196">
        <v>0</v>
      </c>
      <c r="AP19" s="276">
        <v>0</v>
      </c>
      <c r="AQ19" s="193">
        <v>0</v>
      </c>
      <c r="AR19" s="194" t="s">
        <v>29</v>
      </c>
      <c r="AS19" s="195">
        <v>0</v>
      </c>
      <c r="AT19" s="196">
        <v>0</v>
      </c>
      <c r="AU19" s="192">
        <v>10.479706</v>
      </c>
      <c r="AV19" s="193">
        <v>14.5152</v>
      </c>
      <c r="AW19" s="194">
        <v>0.721981509038801</v>
      </c>
      <c r="AX19" s="661">
        <v>-4.03549399999999</v>
      </c>
      <c r="AY19" s="196">
        <v>65.826914</v>
      </c>
      <c r="AZ19" s="230">
        <v>0.581413615934909</v>
      </c>
      <c r="BA19" s="177">
        <v>0.6048</v>
      </c>
      <c r="BB19" s="177">
        <v>0.961332036929413</v>
      </c>
      <c r="BC19" s="248">
        <v>-0.0233863840650912</v>
      </c>
      <c r="BD19" s="249">
        <v>1.10599779657034</v>
      </c>
      <c r="BE19" s="230">
        <v>0</v>
      </c>
      <c r="BF19" s="177">
        <v>0</v>
      </c>
      <c r="BG19" s="177" t="s">
        <v>29</v>
      </c>
      <c r="BH19" s="177">
        <v>0</v>
      </c>
      <c r="BI19" s="249">
        <v>0</v>
      </c>
      <c r="BJ19" s="289" t="s">
        <v>29</v>
      </c>
      <c r="BK19" s="286" t="s">
        <v>29</v>
      </c>
      <c r="BL19" s="177" t="s">
        <v>29</v>
      </c>
      <c r="BM19" s="299" t="s">
        <v>29</v>
      </c>
      <c r="BN19" s="274" t="s">
        <v>29</v>
      </c>
      <c r="BO19" s="289" t="s">
        <v>29</v>
      </c>
      <c r="BP19" s="286" t="s">
        <v>29</v>
      </c>
      <c r="BQ19" s="177" t="s">
        <v>29</v>
      </c>
      <c r="BR19" s="299" t="s">
        <v>29</v>
      </c>
      <c r="BS19" s="274" t="s">
        <v>29</v>
      </c>
      <c r="BT19" s="193">
        <v>46</v>
      </c>
      <c r="BU19" s="668">
        <v>-15.4792</v>
      </c>
      <c r="BV19" s="669">
        <f t="shared" si="0"/>
        <v>0.391837565217391</v>
      </c>
      <c r="BW19" s="670">
        <f t="shared" si="1"/>
        <v>2.67701857977156</v>
      </c>
    </row>
    <row r="20" s="164" customFormat="1" ht="16.5" hidden="1" customHeight="1" outlineLevel="1" spans="1:75">
      <c r="A20" s="203" t="s">
        <v>41</v>
      </c>
      <c r="B20" s="192">
        <v>122.165224</v>
      </c>
      <c r="C20" s="193">
        <v>134.4</v>
      </c>
      <c r="D20" s="177">
        <v>0.908967440476188</v>
      </c>
      <c r="E20" s="195">
        <v>-12.2347760000003</v>
      </c>
      <c r="F20" s="196">
        <v>130.837281999999</v>
      </c>
      <c r="G20" s="276">
        <v>0</v>
      </c>
      <c r="H20" s="193">
        <v>0</v>
      </c>
      <c r="I20" s="177" t="s">
        <v>29</v>
      </c>
      <c r="J20" s="195">
        <v>0</v>
      </c>
      <c r="K20" s="196">
        <v>0</v>
      </c>
      <c r="L20" s="276">
        <v>0</v>
      </c>
      <c r="M20" s="193">
        <v>0</v>
      </c>
      <c r="N20" s="177" t="s">
        <v>29</v>
      </c>
      <c r="O20" s="195">
        <v>0</v>
      </c>
      <c r="P20" s="196">
        <v>0</v>
      </c>
      <c r="Q20" s="192">
        <v>40.7829099999997</v>
      </c>
      <c r="R20" s="654">
        <v>59.92683584</v>
      </c>
      <c r="S20" s="177">
        <v>0.680545025085038</v>
      </c>
      <c r="T20" s="195">
        <v>-19.1439258400003</v>
      </c>
      <c r="U20" s="196">
        <v>130.837281999999</v>
      </c>
      <c r="V20" s="230">
        <v>0.33383403774547</v>
      </c>
      <c r="W20" s="177">
        <v>0.445884195238095</v>
      </c>
      <c r="X20" s="177">
        <v>0.748701212805285</v>
      </c>
      <c r="Y20" s="248">
        <v>-0.112050157492625</v>
      </c>
      <c r="Z20" s="249">
        <v>1</v>
      </c>
      <c r="AA20" s="276">
        <v>81.382314</v>
      </c>
      <c r="AB20" s="193">
        <v>74.47316416</v>
      </c>
      <c r="AC20" s="177">
        <v>1.09277368456047</v>
      </c>
      <c r="AD20" s="195">
        <v>6.90914983999997</v>
      </c>
      <c r="AE20" s="656">
        <v>69.134655</v>
      </c>
      <c r="AF20" s="276">
        <v>0.840293999999997</v>
      </c>
      <c r="AG20" s="193">
        <v>1.62</v>
      </c>
      <c r="AH20" s="177">
        <v>0.518699999999998</v>
      </c>
      <c r="AI20" s="195">
        <v>-0.779706000000003</v>
      </c>
      <c r="AJ20" s="196">
        <v>1.071928</v>
      </c>
      <c r="AK20" s="289">
        <v>0.1453</v>
      </c>
      <c r="AL20" s="193">
        <v>0</v>
      </c>
      <c r="AM20" s="177" t="s">
        <v>29</v>
      </c>
      <c r="AN20" s="195">
        <v>0.1453</v>
      </c>
      <c r="AO20" s="196">
        <v>0.2296</v>
      </c>
      <c r="AP20" s="276">
        <v>0</v>
      </c>
      <c r="AQ20" s="193">
        <v>0</v>
      </c>
      <c r="AR20" s="194" t="s">
        <v>29</v>
      </c>
      <c r="AS20" s="195">
        <v>0</v>
      </c>
      <c r="AT20" s="196">
        <v>0</v>
      </c>
      <c r="AU20" s="192">
        <v>40.0879159999997</v>
      </c>
      <c r="AV20" s="193">
        <v>58.30683584</v>
      </c>
      <c r="AW20" s="194">
        <v>0.687533724347607</v>
      </c>
      <c r="AX20" s="661">
        <v>-18.2189198400003</v>
      </c>
      <c r="AY20" s="196">
        <v>60.860298999999</v>
      </c>
      <c r="AZ20" s="230">
        <v>0.328145070155152</v>
      </c>
      <c r="BA20" s="177">
        <v>0.433830623809524</v>
      </c>
      <c r="BB20" s="177">
        <v>0.756389826226804</v>
      </c>
      <c r="BC20" s="248">
        <v>-0.105685553654372</v>
      </c>
      <c r="BD20" s="249">
        <v>0.465160220922348</v>
      </c>
      <c r="BE20" s="230">
        <v>0.66616596225453</v>
      </c>
      <c r="BF20" s="177">
        <v>0.554115804761905</v>
      </c>
      <c r="BG20" s="177">
        <v>1.20221433232855</v>
      </c>
      <c r="BH20" s="177">
        <v>0.112050157492625</v>
      </c>
      <c r="BI20" s="249">
        <v>0.528401797585496</v>
      </c>
      <c r="BJ20" s="289">
        <v>1.50112743169234</v>
      </c>
      <c r="BK20" s="286">
        <v>1.80467691303208</v>
      </c>
      <c r="BL20" s="177">
        <v>0.831798434862373</v>
      </c>
      <c r="BM20" s="299">
        <v>-0.303549481339736</v>
      </c>
      <c r="BN20" s="274">
        <v>1.89249923934674</v>
      </c>
      <c r="BO20" s="289">
        <v>0.492587566384506</v>
      </c>
      <c r="BP20" s="286">
        <v>0.782924110955352</v>
      </c>
      <c r="BQ20" s="177">
        <v>0.629163873601278</v>
      </c>
      <c r="BR20" s="299">
        <v>-0.290336544570846</v>
      </c>
      <c r="BS20" s="274">
        <v>0.880315364269903</v>
      </c>
      <c r="BT20" s="193">
        <v>268.55</v>
      </c>
      <c r="BU20" s="668">
        <v>111.70527168</v>
      </c>
      <c r="BV20" s="669">
        <f t="shared" si="0"/>
        <v>0.454906810649786</v>
      </c>
      <c r="BW20" s="670">
        <f t="shared" si="1"/>
        <v>0.358872194634098</v>
      </c>
    </row>
    <row r="21" s="163" customFormat="1" collapsed="1" spans="1:75">
      <c r="A21" s="197" t="s">
        <v>42</v>
      </c>
      <c r="B21" s="198">
        <v>247.040267</v>
      </c>
      <c r="C21" s="199">
        <v>255.81</v>
      </c>
      <c r="D21" s="232">
        <v>0.965717786638519</v>
      </c>
      <c r="E21" s="199">
        <v>-8.76973300000034</v>
      </c>
      <c r="F21" s="201">
        <v>295.481453999999</v>
      </c>
      <c r="G21" s="198">
        <v>55.601977</v>
      </c>
      <c r="H21" s="199">
        <v>84.3275</v>
      </c>
      <c r="I21" s="232">
        <v>0.659357587975453</v>
      </c>
      <c r="J21" s="199">
        <v>-28.725523</v>
      </c>
      <c r="K21" s="201">
        <v>122.396883999999</v>
      </c>
      <c r="L21" s="198">
        <v>0</v>
      </c>
      <c r="M21" s="199">
        <v>0</v>
      </c>
      <c r="N21" s="232" t="s">
        <v>29</v>
      </c>
      <c r="O21" s="199">
        <v>0</v>
      </c>
      <c r="P21" s="201">
        <v>-0.294775</v>
      </c>
      <c r="Q21" s="198">
        <v>110.055976</v>
      </c>
      <c r="R21" s="199">
        <v>97.00933584</v>
      </c>
      <c r="S21" s="232">
        <v>1.13448850099869</v>
      </c>
      <c r="T21" s="199">
        <v>13.0466401599997</v>
      </c>
      <c r="U21" s="655">
        <v>173.379345</v>
      </c>
      <c r="V21" s="231">
        <v>0.445498126020079</v>
      </c>
      <c r="W21" s="232">
        <v>0.379224173566319</v>
      </c>
      <c r="X21" s="232">
        <v>1.17476194049156</v>
      </c>
      <c r="Y21" s="200">
        <v>0.0662739524537598</v>
      </c>
      <c r="Z21" s="250">
        <v>0.586768958433515</v>
      </c>
      <c r="AA21" s="198">
        <v>184.525705</v>
      </c>
      <c r="AB21" s="199">
        <v>198.55214435</v>
      </c>
      <c r="AC21" s="232">
        <v>0.929356394533443</v>
      </c>
      <c r="AD21" s="199">
        <v>-14.0264393500002</v>
      </c>
      <c r="AE21" s="202">
        <v>173.559992</v>
      </c>
      <c r="AF21" s="198">
        <v>59.763101</v>
      </c>
      <c r="AG21" s="199">
        <v>73.66428721</v>
      </c>
      <c r="AH21" s="232">
        <v>0.811290019404234</v>
      </c>
      <c r="AI21" s="199">
        <v>-13.90118621</v>
      </c>
      <c r="AJ21" s="201">
        <v>42.86178</v>
      </c>
      <c r="AK21" s="198">
        <v>0.1453</v>
      </c>
      <c r="AL21" s="199">
        <v>0</v>
      </c>
      <c r="AM21" s="232" t="s">
        <v>29</v>
      </c>
      <c r="AN21" s="199">
        <v>0.1453</v>
      </c>
      <c r="AO21" s="201">
        <v>0.2296</v>
      </c>
      <c r="AP21" s="198">
        <v>0</v>
      </c>
      <c r="AQ21" s="199">
        <v>0</v>
      </c>
      <c r="AR21" s="200" t="s">
        <v>29</v>
      </c>
      <c r="AS21" s="199">
        <v>0</v>
      </c>
      <c r="AT21" s="201">
        <v>0.000123</v>
      </c>
      <c r="AU21" s="198">
        <v>-52.7052160000001</v>
      </c>
      <c r="AV21" s="199">
        <v>-100.73393156</v>
      </c>
      <c r="AW21" s="200">
        <v>1.47678785902834</v>
      </c>
      <c r="AX21" s="662">
        <v>48.0287155599999</v>
      </c>
      <c r="AY21" s="201">
        <v>-42.8129499999998</v>
      </c>
      <c r="AZ21" s="231">
        <v>-0.213346660607358</v>
      </c>
      <c r="BA21" s="232">
        <v>-0.39378418185372</v>
      </c>
      <c r="BB21" s="232">
        <v>1.45821424415008</v>
      </c>
      <c r="BC21" s="200">
        <v>0.180437521246361</v>
      </c>
      <c r="BD21" s="250">
        <v>-0.144892173164952</v>
      </c>
      <c r="BE21" s="231">
        <v>0.746945861259129</v>
      </c>
      <c r="BF21" s="232">
        <v>0.776170377819475</v>
      </c>
      <c r="BG21" s="232">
        <v>0.962347807394495</v>
      </c>
      <c r="BH21" s="232">
        <v>-0.0292245165603469</v>
      </c>
      <c r="BI21" s="250">
        <v>0.587380323368791</v>
      </c>
      <c r="BJ21" s="287">
        <v>1.3387851139764</v>
      </c>
      <c r="BK21" s="288">
        <v>1.28837691900757</v>
      </c>
      <c r="BL21" s="232">
        <v>1.03912534773415</v>
      </c>
      <c r="BM21" s="232">
        <v>0.0504081949688229</v>
      </c>
      <c r="BN21" s="275">
        <v>1.70247446197162</v>
      </c>
      <c r="BO21" s="287">
        <v>-0.285625333337706</v>
      </c>
      <c r="BP21" s="288">
        <v>-0.507342450970613</v>
      </c>
      <c r="BQ21" s="232">
        <v>1.43701668805505</v>
      </c>
      <c r="BR21" s="232">
        <v>0.221717117632908</v>
      </c>
      <c r="BS21" s="275">
        <v>-0.246675224552902</v>
      </c>
      <c r="BT21" s="199">
        <v>508.1</v>
      </c>
      <c r="BU21" s="655">
        <v>-260.04131312</v>
      </c>
      <c r="BV21" s="671">
        <f t="shared" si="0"/>
        <v>0.486204028734501</v>
      </c>
      <c r="BW21" s="250">
        <f t="shared" si="1"/>
        <v>1.7973198359613</v>
      </c>
    </row>
    <row r="22" s="164" customFormat="1" ht="16.5" hidden="1" customHeight="1" outlineLevel="1" spans="1:75">
      <c r="A22" s="203" t="s">
        <v>43</v>
      </c>
      <c r="B22" s="192">
        <v>3.950001</v>
      </c>
      <c r="C22" s="193">
        <v>9.38</v>
      </c>
      <c r="D22" s="177">
        <v>0.421108848614072</v>
      </c>
      <c r="E22" s="195">
        <v>-5.429999</v>
      </c>
      <c r="F22" s="196">
        <v>6.450001</v>
      </c>
      <c r="G22" s="276">
        <v>0</v>
      </c>
      <c r="H22" s="193">
        <v>0</v>
      </c>
      <c r="I22" s="177" t="s">
        <v>29</v>
      </c>
      <c r="J22" s="195">
        <v>0</v>
      </c>
      <c r="K22" s="196">
        <v>0</v>
      </c>
      <c r="L22" s="276">
        <v>0</v>
      </c>
      <c r="M22" s="193">
        <v>0</v>
      </c>
      <c r="N22" s="177" t="s">
        <v>29</v>
      </c>
      <c r="O22" s="195">
        <v>0</v>
      </c>
      <c r="P22" s="196">
        <v>0</v>
      </c>
      <c r="Q22" s="276">
        <v>0</v>
      </c>
      <c r="R22" s="654">
        <v>0</v>
      </c>
      <c r="S22" s="177" t="s">
        <v>29</v>
      </c>
      <c r="T22" s="195">
        <v>0</v>
      </c>
      <c r="U22" s="196">
        <v>6.450001</v>
      </c>
      <c r="V22" s="230">
        <v>0</v>
      </c>
      <c r="W22" s="177">
        <v>0</v>
      </c>
      <c r="X22" s="177" t="s">
        <v>29</v>
      </c>
      <c r="Y22" s="248">
        <v>0</v>
      </c>
      <c r="Z22" s="249">
        <v>1</v>
      </c>
      <c r="AA22" s="276">
        <v>176.117095</v>
      </c>
      <c r="AB22" s="193">
        <v>169.90386313</v>
      </c>
      <c r="AC22" s="177">
        <v>1.03656910299471</v>
      </c>
      <c r="AD22" s="195">
        <v>6.2132318699997</v>
      </c>
      <c r="AE22" s="656">
        <v>157.150883</v>
      </c>
      <c r="AF22" s="276">
        <v>38.114708</v>
      </c>
      <c r="AG22" s="193">
        <v>38.85689501</v>
      </c>
      <c r="AH22" s="177">
        <v>0.980899477176212</v>
      </c>
      <c r="AI22" s="195">
        <v>-0.742187010000031</v>
      </c>
      <c r="AJ22" s="196">
        <v>45.3730689999999</v>
      </c>
      <c r="AK22" s="276">
        <v>0.28</v>
      </c>
      <c r="AL22" s="193">
        <v>0</v>
      </c>
      <c r="AM22" s="177" t="s">
        <v>29</v>
      </c>
      <c r="AN22" s="195">
        <v>0.28</v>
      </c>
      <c r="AO22" s="196">
        <v>2.37599999999999</v>
      </c>
      <c r="AP22" s="276">
        <v>1.747397</v>
      </c>
      <c r="AQ22" s="193">
        <v>0</v>
      </c>
      <c r="AR22" s="194" t="s">
        <v>29</v>
      </c>
      <c r="AS22" s="195">
        <v>1.747397</v>
      </c>
      <c r="AT22" s="196">
        <v>0</v>
      </c>
      <c r="AU22" s="192">
        <v>-211.749199</v>
      </c>
      <c r="AV22" s="193">
        <v>-199.38075814</v>
      </c>
      <c r="AW22" s="194">
        <v>0.937965724599588</v>
      </c>
      <c r="AX22" s="661">
        <v>-12.3684408599997</v>
      </c>
      <c r="AY22" s="196">
        <v>-193.697951</v>
      </c>
      <c r="AZ22" s="230">
        <v>-53.6073785804104</v>
      </c>
      <c r="BA22" s="177">
        <v>-21.2559443646055</v>
      </c>
      <c r="BB22" s="177">
        <v>-0.5219946788003</v>
      </c>
      <c r="BC22" s="248">
        <v>-32.3514342158049</v>
      </c>
      <c r="BD22" s="249">
        <v>-30.0306854215991</v>
      </c>
      <c r="BE22" s="230">
        <v>44.5865950413683</v>
      </c>
      <c r="BF22" s="177">
        <v>18.1134182441365</v>
      </c>
      <c r="BG22" s="177">
        <v>2.46152296824491</v>
      </c>
      <c r="BH22" s="177">
        <v>26.4731767972318</v>
      </c>
      <c r="BI22" s="249">
        <v>24.3644742070582</v>
      </c>
      <c r="BJ22" s="289">
        <v>0.0224282656944802</v>
      </c>
      <c r="BK22" s="286">
        <v>0.0552076911448623</v>
      </c>
      <c r="BL22" s="177">
        <v>0.406252557014737</v>
      </c>
      <c r="BM22" s="299">
        <v>-0.0327794254503821</v>
      </c>
      <c r="BN22" s="274">
        <v>0.0410433646752084</v>
      </c>
      <c r="BO22" s="289">
        <v>-1.20232052998603</v>
      </c>
      <c r="BP22" s="286">
        <v>-1.17349161147352</v>
      </c>
      <c r="BQ22" s="177">
        <v>0.975433212959817</v>
      </c>
      <c r="BR22" s="299">
        <v>-0.028828918512511</v>
      </c>
      <c r="BS22" s="274">
        <v>-1.23256037320516</v>
      </c>
      <c r="BT22" s="193">
        <v>82.98</v>
      </c>
      <c r="BU22" s="668">
        <v>-370.90371095</v>
      </c>
      <c r="BV22" s="669">
        <f t="shared" si="0"/>
        <v>0.0476018438177874</v>
      </c>
      <c r="BW22" s="670">
        <f t="shared" si="1"/>
        <v>1.42909927091955</v>
      </c>
    </row>
    <row r="23" s="164" customFormat="1" ht="16.5" hidden="1" customHeight="1" outlineLevel="1" spans="1:75">
      <c r="A23" s="203" t="s">
        <v>44</v>
      </c>
      <c r="B23" s="192">
        <v>18.9186799999988</v>
      </c>
      <c r="C23" s="193">
        <v>10.86</v>
      </c>
      <c r="D23" s="177">
        <v>1.74205156537742</v>
      </c>
      <c r="E23" s="195">
        <v>8.05867999999876</v>
      </c>
      <c r="F23" s="196">
        <v>11.6712240000171</v>
      </c>
      <c r="G23" s="276">
        <v>0.00540299999999999</v>
      </c>
      <c r="H23" s="193">
        <v>0</v>
      </c>
      <c r="I23" s="177" t="s">
        <v>29</v>
      </c>
      <c r="J23" s="195">
        <v>0.00540299999999999</v>
      </c>
      <c r="K23" s="196">
        <v>0</v>
      </c>
      <c r="L23" s="276">
        <v>1.59872115546023e-14</v>
      </c>
      <c r="M23" s="193">
        <v>0</v>
      </c>
      <c r="N23" s="177" t="s">
        <v>29</v>
      </c>
      <c r="O23" s="195">
        <v>1.59872115546023e-14</v>
      </c>
      <c r="P23" s="196">
        <v>0.650858999999708</v>
      </c>
      <c r="Q23" s="276">
        <v>0</v>
      </c>
      <c r="R23" s="654">
        <v>0</v>
      </c>
      <c r="S23" s="177" t="s">
        <v>29</v>
      </c>
      <c r="T23" s="195">
        <v>0</v>
      </c>
      <c r="U23" s="196">
        <v>11.0203650000174</v>
      </c>
      <c r="V23" s="230">
        <v>0</v>
      </c>
      <c r="W23" s="177">
        <v>0</v>
      </c>
      <c r="X23" s="177" t="s">
        <v>29</v>
      </c>
      <c r="Y23" s="248">
        <v>0</v>
      </c>
      <c r="Z23" s="249">
        <v>0.944233869558261</v>
      </c>
      <c r="AA23" s="276">
        <v>63.9851159999999</v>
      </c>
      <c r="AB23" s="193">
        <v>55.84609636</v>
      </c>
      <c r="AC23" s="177">
        <v>1.14574017112196</v>
      </c>
      <c r="AD23" s="195">
        <v>8.13901963999991</v>
      </c>
      <c r="AE23" s="656">
        <v>65.5490609999999</v>
      </c>
      <c r="AF23" s="276">
        <v>2.86355899999998</v>
      </c>
      <c r="AG23" s="193">
        <v>10.24246</v>
      </c>
      <c r="AH23" s="177">
        <v>0.27957726952314</v>
      </c>
      <c r="AI23" s="195">
        <v>-7.37890100000002</v>
      </c>
      <c r="AJ23" s="196">
        <v>22.4686250000001</v>
      </c>
      <c r="AK23" s="276">
        <v>0</v>
      </c>
      <c r="AL23" s="193">
        <v>0</v>
      </c>
      <c r="AM23" s="177" t="s">
        <v>29</v>
      </c>
      <c r="AN23" s="195">
        <v>0</v>
      </c>
      <c r="AO23" s="196">
        <v>1.72</v>
      </c>
      <c r="AP23" s="276">
        <v>0.759633</v>
      </c>
      <c r="AQ23" s="193">
        <v>0</v>
      </c>
      <c r="AR23" s="194" t="s">
        <v>29</v>
      </c>
      <c r="AS23" s="195">
        <v>0.759633</v>
      </c>
      <c r="AT23" s="196">
        <v>1.06461099999999</v>
      </c>
      <c r="AU23" s="192">
        <v>-48.6950310000012</v>
      </c>
      <c r="AV23" s="193">
        <v>-55.22855636</v>
      </c>
      <c r="AW23" s="194">
        <v>1.11829976719672</v>
      </c>
      <c r="AX23" s="661">
        <v>6.53352535999885</v>
      </c>
      <c r="AY23" s="196">
        <v>-76.3419319999825</v>
      </c>
      <c r="AZ23" s="230">
        <v>-2.5739127148408</v>
      </c>
      <c r="BA23" s="177">
        <v>-5.08550242725599</v>
      </c>
      <c r="BB23" s="177">
        <v>1.49387248326816</v>
      </c>
      <c r="BC23" s="248">
        <v>2.51158971241519</v>
      </c>
      <c r="BD23" s="249">
        <v>-6.54103905467588</v>
      </c>
      <c r="BE23" s="230">
        <v>3.3821131284003</v>
      </c>
      <c r="BF23" s="177">
        <v>5.14236614732965</v>
      </c>
      <c r="BG23" s="177">
        <v>0.657695899417153</v>
      </c>
      <c r="BH23" s="177">
        <v>-1.76025301892935</v>
      </c>
      <c r="BI23" s="249">
        <v>5.61629705675289</v>
      </c>
      <c r="BJ23" s="289">
        <v>0.295673137484017</v>
      </c>
      <c r="BK23" s="286">
        <v>0.194463010091042</v>
      </c>
      <c r="BL23" s="177">
        <v>1.52045953287255</v>
      </c>
      <c r="BM23" s="299">
        <v>0.101210127392975</v>
      </c>
      <c r="BN23" s="274">
        <v>0.178053259985176</v>
      </c>
      <c r="BO23" s="289">
        <v>-0.761036848006984</v>
      </c>
      <c r="BP23" s="286">
        <v>-0.988942109829501</v>
      </c>
      <c r="BQ23" s="177">
        <v>1.23045359233597</v>
      </c>
      <c r="BR23" s="299">
        <v>0.227905261822517</v>
      </c>
      <c r="BS23" s="274">
        <v>-1.16465332737539</v>
      </c>
      <c r="BT23" s="193">
        <v>21.72</v>
      </c>
      <c r="BU23" s="668">
        <v>-144.77197172</v>
      </c>
      <c r="BV23" s="669">
        <f t="shared" si="0"/>
        <v>0.871025782688711</v>
      </c>
      <c r="BW23" s="670">
        <f t="shared" si="1"/>
        <v>1.66364324239376</v>
      </c>
    </row>
    <row r="24" s="164" customFormat="1" ht="16.5" hidden="1" customHeight="1" outlineLevel="1" spans="1:75">
      <c r="A24" s="203" t="s">
        <v>45</v>
      </c>
      <c r="B24" s="192">
        <v>0</v>
      </c>
      <c r="C24" s="193">
        <v>189.48</v>
      </c>
      <c r="D24" s="177">
        <v>0</v>
      </c>
      <c r="E24" s="195">
        <v>-189.48</v>
      </c>
      <c r="F24" s="196">
        <v>0</v>
      </c>
      <c r="G24" s="276">
        <v>0</v>
      </c>
      <c r="H24" s="193">
        <v>0</v>
      </c>
      <c r="I24" s="177" t="s">
        <v>29</v>
      </c>
      <c r="J24" s="195">
        <v>0</v>
      </c>
      <c r="K24" s="196">
        <v>0</v>
      </c>
      <c r="L24" s="276">
        <v>0</v>
      </c>
      <c r="M24" s="193">
        <v>0</v>
      </c>
      <c r="N24" s="177" t="s">
        <v>29</v>
      </c>
      <c r="O24" s="195">
        <v>0</v>
      </c>
      <c r="P24" s="196">
        <v>0</v>
      </c>
      <c r="Q24" s="276">
        <v>0</v>
      </c>
      <c r="R24" s="654">
        <v>189.48</v>
      </c>
      <c r="S24" s="177">
        <v>0</v>
      </c>
      <c r="T24" s="195">
        <v>-189.48</v>
      </c>
      <c r="U24" s="196">
        <v>0</v>
      </c>
      <c r="V24" s="230" t="s">
        <v>29</v>
      </c>
      <c r="W24" s="177">
        <v>1</v>
      </c>
      <c r="X24" s="177" t="s">
        <v>29</v>
      </c>
      <c r="Y24" s="248" t="s">
        <v>29</v>
      </c>
      <c r="Z24" s="249" t="s">
        <v>29</v>
      </c>
      <c r="AA24" s="276">
        <v>9.69734799999999</v>
      </c>
      <c r="AB24" s="193">
        <v>9.72335801</v>
      </c>
      <c r="AC24" s="177">
        <v>0.997324997189937</v>
      </c>
      <c r="AD24" s="195">
        <v>-0.0260100100000038</v>
      </c>
      <c r="AE24" s="656">
        <v>11.867728</v>
      </c>
      <c r="AF24" s="276">
        <v>313.143517999999</v>
      </c>
      <c r="AG24" s="193">
        <v>510.16545133</v>
      </c>
      <c r="AH24" s="177">
        <v>0.613807769976652</v>
      </c>
      <c r="AI24" s="195">
        <v>-197.021933330001</v>
      </c>
      <c r="AJ24" s="196">
        <v>316.071878</v>
      </c>
      <c r="AK24" s="276">
        <v>0.850655</v>
      </c>
      <c r="AL24" s="193">
        <v>0</v>
      </c>
      <c r="AM24" s="177" t="s">
        <v>29</v>
      </c>
      <c r="AN24" s="195">
        <v>0.850655</v>
      </c>
      <c r="AO24" s="196">
        <v>0</v>
      </c>
      <c r="AP24" s="276">
        <v>0</v>
      </c>
      <c r="AQ24" s="193">
        <v>0</v>
      </c>
      <c r="AR24" s="194" t="s">
        <v>29</v>
      </c>
      <c r="AS24" s="195">
        <v>0</v>
      </c>
      <c r="AT24" s="196">
        <v>0</v>
      </c>
      <c r="AU24" s="192">
        <v>-321.990210999999</v>
      </c>
      <c r="AV24" s="193">
        <v>-330.40880934</v>
      </c>
      <c r="AW24" s="194">
        <v>1.02547933984211</v>
      </c>
      <c r="AX24" s="661">
        <v>8.41859834000059</v>
      </c>
      <c r="AY24" s="196">
        <v>-327.939606</v>
      </c>
      <c r="AZ24" s="230" t="s">
        <v>29</v>
      </c>
      <c r="BA24" s="177">
        <v>-1.74376614597847</v>
      </c>
      <c r="BB24" s="177" t="s">
        <v>29</v>
      </c>
      <c r="BC24" s="248" t="s">
        <v>29</v>
      </c>
      <c r="BD24" s="249" t="s">
        <v>29</v>
      </c>
      <c r="BE24" s="230" t="s">
        <v>29</v>
      </c>
      <c r="BF24" s="177">
        <v>0.0513160122968123</v>
      </c>
      <c r="BG24" s="177" t="s">
        <v>29</v>
      </c>
      <c r="BH24" s="177" t="s">
        <v>29</v>
      </c>
      <c r="BI24" s="249" t="s">
        <v>29</v>
      </c>
      <c r="BJ24" s="289">
        <v>0</v>
      </c>
      <c r="BK24" s="286">
        <v>19.4870948704274</v>
      </c>
      <c r="BL24" s="177">
        <v>0</v>
      </c>
      <c r="BM24" s="299">
        <v>-19.4870948704274</v>
      </c>
      <c r="BN24" s="274">
        <v>0</v>
      </c>
      <c r="BO24" s="289">
        <v>-33.2039451404652</v>
      </c>
      <c r="BP24" s="286">
        <v>-33.9809363185219</v>
      </c>
      <c r="BQ24" s="177">
        <v>1.02286550231499</v>
      </c>
      <c r="BR24" s="299">
        <v>0.776991178056761</v>
      </c>
      <c r="BS24" s="274">
        <v>-27.6328886202987</v>
      </c>
      <c r="BT24" s="193">
        <v>379</v>
      </c>
      <c r="BU24" s="668">
        <v>-508.60873868</v>
      </c>
      <c r="BV24" s="669">
        <f t="shared" si="0"/>
        <v>0</v>
      </c>
      <c r="BW24" s="670">
        <f t="shared" si="1"/>
        <v>1.36691962502322</v>
      </c>
    </row>
    <row r="25" s="164" customFormat="1" ht="16.5" hidden="1" customHeight="1" outlineLevel="1" spans="1:75">
      <c r="A25" s="203" t="s">
        <v>46</v>
      </c>
      <c r="B25" s="192">
        <v>717.814311999999</v>
      </c>
      <c r="C25" s="193">
        <v>685.16304069</v>
      </c>
      <c r="D25" s="177">
        <v>1.04765474693019</v>
      </c>
      <c r="E25" s="195">
        <v>32.6512713099992</v>
      </c>
      <c r="F25" s="196">
        <v>606.312852999999</v>
      </c>
      <c r="G25" s="276">
        <v>0</v>
      </c>
      <c r="H25" s="193">
        <v>0</v>
      </c>
      <c r="I25" s="177" t="s">
        <v>29</v>
      </c>
      <c r="J25" s="195">
        <v>0</v>
      </c>
      <c r="K25" s="196">
        <v>0</v>
      </c>
      <c r="L25" s="276">
        <v>0</v>
      </c>
      <c r="M25" s="193">
        <v>0</v>
      </c>
      <c r="N25" s="177" t="s">
        <v>29</v>
      </c>
      <c r="O25" s="195">
        <v>0</v>
      </c>
      <c r="P25" s="196">
        <v>0</v>
      </c>
      <c r="Q25" s="276">
        <v>525.728925999999</v>
      </c>
      <c r="R25" s="654">
        <v>478.58012659</v>
      </c>
      <c r="S25" s="177">
        <v>1.09851808880144</v>
      </c>
      <c r="T25" s="195">
        <v>47.1487994099995</v>
      </c>
      <c r="U25" s="196">
        <v>406.972668</v>
      </c>
      <c r="V25" s="230">
        <v>0.732402401583768</v>
      </c>
      <c r="W25" s="177">
        <v>0.698490867382516</v>
      </c>
      <c r="X25" s="177">
        <v>1.04854971737616</v>
      </c>
      <c r="Y25" s="248">
        <v>0.0339115342012523</v>
      </c>
      <c r="Z25" s="249">
        <v>0.67122553313248</v>
      </c>
      <c r="AA25" s="276">
        <v>192.085386</v>
      </c>
      <c r="AB25" s="193">
        <v>206.5829141</v>
      </c>
      <c r="AC25" s="177">
        <v>0.929822230637223</v>
      </c>
      <c r="AD25" s="195">
        <v>-14.4975281000003</v>
      </c>
      <c r="AE25" s="656">
        <v>199.340185</v>
      </c>
      <c r="AF25" s="276">
        <v>515.820872</v>
      </c>
      <c r="AG25" s="193">
        <v>476.95532697</v>
      </c>
      <c r="AH25" s="177">
        <v>1.0814867616154</v>
      </c>
      <c r="AI25" s="195">
        <v>38.8655450299994</v>
      </c>
      <c r="AJ25" s="196">
        <v>561.537066999999</v>
      </c>
      <c r="AK25" s="276">
        <v>0</v>
      </c>
      <c r="AL25" s="193">
        <v>0</v>
      </c>
      <c r="AM25" s="177" t="s">
        <v>29</v>
      </c>
      <c r="AN25" s="195">
        <v>0</v>
      </c>
      <c r="AO25" s="196">
        <v>2.13135999999999</v>
      </c>
      <c r="AP25" s="276">
        <v>0.101924</v>
      </c>
      <c r="AQ25" s="193">
        <v>0</v>
      </c>
      <c r="AR25" s="194" t="s">
        <v>29</v>
      </c>
      <c r="AS25" s="195">
        <v>0.101924</v>
      </c>
      <c r="AT25" s="196">
        <v>0.275481</v>
      </c>
      <c r="AU25" s="192">
        <v>9.80612999999988</v>
      </c>
      <c r="AV25" s="193">
        <v>1.62479961999981</v>
      </c>
      <c r="AW25" s="194">
        <v>6.03528575419106</v>
      </c>
      <c r="AX25" s="661">
        <v>8.18133038000007</v>
      </c>
      <c r="AY25" s="196">
        <v>-152.708519999999</v>
      </c>
      <c r="AZ25" s="230">
        <v>0.0136610956845897</v>
      </c>
      <c r="BA25" s="177">
        <v>0.00237140581658277</v>
      </c>
      <c r="BB25" s="177">
        <v>5.76075827640309</v>
      </c>
      <c r="BC25" s="248">
        <v>0.0112896898680069</v>
      </c>
      <c r="BD25" s="249">
        <v>-0.251864230230988</v>
      </c>
      <c r="BE25" s="230">
        <v>0.267597598416232</v>
      </c>
      <c r="BF25" s="177">
        <v>0.301509132617484</v>
      </c>
      <c r="BG25" s="177">
        <v>0.887527339862455</v>
      </c>
      <c r="BH25" s="177">
        <v>-0.0339115342012521</v>
      </c>
      <c r="BI25" s="249">
        <v>0.32877446686752</v>
      </c>
      <c r="BJ25" s="289">
        <v>3.7369543146817</v>
      </c>
      <c r="BK25" s="286">
        <v>3.31664912209698</v>
      </c>
      <c r="BL25" s="177">
        <v>1.12672585405085</v>
      </c>
      <c r="BM25" s="299">
        <v>0.420305192584726</v>
      </c>
      <c r="BN25" s="274">
        <v>3.04159872732134</v>
      </c>
      <c r="BO25" s="289">
        <v>0.0510508904618069</v>
      </c>
      <c r="BP25" s="286">
        <v>0.00786512101970492</v>
      </c>
      <c r="BQ25" s="177">
        <v>6.49079528896075</v>
      </c>
      <c r="BR25" s="299">
        <v>0.043185769442102</v>
      </c>
      <c r="BS25" s="274">
        <v>-0.766069922128342</v>
      </c>
      <c r="BT25" s="193">
        <v>1484.22695323</v>
      </c>
      <c r="BU25" s="668">
        <v>67.5425790900003</v>
      </c>
      <c r="BV25" s="669">
        <f t="shared" si="0"/>
        <v>0.483628403619729</v>
      </c>
      <c r="BW25" s="670">
        <f t="shared" si="1"/>
        <v>0.145184417475875</v>
      </c>
    </row>
    <row r="26" s="164" customFormat="1" ht="16.5" hidden="1" customHeight="1" outlineLevel="1" spans="1:75">
      <c r="A26" s="203" t="s">
        <v>47</v>
      </c>
      <c r="B26" s="192">
        <v>0</v>
      </c>
      <c r="C26" s="193">
        <v>0</v>
      </c>
      <c r="D26" s="177" t="s">
        <v>29</v>
      </c>
      <c r="E26" s="195">
        <v>0</v>
      </c>
      <c r="F26" s="196">
        <v>0</v>
      </c>
      <c r="G26" s="276">
        <v>0</v>
      </c>
      <c r="H26" s="193">
        <v>0</v>
      </c>
      <c r="I26" s="177" t="s">
        <v>29</v>
      </c>
      <c r="J26" s="195">
        <v>0</v>
      </c>
      <c r="K26" s="196">
        <v>0</v>
      </c>
      <c r="L26" s="276">
        <v>0</v>
      </c>
      <c r="M26" s="193">
        <v>0</v>
      </c>
      <c r="N26" s="177" t="s">
        <v>29</v>
      </c>
      <c r="O26" s="195">
        <v>0</v>
      </c>
      <c r="P26" s="196">
        <v>0</v>
      </c>
      <c r="Q26" s="276">
        <v>0</v>
      </c>
      <c r="R26" s="654">
        <v>0</v>
      </c>
      <c r="S26" s="177" t="s">
        <v>29</v>
      </c>
      <c r="T26" s="195">
        <v>0</v>
      </c>
      <c r="U26" s="196">
        <v>0</v>
      </c>
      <c r="V26" s="230" t="s">
        <v>29</v>
      </c>
      <c r="W26" s="177" t="s">
        <v>29</v>
      </c>
      <c r="X26" s="177" t="s">
        <v>29</v>
      </c>
      <c r="Y26" s="248" t="s">
        <v>29</v>
      </c>
      <c r="Z26" s="249" t="s">
        <v>29</v>
      </c>
      <c r="AA26" s="276">
        <v>0</v>
      </c>
      <c r="AB26" s="193">
        <v>0</v>
      </c>
      <c r="AC26" s="177" t="s">
        <v>29</v>
      </c>
      <c r="AD26" s="195">
        <v>0</v>
      </c>
      <c r="AE26" s="656">
        <v>-0.005</v>
      </c>
      <c r="AF26" s="276">
        <v>0</v>
      </c>
      <c r="AG26" s="193">
        <v>0</v>
      </c>
      <c r="AH26" s="177" t="s">
        <v>29</v>
      </c>
      <c r="AI26" s="195">
        <v>0</v>
      </c>
      <c r="AJ26" s="196">
        <v>-2.64621499999999</v>
      </c>
      <c r="AK26" s="276">
        <v>0</v>
      </c>
      <c r="AL26" s="193">
        <v>0</v>
      </c>
      <c r="AM26" s="177" t="s">
        <v>29</v>
      </c>
      <c r="AN26" s="195">
        <v>0</v>
      </c>
      <c r="AO26" s="196">
        <v>-0.01</v>
      </c>
      <c r="AP26" s="276">
        <v>0</v>
      </c>
      <c r="AQ26" s="193">
        <v>0</v>
      </c>
      <c r="AR26" s="194" t="s">
        <v>29</v>
      </c>
      <c r="AS26" s="195">
        <v>0</v>
      </c>
      <c r="AT26" s="196">
        <v>0</v>
      </c>
      <c r="AU26" s="192">
        <v>0</v>
      </c>
      <c r="AV26" s="193">
        <v>0</v>
      </c>
      <c r="AW26" s="194" t="s">
        <v>29</v>
      </c>
      <c r="AX26" s="661">
        <v>0</v>
      </c>
      <c r="AY26" s="196">
        <v>2.64121499999999</v>
      </c>
      <c r="AZ26" s="230" t="s">
        <v>29</v>
      </c>
      <c r="BA26" s="177" t="s">
        <v>29</v>
      </c>
      <c r="BB26" s="177" t="s">
        <v>29</v>
      </c>
      <c r="BC26" s="248" t="s">
        <v>29</v>
      </c>
      <c r="BD26" s="249" t="s">
        <v>29</v>
      </c>
      <c r="BE26" s="230" t="s">
        <v>29</v>
      </c>
      <c r="BF26" s="177" t="s">
        <v>29</v>
      </c>
      <c r="BG26" s="177" t="s">
        <v>29</v>
      </c>
      <c r="BH26" s="177" t="s">
        <v>29</v>
      </c>
      <c r="BI26" s="249" t="s">
        <v>29</v>
      </c>
      <c r="BJ26" s="289" t="s">
        <v>29</v>
      </c>
      <c r="BK26" s="286" t="s">
        <v>29</v>
      </c>
      <c r="BL26" s="177" t="s">
        <v>29</v>
      </c>
      <c r="BM26" s="299" t="s">
        <v>29</v>
      </c>
      <c r="BN26" s="274">
        <v>0</v>
      </c>
      <c r="BO26" s="289" t="s">
        <v>29</v>
      </c>
      <c r="BP26" s="286" t="s">
        <v>29</v>
      </c>
      <c r="BQ26" s="177" t="s">
        <v>29</v>
      </c>
      <c r="BR26" s="299" t="s">
        <v>29</v>
      </c>
      <c r="BS26" s="274">
        <v>-528.242999999998</v>
      </c>
      <c r="BT26" s="193">
        <v>0</v>
      </c>
      <c r="BU26" s="668">
        <v>0</v>
      </c>
      <c r="BV26" s="669" t="str">
        <f t="shared" si="0"/>
        <v>/</v>
      </c>
      <c r="BW26" s="670" t="str">
        <f t="shared" si="1"/>
        <v>/</v>
      </c>
    </row>
    <row r="27" s="163" customFormat="1" collapsed="1" spans="1:75">
      <c r="A27" s="197" t="s">
        <v>48</v>
      </c>
      <c r="B27" s="198">
        <v>740.682992999998</v>
      </c>
      <c r="C27" s="199">
        <v>894.88304069</v>
      </c>
      <c r="D27" s="232">
        <v>0.827686925912568</v>
      </c>
      <c r="E27" s="199">
        <v>-154.200047690002</v>
      </c>
      <c r="F27" s="201">
        <v>624.434078000016</v>
      </c>
      <c r="G27" s="198">
        <v>0.00540299999999999</v>
      </c>
      <c r="H27" s="199">
        <v>0</v>
      </c>
      <c r="I27" s="232" t="s">
        <v>29</v>
      </c>
      <c r="J27" s="199">
        <v>0.00540299999999999</v>
      </c>
      <c r="K27" s="201">
        <v>0</v>
      </c>
      <c r="L27" s="198">
        <v>1.59872115546023e-14</v>
      </c>
      <c r="M27" s="199">
        <v>0</v>
      </c>
      <c r="N27" s="232" t="s">
        <v>29</v>
      </c>
      <c r="O27" s="199">
        <v>1.59872115546023e-14</v>
      </c>
      <c r="P27" s="201">
        <v>0.650858999999708</v>
      </c>
      <c r="Q27" s="560">
        <f>SUM(Q22:Q26)</f>
        <v>525.728925999999</v>
      </c>
      <c r="R27" s="561">
        <f>SUM(R22:R26)</f>
        <v>668.06012659</v>
      </c>
      <c r="S27" s="562">
        <v>1.10441895760831</v>
      </c>
      <c r="T27" s="561">
        <v>23.9555950899987</v>
      </c>
      <c r="U27" s="655">
        <v>623.783219000017</v>
      </c>
      <c r="V27" s="231">
        <v>0.999992705381316</v>
      </c>
      <c r="W27" s="232">
        <v>1</v>
      </c>
      <c r="X27" s="232">
        <v>0.999992705381316</v>
      </c>
      <c r="Y27" s="200">
        <v>-7.29461868442804e-6</v>
      </c>
      <c r="Z27" s="250">
        <v>0.998957681806726</v>
      </c>
      <c r="AA27" s="198">
        <v>441.884944999999</v>
      </c>
      <c r="AB27" s="199">
        <v>442.0562316</v>
      </c>
      <c r="AC27" s="232">
        <v>0.999612523050788</v>
      </c>
      <c r="AD27" s="199">
        <v>-0.171286600000656</v>
      </c>
      <c r="AE27" s="202">
        <v>433.902856999999</v>
      </c>
      <c r="AF27" s="198">
        <v>869.942656999999</v>
      </c>
      <c r="AG27" s="199">
        <v>1036.22013331</v>
      </c>
      <c r="AH27" s="232">
        <v>0.83953460180429</v>
      </c>
      <c r="AI27" s="199">
        <v>-166.277476310001</v>
      </c>
      <c r="AJ27" s="201">
        <v>942.804423999999</v>
      </c>
      <c r="AK27" s="198">
        <v>1.130655</v>
      </c>
      <c r="AL27" s="199">
        <v>0</v>
      </c>
      <c r="AM27" s="232" t="s">
        <v>29</v>
      </c>
      <c r="AN27" s="199">
        <v>1.130655</v>
      </c>
      <c r="AO27" s="201">
        <v>6.21735999999998</v>
      </c>
      <c r="AP27" s="198">
        <v>2.608954</v>
      </c>
      <c r="AQ27" s="199">
        <v>0</v>
      </c>
      <c r="AR27" s="200" t="s">
        <v>29</v>
      </c>
      <c r="AS27" s="199">
        <v>2.608954</v>
      </c>
      <c r="AT27" s="201">
        <v>1.34009199999999</v>
      </c>
      <c r="AU27" s="198">
        <v>-572.628311</v>
      </c>
      <c r="AV27" s="199">
        <v>-583.39332422</v>
      </c>
      <c r="AW27" s="200">
        <v>1.01845241070318</v>
      </c>
      <c r="AX27" s="662">
        <v>10.7650132199999</v>
      </c>
      <c r="AY27" s="201">
        <v>-748.046793999981</v>
      </c>
      <c r="AZ27" s="231">
        <v>-0.773108490962748</v>
      </c>
      <c r="BA27" s="232">
        <v>-0.65192131004089</v>
      </c>
      <c r="BB27" s="232">
        <v>0.814107655241003</v>
      </c>
      <c r="BC27" s="200">
        <v>-0.121187180921858</v>
      </c>
      <c r="BD27" s="250">
        <v>-1.19795959310209</v>
      </c>
      <c r="BE27" s="231">
        <v>0.596591185670711</v>
      </c>
      <c r="BF27" s="232">
        <v>0.493982131183481</v>
      </c>
      <c r="BG27" s="232">
        <v>1.20771815013106</v>
      </c>
      <c r="BH27" s="232">
        <v>0.102609054487229</v>
      </c>
      <c r="BI27" s="250">
        <v>0.694873762158746</v>
      </c>
      <c r="BJ27" s="287">
        <v>1.67618969910821</v>
      </c>
      <c r="BK27" s="288">
        <v>2.0243647226757</v>
      </c>
      <c r="BL27" s="232">
        <v>0.828007759833273</v>
      </c>
      <c r="BM27" s="232">
        <v>-0.34817502356749</v>
      </c>
      <c r="BN27" s="275">
        <v>1.43911031680535</v>
      </c>
      <c r="BO27" s="287">
        <v>-1.29587648884485</v>
      </c>
      <c r="BP27" s="288">
        <v>-1.31972650200731</v>
      </c>
      <c r="BQ27" s="232">
        <v>1.01807193621268</v>
      </c>
      <c r="BR27" s="232">
        <v>0.0238500131624542</v>
      </c>
      <c r="BS27" s="275">
        <v>-1.72399600954917</v>
      </c>
      <c r="BT27" s="199">
        <v>1967.92695323</v>
      </c>
      <c r="BU27" s="655">
        <v>-956.74184226</v>
      </c>
      <c r="BV27" s="671">
        <f t="shared" si="0"/>
        <v>0.376377279545005</v>
      </c>
      <c r="BW27" s="250">
        <f t="shared" si="1"/>
        <v>1.40148085334352</v>
      </c>
    </row>
    <row r="28" s="159" customFormat="1" ht="16.2" spans="1:16360">
      <c r="A28" s="204" t="s">
        <v>49</v>
      </c>
      <c r="B28" s="205">
        <v>3799.59927099999</v>
      </c>
      <c r="C28" s="206">
        <v>4055.04561615</v>
      </c>
      <c r="D28" s="234">
        <v>0.937005309106107</v>
      </c>
      <c r="E28" s="208">
        <v>-255.446345150006</v>
      </c>
      <c r="F28" s="209">
        <v>4071.61590800001</v>
      </c>
      <c r="G28" s="205">
        <v>394.988016</v>
      </c>
      <c r="H28" s="206">
        <v>329.79571</v>
      </c>
      <c r="I28" s="234">
        <v>1.19767481511509</v>
      </c>
      <c r="J28" s="206">
        <v>65.1923060000002</v>
      </c>
      <c r="K28" s="209">
        <v>383.234579999999</v>
      </c>
      <c r="L28" s="205">
        <v>0.019580000000017</v>
      </c>
      <c r="M28" s="206">
        <v>0</v>
      </c>
      <c r="N28" s="234" t="s">
        <v>29</v>
      </c>
      <c r="O28" s="206">
        <v>0.019580000000017</v>
      </c>
      <c r="P28" s="209">
        <v>53.2975569999997</v>
      </c>
      <c r="Q28" s="205">
        <v>2674.64114099999</v>
      </c>
      <c r="R28" s="206">
        <v>3109.25241429</v>
      </c>
      <c r="S28" s="234">
        <v>0.860220009384715</v>
      </c>
      <c r="T28" s="208">
        <v>-434.611273290007</v>
      </c>
      <c r="U28" s="209">
        <v>3686.62118700001</v>
      </c>
      <c r="V28" s="233">
        <v>0.703927164481235</v>
      </c>
      <c r="W28" s="234">
        <v>0.766761390280495</v>
      </c>
      <c r="X28" s="234">
        <v>0.918052439004168</v>
      </c>
      <c r="Y28" s="207">
        <v>-0.06283422579926</v>
      </c>
      <c r="Z28" s="251">
        <v>0.905444243833621</v>
      </c>
      <c r="AA28" s="205">
        <v>1396.994855</v>
      </c>
      <c r="AB28" s="206">
        <v>1398.29759082</v>
      </c>
      <c r="AC28" s="234">
        <v>0.999068341511454</v>
      </c>
      <c r="AD28" s="208">
        <v>-1.30273582000136</v>
      </c>
      <c r="AE28" s="206">
        <v>1416.60195</v>
      </c>
      <c r="AF28" s="205">
        <v>1939.269805</v>
      </c>
      <c r="AG28" s="206">
        <v>2062.53325623</v>
      </c>
      <c r="AH28" s="234">
        <v>0.94023686606862</v>
      </c>
      <c r="AI28" s="208">
        <v>-123.263451229998</v>
      </c>
      <c r="AJ28" s="209">
        <v>2068.366964</v>
      </c>
      <c r="AK28" s="205">
        <v>18.188579</v>
      </c>
      <c r="AL28" s="206">
        <v>0</v>
      </c>
      <c r="AM28" s="234" t="s">
        <v>29</v>
      </c>
      <c r="AN28" s="208">
        <v>18.188579</v>
      </c>
      <c r="AO28" s="209">
        <v>9.71487999999998</v>
      </c>
      <c r="AP28" s="205">
        <v>2.608954</v>
      </c>
      <c r="AQ28" s="206">
        <v>0</v>
      </c>
      <c r="AR28" s="207" t="s">
        <v>29</v>
      </c>
      <c r="AS28" s="208">
        <v>2.608954</v>
      </c>
      <c r="AT28" s="209">
        <v>1.92370499999999</v>
      </c>
      <c r="AU28" s="205">
        <v>83.9066399999942</v>
      </c>
      <c r="AV28" s="206">
        <v>264.419059100001</v>
      </c>
      <c r="AW28" s="207">
        <v>0.317324478370001</v>
      </c>
      <c r="AX28" s="484">
        <v>-180.512419100007</v>
      </c>
      <c r="AY28" s="209">
        <v>157.906032000019</v>
      </c>
      <c r="AZ28" s="233">
        <v>0.022083023502084</v>
      </c>
      <c r="BA28" s="234">
        <v>0.0652074191340539</v>
      </c>
      <c r="BB28" s="234">
        <v>0.338658143434347</v>
      </c>
      <c r="BC28" s="207">
        <v>-0.0431243956319699</v>
      </c>
      <c r="BD28" s="251">
        <v>0.0387821532207301</v>
      </c>
      <c r="BE28" s="233">
        <v>0.367668997534135</v>
      </c>
      <c r="BF28" s="234">
        <v>0.344829065609277</v>
      </c>
      <c r="BG28" s="234">
        <v>1.06623551841404</v>
      </c>
      <c r="BH28" s="234">
        <v>0.0228399319248581</v>
      </c>
      <c r="BI28" s="251">
        <v>0.347921312326299</v>
      </c>
      <c r="BJ28" s="290">
        <v>2.71983769832853</v>
      </c>
      <c r="BK28" s="291">
        <v>2.89998755827936</v>
      </c>
      <c r="BL28" s="234">
        <v>0.937879092123514</v>
      </c>
      <c r="BM28" s="234">
        <v>-0.180149859950828</v>
      </c>
      <c r="BN28" s="277">
        <v>2.87421311822987</v>
      </c>
      <c r="BO28" s="290">
        <v>0.060062239814043</v>
      </c>
      <c r="BP28" s="291">
        <v>0.189100704196264</v>
      </c>
      <c r="BQ28" s="234">
        <v>0.31762039210444</v>
      </c>
      <c r="BR28" s="234">
        <v>-0.129038464382221</v>
      </c>
      <c r="BS28" s="277">
        <v>0.111468173540223</v>
      </c>
      <c r="BT28" s="206">
        <v>8297.01501415</v>
      </c>
      <c r="BU28" s="209">
        <v>83.7374135799957</v>
      </c>
      <c r="BV28" s="234">
        <f t="shared" si="0"/>
        <v>0.457947739581046</v>
      </c>
      <c r="BW28" s="251">
        <f t="shared" si="1"/>
        <v>1.00202091768498</v>
      </c>
      <c r="XDB28" s="172"/>
      <c r="XDC28" s="172"/>
      <c r="XDD28" s="172"/>
      <c r="XDE28" s="172"/>
      <c r="XDF28" s="172"/>
      <c r="XDG28" s="172"/>
      <c r="XDH28" s="172"/>
      <c r="XDI28" s="172"/>
      <c r="XDJ28" s="172"/>
      <c r="XDK28" s="172"/>
      <c r="XDL28" s="164"/>
      <c r="XDM28" s="164"/>
      <c r="XDN28" s="164"/>
      <c r="XDO28" s="164"/>
      <c r="XDP28" s="164"/>
      <c r="XDQ28" s="164"/>
      <c r="XDR28" s="164"/>
      <c r="XDS28" s="164"/>
      <c r="XDT28" s="164"/>
      <c r="XDU28" s="164"/>
      <c r="XDV28" s="164"/>
      <c r="XDW28" s="164"/>
      <c r="XDX28" s="164"/>
      <c r="XDY28" s="164"/>
      <c r="XDZ28" s="164"/>
      <c r="XEA28" s="164"/>
      <c r="XEB28" s="164"/>
      <c r="XEC28" s="164"/>
      <c r="XED28" s="164"/>
      <c r="XEE28" s="164"/>
      <c r="XEF28" s="164"/>
    </row>
    <row r="29" s="159" customFormat="1" ht="16.5" hidden="1" customHeight="1" outlineLevel="2" spans="1:75">
      <c r="A29" s="203" t="s">
        <v>50</v>
      </c>
      <c r="B29" s="192">
        <v>1223.823342</v>
      </c>
      <c r="C29" s="193">
        <v>1314.18000001</v>
      </c>
      <c r="D29" s="177">
        <v>0.931244838599498</v>
      </c>
      <c r="E29" s="195">
        <v>-90.3566580099998</v>
      </c>
      <c r="F29" s="193">
        <v>1161.376342</v>
      </c>
      <c r="G29" s="192">
        <v>2.054728</v>
      </c>
      <c r="H29" s="193">
        <v>2.45</v>
      </c>
      <c r="I29" s="177">
        <v>0.838664489795918</v>
      </c>
      <c r="J29" s="195">
        <v>-0.395272000000002</v>
      </c>
      <c r="K29" s="196">
        <v>1.061741</v>
      </c>
      <c r="L29" s="192">
        <v>1068.897221</v>
      </c>
      <c r="M29" s="193">
        <v>1115.654344</v>
      </c>
      <c r="N29" s="177">
        <v>0.958089955682544</v>
      </c>
      <c r="O29" s="195">
        <v>-46.7571230000021</v>
      </c>
      <c r="P29" s="196">
        <v>1006.61709699999</v>
      </c>
      <c r="Q29" s="192">
        <v>154.926121000002</v>
      </c>
      <c r="R29" s="193">
        <v>198.52565601</v>
      </c>
      <c r="S29" s="177">
        <v>0.780383372677023</v>
      </c>
      <c r="T29" s="195">
        <v>-43.5995350099977</v>
      </c>
      <c r="U29" s="196">
        <v>154.759245000007</v>
      </c>
      <c r="V29" s="230">
        <v>0.126591899078194</v>
      </c>
      <c r="W29" s="177">
        <v>0.15106428039423</v>
      </c>
      <c r="X29" s="177">
        <v>0.838000212544151</v>
      </c>
      <c r="Y29" s="248">
        <v>-0.024472381316036</v>
      </c>
      <c r="Z29" s="249">
        <v>0.133255034912712</v>
      </c>
      <c r="AA29" s="192">
        <v>48.68919</v>
      </c>
      <c r="AB29" s="193">
        <v>58.20407335</v>
      </c>
      <c r="AC29" s="177">
        <v>0.836525473178072</v>
      </c>
      <c r="AD29" s="195">
        <v>-9.51488335000004</v>
      </c>
      <c r="AE29" s="656">
        <v>10.1870969999999</v>
      </c>
      <c r="AF29" s="192">
        <v>58.9503899999999</v>
      </c>
      <c r="AG29" s="193">
        <v>57.43486302</v>
      </c>
      <c r="AH29" s="177">
        <v>1.0263868824667</v>
      </c>
      <c r="AI29" s="195">
        <v>1.51552697999989</v>
      </c>
      <c r="AJ29" s="196">
        <v>58.1709629999999</v>
      </c>
      <c r="AK29" s="192">
        <v>0.1</v>
      </c>
      <c r="AL29" s="193">
        <v>0</v>
      </c>
      <c r="AM29" s="177" t="s">
        <v>29</v>
      </c>
      <c r="AN29" s="195">
        <v>0.1</v>
      </c>
      <c r="AO29" s="196">
        <v>2.214545</v>
      </c>
      <c r="AP29" s="192">
        <v>0</v>
      </c>
      <c r="AQ29" s="193">
        <v>0</v>
      </c>
      <c r="AR29" s="194" t="s">
        <v>29</v>
      </c>
      <c r="AS29" s="195">
        <v>0</v>
      </c>
      <c r="AT29" s="196">
        <v>0.0839479999999999</v>
      </c>
      <c r="AU29" s="192">
        <v>45.331813000002</v>
      </c>
      <c r="AV29" s="193">
        <v>80.4367196399996</v>
      </c>
      <c r="AW29" s="194">
        <v>0.563571130236139</v>
      </c>
      <c r="AX29" s="661">
        <v>-35.1049066399976</v>
      </c>
      <c r="AY29" s="196">
        <v>87.4700410000073</v>
      </c>
      <c r="AZ29" s="230">
        <v>0.0370411410244225</v>
      </c>
      <c r="BA29" s="177">
        <v>0.0612067750531796</v>
      </c>
      <c r="BB29" s="177">
        <v>0.605180406780772</v>
      </c>
      <c r="BC29" s="248">
        <v>-0.0241656340287571</v>
      </c>
      <c r="BD29" s="249">
        <v>0.0753158453782309</v>
      </c>
      <c r="BE29" s="230">
        <v>0.0397844920333281</v>
      </c>
      <c r="BF29" s="177">
        <v>0.0442892703811937</v>
      </c>
      <c r="BG29" s="177">
        <v>0.898287366012278</v>
      </c>
      <c r="BH29" s="177">
        <v>-0.00450477834786559</v>
      </c>
      <c r="BI29" s="249">
        <v>0.00877157268629804</v>
      </c>
      <c r="BJ29" s="285">
        <v>25.1354220926658</v>
      </c>
      <c r="BK29" s="286">
        <v>22.5788321052276</v>
      </c>
      <c r="BL29" s="177">
        <v>1.1132295052075</v>
      </c>
      <c r="BM29" s="299">
        <v>2.5565899874382</v>
      </c>
      <c r="BN29" s="274">
        <v>114.004641557846</v>
      </c>
      <c r="BO29" s="285">
        <v>0.931044714442817</v>
      </c>
      <c r="BP29" s="286">
        <v>1.38197749762817</v>
      </c>
      <c r="BQ29" s="177">
        <v>0.673704684801835</v>
      </c>
      <c r="BR29" s="299">
        <v>-0.450932783185356</v>
      </c>
      <c r="BS29" s="274">
        <v>8.58635595597137</v>
      </c>
      <c r="BT29" s="193">
        <v>3059.00494093</v>
      </c>
      <c r="BU29" s="668">
        <v>215.6164269</v>
      </c>
      <c r="BV29" s="669">
        <f t="shared" si="0"/>
        <v>0.400072365240421</v>
      </c>
      <c r="BW29" s="670">
        <f t="shared" si="1"/>
        <v>0.210242854182099</v>
      </c>
    </row>
    <row r="30" s="159" customFormat="1" ht="16.5" hidden="1" customHeight="1" outlineLevel="2" spans="1:75">
      <c r="A30" s="203" t="s">
        <v>51</v>
      </c>
      <c r="B30" s="192">
        <v>182.031056</v>
      </c>
      <c r="C30" s="193">
        <v>197</v>
      </c>
      <c r="D30" s="177">
        <v>0.924015512690354</v>
      </c>
      <c r="E30" s="195">
        <v>-14.9689440000002</v>
      </c>
      <c r="F30" s="193">
        <v>194.989757</v>
      </c>
      <c r="G30" s="192">
        <v>115.985265</v>
      </c>
      <c r="H30" s="193">
        <v>126.08</v>
      </c>
      <c r="I30" s="177">
        <v>0.919933891180202</v>
      </c>
      <c r="J30" s="195">
        <v>-10.0947350000001</v>
      </c>
      <c r="K30" s="196">
        <v>151.914412999999</v>
      </c>
      <c r="L30" s="192">
        <v>0</v>
      </c>
      <c r="M30" s="193">
        <v>0</v>
      </c>
      <c r="N30" s="177" t="s">
        <v>29</v>
      </c>
      <c r="O30" s="195">
        <v>0</v>
      </c>
      <c r="P30" s="196">
        <v>0</v>
      </c>
      <c r="Q30" s="192">
        <v>66.045791</v>
      </c>
      <c r="R30" s="193">
        <v>70.92</v>
      </c>
      <c r="S30" s="177">
        <v>0.931271728708403</v>
      </c>
      <c r="T30" s="211">
        <v>-4.87420900000005</v>
      </c>
      <c r="U30" s="254">
        <v>43.0753440000007</v>
      </c>
      <c r="V30" s="230">
        <v>0.362827049687609</v>
      </c>
      <c r="W30" s="177">
        <v>0.36</v>
      </c>
      <c r="X30" s="177">
        <v>1.00785291579892</v>
      </c>
      <c r="Y30" s="248">
        <v>0.0028270496876095</v>
      </c>
      <c r="Z30" s="254">
        <v>0.220910804048034</v>
      </c>
      <c r="AA30" s="278">
        <v>44.006278</v>
      </c>
      <c r="AB30" s="193">
        <v>47.56762015</v>
      </c>
      <c r="AC30" s="236">
        <v>0.925130958017877</v>
      </c>
      <c r="AD30" s="211">
        <v>-3.56134215000004</v>
      </c>
      <c r="AE30" s="236">
        <v>51.505812</v>
      </c>
      <c r="AF30" s="657">
        <v>18.69087</v>
      </c>
      <c r="AG30" s="193">
        <v>19.240692</v>
      </c>
      <c r="AH30" s="236">
        <v>0.971424000758391</v>
      </c>
      <c r="AI30" s="211">
        <v>-0.549822000000034</v>
      </c>
      <c r="AJ30" s="254">
        <v>23.766888</v>
      </c>
      <c r="AK30" s="278">
        <v>0</v>
      </c>
      <c r="AL30" s="193">
        <v>0</v>
      </c>
      <c r="AM30" s="236" t="s">
        <v>29</v>
      </c>
      <c r="AN30" s="211">
        <v>0</v>
      </c>
      <c r="AO30" s="254">
        <v>0</v>
      </c>
      <c r="AP30" s="278">
        <v>0.053465</v>
      </c>
      <c r="AQ30" s="193">
        <v>0</v>
      </c>
      <c r="AR30" s="659" t="s">
        <v>29</v>
      </c>
      <c r="AS30" s="211">
        <v>0.053465</v>
      </c>
      <c r="AT30" s="254">
        <v>0</v>
      </c>
      <c r="AU30" s="192">
        <v>3.29517800000003</v>
      </c>
      <c r="AV30" s="210">
        <v>4.11168785000002</v>
      </c>
      <c r="AW30" s="194">
        <v>0.801417354675895</v>
      </c>
      <c r="AX30" s="661">
        <v>-0.816509849999986</v>
      </c>
      <c r="AY30" s="196">
        <v>-32.1973559999992</v>
      </c>
      <c r="AZ30" s="235">
        <v>0.0181022847002549</v>
      </c>
      <c r="BA30" s="177">
        <v>0.0208715119289341</v>
      </c>
      <c r="BB30" s="236">
        <v>0.867320238317749</v>
      </c>
      <c r="BC30" s="253">
        <v>-0.00276922722867924</v>
      </c>
      <c r="BD30" s="254">
        <v>-0.165123319785455</v>
      </c>
      <c r="BE30" s="235">
        <v>0.24175148442802</v>
      </c>
      <c r="BF30" s="236">
        <v>0.241460000761421</v>
      </c>
      <c r="BG30" s="236">
        <v>1.00120717164615</v>
      </c>
      <c r="BH30" s="236">
        <v>0.000291483666598535</v>
      </c>
      <c r="BI30" s="254">
        <v>0.264146244358877</v>
      </c>
      <c r="BJ30" s="278">
        <v>4.1364792541646</v>
      </c>
      <c r="BK30" s="210">
        <v>4.14147269463511</v>
      </c>
      <c r="BL30" s="177">
        <v>0.998794283860187</v>
      </c>
      <c r="BM30" s="300">
        <v>-0.00499344047051498</v>
      </c>
      <c r="BN30" s="254">
        <v>3.78578163178944</v>
      </c>
      <c r="BO30" s="278">
        <v>0.0748797251155854</v>
      </c>
      <c r="BP30" s="210">
        <v>0.0864387967494316</v>
      </c>
      <c r="BQ30" s="177">
        <v>0.866274496308023</v>
      </c>
      <c r="BR30" s="299">
        <v>-0.0115590716338462</v>
      </c>
      <c r="BS30" s="274">
        <v>-0.62512083102387</v>
      </c>
      <c r="BT30" s="193">
        <v>431.7984</v>
      </c>
      <c r="BU30" s="668">
        <v>27.4715497</v>
      </c>
      <c r="BV30" s="669">
        <f t="shared" si="0"/>
        <v>0.421564915479075</v>
      </c>
      <c r="BW30" s="670">
        <f t="shared" si="1"/>
        <v>0.119948748286306</v>
      </c>
    </row>
    <row r="31" s="159" customFormat="1" ht="16.5" hidden="1" customHeight="1" outlineLevel="2" spans="1:75">
      <c r="A31" s="203" t="s">
        <v>52</v>
      </c>
      <c r="B31" s="192">
        <v>157.366102</v>
      </c>
      <c r="C31" s="193">
        <v>195</v>
      </c>
      <c r="D31" s="177">
        <v>0.80700565128205</v>
      </c>
      <c r="E31" s="195">
        <v>-37.6338980000002</v>
      </c>
      <c r="F31" s="193">
        <v>157.875647</v>
      </c>
      <c r="G31" s="192">
        <v>105.388415</v>
      </c>
      <c r="H31" s="193">
        <v>123.825</v>
      </c>
      <c r="I31" s="177">
        <v>0.851107732687259</v>
      </c>
      <c r="J31" s="195">
        <v>-18.4365850000002</v>
      </c>
      <c r="K31" s="196">
        <v>129.281323</v>
      </c>
      <c r="L31" s="192">
        <v>0</v>
      </c>
      <c r="M31" s="193">
        <v>0</v>
      </c>
      <c r="N31" s="177" t="s">
        <v>29</v>
      </c>
      <c r="O31" s="195">
        <v>0</v>
      </c>
      <c r="P31" s="196">
        <v>0</v>
      </c>
      <c r="Q31" s="192">
        <v>51.977687</v>
      </c>
      <c r="R31" s="193">
        <v>71.175</v>
      </c>
      <c r="S31" s="177">
        <v>0.730280112399016</v>
      </c>
      <c r="T31" s="195">
        <v>-19.197313</v>
      </c>
      <c r="U31" s="196">
        <v>28.594324</v>
      </c>
      <c r="V31" s="230">
        <v>0.330297861733908</v>
      </c>
      <c r="W31" s="177">
        <v>0.365</v>
      </c>
      <c r="X31" s="177">
        <v>0.904925648586049</v>
      </c>
      <c r="Y31" s="248">
        <v>-0.0347021382660923</v>
      </c>
      <c r="Z31" s="249">
        <v>0.181119283077269</v>
      </c>
      <c r="AA31" s="192">
        <v>37.41959</v>
      </c>
      <c r="AB31" s="193">
        <v>35.02364496</v>
      </c>
      <c r="AC31" s="177">
        <v>1.06840935724241</v>
      </c>
      <c r="AD31" s="195">
        <v>2.39594503999999</v>
      </c>
      <c r="AE31" s="656">
        <v>37.071606</v>
      </c>
      <c r="AF31" s="658">
        <v>19.272352</v>
      </c>
      <c r="AG31" s="193">
        <v>14.99149999</v>
      </c>
      <c r="AH31" s="177">
        <v>1.28555194696031</v>
      </c>
      <c r="AI31" s="195">
        <v>4.28085200999998</v>
      </c>
      <c r="AJ31" s="196">
        <v>12.970533</v>
      </c>
      <c r="AK31" s="192">
        <v>0</v>
      </c>
      <c r="AL31" s="193">
        <v>0</v>
      </c>
      <c r="AM31" s="177" t="s">
        <v>29</v>
      </c>
      <c r="AN31" s="195">
        <v>0</v>
      </c>
      <c r="AO31" s="196">
        <v>0</v>
      </c>
      <c r="AP31" s="192">
        <v>0</v>
      </c>
      <c r="AQ31" s="193">
        <v>0</v>
      </c>
      <c r="AR31" s="194" t="s">
        <v>29</v>
      </c>
      <c r="AS31" s="195">
        <v>0</v>
      </c>
      <c r="AT31" s="196">
        <v>0</v>
      </c>
      <c r="AU31" s="192">
        <v>-4.714255</v>
      </c>
      <c r="AV31" s="193">
        <v>21.15985505</v>
      </c>
      <c r="AW31" s="194">
        <v>-0.222792405187105</v>
      </c>
      <c r="AX31" s="661">
        <v>-25.87411005</v>
      </c>
      <c r="AY31" s="196">
        <v>-21.447815</v>
      </c>
      <c r="AZ31" s="230">
        <v>-0.0299572458114265</v>
      </c>
      <c r="BA31" s="177">
        <v>0.108512077179487</v>
      </c>
      <c r="BB31" s="177">
        <v>-0.276072918241856</v>
      </c>
      <c r="BC31" s="248">
        <v>-0.138469322990914</v>
      </c>
      <c r="BD31" s="249">
        <v>-0.135852586561371</v>
      </c>
      <c r="BE31" s="230">
        <v>0.237786851961295</v>
      </c>
      <c r="BF31" s="177">
        <v>0.179608435692308</v>
      </c>
      <c r="BG31" s="177">
        <v>1.32391806122433</v>
      </c>
      <c r="BH31" s="177">
        <v>0.0581784162689872</v>
      </c>
      <c r="BI31" s="249">
        <v>0.234815227708932</v>
      </c>
      <c r="BJ31" s="285">
        <v>4.20544698645816</v>
      </c>
      <c r="BK31" s="286">
        <v>5.56766722089339</v>
      </c>
      <c r="BL31" s="177">
        <v>0.755333754624679</v>
      </c>
      <c r="BM31" s="299">
        <v>-1.36222023443523</v>
      </c>
      <c r="BN31" s="274">
        <v>4.2586675905004</v>
      </c>
      <c r="BO31" s="285">
        <v>-0.12598360912025</v>
      </c>
      <c r="BP31" s="286">
        <v>0.604159135183284</v>
      </c>
      <c r="BQ31" s="177">
        <v>-0.208527193885813</v>
      </c>
      <c r="BR31" s="299">
        <v>-0.730142744303534</v>
      </c>
      <c r="BS31" s="274">
        <v>-0.578551007474561</v>
      </c>
      <c r="BT31" s="193">
        <v>403.9048</v>
      </c>
      <c r="BU31" s="668">
        <v>45.30354048</v>
      </c>
      <c r="BV31" s="669">
        <f t="shared" si="0"/>
        <v>0.38961186398379</v>
      </c>
      <c r="BW31" s="670">
        <f t="shared" si="1"/>
        <v>-0.104059306404125</v>
      </c>
    </row>
    <row r="32" s="159" customFormat="1" ht="16.5" hidden="1" customHeight="1" outlineLevel="2" spans="1:75">
      <c r="A32" s="203" t="s">
        <v>53</v>
      </c>
      <c r="B32" s="192">
        <v>76.2280889999999</v>
      </c>
      <c r="C32" s="193">
        <v>52.2</v>
      </c>
      <c r="D32" s="177">
        <v>1.4603082183908</v>
      </c>
      <c r="E32" s="195">
        <v>24.0280889999999</v>
      </c>
      <c r="F32" s="193">
        <v>39.4072180000001</v>
      </c>
      <c r="G32" s="192">
        <v>0</v>
      </c>
      <c r="H32" s="193">
        <v>0</v>
      </c>
      <c r="I32" s="177" t="s">
        <v>29</v>
      </c>
      <c r="J32" s="195">
        <v>0</v>
      </c>
      <c r="K32" s="196">
        <v>-5.55111512312578e-17</v>
      </c>
      <c r="L32" s="192">
        <v>54.529244</v>
      </c>
      <c r="M32" s="193">
        <v>37.323</v>
      </c>
      <c r="N32" s="177">
        <v>1.46100913645741</v>
      </c>
      <c r="O32" s="195">
        <v>17.206244</v>
      </c>
      <c r="P32" s="196">
        <v>27.551223</v>
      </c>
      <c r="Q32" s="192">
        <v>21.6988449999999</v>
      </c>
      <c r="R32" s="193">
        <v>14.877</v>
      </c>
      <c r="S32" s="177">
        <v>1.45854977482019</v>
      </c>
      <c r="T32" s="195">
        <v>6.82184499999991</v>
      </c>
      <c r="U32" s="196">
        <v>11.8559950000001</v>
      </c>
      <c r="V32" s="230">
        <v>0.284656814629053</v>
      </c>
      <c r="W32" s="177">
        <v>0.285</v>
      </c>
      <c r="X32" s="177">
        <v>0.998795840803694</v>
      </c>
      <c r="Y32" s="248">
        <v>-0.000343185370947185</v>
      </c>
      <c r="Z32" s="249">
        <v>0.300858462020843</v>
      </c>
      <c r="AA32" s="192">
        <v>4.00093699999999</v>
      </c>
      <c r="AB32" s="193">
        <v>2.4222</v>
      </c>
      <c r="AC32" s="177">
        <v>1.65177813557922</v>
      </c>
      <c r="AD32" s="195">
        <v>1.57873699999999</v>
      </c>
      <c r="AE32" s="656">
        <v>1.195996</v>
      </c>
      <c r="AF32" s="192">
        <v>0.618399</v>
      </c>
      <c r="AG32" s="193">
        <v>1.072509</v>
      </c>
      <c r="AH32" s="177">
        <v>0.576590965670218</v>
      </c>
      <c r="AI32" s="195">
        <v>-0.45411</v>
      </c>
      <c r="AJ32" s="196">
        <v>0.675901</v>
      </c>
      <c r="AK32" s="192">
        <v>0.0819199999999999</v>
      </c>
      <c r="AL32" s="193">
        <v>0</v>
      </c>
      <c r="AM32" s="177" t="s">
        <v>29</v>
      </c>
      <c r="AN32" s="195">
        <v>0.0819199999999999</v>
      </c>
      <c r="AO32" s="196">
        <v>0.11045</v>
      </c>
      <c r="AP32" s="192">
        <v>0</v>
      </c>
      <c r="AQ32" s="193">
        <v>0</v>
      </c>
      <c r="AR32" s="194" t="s">
        <v>29</v>
      </c>
      <c r="AS32" s="195">
        <v>0</v>
      </c>
      <c r="AT32" s="196">
        <v>0</v>
      </c>
      <c r="AU32" s="192">
        <v>17.1614289999999</v>
      </c>
      <c r="AV32" s="193">
        <v>11.382291</v>
      </c>
      <c r="AW32" s="194">
        <v>1.50773064930425</v>
      </c>
      <c r="AX32" s="661">
        <v>5.77913799999992</v>
      </c>
      <c r="AY32" s="196">
        <v>10.0945480000001</v>
      </c>
      <c r="AZ32" s="230">
        <v>0.22513261482916</v>
      </c>
      <c r="BA32" s="177">
        <v>0.218051551724138</v>
      </c>
      <c r="BB32" s="177">
        <v>1.0324742614718</v>
      </c>
      <c r="BC32" s="248">
        <v>0.00708106310502229</v>
      </c>
      <c r="BD32" s="249">
        <v>0.256159874061652</v>
      </c>
      <c r="BE32" s="230">
        <v>0.052486387268609</v>
      </c>
      <c r="BF32" s="177">
        <v>0.0464022988505747</v>
      </c>
      <c r="BG32" s="177">
        <v>1.13111609917488</v>
      </c>
      <c r="BH32" s="177">
        <v>0.0060840884180343</v>
      </c>
      <c r="BI32" s="249">
        <v>0.0303496684287634</v>
      </c>
      <c r="BJ32" s="285">
        <v>19.0525591880102</v>
      </c>
      <c r="BK32" s="286">
        <v>21.5506564280406</v>
      </c>
      <c r="BL32" s="177">
        <v>0.884082545310314</v>
      </c>
      <c r="BM32" s="299">
        <v>-2.49809724003039</v>
      </c>
      <c r="BN32" s="274">
        <v>32.9492891280574</v>
      </c>
      <c r="BO32" s="285">
        <v>4.28935246918409</v>
      </c>
      <c r="BP32" s="286">
        <v>4.69915407480802</v>
      </c>
      <c r="BQ32" s="177">
        <v>0.912792473049379</v>
      </c>
      <c r="BR32" s="299">
        <v>-0.409801605623939</v>
      </c>
      <c r="BS32" s="274">
        <v>8.44028575346416</v>
      </c>
      <c r="BT32" s="193">
        <v>157.1968</v>
      </c>
      <c r="BU32" s="668">
        <v>37.631822</v>
      </c>
      <c r="BV32" s="669">
        <f t="shared" si="0"/>
        <v>0.484921378806693</v>
      </c>
      <c r="BW32" s="670">
        <f t="shared" si="1"/>
        <v>0.45603502801432</v>
      </c>
    </row>
    <row r="33" s="159" customFormat="1" ht="16.5" hidden="1" customHeight="1" outlineLevel="2" spans="1:75">
      <c r="A33" s="203" t="s">
        <v>54</v>
      </c>
      <c r="B33" s="192">
        <v>120.495295</v>
      </c>
      <c r="C33" s="193">
        <v>102.4</v>
      </c>
      <c r="D33" s="177">
        <v>1.17671186523437</v>
      </c>
      <c r="E33" s="195">
        <v>18.0952949999997</v>
      </c>
      <c r="F33" s="193">
        <v>83.3289189999999</v>
      </c>
      <c r="G33" s="192">
        <v>0</v>
      </c>
      <c r="H33" s="193">
        <v>0</v>
      </c>
      <c r="I33" s="177" t="s">
        <v>29</v>
      </c>
      <c r="J33" s="195">
        <v>0</v>
      </c>
      <c r="K33" s="196">
        <v>-2.496715</v>
      </c>
      <c r="L33" s="192">
        <v>83.4481039999996</v>
      </c>
      <c r="M33" s="193">
        <v>70.656</v>
      </c>
      <c r="N33" s="177">
        <v>1.18104766757246</v>
      </c>
      <c r="O33" s="195">
        <v>12.7921039999996</v>
      </c>
      <c r="P33" s="196">
        <v>58.748292</v>
      </c>
      <c r="Q33" s="192">
        <v>37.0471910000001</v>
      </c>
      <c r="R33" s="193">
        <v>31.744</v>
      </c>
      <c r="S33" s="177">
        <v>1.16706120841734</v>
      </c>
      <c r="T33" s="195">
        <v>5.30319100000014</v>
      </c>
      <c r="U33" s="196">
        <v>24.5806269999999</v>
      </c>
      <c r="V33" s="230">
        <v>0.307457573343426</v>
      </c>
      <c r="W33" s="177">
        <v>0.31</v>
      </c>
      <c r="X33" s="177">
        <v>0.99179862368847</v>
      </c>
      <c r="Y33" s="248">
        <v>-0.00254242665657428</v>
      </c>
      <c r="Z33" s="249">
        <v>0.294983149847413</v>
      </c>
      <c r="AA33" s="192">
        <v>6.61283399999999</v>
      </c>
      <c r="AB33" s="193">
        <v>9.26492505</v>
      </c>
      <c r="AC33" s="177">
        <v>0.713749324933825</v>
      </c>
      <c r="AD33" s="195">
        <v>-2.65209105000001</v>
      </c>
      <c r="AE33" s="656">
        <v>0.53959099999999</v>
      </c>
      <c r="AF33" s="192">
        <v>3.712813</v>
      </c>
      <c r="AG33" s="193">
        <v>4.144781</v>
      </c>
      <c r="AH33" s="177">
        <v>0.895780259560154</v>
      </c>
      <c r="AI33" s="195">
        <v>-0.431968000000004</v>
      </c>
      <c r="AJ33" s="196">
        <v>2.577641</v>
      </c>
      <c r="AK33" s="192">
        <v>0.318605</v>
      </c>
      <c r="AL33" s="193">
        <v>0.21</v>
      </c>
      <c r="AM33" s="177">
        <v>1.51716666666667</v>
      </c>
      <c r="AN33" s="195">
        <v>0.108605</v>
      </c>
      <c r="AO33" s="196">
        <v>0.32349</v>
      </c>
      <c r="AP33" s="192">
        <v>0</v>
      </c>
      <c r="AQ33" s="193">
        <v>0</v>
      </c>
      <c r="AR33" s="194" t="s">
        <v>29</v>
      </c>
      <c r="AS33" s="195">
        <v>0</v>
      </c>
      <c r="AT33" s="196">
        <v>0</v>
      </c>
      <c r="AU33" s="192">
        <v>27.0401490000002</v>
      </c>
      <c r="AV33" s="193">
        <v>18.54429395</v>
      </c>
      <c r="AW33" s="194">
        <v>1.45813850195144</v>
      </c>
      <c r="AX33" s="661">
        <v>8.49585505000015</v>
      </c>
      <c r="AY33" s="196">
        <v>24.2835999999999</v>
      </c>
      <c r="AZ33" s="230">
        <v>0.22440833893141</v>
      </c>
      <c r="BA33" s="177">
        <v>0.181096620605469</v>
      </c>
      <c r="BB33" s="177">
        <v>1.23916359223676</v>
      </c>
      <c r="BC33" s="248">
        <v>0.0433117183259411</v>
      </c>
      <c r="BD33" s="249">
        <v>0.29141863702804</v>
      </c>
      <c r="BE33" s="230">
        <v>0.0548804332982462</v>
      </c>
      <c r="BF33" s="177">
        <v>0.0904777836914062</v>
      </c>
      <c r="BG33" s="177">
        <v>0.606562529045005</v>
      </c>
      <c r="BH33" s="177">
        <v>-0.03559735039316</v>
      </c>
      <c r="BI33" s="249">
        <v>0.0064754350167436</v>
      </c>
      <c r="BJ33" s="285">
        <v>18.2214304789747</v>
      </c>
      <c r="BK33" s="286">
        <v>11.0524369541446</v>
      </c>
      <c r="BL33" s="177">
        <v>1.64863464542467</v>
      </c>
      <c r="BM33" s="299">
        <v>7.16899352483006</v>
      </c>
      <c r="BN33" s="274">
        <v>154.429779221672</v>
      </c>
      <c r="BO33" s="285">
        <v>4.08904094674087</v>
      </c>
      <c r="BP33" s="286">
        <v>2.00155898185059</v>
      </c>
      <c r="BQ33" s="177">
        <v>2.0429280295104</v>
      </c>
      <c r="BR33" s="299">
        <v>2.08748196489028</v>
      </c>
      <c r="BS33" s="274">
        <v>45.0037157773209</v>
      </c>
      <c r="BT33" s="193">
        <v>242.3952</v>
      </c>
      <c r="BU33" s="668">
        <v>50.40186669</v>
      </c>
      <c r="BV33" s="669">
        <f t="shared" si="0"/>
        <v>0.497102644771844</v>
      </c>
      <c r="BW33" s="670">
        <f t="shared" si="1"/>
        <v>0.536491022570898</v>
      </c>
    </row>
    <row r="34" s="159" customFormat="1" ht="16.5" hidden="1" customHeight="1" outlineLevel="2" spans="1:75">
      <c r="A34" s="203" t="s">
        <v>55</v>
      </c>
      <c r="B34" s="192">
        <v>153.820619</v>
      </c>
      <c r="C34" s="193">
        <v>141</v>
      </c>
      <c r="D34" s="177">
        <v>1.09092637588652</v>
      </c>
      <c r="E34" s="195">
        <v>12.8206189999998</v>
      </c>
      <c r="F34" s="193">
        <v>128.881555000001</v>
      </c>
      <c r="G34" s="192">
        <v>0</v>
      </c>
      <c r="H34" s="193">
        <v>0</v>
      </c>
      <c r="I34" s="177" t="s">
        <v>29</v>
      </c>
      <c r="J34" s="195">
        <v>0</v>
      </c>
      <c r="K34" s="196">
        <v>0</v>
      </c>
      <c r="L34" s="192">
        <v>108.561846999999</v>
      </c>
      <c r="M34" s="193">
        <v>98.69999962</v>
      </c>
      <c r="N34" s="177">
        <v>1.09991740038467</v>
      </c>
      <c r="O34" s="195">
        <v>9.86184737999868</v>
      </c>
      <c r="P34" s="196">
        <v>92.4849749999997</v>
      </c>
      <c r="Q34" s="192">
        <v>45.2587720000011</v>
      </c>
      <c r="R34" s="193">
        <v>42.30000038</v>
      </c>
      <c r="S34" s="177">
        <v>1.06994731899341</v>
      </c>
      <c r="T34" s="195">
        <v>2.95877162000112</v>
      </c>
      <c r="U34" s="196">
        <v>36.3965800000013</v>
      </c>
      <c r="V34" s="230">
        <v>0.294230853407248</v>
      </c>
      <c r="W34" s="177">
        <v>0.300000002695035</v>
      </c>
      <c r="X34" s="177">
        <v>0.980769502546799</v>
      </c>
      <c r="Y34" s="248">
        <v>-0.00576914928778727</v>
      </c>
      <c r="Z34" s="249">
        <v>0.28240332761349</v>
      </c>
      <c r="AA34" s="192">
        <v>7.500983</v>
      </c>
      <c r="AB34" s="193">
        <v>7.93472806</v>
      </c>
      <c r="AC34" s="177">
        <v>0.945335863217976</v>
      </c>
      <c r="AD34" s="195">
        <v>-0.433745060000001</v>
      </c>
      <c r="AE34" s="656">
        <v>7.69832399999998</v>
      </c>
      <c r="AF34" s="192">
        <v>0.286708</v>
      </c>
      <c r="AG34" s="193">
        <v>1.02</v>
      </c>
      <c r="AH34" s="177">
        <v>0.281086274509803</v>
      </c>
      <c r="AI34" s="195">
        <v>-0.733292</v>
      </c>
      <c r="AJ34" s="196">
        <v>1.774044</v>
      </c>
      <c r="AK34" s="192">
        <v>0.20761</v>
      </c>
      <c r="AL34" s="193">
        <v>0</v>
      </c>
      <c r="AM34" s="177" t="s">
        <v>29</v>
      </c>
      <c r="AN34" s="195">
        <v>0.20761</v>
      </c>
      <c r="AO34" s="196">
        <v>0.18107</v>
      </c>
      <c r="AP34" s="192">
        <v>0.000635999999999999</v>
      </c>
      <c r="AQ34" s="193">
        <v>0</v>
      </c>
      <c r="AR34" s="194" t="s">
        <v>29</v>
      </c>
      <c r="AS34" s="195">
        <v>0.000635999999999999</v>
      </c>
      <c r="AT34" s="196">
        <v>0</v>
      </c>
      <c r="AU34" s="192">
        <v>37.6780550000011</v>
      </c>
      <c r="AV34" s="193">
        <v>33.34527232</v>
      </c>
      <c r="AW34" s="194">
        <v>1.12993694093787</v>
      </c>
      <c r="AX34" s="661">
        <v>4.33278268000113</v>
      </c>
      <c r="AY34" s="196">
        <v>27.1052820000014</v>
      </c>
      <c r="AZ34" s="230">
        <v>0.244948013113906</v>
      </c>
      <c r="BA34" s="177">
        <v>0.236491293049645</v>
      </c>
      <c r="BB34" s="177">
        <v>1.03575911804282</v>
      </c>
      <c r="BC34" s="248">
        <v>0.00845672006426088</v>
      </c>
      <c r="BD34" s="249">
        <v>0.210311568633705</v>
      </c>
      <c r="BE34" s="230">
        <v>0.0487644832582556</v>
      </c>
      <c r="BF34" s="177">
        <v>0.0562746670921986</v>
      </c>
      <c r="BG34" s="177">
        <v>0.866544144603493</v>
      </c>
      <c r="BH34" s="177">
        <v>-0.00751018383394301</v>
      </c>
      <c r="BI34" s="249">
        <v>0.059731774651539</v>
      </c>
      <c r="BJ34" s="285">
        <v>20.506728118168</v>
      </c>
      <c r="BK34" s="286">
        <v>17.7699851757743</v>
      </c>
      <c r="BL34" s="177">
        <v>1.15400929800013</v>
      </c>
      <c r="BM34" s="299">
        <v>2.7367429423937</v>
      </c>
      <c r="BN34" s="274">
        <v>16.741508281543</v>
      </c>
      <c r="BO34" s="285">
        <v>5.02308230801232</v>
      </c>
      <c r="BP34" s="286">
        <v>4.20244677169188</v>
      </c>
      <c r="BQ34" s="177">
        <v>1.19527565270983</v>
      </c>
      <c r="BR34" s="299">
        <v>0.820635536320432</v>
      </c>
      <c r="BS34" s="274">
        <v>3.52093286798547</v>
      </c>
      <c r="BT34" s="193">
        <v>301.4044</v>
      </c>
      <c r="BU34" s="668">
        <v>70.75259454</v>
      </c>
      <c r="BV34" s="669">
        <f t="shared" si="0"/>
        <v>0.510346295541804</v>
      </c>
      <c r="BW34" s="670">
        <f t="shared" si="1"/>
        <v>0.532532485133104</v>
      </c>
    </row>
    <row r="35" s="159" customFormat="1" ht="16.5" hidden="1" customHeight="1" outlineLevel="2" spans="1:75">
      <c r="A35" s="203" t="s">
        <v>56</v>
      </c>
      <c r="B35" s="192">
        <v>133.819587</v>
      </c>
      <c r="C35" s="193">
        <v>129</v>
      </c>
      <c r="D35" s="177">
        <v>1.03736113953488</v>
      </c>
      <c r="E35" s="195">
        <v>4.8195869999999</v>
      </c>
      <c r="F35" s="193">
        <v>88.892556</v>
      </c>
      <c r="G35" s="192">
        <v>0</v>
      </c>
      <c r="H35" s="193">
        <v>0</v>
      </c>
      <c r="I35" s="177" t="s">
        <v>29</v>
      </c>
      <c r="J35" s="195">
        <v>0</v>
      </c>
      <c r="K35" s="196">
        <v>0</v>
      </c>
      <c r="L35" s="192">
        <v>90.6352959999998</v>
      </c>
      <c r="M35" s="193">
        <v>89.76</v>
      </c>
      <c r="N35" s="177">
        <v>1.00975151515151</v>
      </c>
      <c r="O35" s="195">
        <v>0.875295999999835</v>
      </c>
      <c r="P35" s="196">
        <v>56.6527039999998</v>
      </c>
      <c r="Q35" s="192">
        <v>43.1842910000001</v>
      </c>
      <c r="R35" s="193">
        <v>39.24</v>
      </c>
      <c r="S35" s="177">
        <v>1.10051709989806</v>
      </c>
      <c r="T35" s="195">
        <v>3.94429100000006</v>
      </c>
      <c r="U35" s="196">
        <v>32.2398520000002</v>
      </c>
      <c r="V35" s="230">
        <v>0.322705307706562</v>
      </c>
      <c r="W35" s="177">
        <v>0.304186046511628</v>
      </c>
      <c r="X35" s="177">
        <v>1.06088136325552</v>
      </c>
      <c r="Y35" s="248">
        <v>0.0185192611949345</v>
      </c>
      <c r="Z35" s="249">
        <v>0.36268337249747</v>
      </c>
      <c r="AA35" s="192">
        <v>5.40582599999998</v>
      </c>
      <c r="AB35" s="193">
        <v>6.71612703</v>
      </c>
      <c r="AC35" s="177">
        <v>0.80490228607245</v>
      </c>
      <c r="AD35" s="195">
        <v>-1.31030103000003</v>
      </c>
      <c r="AE35" s="656">
        <v>6.09952499999999</v>
      </c>
      <c r="AF35" s="192">
        <v>2.058876</v>
      </c>
      <c r="AG35" s="193">
        <v>2.076995</v>
      </c>
      <c r="AH35" s="177">
        <v>0.991276339134182</v>
      </c>
      <c r="AI35" s="195">
        <v>-0.0181189999999987</v>
      </c>
      <c r="AJ35" s="196">
        <v>1.75532099999999</v>
      </c>
      <c r="AK35" s="192">
        <v>0.63084</v>
      </c>
      <c r="AL35" s="193">
        <v>0.15</v>
      </c>
      <c r="AM35" s="177">
        <v>4.2056</v>
      </c>
      <c r="AN35" s="195">
        <v>0.480839999999999</v>
      </c>
      <c r="AO35" s="196">
        <v>0.18786</v>
      </c>
      <c r="AP35" s="192">
        <v>0</v>
      </c>
      <c r="AQ35" s="193">
        <v>0</v>
      </c>
      <c r="AR35" s="194" t="s">
        <v>29</v>
      </c>
      <c r="AS35" s="195">
        <v>0</v>
      </c>
      <c r="AT35" s="196">
        <v>0</v>
      </c>
      <c r="AU35" s="192">
        <v>36.3504290000001</v>
      </c>
      <c r="AV35" s="193">
        <v>30.59687797</v>
      </c>
      <c r="AW35" s="194">
        <v>1.18804372902495</v>
      </c>
      <c r="AX35" s="661">
        <v>5.7535510300001</v>
      </c>
      <c r="AY35" s="196">
        <v>24.5728660000002</v>
      </c>
      <c r="AZ35" s="230">
        <v>0.271637581724117</v>
      </c>
      <c r="BA35" s="177">
        <v>0.237185100542636</v>
      </c>
      <c r="BB35" s="177">
        <v>1.14525567205807</v>
      </c>
      <c r="BC35" s="248">
        <v>0.0344524811814816</v>
      </c>
      <c r="BD35" s="249">
        <v>0.276433338242633</v>
      </c>
      <c r="BE35" s="230">
        <v>0.0403963733649842</v>
      </c>
      <c r="BF35" s="177">
        <v>0.0520630002325581</v>
      </c>
      <c r="BG35" s="177">
        <v>0.775913281688324</v>
      </c>
      <c r="BH35" s="177">
        <v>-0.011666626867574</v>
      </c>
      <c r="BI35" s="249">
        <v>0.0686168254628655</v>
      </c>
      <c r="BJ35" s="285">
        <v>24.7546974319929</v>
      </c>
      <c r="BK35" s="286">
        <v>19.2074985216591</v>
      </c>
      <c r="BL35" s="177">
        <v>1.28880381815875</v>
      </c>
      <c r="BM35" s="299">
        <v>5.54719891033377</v>
      </c>
      <c r="BN35" s="274">
        <v>14.5736850000615</v>
      </c>
      <c r="BO35" s="285">
        <v>6.72430614673877</v>
      </c>
      <c r="BP35" s="286">
        <v>4.55573246803225</v>
      </c>
      <c r="BQ35" s="177">
        <v>1.47600988291641</v>
      </c>
      <c r="BR35" s="299">
        <v>2.16857367870652</v>
      </c>
      <c r="BS35" s="274">
        <v>4.02865239506359</v>
      </c>
      <c r="BT35" s="193">
        <v>292.4</v>
      </c>
      <c r="BU35" s="668">
        <v>74.40191694</v>
      </c>
      <c r="BV35" s="669">
        <f t="shared" si="0"/>
        <v>0.45765932626539</v>
      </c>
      <c r="BW35" s="670">
        <f t="shared" si="1"/>
        <v>0.488568446822603</v>
      </c>
    </row>
    <row r="36" s="159" customFormat="1" ht="16.5" hidden="1" customHeight="1" outlineLevel="2" spans="1:75">
      <c r="A36" s="203" t="s">
        <v>57</v>
      </c>
      <c r="B36" s="192">
        <v>671.409653999999</v>
      </c>
      <c r="C36" s="193">
        <v>655</v>
      </c>
      <c r="D36" s="177">
        <v>1.02505290687023</v>
      </c>
      <c r="E36" s="195">
        <v>16.4096539999987</v>
      </c>
      <c r="F36" s="193">
        <v>347.145745</v>
      </c>
      <c r="G36" s="192">
        <v>7.63357999999999</v>
      </c>
      <c r="H36" s="193">
        <v>4.2</v>
      </c>
      <c r="I36" s="177">
        <v>1.81751904761905</v>
      </c>
      <c r="J36" s="195">
        <v>3.43357999999999</v>
      </c>
      <c r="K36" s="196">
        <v>9.99200722162641e-16</v>
      </c>
      <c r="L36" s="192">
        <v>545.758848</v>
      </c>
      <c r="M36" s="193">
        <v>519.8</v>
      </c>
      <c r="N36" s="177">
        <v>1.04994006925741</v>
      </c>
      <c r="O36" s="195">
        <v>25.958848</v>
      </c>
      <c r="P36" s="196">
        <v>293.213502</v>
      </c>
      <c r="Q36" s="192">
        <v>125.650805999999</v>
      </c>
      <c r="R36" s="193">
        <v>135.2</v>
      </c>
      <c r="S36" s="177">
        <v>0.929369866863896</v>
      </c>
      <c r="T36" s="195">
        <v>-9.54919400000131</v>
      </c>
      <c r="U36" s="196">
        <v>53.932243</v>
      </c>
      <c r="V36" s="230">
        <v>0.187144771081887</v>
      </c>
      <c r="W36" s="177">
        <v>0.206412213740458</v>
      </c>
      <c r="X36" s="177">
        <v>0.906655510788728</v>
      </c>
      <c r="Y36" s="248">
        <v>-0.0192674426585711</v>
      </c>
      <c r="Z36" s="249">
        <v>0.155359078360589</v>
      </c>
      <c r="AA36" s="192">
        <v>46.9330119999999</v>
      </c>
      <c r="AB36" s="193">
        <v>47.27266</v>
      </c>
      <c r="AC36" s="177">
        <v>0.992815128236912</v>
      </c>
      <c r="AD36" s="195">
        <v>-0.339648000000068</v>
      </c>
      <c r="AE36" s="656">
        <v>20.740452</v>
      </c>
      <c r="AF36" s="192">
        <v>79.9639819999999</v>
      </c>
      <c r="AG36" s="193">
        <v>71.655197</v>
      </c>
      <c r="AH36" s="177">
        <v>1.11595509255246</v>
      </c>
      <c r="AI36" s="195">
        <v>8.30878499999996</v>
      </c>
      <c r="AJ36" s="196">
        <v>67.0981669999999</v>
      </c>
      <c r="AK36" s="192">
        <v>0.001801</v>
      </c>
      <c r="AL36" s="193">
        <v>0</v>
      </c>
      <c r="AM36" s="177" t="s">
        <v>29</v>
      </c>
      <c r="AN36" s="195">
        <v>0.001801</v>
      </c>
      <c r="AO36" s="196">
        <v>0</v>
      </c>
      <c r="AP36" s="192">
        <v>0</v>
      </c>
      <c r="AQ36" s="193">
        <v>0</v>
      </c>
      <c r="AR36" s="194" t="s">
        <v>29</v>
      </c>
      <c r="AS36" s="195">
        <v>0</v>
      </c>
      <c r="AT36" s="196">
        <v>0</v>
      </c>
      <c r="AU36" s="192">
        <v>-8.87796700000108</v>
      </c>
      <c r="AV36" s="193">
        <v>12.0721430000001</v>
      </c>
      <c r="AW36" s="194">
        <v>-0.735409363524026</v>
      </c>
      <c r="AX36" s="661">
        <v>-20.9501100000011</v>
      </c>
      <c r="AY36" s="196">
        <v>-33.9063759999999</v>
      </c>
      <c r="AZ36" s="230">
        <v>-0.0132228765956962</v>
      </c>
      <c r="BA36" s="177">
        <v>0.0184307526717558</v>
      </c>
      <c r="BB36" s="177">
        <v>-0.717435518298696</v>
      </c>
      <c r="BC36" s="248">
        <v>-0.031653629267452</v>
      </c>
      <c r="BD36" s="249">
        <v>-0.0976718755403438</v>
      </c>
      <c r="BE36" s="230">
        <v>0.06990220012535</v>
      </c>
      <c r="BF36" s="177">
        <v>0.072172</v>
      </c>
      <c r="BG36" s="177">
        <v>0.96855013198124</v>
      </c>
      <c r="BH36" s="177">
        <v>-0.00226979987464997</v>
      </c>
      <c r="BI36" s="249">
        <v>0.0597456610047172</v>
      </c>
      <c r="BJ36" s="285">
        <v>14.3057013685804</v>
      </c>
      <c r="BK36" s="286">
        <v>13.8557889486227</v>
      </c>
      <c r="BL36" s="177">
        <v>1.03247107917318</v>
      </c>
      <c r="BM36" s="299">
        <v>0.44991241995765</v>
      </c>
      <c r="BN36" s="274">
        <v>16.7376171454701</v>
      </c>
      <c r="BO36" s="285">
        <v>-0.189162523811621</v>
      </c>
      <c r="BP36" s="286">
        <v>0.255372619184113</v>
      </c>
      <c r="BQ36" s="177">
        <v>-0.740731423815027</v>
      </c>
      <c r="BR36" s="299">
        <v>-0.444535142995734</v>
      </c>
      <c r="BS36" s="274">
        <v>-1.63479445867428</v>
      </c>
      <c r="BT36" s="193">
        <v>2045</v>
      </c>
      <c r="BU36" s="668">
        <v>142.851196999999</v>
      </c>
      <c r="BV36" s="669">
        <f t="shared" si="0"/>
        <v>0.328317679217603</v>
      </c>
      <c r="BW36" s="670">
        <f t="shared" si="1"/>
        <v>-0.0621483556767197</v>
      </c>
    </row>
    <row r="37" s="159" customFormat="1" ht="16.5" hidden="1" customHeight="1" outlineLevel="2" spans="1:75">
      <c r="A37" s="203" t="s">
        <v>58</v>
      </c>
      <c r="B37" s="192">
        <v>800.18728</v>
      </c>
      <c r="C37" s="193">
        <v>890</v>
      </c>
      <c r="D37" s="177">
        <v>0.899086831460674</v>
      </c>
      <c r="E37" s="195">
        <v>-89.81272</v>
      </c>
      <c r="F37" s="193">
        <v>671.505140999999</v>
      </c>
      <c r="G37" s="192">
        <v>0</v>
      </c>
      <c r="H37" s="193">
        <v>0</v>
      </c>
      <c r="I37" s="177" t="s">
        <v>29</v>
      </c>
      <c r="J37" s="195">
        <v>0</v>
      </c>
      <c r="K37" s="196">
        <v>0</v>
      </c>
      <c r="L37" s="192">
        <v>626.089048</v>
      </c>
      <c r="M37" s="193">
        <v>694.2</v>
      </c>
      <c r="N37" s="177">
        <v>0.901885692883895</v>
      </c>
      <c r="O37" s="195">
        <v>-68.1109520000001</v>
      </c>
      <c r="P37" s="196">
        <v>481.512083999997</v>
      </c>
      <c r="Q37" s="192">
        <v>174.098232</v>
      </c>
      <c r="R37" s="193">
        <v>195.8</v>
      </c>
      <c r="S37" s="177">
        <v>0.889163595505618</v>
      </c>
      <c r="T37" s="195">
        <v>-21.7017679999999</v>
      </c>
      <c r="U37" s="196">
        <v>189.993057000002</v>
      </c>
      <c r="V37" s="230">
        <v>0.21757185642841</v>
      </c>
      <c r="W37" s="177">
        <v>0.22</v>
      </c>
      <c r="X37" s="177">
        <v>0.988962983765501</v>
      </c>
      <c r="Y37" s="248">
        <v>-0.00242814357158977</v>
      </c>
      <c r="Z37" s="249">
        <v>0.282936116791401</v>
      </c>
      <c r="AA37" s="192">
        <v>36.834613</v>
      </c>
      <c r="AB37" s="193">
        <v>54.31227227</v>
      </c>
      <c r="AC37" s="177">
        <v>0.678200551376047</v>
      </c>
      <c r="AD37" s="195">
        <v>-17.47765927</v>
      </c>
      <c r="AE37" s="656">
        <v>55.6999859999999</v>
      </c>
      <c r="AF37" s="192">
        <v>107.334533</v>
      </c>
      <c r="AG37" s="193">
        <v>123.386912</v>
      </c>
      <c r="AH37" s="177">
        <v>0.869902093019396</v>
      </c>
      <c r="AI37" s="195">
        <v>-16.052379</v>
      </c>
      <c r="AJ37" s="196">
        <v>91.094397</v>
      </c>
      <c r="AK37" s="192">
        <v>0</v>
      </c>
      <c r="AL37" s="193">
        <v>0</v>
      </c>
      <c r="AM37" s="177" t="s">
        <v>29</v>
      </c>
      <c r="AN37" s="195">
        <v>0</v>
      </c>
      <c r="AO37" s="196">
        <v>0</v>
      </c>
      <c r="AP37" s="192">
        <v>0.000418999999999999</v>
      </c>
      <c r="AQ37" s="193">
        <v>0</v>
      </c>
      <c r="AR37" s="194" t="s">
        <v>29</v>
      </c>
      <c r="AS37" s="195">
        <v>0.000418999999999999</v>
      </c>
      <c r="AT37" s="196">
        <v>0.004681</v>
      </c>
      <c r="AU37" s="192">
        <v>29.9286670000001</v>
      </c>
      <c r="AV37" s="193">
        <v>18.10081573</v>
      </c>
      <c r="AW37" s="194">
        <v>1.65344299651627</v>
      </c>
      <c r="AX37" s="661">
        <v>11.8278512700001</v>
      </c>
      <c r="AY37" s="196">
        <v>43.1939930000017</v>
      </c>
      <c r="AZ37" s="230">
        <v>0.0374020779235582</v>
      </c>
      <c r="BA37" s="177">
        <v>0.0203379952022472</v>
      </c>
      <c r="BB37" s="177">
        <v>1.83902481791448</v>
      </c>
      <c r="BC37" s="248">
        <v>0.017064082721311</v>
      </c>
      <c r="BD37" s="249">
        <v>0.0643241434245427</v>
      </c>
      <c r="BE37" s="230">
        <v>0.0460324900440806</v>
      </c>
      <c r="BF37" s="177">
        <v>0.0610250250224719</v>
      </c>
      <c r="BG37" s="177">
        <v>0.754321526736443</v>
      </c>
      <c r="BH37" s="177">
        <v>-0.0149925349783913</v>
      </c>
      <c r="BI37" s="249">
        <v>0.0829479665889856</v>
      </c>
      <c r="BJ37" s="285">
        <v>21.7237868088909</v>
      </c>
      <c r="BK37" s="286">
        <v>16.3867200321796</v>
      </c>
      <c r="BL37" s="177">
        <v>1.32569463359541</v>
      </c>
      <c r="BM37" s="299">
        <v>5.33706677671132</v>
      </c>
      <c r="BN37" s="274">
        <v>12.0557506244256</v>
      </c>
      <c r="BO37" s="285">
        <v>0.812514767020903</v>
      </c>
      <c r="BP37" s="286">
        <v>0.333273033395036</v>
      </c>
      <c r="BQ37" s="177">
        <v>2.43798533215801</v>
      </c>
      <c r="BR37" s="299">
        <v>0.479241733625867</v>
      </c>
      <c r="BS37" s="274">
        <v>0.775475832256075</v>
      </c>
      <c r="BT37" s="193">
        <v>2150.004382</v>
      </c>
      <c r="BU37" s="668">
        <v>105.21166453</v>
      </c>
      <c r="BV37" s="669">
        <f t="shared" si="0"/>
        <v>0.372179371679067</v>
      </c>
      <c r="BW37" s="670">
        <f t="shared" si="1"/>
        <v>0.284461491353616</v>
      </c>
    </row>
    <row r="38" s="159" customFormat="1" ht="16.5" hidden="1" customHeight="1" outlineLevel="2" spans="1:75">
      <c r="A38" s="203" t="s">
        <v>59</v>
      </c>
      <c r="B38" s="192">
        <v>0</v>
      </c>
      <c r="C38" s="193">
        <v>0</v>
      </c>
      <c r="D38" s="177" t="s">
        <v>29</v>
      </c>
      <c r="E38" s="195">
        <v>0</v>
      </c>
      <c r="F38" s="193">
        <v>106.625336</v>
      </c>
      <c r="G38" s="192">
        <v>0</v>
      </c>
      <c r="H38" s="193">
        <v>0</v>
      </c>
      <c r="I38" s="177" t="s">
        <v>29</v>
      </c>
      <c r="J38" s="195">
        <v>0</v>
      </c>
      <c r="K38" s="196">
        <v>63.101977</v>
      </c>
      <c r="L38" s="192">
        <v>0</v>
      </c>
      <c r="M38" s="193">
        <v>0</v>
      </c>
      <c r="N38" s="177" t="s">
        <v>29</v>
      </c>
      <c r="O38" s="195">
        <v>0</v>
      </c>
      <c r="P38" s="196">
        <v>0</v>
      </c>
      <c r="Q38" s="192">
        <v>0</v>
      </c>
      <c r="R38" s="193">
        <v>0</v>
      </c>
      <c r="S38" s="177" t="s">
        <v>29</v>
      </c>
      <c r="T38" s="195">
        <v>0</v>
      </c>
      <c r="U38" s="196">
        <v>43.523359</v>
      </c>
      <c r="V38" s="230" t="s">
        <v>29</v>
      </c>
      <c r="W38" s="177" t="s">
        <v>29</v>
      </c>
      <c r="X38" s="177" t="s">
        <v>29</v>
      </c>
      <c r="Y38" s="248" t="s">
        <v>29</v>
      </c>
      <c r="Z38" s="249">
        <v>0.408189653911149</v>
      </c>
      <c r="AA38" s="192">
        <v>0</v>
      </c>
      <c r="AB38" s="193">
        <v>0</v>
      </c>
      <c r="AC38" s="177" t="s">
        <v>29</v>
      </c>
      <c r="AD38" s="195">
        <v>0</v>
      </c>
      <c r="AE38" s="656">
        <v>17.10366</v>
      </c>
      <c r="AF38" s="192">
        <v>0.102698</v>
      </c>
      <c r="AG38" s="193">
        <v>0</v>
      </c>
      <c r="AH38" s="177" t="s">
        <v>29</v>
      </c>
      <c r="AI38" s="195">
        <v>0.102698</v>
      </c>
      <c r="AJ38" s="196">
        <v>15.282958</v>
      </c>
      <c r="AK38" s="192">
        <v>0.0014</v>
      </c>
      <c r="AL38" s="193">
        <v>0</v>
      </c>
      <c r="AM38" s="177" t="s">
        <v>29</v>
      </c>
      <c r="AN38" s="195">
        <v>0.0014</v>
      </c>
      <c r="AO38" s="196">
        <v>0.0858</v>
      </c>
      <c r="AP38" s="192">
        <v>0</v>
      </c>
      <c r="AQ38" s="193">
        <v>0</v>
      </c>
      <c r="AR38" s="194" t="s">
        <v>29</v>
      </c>
      <c r="AS38" s="195">
        <v>0</v>
      </c>
      <c r="AT38" s="196">
        <v>0</v>
      </c>
      <c r="AU38" s="192">
        <v>-0.101298</v>
      </c>
      <c r="AV38" s="193">
        <v>0</v>
      </c>
      <c r="AW38" s="194" t="s">
        <v>29</v>
      </c>
      <c r="AX38" s="661">
        <v>-0.101298</v>
      </c>
      <c r="AY38" s="196">
        <v>11.2225410000001</v>
      </c>
      <c r="AZ38" s="230" t="s">
        <v>29</v>
      </c>
      <c r="BA38" s="177" t="s">
        <v>29</v>
      </c>
      <c r="BB38" s="177" t="s">
        <v>29</v>
      </c>
      <c r="BC38" s="248" t="s">
        <v>29</v>
      </c>
      <c r="BD38" s="249">
        <v>0.105252104434166</v>
      </c>
      <c r="BE38" s="230" t="s">
        <v>29</v>
      </c>
      <c r="BF38" s="177" t="s">
        <v>29</v>
      </c>
      <c r="BG38" s="177" t="s">
        <v>29</v>
      </c>
      <c r="BH38" s="177" t="s">
        <v>29</v>
      </c>
      <c r="BI38" s="249">
        <v>0.160408966964474</v>
      </c>
      <c r="BJ38" s="285" t="s">
        <v>29</v>
      </c>
      <c r="BK38" s="286" t="s">
        <v>29</v>
      </c>
      <c r="BL38" s="177" t="s">
        <v>29</v>
      </c>
      <c r="BM38" s="299" t="s">
        <v>29</v>
      </c>
      <c r="BN38" s="274">
        <v>6.23406545733487</v>
      </c>
      <c r="BO38" s="285" t="s">
        <v>29</v>
      </c>
      <c r="BP38" s="286" t="s">
        <v>29</v>
      </c>
      <c r="BQ38" s="177" t="s">
        <v>29</v>
      </c>
      <c r="BR38" s="299" t="s">
        <v>29</v>
      </c>
      <c r="BS38" s="274">
        <v>0.656148508564839</v>
      </c>
      <c r="BT38" s="193">
        <v>0</v>
      </c>
      <c r="BU38" s="668">
        <v>0</v>
      </c>
      <c r="BV38" s="669" t="str">
        <f t="shared" si="0"/>
        <v>/</v>
      </c>
      <c r="BW38" s="670" t="str">
        <f t="shared" si="1"/>
        <v>/</v>
      </c>
    </row>
    <row r="39" s="159" customFormat="1" ht="16.5" hidden="1" customHeight="1" outlineLevel="2" spans="1:75">
      <c r="A39" s="203" t="s">
        <v>60</v>
      </c>
      <c r="B39" s="192">
        <v>0</v>
      </c>
      <c r="C39" s="193">
        <v>0</v>
      </c>
      <c r="D39" s="177" t="s">
        <v>29</v>
      </c>
      <c r="E39" s="195">
        <v>0</v>
      </c>
      <c r="F39" s="193">
        <v>0</v>
      </c>
      <c r="G39" s="192">
        <v>0</v>
      </c>
      <c r="H39" s="193">
        <v>0</v>
      </c>
      <c r="I39" s="177" t="s">
        <v>29</v>
      </c>
      <c r="J39" s="195">
        <v>0</v>
      </c>
      <c r="K39" s="196">
        <v>0</v>
      </c>
      <c r="L39" s="192">
        <v>0</v>
      </c>
      <c r="M39" s="193">
        <v>0</v>
      </c>
      <c r="N39" s="177" t="s">
        <v>29</v>
      </c>
      <c r="O39" s="195">
        <v>0</v>
      </c>
      <c r="P39" s="196">
        <v>0</v>
      </c>
      <c r="Q39" s="192">
        <v>0</v>
      </c>
      <c r="R39" s="193">
        <v>0</v>
      </c>
      <c r="S39" s="177" t="s">
        <v>29</v>
      </c>
      <c r="T39" s="195">
        <v>0</v>
      </c>
      <c r="U39" s="196">
        <v>0</v>
      </c>
      <c r="V39" s="230" t="s">
        <v>29</v>
      </c>
      <c r="W39" s="177" t="s">
        <v>29</v>
      </c>
      <c r="X39" s="177" t="s">
        <v>29</v>
      </c>
      <c r="Y39" s="248" t="s">
        <v>29</v>
      </c>
      <c r="Z39" s="249" t="s">
        <v>29</v>
      </c>
      <c r="AA39" s="192">
        <v>0</v>
      </c>
      <c r="AB39" s="193">
        <v>0</v>
      </c>
      <c r="AC39" s="177" t="s">
        <v>29</v>
      </c>
      <c r="AD39" s="195">
        <v>0</v>
      </c>
      <c r="AE39" s="656">
        <v>0</v>
      </c>
      <c r="AF39" s="192">
        <v>0</v>
      </c>
      <c r="AG39" s="193">
        <v>0</v>
      </c>
      <c r="AH39" s="177" t="s">
        <v>29</v>
      </c>
      <c r="AI39" s="195">
        <v>0</v>
      </c>
      <c r="AJ39" s="196">
        <v>0</v>
      </c>
      <c r="AK39" s="192">
        <v>0</v>
      </c>
      <c r="AL39" s="193">
        <v>0</v>
      </c>
      <c r="AM39" s="177" t="s">
        <v>29</v>
      </c>
      <c r="AN39" s="195">
        <v>0</v>
      </c>
      <c r="AO39" s="196">
        <v>0</v>
      </c>
      <c r="AP39" s="192">
        <v>0</v>
      </c>
      <c r="AQ39" s="193">
        <v>0</v>
      </c>
      <c r="AR39" s="194" t="s">
        <v>29</v>
      </c>
      <c r="AS39" s="195">
        <v>0</v>
      </c>
      <c r="AT39" s="196">
        <v>0</v>
      </c>
      <c r="AU39" s="192">
        <v>0</v>
      </c>
      <c r="AV39" s="193">
        <v>0</v>
      </c>
      <c r="AW39" s="194" t="s">
        <v>29</v>
      </c>
      <c r="AX39" s="661">
        <v>0</v>
      </c>
      <c r="AY39" s="196">
        <v>0</v>
      </c>
      <c r="AZ39" s="230" t="s">
        <v>29</v>
      </c>
      <c r="BA39" s="177" t="s">
        <v>29</v>
      </c>
      <c r="BB39" s="177" t="s">
        <v>29</v>
      </c>
      <c r="BC39" s="248" t="s">
        <v>29</v>
      </c>
      <c r="BD39" s="249" t="s">
        <v>29</v>
      </c>
      <c r="BE39" s="230" t="s">
        <v>29</v>
      </c>
      <c r="BF39" s="177" t="s">
        <v>29</v>
      </c>
      <c r="BG39" s="177" t="s">
        <v>29</v>
      </c>
      <c r="BH39" s="177" t="s">
        <v>29</v>
      </c>
      <c r="BI39" s="249" t="s">
        <v>29</v>
      </c>
      <c r="BJ39" s="285" t="s">
        <v>29</v>
      </c>
      <c r="BK39" s="286" t="s">
        <v>29</v>
      </c>
      <c r="BL39" s="177" t="s">
        <v>29</v>
      </c>
      <c r="BM39" s="299" t="s">
        <v>29</v>
      </c>
      <c r="BN39" s="274" t="s">
        <v>29</v>
      </c>
      <c r="BO39" s="285" t="s">
        <v>29</v>
      </c>
      <c r="BP39" s="286" t="s">
        <v>29</v>
      </c>
      <c r="BQ39" s="177" t="s">
        <v>29</v>
      </c>
      <c r="BR39" s="299" t="s">
        <v>29</v>
      </c>
      <c r="BS39" s="274" t="s">
        <v>29</v>
      </c>
      <c r="BT39" s="193">
        <v>0</v>
      </c>
      <c r="BU39" s="668">
        <v>0</v>
      </c>
      <c r="BV39" s="669" t="str">
        <f t="shared" si="0"/>
        <v>/</v>
      </c>
      <c r="BW39" s="670" t="str">
        <f t="shared" si="1"/>
        <v>/</v>
      </c>
    </row>
    <row r="40" s="159" customFormat="1" ht="16.5" hidden="1" customHeight="1" outlineLevel="2" spans="1:75">
      <c r="A40" s="203" t="s">
        <v>61</v>
      </c>
      <c r="B40" s="192">
        <v>0</v>
      </c>
      <c r="C40" s="193">
        <v>0</v>
      </c>
      <c r="D40" s="177" t="s">
        <v>29</v>
      </c>
      <c r="E40" s="195">
        <v>0</v>
      </c>
      <c r="F40" s="193">
        <v>1.98019799999999</v>
      </c>
      <c r="G40" s="192">
        <v>0</v>
      </c>
      <c r="H40" s="193">
        <v>0</v>
      </c>
      <c r="I40" s="177" t="s">
        <v>29</v>
      </c>
      <c r="J40" s="195">
        <v>0</v>
      </c>
      <c r="K40" s="196">
        <v>0</v>
      </c>
      <c r="L40" s="192">
        <v>0</v>
      </c>
      <c r="M40" s="193">
        <v>0</v>
      </c>
      <c r="N40" s="177" t="s">
        <v>29</v>
      </c>
      <c r="O40" s="195">
        <v>0</v>
      </c>
      <c r="P40" s="196">
        <v>0</v>
      </c>
      <c r="Q40" s="192"/>
      <c r="R40" s="193"/>
      <c r="S40" s="177" t="s">
        <v>29</v>
      </c>
      <c r="T40" s="195">
        <v>0</v>
      </c>
      <c r="U40" s="196"/>
      <c r="V40" s="230" t="s">
        <v>29</v>
      </c>
      <c r="W40" s="177" t="s">
        <v>29</v>
      </c>
      <c r="X40" s="177" t="s">
        <v>29</v>
      </c>
      <c r="Y40" s="248" t="s">
        <v>29</v>
      </c>
      <c r="Z40" s="249">
        <v>0</v>
      </c>
      <c r="AA40" s="192">
        <v>0</v>
      </c>
      <c r="AB40" s="193">
        <v>0</v>
      </c>
      <c r="AC40" s="177" t="s">
        <v>29</v>
      </c>
      <c r="AD40" s="195">
        <v>0</v>
      </c>
      <c r="AE40" s="656">
        <v>0</v>
      </c>
      <c r="AF40" s="192">
        <v>1.080267</v>
      </c>
      <c r="AG40" s="193">
        <v>1.080267</v>
      </c>
      <c r="AH40" s="177">
        <v>0.999999999999997</v>
      </c>
      <c r="AI40" s="195">
        <v>-3.10862446895044e-15</v>
      </c>
      <c r="AJ40" s="196">
        <v>1.080267</v>
      </c>
      <c r="AK40" s="192">
        <v>0</v>
      </c>
      <c r="AL40" s="193">
        <v>0</v>
      </c>
      <c r="AM40" s="177" t="s">
        <v>29</v>
      </c>
      <c r="AN40" s="195">
        <v>0</v>
      </c>
      <c r="AO40" s="196">
        <v>0</v>
      </c>
      <c r="AP40" s="192">
        <v>0</v>
      </c>
      <c r="AQ40" s="193">
        <v>0</v>
      </c>
      <c r="AR40" s="194" t="s">
        <v>29</v>
      </c>
      <c r="AS40" s="195">
        <v>0</v>
      </c>
      <c r="AT40" s="196">
        <v>0</v>
      </c>
      <c r="AU40" s="192">
        <v>-1.080267</v>
      </c>
      <c r="AV40" s="193">
        <v>-1.080267</v>
      </c>
      <c r="AW40" s="194">
        <v>1</v>
      </c>
      <c r="AX40" s="661">
        <v>3.10862446895044e-15</v>
      </c>
      <c r="AY40" s="196">
        <v>0.899930999999993</v>
      </c>
      <c r="AZ40" s="230" t="s">
        <v>29</v>
      </c>
      <c r="BA40" s="177" t="s">
        <v>29</v>
      </c>
      <c r="BB40" s="177" t="s">
        <v>29</v>
      </c>
      <c r="BC40" s="248" t="s">
        <v>29</v>
      </c>
      <c r="BD40" s="249">
        <v>0.45446515954465</v>
      </c>
      <c r="BE40" s="230" t="s">
        <v>29</v>
      </c>
      <c r="BF40" s="177" t="s">
        <v>29</v>
      </c>
      <c r="BG40" s="177" t="s">
        <v>29</v>
      </c>
      <c r="BH40" s="177" t="s">
        <v>29</v>
      </c>
      <c r="BI40" s="249">
        <v>0</v>
      </c>
      <c r="BJ40" s="285" t="s">
        <v>29</v>
      </c>
      <c r="BK40" s="286" t="s">
        <v>29</v>
      </c>
      <c r="BL40" s="177" t="s">
        <v>29</v>
      </c>
      <c r="BM40" s="299" t="s">
        <v>29</v>
      </c>
      <c r="BN40" s="274" t="s">
        <v>29</v>
      </c>
      <c r="BO40" s="285" t="s">
        <v>29</v>
      </c>
      <c r="BP40" s="286" t="s">
        <v>29</v>
      </c>
      <c r="BQ40" s="177" t="s">
        <v>29</v>
      </c>
      <c r="BR40" s="299" t="s">
        <v>29</v>
      </c>
      <c r="BS40" s="274" t="s">
        <v>29</v>
      </c>
      <c r="BT40" s="193">
        <v>0</v>
      </c>
      <c r="BU40" s="668">
        <v>-2.160534</v>
      </c>
      <c r="BV40" s="669" t="str">
        <f t="shared" si="0"/>
        <v>/</v>
      </c>
      <c r="BW40" s="670">
        <f t="shared" si="1"/>
        <v>1.5</v>
      </c>
    </row>
    <row r="41" s="163" customFormat="1" collapsed="1" spans="1:75">
      <c r="A41" s="197" t="s">
        <v>62</v>
      </c>
      <c r="B41" s="198">
        <v>3519.181024</v>
      </c>
      <c r="C41" s="199">
        <v>3675.78000001</v>
      </c>
      <c r="D41" s="232">
        <v>0.95739707599215</v>
      </c>
      <c r="E41" s="199">
        <v>-156.598976010002</v>
      </c>
      <c r="F41" s="201">
        <v>2982.008414</v>
      </c>
      <c r="G41" s="198">
        <v>231.061988</v>
      </c>
      <c r="H41" s="199">
        <v>256.555</v>
      </c>
      <c r="I41" s="232">
        <v>0.900633345676365</v>
      </c>
      <c r="J41" s="199">
        <v>-25.4930120000003</v>
      </c>
      <c r="K41" s="201">
        <v>342.862738999999</v>
      </c>
      <c r="L41" s="198">
        <v>2577.919608</v>
      </c>
      <c r="M41" s="199">
        <v>2626.09334362</v>
      </c>
      <c r="N41" s="232">
        <v>0.981655741317406</v>
      </c>
      <c r="O41" s="199">
        <v>-48.1737356200042</v>
      </c>
      <c r="P41" s="201">
        <v>2016.77987699999</v>
      </c>
      <c r="Q41" s="198">
        <v>719.887736000002</v>
      </c>
      <c r="R41" s="199">
        <v>799.78165639</v>
      </c>
      <c r="S41" s="232">
        <v>0.900105335310368</v>
      </c>
      <c r="T41" s="199">
        <v>-79.8939203899978</v>
      </c>
      <c r="U41" s="655">
        <v>618.950626000011</v>
      </c>
      <c r="V41" s="231">
        <v>0.204561155305889</v>
      </c>
      <c r="W41" s="232">
        <v>0.217581481042887</v>
      </c>
      <c r="X41" s="232">
        <v>0.940158851412398</v>
      </c>
      <c r="Y41" s="200">
        <v>-0.013020325736998</v>
      </c>
      <c r="Z41" s="250">
        <v>0.207561663171086</v>
      </c>
      <c r="AA41" s="198">
        <v>237.403263</v>
      </c>
      <c r="AB41" s="199">
        <v>268.71825087</v>
      </c>
      <c r="AC41" s="232">
        <v>0.883465347929978</v>
      </c>
      <c r="AD41" s="199">
        <v>-31.3149878700002</v>
      </c>
      <c r="AE41" s="202">
        <v>207.842049</v>
      </c>
      <c r="AF41" s="198">
        <v>292.071888</v>
      </c>
      <c r="AG41" s="199">
        <v>296.10371601</v>
      </c>
      <c r="AH41" s="232">
        <v>0.986383730456581</v>
      </c>
      <c r="AI41" s="199">
        <v>-4.0318280100002</v>
      </c>
      <c r="AJ41" s="201">
        <v>276.24708</v>
      </c>
      <c r="AK41" s="198">
        <v>1.342176</v>
      </c>
      <c r="AL41" s="199">
        <v>0.36</v>
      </c>
      <c r="AM41" s="232">
        <v>3.72826666666666</v>
      </c>
      <c r="AN41" s="199">
        <v>0.982175999999999</v>
      </c>
      <c r="AO41" s="201">
        <v>3.103215</v>
      </c>
      <c r="AP41" s="198">
        <v>0.05452</v>
      </c>
      <c r="AQ41" s="199">
        <v>0</v>
      </c>
      <c r="AR41" s="200" t="s">
        <v>29</v>
      </c>
      <c r="AS41" s="199">
        <v>0.05452</v>
      </c>
      <c r="AT41" s="201">
        <v>0.0886289999999999</v>
      </c>
      <c r="AU41" s="198">
        <v>182.011933000002</v>
      </c>
      <c r="AV41" s="199">
        <v>228.66968951</v>
      </c>
      <c r="AW41" s="200">
        <v>0.795960030339058</v>
      </c>
      <c r="AX41" s="662">
        <v>-46.6577565099973</v>
      </c>
      <c r="AY41" s="201">
        <v>141.291255000011</v>
      </c>
      <c r="AZ41" s="231">
        <v>0.0517199688673936</v>
      </c>
      <c r="BA41" s="232">
        <v>0.0622098410430922</v>
      </c>
      <c r="BB41" s="232">
        <v>0.831379215895563</v>
      </c>
      <c r="BC41" s="200">
        <v>-0.0104898721756986</v>
      </c>
      <c r="BD41" s="250">
        <v>0.047381239548713</v>
      </c>
      <c r="BE41" s="231">
        <v>0.0674598042501834</v>
      </c>
      <c r="BF41" s="232">
        <v>0.0731050962977297</v>
      </c>
      <c r="BG41" s="232">
        <v>0.922778406247423</v>
      </c>
      <c r="BH41" s="232">
        <v>-0.00564529204754632</v>
      </c>
      <c r="BI41" s="250">
        <v>0.0696986795960127</v>
      </c>
      <c r="BJ41" s="287">
        <v>14.8236421838903</v>
      </c>
      <c r="BK41" s="288">
        <v>13.6789369092323</v>
      </c>
      <c r="BL41" s="232">
        <v>1.08368378933639</v>
      </c>
      <c r="BM41" s="232">
        <v>1.14470527465795</v>
      </c>
      <c r="BN41" s="275">
        <v>14.3474740955811</v>
      </c>
      <c r="BO41" s="287">
        <v>0.766678312252189</v>
      </c>
      <c r="BP41" s="288">
        <v>0.850964490761832</v>
      </c>
      <c r="BQ41" s="232">
        <v>0.900952179057219</v>
      </c>
      <c r="BR41" s="232">
        <v>-0.0842861785096428</v>
      </c>
      <c r="BS41" s="275">
        <v>0.679801107041683</v>
      </c>
      <c r="BT41" s="199">
        <v>9083.10892293</v>
      </c>
      <c r="BU41" s="655">
        <v>767.482044779999</v>
      </c>
      <c r="BV41" s="671">
        <f t="shared" si="0"/>
        <v>0.387442345331338</v>
      </c>
      <c r="BW41" s="250">
        <f t="shared" si="1"/>
        <v>0.237154646467562</v>
      </c>
    </row>
    <row r="42" s="159" customFormat="1" ht="16.5" hidden="1" customHeight="1" outlineLevel="2" spans="1:75">
      <c r="A42" s="203" t="s">
        <v>63</v>
      </c>
      <c r="B42" s="192">
        <v>1.102359</v>
      </c>
      <c r="C42" s="193">
        <v>11.57735849</v>
      </c>
      <c r="D42" s="177">
        <v>0.0952167975926605</v>
      </c>
      <c r="E42" s="195">
        <v>-10.47499949</v>
      </c>
      <c r="F42" s="196">
        <v>0</v>
      </c>
      <c r="G42" s="192">
        <v>0</v>
      </c>
      <c r="H42" s="193">
        <v>0</v>
      </c>
      <c r="I42" s="177" t="s">
        <v>29</v>
      </c>
      <c r="J42" s="195">
        <v>0</v>
      </c>
      <c r="K42" s="196">
        <v>0</v>
      </c>
      <c r="L42" s="192">
        <v>0</v>
      </c>
      <c r="M42" s="193">
        <v>0</v>
      </c>
      <c r="N42" s="177" t="s">
        <v>29</v>
      </c>
      <c r="O42" s="195">
        <v>0</v>
      </c>
      <c r="P42" s="196">
        <v>0</v>
      </c>
      <c r="Q42" s="192">
        <v>1.102359</v>
      </c>
      <c r="R42" s="193">
        <v>11.57735849</v>
      </c>
      <c r="S42" s="177">
        <v>0.0952167975926606</v>
      </c>
      <c r="T42" s="195">
        <v>-10.47499949</v>
      </c>
      <c r="U42" s="196">
        <v>0</v>
      </c>
      <c r="V42" s="230">
        <v>1</v>
      </c>
      <c r="W42" s="177" t="s">
        <v>29</v>
      </c>
      <c r="X42" s="177" t="s">
        <v>29</v>
      </c>
      <c r="Y42" s="248" t="s">
        <v>29</v>
      </c>
      <c r="Z42" s="249" t="s">
        <v>29</v>
      </c>
      <c r="AA42" s="192">
        <v>0.002079</v>
      </c>
      <c r="AB42" s="193">
        <v>0</v>
      </c>
      <c r="AC42" s="177" t="s">
        <v>29</v>
      </c>
      <c r="AD42" s="195">
        <v>0.002079</v>
      </c>
      <c r="AE42" s="656">
        <v>0</v>
      </c>
      <c r="AF42" s="192">
        <v>1.181033</v>
      </c>
      <c r="AG42" s="193">
        <v>4.6236355</v>
      </c>
      <c r="AH42" s="177">
        <v>0.255433846374784</v>
      </c>
      <c r="AI42" s="195">
        <v>-3.4426025</v>
      </c>
      <c r="AJ42" s="196">
        <v>0</v>
      </c>
      <c r="AK42" s="192">
        <v>0</v>
      </c>
      <c r="AL42" s="193">
        <v>0</v>
      </c>
      <c r="AM42" s="177" t="s">
        <v>29</v>
      </c>
      <c r="AN42" s="195">
        <v>0</v>
      </c>
      <c r="AO42" s="196">
        <v>0</v>
      </c>
      <c r="AP42" s="192">
        <v>0</v>
      </c>
      <c r="AQ42" s="193">
        <v>0</v>
      </c>
      <c r="AR42" s="194" t="s">
        <v>29</v>
      </c>
      <c r="AS42" s="195">
        <v>0</v>
      </c>
      <c r="AT42" s="196">
        <v>0</v>
      </c>
      <c r="AU42" s="192">
        <v>-0.0807529999999987</v>
      </c>
      <c r="AV42" s="193">
        <v>6.95372299</v>
      </c>
      <c r="AW42" s="194">
        <v>-0.0116129158604863</v>
      </c>
      <c r="AX42" s="661">
        <v>-7.03447599</v>
      </c>
      <c r="AY42" s="196">
        <v>0</v>
      </c>
      <c r="AZ42" s="230">
        <v>-0.0732547201047923</v>
      </c>
      <c r="BA42" s="177">
        <v>0.600631223089992</v>
      </c>
      <c r="BB42" s="177">
        <v>-0.12196289052029</v>
      </c>
      <c r="BC42" s="248">
        <v>-0.673885943194784</v>
      </c>
      <c r="BD42" s="249" t="s">
        <v>29</v>
      </c>
      <c r="BE42" s="230">
        <v>0.00188595548274201</v>
      </c>
      <c r="BF42" s="177">
        <v>0</v>
      </c>
      <c r="BG42" s="177" t="s">
        <v>29</v>
      </c>
      <c r="BH42" s="177">
        <v>0.00188595548274201</v>
      </c>
      <c r="BI42" s="249" t="s">
        <v>29</v>
      </c>
      <c r="BJ42" s="285">
        <v>530.235209235209</v>
      </c>
      <c r="BK42" s="286" t="s">
        <v>29</v>
      </c>
      <c r="BL42" s="177" t="s">
        <v>29</v>
      </c>
      <c r="BM42" s="299" t="s">
        <v>29</v>
      </c>
      <c r="BN42" s="274" t="s">
        <v>29</v>
      </c>
      <c r="BO42" s="285">
        <v>-38.8422318422312</v>
      </c>
      <c r="BP42" s="286" t="s">
        <v>29</v>
      </c>
      <c r="BQ42" s="177" t="s">
        <v>29</v>
      </c>
      <c r="BR42" s="299" t="s">
        <v>29</v>
      </c>
      <c r="BS42" s="274" t="s">
        <v>29</v>
      </c>
      <c r="BT42" s="193">
        <v>16.4754717</v>
      </c>
      <c r="BU42" s="668">
        <v>9.2082007</v>
      </c>
      <c r="BV42" s="669">
        <f t="shared" si="0"/>
        <v>0.0669091010001249</v>
      </c>
      <c r="BW42" s="670">
        <f t="shared" si="1"/>
        <v>-0.00876968287626467</v>
      </c>
    </row>
    <row r="43" s="159" customFormat="1" ht="16.5" hidden="1" customHeight="1" outlineLevel="2" spans="1:75">
      <c r="A43" s="203" t="s">
        <v>64</v>
      </c>
      <c r="B43" s="192">
        <v>46.5329999999997</v>
      </c>
      <c r="C43" s="193">
        <v>49.32</v>
      </c>
      <c r="D43" s="177">
        <v>0.943491484184908</v>
      </c>
      <c r="E43" s="195">
        <v>-2.78700000000032</v>
      </c>
      <c r="F43" s="196">
        <v>0</v>
      </c>
      <c r="G43" s="192">
        <v>0</v>
      </c>
      <c r="H43" s="193">
        <v>0</v>
      </c>
      <c r="I43" s="177" t="s">
        <v>29</v>
      </c>
      <c r="J43" s="195">
        <v>0</v>
      </c>
      <c r="K43" s="196">
        <v>0</v>
      </c>
      <c r="L43" s="192">
        <v>0</v>
      </c>
      <c r="M43" s="193">
        <v>0</v>
      </c>
      <c r="N43" s="177" t="s">
        <v>29</v>
      </c>
      <c r="O43" s="195">
        <v>0</v>
      </c>
      <c r="P43" s="196">
        <v>0</v>
      </c>
      <c r="Q43" s="192">
        <v>16.1419969999997</v>
      </c>
      <c r="R43" s="193">
        <v>7.32000000000001</v>
      </c>
      <c r="S43" s="177">
        <v>2.20519084699449</v>
      </c>
      <c r="T43" s="195">
        <v>8.8219969999997</v>
      </c>
      <c r="U43" s="196">
        <v>0</v>
      </c>
      <c r="V43" s="230">
        <v>0.346893537919322</v>
      </c>
      <c r="W43" s="177">
        <v>0.148418491484185</v>
      </c>
      <c r="X43" s="177">
        <v>2.33726629647281</v>
      </c>
      <c r="Y43" s="248">
        <v>0.198475046435137</v>
      </c>
      <c r="Z43" s="249" t="s">
        <v>29</v>
      </c>
      <c r="AA43" s="192">
        <v>30.391003</v>
      </c>
      <c r="AB43" s="193">
        <v>42</v>
      </c>
      <c r="AC43" s="177">
        <v>0.723595309523809</v>
      </c>
      <c r="AD43" s="195">
        <v>-11.608997</v>
      </c>
      <c r="AE43" s="656">
        <v>0</v>
      </c>
      <c r="AF43" s="192">
        <v>0.796037999999998</v>
      </c>
      <c r="AG43" s="193">
        <v>1.08</v>
      </c>
      <c r="AH43" s="177">
        <v>0.73707222222222</v>
      </c>
      <c r="AI43" s="195">
        <v>-0.283962000000002</v>
      </c>
      <c r="AJ43" s="196">
        <v>0</v>
      </c>
      <c r="AK43" s="192">
        <v>0</v>
      </c>
      <c r="AL43" s="193">
        <v>0</v>
      </c>
      <c r="AM43" s="177" t="s">
        <v>29</v>
      </c>
      <c r="AN43" s="195">
        <v>0</v>
      </c>
      <c r="AO43" s="196">
        <v>0</v>
      </c>
      <c r="AP43" s="192">
        <v>0</v>
      </c>
      <c r="AQ43" s="193">
        <v>0</v>
      </c>
      <c r="AR43" s="194" t="s">
        <v>29</v>
      </c>
      <c r="AS43" s="195">
        <v>0</v>
      </c>
      <c r="AT43" s="196">
        <v>0</v>
      </c>
      <c r="AU43" s="192">
        <v>15.3459589999997</v>
      </c>
      <c r="AV43" s="193">
        <v>6.24000000000001</v>
      </c>
      <c r="AW43" s="194">
        <v>2.459288301282</v>
      </c>
      <c r="AX43" s="661">
        <v>9.1059589999997</v>
      </c>
      <c r="AY43" s="196">
        <v>0</v>
      </c>
      <c r="AZ43" s="266">
        <v>0.329786581565767</v>
      </c>
      <c r="BA43" s="177">
        <v>0.126520681265207</v>
      </c>
      <c r="BB43" s="177">
        <v>2.60658240429865</v>
      </c>
      <c r="BC43" s="248">
        <v>0.20326590030056</v>
      </c>
      <c r="BD43" s="249" t="s">
        <v>29</v>
      </c>
      <c r="BE43" s="230">
        <v>0.653106462080678</v>
      </c>
      <c r="BF43" s="177">
        <v>0.851581508515815</v>
      </c>
      <c r="BG43" s="177">
        <v>0.766933588329025</v>
      </c>
      <c r="BH43" s="177">
        <v>-0.198475046435137</v>
      </c>
      <c r="BI43" s="249" t="s">
        <v>29</v>
      </c>
      <c r="BJ43" s="285">
        <v>1.53114393756599</v>
      </c>
      <c r="BK43" s="286">
        <v>1.17428571428571</v>
      </c>
      <c r="BL43" s="177">
        <v>1.30389386410729</v>
      </c>
      <c r="BM43" s="299">
        <v>0.356858223280272</v>
      </c>
      <c r="BN43" s="274" t="s">
        <v>29</v>
      </c>
      <c r="BO43" s="285">
        <v>0.504950725055034</v>
      </c>
      <c r="BP43" s="286">
        <v>0.148571428571429</v>
      </c>
      <c r="BQ43" s="177">
        <v>3.39870680325503</v>
      </c>
      <c r="BR43" s="299">
        <v>0.356379296483606</v>
      </c>
      <c r="BS43" s="274" t="s">
        <v>29</v>
      </c>
      <c r="BT43" s="193">
        <v>98.64</v>
      </c>
      <c r="BU43" s="668">
        <v>12.47333334</v>
      </c>
      <c r="BV43" s="669">
        <f t="shared" si="0"/>
        <v>0.471745742092454</v>
      </c>
      <c r="BW43" s="670">
        <f t="shared" si="1"/>
        <v>1.23030136224995</v>
      </c>
    </row>
    <row r="44" s="159" customFormat="1" ht="16.5" hidden="1" customHeight="1" outlineLevel="2" spans="1:75">
      <c r="A44" s="203" t="s">
        <v>65</v>
      </c>
      <c r="B44" s="192">
        <v>274.448562</v>
      </c>
      <c r="C44" s="193">
        <v>272.25</v>
      </c>
      <c r="D44" s="177">
        <v>1.0080755261708</v>
      </c>
      <c r="E44" s="195">
        <v>2.19856199999998</v>
      </c>
      <c r="F44" s="196">
        <v>0</v>
      </c>
      <c r="G44" s="192">
        <v>0</v>
      </c>
      <c r="H44" s="193">
        <v>0</v>
      </c>
      <c r="I44" s="177" t="s">
        <v>29</v>
      </c>
      <c r="J44" s="195">
        <v>0</v>
      </c>
      <c r="K44" s="196">
        <v>0</v>
      </c>
      <c r="L44" s="192">
        <v>0</v>
      </c>
      <c r="M44" s="193">
        <v>0</v>
      </c>
      <c r="N44" s="177" t="s">
        <v>29</v>
      </c>
      <c r="O44" s="195">
        <v>0</v>
      </c>
      <c r="P44" s="196">
        <v>0</v>
      </c>
      <c r="Q44" s="192">
        <v>79.2389730000001</v>
      </c>
      <c r="R44" s="193">
        <v>69.25</v>
      </c>
      <c r="S44" s="177">
        <v>1.14424509747293</v>
      </c>
      <c r="T44" s="195">
        <v>9.9889730000001</v>
      </c>
      <c r="U44" s="196">
        <v>0</v>
      </c>
      <c r="V44" s="230">
        <v>0.288720671088814</v>
      </c>
      <c r="W44" s="177">
        <v>0.254361799816345</v>
      </c>
      <c r="X44" s="177">
        <v>1.13507873940693</v>
      </c>
      <c r="Y44" s="248">
        <v>0.0343588712724692</v>
      </c>
      <c r="Z44" s="249" t="s">
        <v>29</v>
      </c>
      <c r="AA44" s="192">
        <v>195.209589</v>
      </c>
      <c r="AB44" s="193">
        <v>203</v>
      </c>
      <c r="AC44" s="177">
        <v>0.961623591133004</v>
      </c>
      <c r="AD44" s="195">
        <v>-7.79041100000012</v>
      </c>
      <c r="AE44" s="656">
        <v>0</v>
      </c>
      <c r="AF44" s="192">
        <v>8.70198199999999</v>
      </c>
      <c r="AG44" s="193">
        <v>6.288191</v>
      </c>
      <c r="AH44" s="177">
        <v>1.38386095460523</v>
      </c>
      <c r="AI44" s="195">
        <v>2.41379099999999</v>
      </c>
      <c r="AJ44" s="196">
        <v>0</v>
      </c>
      <c r="AK44" s="192">
        <v>0</v>
      </c>
      <c r="AL44" s="193">
        <v>0</v>
      </c>
      <c r="AM44" s="177" t="s">
        <v>29</v>
      </c>
      <c r="AN44" s="195">
        <v>0</v>
      </c>
      <c r="AO44" s="196">
        <v>0</v>
      </c>
      <c r="AP44" s="192">
        <v>0</v>
      </c>
      <c r="AQ44" s="193">
        <v>0</v>
      </c>
      <c r="AR44" s="194" t="s">
        <v>29</v>
      </c>
      <c r="AS44" s="195">
        <v>0</v>
      </c>
      <c r="AT44" s="196">
        <v>0</v>
      </c>
      <c r="AU44" s="192">
        <v>70.5369910000001</v>
      </c>
      <c r="AV44" s="193">
        <v>62.961809</v>
      </c>
      <c r="AW44" s="194">
        <v>1.1203139191887</v>
      </c>
      <c r="AX44" s="661">
        <v>7.57518200000011</v>
      </c>
      <c r="AY44" s="196">
        <v>0</v>
      </c>
      <c r="AZ44" s="266">
        <v>0.257013520078127</v>
      </c>
      <c r="BA44" s="177">
        <v>0.231264679522498</v>
      </c>
      <c r="BB44" s="177">
        <v>1.11133926983054</v>
      </c>
      <c r="BC44" s="248">
        <v>0.0257488405556294</v>
      </c>
      <c r="BD44" s="249" t="s">
        <v>29</v>
      </c>
      <c r="BE44" s="230">
        <v>0.711279328911186</v>
      </c>
      <c r="BF44" s="177">
        <v>0.745638200183655</v>
      </c>
      <c r="BG44" s="177">
        <v>0.953920183724484</v>
      </c>
      <c r="BH44" s="177">
        <v>-0.0343588712724692</v>
      </c>
      <c r="BI44" s="249" t="s">
        <v>29</v>
      </c>
      <c r="BJ44" s="285">
        <v>1.4059174214029</v>
      </c>
      <c r="BK44" s="286">
        <v>1.34113300492611</v>
      </c>
      <c r="BL44" s="177">
        <v>1.0483057357017</v>
      </c>
      <c r="BM44" s="299">
        <v>0.064784416476793</v>
      </c>
      <c r="BN44" s="274" t="s">
        <v>29</v>
      </c>
      <c r="BO44" s="285">
        <v>0.361339785413923</v>
      </c>
      <c r="BP44" s="286">
        <v>0.310156694581281</v>
      </c>
      <c r="BQ44" s="177">
        <v>1.1650233308739</v>
      </c>
      <c r="BR44" s="299">
        <v>0.0511830908326424</v>
      </c>
      <c r="BS44" s="274" t="s">
        <v>29</v>
      </c>
      <c r="BT44" s="193">
        <v>544.5</v>
      </c>
      <c r="BU44" s="668">
        <v>19.634242</v>
      </c>
      <c r="BV44" s="669">
        <f t="shared" si="0"/>
        <v>0.504037763085399</v>
      </c>
      <c r="BW44" s="670">
        <f t="shared" si="1"/>
        <v>3.59254974039742</v>
      </c>
    </row>
    <row r="45" s="159" customFormat="1" ht="16.5" hidden="1" customHeight="1" outlineLevel="2" spans="1:75">
      <c r="A45" s="452" t="s">
        <v>66</v>
      </c>
      <c r="B45" s="453">
        <v>159.652528</v>
      </c>
      <c r="C45" s="321">
        <v>800</v>
      </c>
      <c r="D45" s="314">
        <v>0.19956566</v>
      </c>
      <c r="E45" s="454">
        <v>-640.347472</v>
      </c>
      <c r="F45" s="455">
        <v>0</v>
      </c>
      <c r="G45" s="453">
        <v>0</v>
      </c>
      <c r="H45" s="193">
        <v>0</v>
      </c>
      <c r="I45" s="314" t="s">
        <v>29</v>
      </c>
      <c r="J45" s="454">
        <v>0</v>
      </c>
      <c r="K45" s="455">
        <v>0</v>
      </c>
      <c r="L45" s="453">
        <v>153.387863</v>
      </c>
      <c r="M45" s="193">
        <v>764</v>
      </c>
      <c r="N45" s="314">
        <v>0.200769454188482</v>
      </c>
      <c r="O45" s="454">
        <v>-610.612137</v>
      </c>
      <c r="P45" s="455">
        <v>0</v>
      </c>
      <c r="Q45" s="453">
        <v>6.26466500000009</v>
      </c>
      <c r="R45" s="321">
        <v>36</v>
      </c>
      <c r="S45" s="314">
        <v>0.174018472222225</v>
      </c>
      <c r="T45" s="454">
        <v>-29.7353349999999</v>
      </c>
      <c r="U45" s="455">
        <v>0</v>
      </c>
      <c r="V45" s="463">
        <v>0.0392393723950309</v>
      </c>
      <c r="W45" s="314">
        <v>0.045</v>
      </c>
      <c r="X45" s="314">
        <v>0.871986053222908</v>
      </c>
      <c r="Y45" s="474">
        <v>-0.00576062760496913</v>
      </c>
      <c r="Z45" s="316" t="s">
        <v>29</v>
      </c>
      <c r="AA45" s="453">
        <v>5.07273699999999</v>
      </c>
      <c r="AB45" s="193">
        <v>6.37666668</v>
      </c>
      <c r="AC45" s="314">
        <v>0.795515471415544</v>
      </c>
      <c r="AD45" s="454">
        <v>-1.30392968000001</v>
      </c>
      <c r="AE45" s="475">
        <v>0</v>
      </c>
      <c r="AF45" s="453">
        <v>1.74852</v>
      </c>
      <c r="AG45" s="193">
        <v>1.08</v>
      </c>
      <c r="AH45" s="314">
        <v>1.619</v>
      </c>
      <c r="AI45" s="454">
        <v>0.66852</v>
      </c>
      <c r="AJ45" s="455">
        <v>0</v>
      </c>
      <c r="AK45" s="453">
        <v>0</v>
      </c>
      <c r="AL45" s="193">
        <v>0</v>
      </c>
      <c r="AM45" s="314" t="s">
        <v>29</v>
      </c>
      <c r="AN45" s="454">
        <v>0</v>
      </c>
      <c r="AO45" s="455">
        <v>0</v>
      </c>
      <c r="AP45" s="453">
        <v>0</v>
      </c>
      <c r="AQ45" s="193">
        <v>0</v>
      </c>
      <c r="AR45" s="308" t="s">
        <v>29</v>
      </c>
      <c r="AS45" s="454">
        <v>0</v>
      </c>
      <c r="AT45" s="455">
        <v>0</v>
      </c>
      <c r="AU45" s="192">
        <v>-0.556591999999896</v>
      </c>
      <c r="AV45" s="193">
        <v>28.54333332</v>
      </c>
      <c r="AW45" s="194">
        <v>-0.0194998949057537</v>
      </c>
      <c r="AX45" s="661">
        <v>-29.0999253199999</v>
      </c>
      <c r="AY45" s="196">
        <v>0</v>
      </c>
      <c r="AZ45" s="463">
        <v>-0.00348627113502328</v>
      </c>
      <c r="BA45" s="314">
        <v>0.03567916665</v>
      </c>
      <c r="BB45" s="314">
        <v>-0.0977116749733076</v>
      </c>
      <c r="BC45" s="474">
        <v>-0.0391654377850233</v>
      </c>
      <c r="BD45" s="316" t="s">
        <v>29</v>
      </c>
      <c r="BE45" s="463">
        <v>0.031773608996658</v>
      </c>
      <c r="BF45" s="314">
        <v>0.00797083335</v>
      </c>
      <c r="BG45" s="314">
        <v>3.98623426202456</v>
      </c>
      <c r="BH45" s="314">
        <v>0.023802775646658</v>
      </c>
      <c r="BI45" s="316" t="s">
        <v>29</v>
      </c>
      <c r="BJ45" s="501">
        <v>31.4726602226767</v>
      </c>
      <c r="BK45" s="327">
        <v>125.457396496691</v>
      </c>
      <c r="BL45" s="314">
        <v>0.25086332971613</v>
      </c>
      <c r="BM45" s="502">
        <v>-93.9847362740146</v>
      </c>
      <c r="BN45" s="322" t="s">
        <v>29</v>
      </c>
      <c r="BO45" s="501">
        <v>-0.109722226876713</v>
      </c>
      <c r="BP45" s="327">
        <v>4.47621535708058</v>
      </c>
      <c r="BQ45" s="314">
        <v>-0.024512276135944</v>
      </c>
      <c r="BR45" s="502">
        <v>-4.58593758395729</v>
      </c>
      <c r="BS45" s="322" t="s">
        <v>29</v>
      </c>
      <c r="BT45" s="321">
        <v>2000</v>
      </c>
      <c r="BU45" s="672">
        <v>75.8399999699999</v>
      </c>
      <c r="BV45" s="673">
        <f t="shared" si="0"/>
        <v>0.079826264</v>
      </c>
      <c r="BW45" s="674">
        <f t="shared" si="1"/>
        <v>-0.00733902953876675</v>
      </c>
    </row>
    <row r="46" s="159" customFormat="1" ht="16.5" hidden="1" customHeight="1" outlineLevel="2" spans="1:75">
      <c r="A46" s="452" t="s">
        <v>67</v>
      </c>
      <c r="B46" s="453">
        <v>65.244093</v>
      </c>
      <c r="C46" s="321">
        <v>0</v>
      </c>
      <c r="D46" s="314" t="s">
        <v>29</v>
      </c>
      <c r="E46" s="454">
        <v>65.244093</v>
      </c>
      <c r="F46" s="455">
        <v>0</v>
      </c>
      <c r="G46" s="453">
        <v>48.1886859999999</v>
      </c>
      <c r="H46" s="193">
        <v>0</v>
      </c>
      <c r="I46" s="314" t="s">
        <v>29</v>
      </c>
      <c r="J46" s="454">
        <v>48.1886859999999</v>
      </c>
      <c r="K46" s="455">
        <v>0</v>
      </c>
      <c r="L46" s="453">
        <v>0</v>
      </c>
      <c r="M46" s="193">
        <v>0</v>
      </c>
      <c r="N46" s="314" t="s">
        <v>29</v>
      </c>
      <c r="O46" s="454">
        <v>0</v>
      </c>
      <c r="P46" s="455">
        <v>0</v>
      </c>
      <c r="Q46" s="453">
        <v>17.0554070000001</v>
      </c>
      <c r="R46" s="321">
        <v>0</v>
      </c>
      <c r="S46" s="314" t="s">
        <v>29</v>
      </c>
      <c r="T46" s="454">
        <v>17.0554070000001</v>
      </c>
      <c r="U46" s="455">
        <v>0</v>
      </c>
      <c r="V46" s="463">
        <v>0.261409212938252</v>
      </c>
      <c r="W46" s="314" t="s">
        <v>29</v>
      </c>
      <c r="X46" s="314" t="s">
        <v>29</v>
      </c>
      <c r="Y46" s="474" t="s">
        <v>29</v>
      </c>
      <c r="Z46" s="316" t="s">
        <v>29</v>
      </c>
      <c r="AA46" s="453">
        <v>14.910687</v>
      </c>
      <c r="AB46" s="193">
        <v>0</v>
      </c>
      <c r="AC46" s="314" t="s">
        <v>29</v>
      </c>
      <c r="AD46" s="454">
        <v>14.910687</v>
      </c>
      <c r="AE46" s="475">
        <v>0</v>
      </c>
      <c r="AF46" s="453">
        <v>1.65079</v>
      </c>
      <c r="AG46" s="193">
        <v>0</v>
      </c>
      <c r="AH46" s="314" t="s">
        <v>29</v>
      </c>
      <c r="AI46" s="454">
        <v>1.65079</v>
      </c>
      <c r="AJ46" s="455">
        <v>0</v>
      </c>
      <c r="AK46" s="453">
        <v>0</v>
      </c>
      <c r="AL46" s="193">
        <v>0</v>
      </c>
      <c r="AM46" s="314" t="s">
        <v>29</v>
      </c>
      <c r="AN46" s="454">
        <v>0</v>
      </c>
      <c r="AO46" s="455">
        <v>0</v>
      </c>
      <c r="AP46" s="453">
        <v>0</v>
      </c>
      <c r="AQ46" s="193">
        <v>0</v>
      </c>
      <c r="AR46" s="308" t="s">
        <v>29</v>
      </c>
      <c r="AS46" s="454">
        <v>0</v>
      </c>
      <c r="AT46" s="455">
        <v>0</v>
      </c>
      <c r="AU46" s="192">
        <v>0.493930000000135</v>
      </c>
      <c r="AV46" s="193">
        <v>0</v>
      </c>
      <c r="AW46" s="194" t="s">
        <v>29</v>
      </c>
      <c r="AX46" s="661">
        <v>0.493930000000135</v>
      </c>
      <c r="AY46" s="196">
        <v>0</v>
      </c>
      <c r="AZ46" s="463">
        <v>0.00757049377635052</v>
      </c>
      <c r="BA46" s="314" t="s">
        <v>29</v>
      </c>
      <c r="BB46" s="314" t="s">
        <v>29</v>
      </c>
      <c r="BC46" s="474" t="s">
        <v>29</v>
      </c>
      <c r="BD46" s="316" t="s">
        <v>29</v>
      </c>
      <c r="BE46" s="463">
        <v>0.228536965024558</v>
      </c>
      <c r="BF46" s="314" t="s">
        <v>29</v>
      </c>
      <c r="BG46" s="314" t="s">
        <v>29</v>
      </c>
      <c r="BH46" s="314" t="s">
        <v>29</v>
      </c>
      <c r="BI46" s="316" t="s">
        <v>29</v>
      </c>
      <c r="BJ46" s="501">
        <v>4.37565975330312</v>
      </c>
      <c r="BK46" s="327" t="s">
        <v>29</v>
      </c>
      <c r="BL46" s="314" t="s">
        <v>29</v>
      </c>
      <c r="BM46" s="502" t="s">
        <v>29</v>
      </c>
      <c r="BN46" s="322" t="s">
        <v>29</v>
      </c>
      <c r="BO46" s="501">
        <v>0.0331259049298087</v>
      </c>
      <c r="BP46" s="327" t="s">
        <v>29</v>
      </c>
      <c r="BQ46" s="314" t="s">
        <v>29</v>
      </c>
      <c r="BR46" s="502" t="s">
        <v>29</v>
      </c>
      <c r="BS46" s="322" t="s">
        <v>29</v>
      </c>
      <c r="BT46" s="321"/>
      <c r="BU46" s="672"/>
      <c r="BV46" s="673"/>
      <c r="BW46" s="674"/>
    </row>
    <row r="47" s="159" customFormat="1" ht="16.5" hidden="1" customHeight="1" outlineLevel="2" spans="1:75">
      <c r="A47" s="452" t="s">
        <v>69</v>
      </c>
      <c r="B47" s="453">
        <v>0</v>
      </c>
      <c r="C47" s="321">
        <v>280</v>
      </c>
      <c r="D47" s="314">
        <v>0</v>
      </c>
      <c r="E47" s="454">
        <v>-280</v>
      </c>
      <c r="F47" s="455">
        <v>0</v>
      </c>
      <c r="G47" s="453">
        <v>0</v>
      </c>
      <c r="H47" s="193">
        <v>0</v>
      </c>
      <c r="I47" s="314" t="s">
        <v>29</v>
      </c>
      <c r="J47" s="454">
        <v>0</v>
      </c>
      <c r="K47" s="455">
        <v>0</v>
      </c>
      <c r="L47" s="453">
        <v>0</v>
      </c>
      <c r="M47" s="193">
        <v>243.32</v>
      </c>
      <c r="N47" s="314">
        <v>0</v>
      </c>
      <c r="O47" s="454">
        <v>-243.32</v>
      </c>
      <c r="P47" s="455">
        <v>0</v>
      </c>
      <c r="Q47" s="453">
        <v>0</v>
      </c>
      <c r="R47" s="321">
        <v>36.68</v>
      </c>
      <c r="S47" s="314">
        <v>0</v>
      </c>
      <c r="T47" s="454">
        <v>-36.68</v>
      </c>
      <c r="U47" s="455">
        <v>0</v>
      </c>
      <c r="V47" s="463" t="s">
        <v>29</v>
      </c>
      <c r="W47" s="314">
        <v>0.131</v>
      </c>
      <c r="X47" s="314" t="s">
        <v>29</v>
      </c>
      <c r="Y47" s="474" t="s">
        <v>29</v>
      </c>
      <c r="Z47" s="316" t="s">
        <v>29</v>
      </c>
      <c r="AA47" s="453">
        <v>3.254077</v>
      </c>
      <c r="AB47" s="193">
        <v>10</v>
      </c>
      <c r="AC47" s="314">
        <v>0.3254077</v>
      </c>
      <c r="AD47" s="454">
        <v>-6.745923</v>
      </c>
      <c r="AE47" s="475">
        <v>0</v>
      </c>
      <c r="AF47" s="453">
        <v>1.05073</v>
      </c>
      <c r="AG47" s="193">
        <v>19.3</v>
      </c>
      <c r="AH47" s="314">
        <v>0.054441968911917</v>
      </c>
      <c r="AI47" s="454">
        <v>-18.24927</v>
      </c>
      <c r="AJ47" s="455">
        <v>0</v>
      </c>
      <c r="AK47" s="453">
        <v>0</v>
      </c>
      <c r="AL47" s="193">
        <v>0</v>
      </c>
      <c r="AM47" s="314" t="s">
        <v>29</v>
      </c>
      <c r="AN47" s="454">
        <v>0</v>
      </c>
      <c r="AO47" s="455">
        <v>0</v>
      </c>
      <c r="AP47" s="453">
        <v>0</v>
      </c>
      <c r="AQ47" s="193">
        <v>0</v>
      </c>
      <c r="AR47" s="308" t="s">
        <v>29</v>
      </c>
      <c r="AS47" s="454">
        <v>0</v>
      </c>
      <c r="AT47" s="455">
        <v>0</v>
      </c>
      <c r="AU47" s="192">
        <v>-4.304807</v>
      </c>
      <c r="AV47" s="193">
        <v>7.38000000000001</v>
      </c>
      <c r="AW47" s="194">
        <v>-0.583307181571814</v>
      </c>
      <c r="AX47" s="661">
        <v>-11.684807</v>
      </c>
      <c r="AY47" s="196">
        <v>0</v>
      </c>
      <c r="AZ47" s="463" t="s">
        <v>29</v>
      </c>
      <c r="BA47" s="314">
        <v>0.0263571428571429</v>
      </c>
      <c r="BB47" s="314" t="s">
        <v>29</v>
      </c>
      <c r="BC47" s="474" t="s">
        <v>29</v>
      </c>
      <c r="BD47" s="316" t="s">
        <v>29</v>
      </c>
      <c r="BE47" s="463" t="s">
        <v>29</v>
      </c>
      <c r="BF47" s="314">
        <v>0.0357142857142857</v>
      </c>
      <c r="BG47" s="314" t="s">
        <v>29</v>
      </c>
      <c r="BH47" s="314" t="s">
        <v>29</v>
      </c>
      <c r="BI47" s="316" t="s">
        <v>29</v>
      </c>
      <c r="BJ47" s="501">
        <v>0</v>
      </c>
      <c r="BK47" s="327">
        <v>28</v>
      </c>
      <c r="BL47" s="314">
        <v>0</v>
      </c>
      <c r="BM47" s="502">
        <v>-28</v>
      </c>
      <c r="BN47" s="322" t="s">
        <v>29</v>
      </c>
      <c r="BO47" s="501">
        <v>-1.32289647724992</v>
      </c>
      <c r="BP47" s="327">
        <v>0.738000000000001</v>
      </c>
      <c r="BQ47" s="314">
        <v>-1.79254265210017</v>
      </c>
      <c r="BR47" s="502">
        <v>-2.06089647724992</v>
      </c>
      <c r="BS47" s="322" t="s">
        <v>29</v>
      </c>
      <c r="BT47" s="321">
        <v>1100</v>
      </c>
      <c r="BU47" s="672">
        <v>32.9999999999999</v>
      </c>
      <c r="BV47" s="673"/>
      <c r="BW47" s="674"/>
    </row>
    <row r="48" s="159" customFormat="1" ht="16.5" hidden="1" customHeight="1" outlineLevel="2" spans="1:75">
      <c r="A48" s="452" t="s">
        <v>68</v>
      </c>
      <c r="B48" s="453">
        <v>0</v>
      </c>
      <c r="C48" s="321">
        <v>0</v>
      </c>
      <c r="D48" s="314" t="s">
        <v>29</v>
      </c>
      <c r="E48" s="454">
        <v>0</v>
      </c>
      <c r="F48" s="455">
        <v>0</v>
      </c>
      <c r="G48" s="453">
        <v>0</v>
      </c>
      <c r="H48" s="193">
        <v>0</v>
      </c>
      <c r="I48" s="314" t="s">
        <v>29</v>
      </c>
      <c r="J48" s="454">
        <v>0</v>
      </c>
      <c r="K48" s="455">
        <v>0</v>
      </c>
      <c r="L48" s="453">
        <v>0</v>
      </c>
      <c r="M48" s="193">
        <v>0</v>
      </c>
      <c r="N48" s="314" t="s">
        <v>29</v>
      </c>
      <c r="O48" s="454">
        <v>0</v>
      </c>
      <c r="P48" s="455">
        <v>0</v>
      </c>
      <c r="Q48" s="453">
        <v>0</v>
      </c>
      <c r="R48" s="321">
        <v>0</v>
      </c>
      <c r="S48" s="314" t="s">
        <v>29</v>
      </c>
      <c r="T48" s="454">
        <v>0</v>
      </c>
      <c r="U48" s="455">
        <v>0</v>
      </c>
      <c r="V48" s="463" t="s">
        <v>29</v>
      </c>
      <c r="W48" s="314" t="s">
        <v>29</v>
      </c>
      <c r="X48" s="314" t="s">
        <v>29</v>
      </c>
      <c r="Y48" s="474" t="s">
        <v>29</v>
      </c>
      <c r="Z48" s="316" t="s">
        <v>29</v>
      </c>
      <c r="AA48" s="453">
        <v>0</v>
      </c>
      <c r="AB48" s="193">
        <v>0</v>
      </c>
      <c r="AC48" s="314" t="s">
        <v>29</v>
      </c>
      <c r="AD48" s="454">
        <v>0</v>
      </c>
      <c r="AE48" s="475">
        <v>0</v>
      </c>
      <c r="AF48" s="453">
        <v>0.897356999999999</v>
      </c>
      <c r="AG48" s="193">
        <v>0</v>
      </c>
      <c r="AH48" s="314" t="s">
        <v>29</v>
      </c>
      <c r="AI48" s="454">
        <v>0.897356999999999</v>
      </c>
      <c r="AJ48" s="455">
        <v>0</v>
      </c>
      <c r="AK48" s="453">
        <v>0</v>
      </c>
      <c r="AL48" s="193">
        <v>0</v>
      </c>
      <c r="AM48" s="314" t="s">
        <v>29</v>
      </c>
      <c r="AN48" s="454">
        <v>0</v>
      </c>
      <c r="AO48" s="455">
        <v>0</v>
      </c>
      <c r="AP48" s="453">
        <v>0</v>
      </c>
      <c r="AQ48" s="193">
        <v>0</v>
      </c>
      <c r="AR48" s="308" t="s">
        <v>29</v>
      </c>
      <c r="AS48" s="454">
        <v>0</v>
      </c>
      <c r="AT48" s="455">
        <v>0</v>
      </c>
      <c r="AU48" s="192">
        <v>-0.897356999999999</v>
      </c>
      <c r="AV48" s="193">
        <v>0</v>
      </c>
      <c r="AW48" s="194" t="s">
        <v>29</v>
      </c>
      <c r="AX48" s="661">
        <v>-0.897356999999999</v>
      </c>
      <c r="AY48" s="196">
        <v>0</v>
      </c>
      <c r="AZ48" s="463" t="s">
        <v>29</v>
      </c>
      <c r="BA48" s="314" t="s">
        <v>29</v>
      </c>
      <c r="BB48" s="314" t="s">
        <v>29</v>
      </c>
      <c r="BC48" s="474" t="s">
        <v>29</v>
      </c>
      <c r="BD48" s="316" t="s">
        <v>29</v>
      </c>
      <c r="BE48" s="463" t="s">
        <v>29</v>
      </c>
      <c r="BF48" s="314" t="s">
        <v>29</v>
      </c>
      <c r="BG48" s="314" t="s">
        <v>29</v>
      </c>
      <c r="BH48" s="314" t="s">
        <v>29</v>
      </c>
      <c r="BI48" s="316" t="s">
        <v>29</v>
      </c>
      <c r="BJ48" s="501" t="s">
        <v>29</v>
      </c>
      <c r="BK48" s="327" t="s">
        <v>29</v>
      </c>
      <c r="BL48" s="314" t="s">
        <v>29</v>
      </c>
      <c r="BM48" s="502" t="s">
        <v>29</v>
      </c>
      <c r="BN48" s="322" t="s">
        <v>29</v>
      </c>
      <c r="BO48" s="501" t="s">
        <v>29</v>
      </c>
      <c r="BP48" s="327" t="s">
        <v>29</v>
      </c>
      <c r="BQ48" s="314" t="s">
        <v>29</v>
      </c>
      <c r="BR48" s="502" t="s">
        <v>29</v>
      </c>
      <c r="BS48" s="322" t="s">
        <v>29</v>
      </c>
      <c r="BT48" s="321"/>
      <c r="BU48" s="672"/>
      <c r="BV48" s="673"/>
      <c r="BW48" s="674"/>
    </row>
    <row r="49" s="159" customFormat="1" ht="16.5" hidden="1" customHeight="1" outlineLevel="2" spans="1:75">
      <c r="A49" s="203" t="s">
        <v>71</v>
      </c>
      <c r="B49" s="192">
        <v>0</v>
      </c>
      <c r="C49" s="193">
        <v>110</v>
      </c>
      <c r="D49" s="177">
        <v>0</v>
      </c>
      <c r="E49" s="195">
        <v>-110</v>
      </c>
      <c r="F49" s="196">
        <v>0</v>
      </c>
      <c r="G49" s="192">
        <v>0</v>
      </c>
      <c r="H49" s="193">
        <v>0</v>
      </c>
      <c r="I49" s="177" t="s">
        <v>29</v>
      </c>
      <c r="J49" s="195">
        <v>0</v>
      </c>
      <c r="K49" s="196">
        <v>0</v>
      </c>
      <c r="L49" s="192">
        <v>0</v>
      </c>
      <c r="M49" s="193">
        <v>101</v>
      </c>
      <c r="N49" s="177">
        <v>0</v>
      </c>
      <c r="O49" s="195">
        <v>-101</v>
      </c>
      <c r="P49" s="196">
        <v>0</v>
      </c>
      <c r="Q49" s="192">
        <v>0</v>
      </c>
      <c r="R49" s="193">
        <v>9</v>
      </c>
      <c r="S49" s="177">
        <v>0</v>
      </c>
      <c r="T49" s="195">
        <v>-9</v>
      </c>
      <c r="U49" s="196">
        <v>0</v>
      </c>
      <c r="V49" s="230" t="s">
        <v>29</v>
      </c>
      <c r="W49" s="177">
        <v>0.0818181818181818</v>
      </c>
      <c r="X49" s="177" t="s">
        <v>29</v>
      </c>
      <c r="Y49" s="248" t="s">
        <v>29</v>
      </c>
      <c r="Z49" s="249" t="s">
        <v>29</v>
      </c>
      <c r="AA49" s="192">
        <v>0</v>
      </c>
      <c r="AB49" s="193">
        <v>-0.248</v>
      </c>
      <c r="AC49" s="177">
        <v>0</v>
      </c>
      <c r="AD49" s="195">
        <v>0.248</v>
      </c>
      <c r="AE49" s="656">
        <v>0</v>
      </c>
      <c r="AF49" s="192">
        <v>0</v>
      </c>
      <c r="AG49" s="193">
        <v>4.4</v>
      </c>
      <c r="AH49" s="177">
        <v>0</v>
      </c>
      <c r="AI49" s="195">
        <v>-4.4</v>
      </c>
      <c r="AJ49" s="196">
        <v>0</v>
      </c>
      <c r="AK49" s="192">
        <v>0</v>
      </c>
      <c r="AL49" s="193">
        <v>0</v>
      </c>
      <c r="AM49" s="177" t="s">
        <v>29</v>
      </c>
      <c r="AN49" s="195">
        <v>0</v>
      </c>
      <c r="AO49" s="196">
        <v>0</v>
      </c>
      <c r="AP49" s="192">
        <v>0</v>
      </c>
      <c r="AQ49" s="193">
        <v>0</v>
      </c>
      <c r="AR49" s="194" t="s">
        <v>29</v>
      </c>
      <c r="AS49" s="195">
        <v>0</v>
      </c>
      <c r="AT49" s="196">
        <v>0</v>
      </c>
      <c r="AU49" s="192">
        <v>0</v>
      </c>
      <c r="AV49" s="193">
        <v>4.848</v>
      </c>
      <c r="AW49" s="194">
        <v>0</v>
      </c>
      <c r="AX49" s="661">
        <v>-4.848</v>
      </c>
      <c r="AY49" s="196">
        <v>0</v>
      </c>
      <c r="AZ49" s="230" t="s">
        <v>29</v>
      </c>
      <c r="BA49" s="177">
        <v>0.0440727272727273</v>
      </c>
      <c r="BB49" s="177" t="s">
        <v>29</v>
      </c>
      <c r="BC49" s="248" t="s">
        <v>29</v>
      </c>
      <c r="BD49" s="249" t="s">
        <v>29</v>
      </c>
      <c r="BE49" s="230" t="s">
        <v>29</v>
      </c>
      <c r="BF49" s="177">
        <v>-0.00225454545454545</v>
      </c>
      <c r="BG49" s="177" t="s">
        <v>29</v>
      </c>
      <c r="BH49" s="177" t="s">
        <v>29</v>
      </c>
      <c r="BI49" s="249" t="s">
        <v>29</v>
      </c>
      <c r="BJ49" s="285" t="s">
        <v>29</v>
      </c>
      <c r="BK49" s="286">
        <v>-443.548387096774</v>
      </c>
      <c r="BL49" s="177" t="s">
        <v>29</v>
      </c>
      <c r="BM49" s="299" t="s">
        <v>29</v>
      </c>
      <c r="BN49" s="274" t="s">
        <v>29</v>
      </c>
      <c r="BO49" s="285" t="s">
        <v>29</v>
      </c>
      <c r="BP49" s="286">
        <v>-19.5483870967742</v>
      </c>
      <c r="BQ49" s="177" t="s">
        <v>29</v>
      </c>
      <c r="BR49" s="299" t="s">
        <v>29</v>
      </c>
      <c r="BS49" s="274" t="s">
        <v>29</v>
      </c>
      <c r="BT49" s="193">
        <v>1100</v>
      </c>
      <c r="BU49" s="668">
        <v>32.992</v>
      </c>
      <c r="BV49" s="669">
        <f t="shared" ref="BV49:BV83" si="2">IFERROR(B49/BT49,"/")</f>
        <v>0</v>
      </c>
      <c r="BW49" s="670">
        <f t="shared" ref="BW49:BW83" si="3">IFERROR((1+(AU49-BU49)/ABS(BU49)),"/")</f>
        <v>0</v>
      </c>
    </row>
    <row r="50" s="159" customFormat="1" ht="16.5" hidden="1" customHeight="1" outlineLevel="2" spans="1:75">
      <c r="A50" s="203" t="s">
        <v>72</v>
      </c>
      <c r="B50" s="192">
        <v>0</v>
      </c>
      <c r="C50" s="193">
        <v>100</v>
      </c>
      <c r="D50" s="177">
        <v>0</v>
      </c>
      <c r="E50" s="195">
        <v>-100</v>
      </c>
      <c r="F50" s="196">
        <v>0</v>
      </c>
      <c r="G50" s="192">
        <v>0</v>
      </c>
      <c r="H50" s="193">
        <v>0</v>
      </c>
      <c r="I50" s="177" t="s">
        <v>29</v>
      </c>
      <c r="J50" s="195">
        <v>0</v>
      </c>
      <c r="K50" s="196">
        <v>0</v>
      </c>
      <c r="L50" s="192">
        <v>0</v>
      </c>
      <c r="M50" s="193">
        <v>93.5</v>
      </c>
      <c r="N50" s="177">
        <v>0</v>
      </c>
      <c r="O50" s="195">
        <v>-93.5</v>
      </c>
      <c r="P50" s="196">
        <v>0</v>
      </c>
      <c r="Q50" s="192">
        <v>0</v>
      </c>
      <c r="R50" s="193">
        <v>6.5</v>
      </c>
      <c r="S50" s="177">
        <v>0</v>
      </c>
      <c r="T50" s="195">
        <v>-6.5</v>
      </c>
      <c r="U50" s="196">
        <v>0</v>
      </c>
      <c r="V50" s="230" t="s">
        <v>29</v>
      </c>
      <c r="W50" s="177">
        <v>0.065</v>
      </c>
      <c r="X50" s="177" t="s">
        <v>29</v>
      </c>
      <c r="Y50" s="248" t="s">
        <v>29</v>
      </c>
      <c r="Z50" s="249" t="s">
        <v>29</v>
      </c>
      <c r="AA50" s="192">
        <v>0</v>
      </c>
      <c r="AB50" s="193">
        <v>6.5455</v>
      </c>
      <c r="AC50" s="177">
        <v>0</v>
      </c>
      <c r="AD50" s="195">
        <v>-6.5455</v>
      </c>
      <c r="AE50" s="656">
        <v>0</v>
      </c>
      <c r="AF50" s="192">
        <v>0</v>
      </c>
      <c r="AG50" s="193">
        <v>1.71</v>
      </c>
      <c r="AH50" s="177">
        <v>0</v>
      </c>
      <c r="AI50" s="195">
        <v>-1.71</v>
      </c>
      <c r="AJ50" s="196">
        <v>0</v>
      </c>
      <c r="AK50" s="192">
        <v>0</v>
      </c>
      <c r="AL50" s="193">
        <v>0</v>
      </c>
      <c r="AM50" s="177" t="s">
        <v>29</v>
      </c>
      <c r="AN50" s="195">
        <v>0</v>
      </c>
      <c r="AO50" s="196">
        <v>0</v>
      </c>
      <c r="AP50" s="192">
        <v>0</v>
      </c>
      <c r="AQ50" s="193">
        <v>0</v>
      </c>
      <c r="AR50" s="194" t="s">
        <v>29</v>
      </c>
      <c r="AS50" s="195">
        <v>0</v>
      </c>
      <c r="AT50" s="196">
        <v>0</v>
      </c>
      <c r="AU50" s="192">
        <v>0</v>
      </c>
      <c r="AV50" s="193">
        <v>-1.7555</v>
      </c>
      <c r="AW50" s="194">
        <v>2</v>
      </c>
      <c r="AX50" s="661">
        <v>1.7555</v>
      </c>
      <c r="AY50" s="196">
        <v>0</v>
      </c>
      <c r="AZ50" s="230" t="s">
        <v>29</v>
      </c>
      <c r="BA50" s="177">
        <v>-0.017555</v>
      </c>
      <c r="BB50" s="177" t="s">
        <v>29</v>
      </c>
      <c r="BC50" s="248" t="s">
        <v>29</v>
      </c>
      <c r="BD50" s="249" t="s">
        <v>29</v>
      </c>
      <c r="BE50" s="230" t="s">
        <v>29</v>
      </c>
      <c r="BF50" s="177">
        <v>0.065455</v>
      </c>
      <c r="BG50" s="177" t="s">
        <v>29</v>
      </c>
      <c r="BH50" s="177" t="s">
        <v>29</v>
      </c>
      <c r="BI50" s="249" t="s">
        <v>29</v>
      </c>
      <c r="BJ50" s="285" t="s">
        <v>29</v>
      </c>
      <c r="BK50" s="286">
        <v>15.2776716828355</v>
      </c>
      <c r="BL50" s="177" t="s">
        <v>29</v>
      </c>
      <c r="BM50" s="299" t="s">
        <v>29</v>
      </c>
      <c r="BN50" s="274" t="s">
        <v>29</v>
      </c>
      <c r="BO50" s="285" t="s">
        <v>29</v>
      </c>
      <c r="BP50" s="286">
        <v>-0.268199526392178</v>
      </c>
      <c r="BQ50" s="177" t="s">
        <v>29</v>
      </c>
      <c r="BR50" s="299" t="s">
        <v>29</v>
      </c>
      <c r="BS50" s="274" t="s">
        <v>29</v>
      </c>
      <c r="BT50" s="193">
        <v>800</v>
      </c>
      <c r="BU50" s="668">
        <v>32.988</v>
      </c>
      <c r="BV50" s="669">
        <f t="shared" si="2"/>
        <v>0</v>
      </c>
      <c r="BW50" s="670">
        <f t="shared" si="3"/>
        <v>0</v>
      </c>
    </row>
    <row r="51" s="163" customFormat="1" collapsed="1" spans="1:75">
      <c r="A51" s="197" t="s">
        <v>73</v>
      </c>
      <c r="B51" s="198">
        <v>546.980542</v>
      </c>
      <c r="C51" s="199">
        <v>1623.14735849</v>
      </c>
      <c r="D51" s="232">
        <v>0.336987605677929</v>
      </c>
      <c r="E51" s="199">
        <v>-1076.16681649</v>
      </c>
      <c r="F51" s="201">
        <v>0</v>
      </c>
      <c r="G51" s="198">
        <v>48.1886859999999</v>
      </c>
      <c r="H51" s="199">
        <v>0</v>
      </c>
      <c r="I51" s="232" t="s">
        <v>29</v>
      </c>
      <c r="J51" s="199">
        <v>48.1886859999999</v>
      </c>
      <c r="K51" s="201">
        <v>0</v>
      </c>
      <c r="L51" s="198">
        <v>153.387863</v>
      </c>
      <c r="M51" s="199">
        <v>1201.82</v>
      </c>
      <c r="N51" s="232">
        <v>0.127629647534572</v>
      </c>
      <c r="O51" s="199">
        <v>-1048.432137</v>
      </c>
      <c r="P51" s="201">
        <v>0</v>
      </c>
      <c r="Q51" s="198">
        <v>119.803401</v>
      </c>
      <c r="R51" s="199">
        <v>176.32735849</v>
      </c>
      <c r="S51" s="232">
        <v>0.679437394321281</v>
      </c>
      <c r="T51" s="199">
        <v>-56.52395749</v>
      </c>
      <c r="U51" s="655">
        <v>0</v>
      </c>
      <c r="V51" s="231">
        <v>0.219026805893216</v>
      </c>
      <c r="W51" s="232">
        <v>0.108632994760276</v>
      </c>
      <c r="X51" s="232">
        <v>2.01620885419342</v>
      </c>
      <c r="Y51" s="200">
        <v>0.11039381113294</v>
      </c>
      <c r="Z51" s="250" t="s">
        <v>29</v>
      </c>
      <c r="AA51" s="198">
        <v>248.840172</v>
      </c>
      <c r="AB51" s="199">
        <v>267.67416668</v>
      </c>
      <c r="AC51" s="232">
        <v>0.929638355043369</v>
      </c>
      <c r="AD51" s="199">
        <v>-18.8339946800002</v>
      </c>
      <c r="AE51" s="202">
        <v>0</v>
      </c>
      <c r="AF51" s="198">
        <v>16.02645</v>
      </c>
      <c r="AG51" s="199">
        <v>38.4818265</v>
      </c>
      <c r="AH51" s="232">
        <v>0.41646801770181</v>
      </c>
      <c r="AI51" s="199">
        <v>-22.4553765</v>
      </c>
      <c r="AJ51" s="201">
        <v>0</v>
      </c>
      <c r="AK51" s="198">
        <v>0</v>
      </c>
      <c r="AL51" s="199">
        <v>0</v>
      </c>
      <c r="AM51" s="232" t="s">
        <v>29</v>
      </c>
      <c r="AN51" s="199">
        <v>0</v>
      </c>
      <c r="AO51" s="201">
        <v>0</v>
      </c>
      <c r="AP51" s="198">
        <v>0</v>
      </c>
      <c r="AQ51" s="199">
        <v>0</v>
      </c>
      <c r="AR51" s="200" t="s">
        <v>29</v>
      </c>
      <c r="AS51" s="199">
        <v>0</v>
      </c>
      <c r="AT51" s="201">
        <v>0</v>
      </c>
      <c r="AU51" s="198">
        <v>80.5373710000001</v>
      </c>
      <c r="AV51" s="199">
        <v>115.17136531</v>
      </c>
      <c r="AW51" s="200">
        <v>0.699282940540145</v>
      </c>
      <c r="AX51" s="662">
        <v>-34.63399431</v>
      </c>
      <c r="AY51" s="201">
        <v>0</v>
      </c>
      <c r="AZ51" s="231">
        <v>0.147239919550923</v>
      </c>
      <c r="BA51" s="232">
        <v>0.070955581886997</v>
      </c>
      <c r="BB51" s="232">
        <v>2.07509988129497</v>
      </c>
      <c r="BC51" s="200">
        <v>0.0762843376639258</v>
      </c>
      <c r="BD51" s="250" t="s">
        <v>29</v>
      </c>
      <c r="BE51" s="231">
        <v>0.454934230548918</v>
      </c>
      <c r="BF51" s="232">
        <v>0.164910576528933</v>
      </c>
      <c r="BG51" s="232">
        <v>2.75867224604058</v>
      </c>
      <c r="BH51" s="232">
        <v>0.290023654019985</v>
      </c>
      <c r="BI51" s="250" t="s">
        <v>29</v>
      </c>
      <c r="BJ51" s="287">
        <v>2.1981199321788</v>
      </c>
      <c r="BK51" s="288">
        <v>6.06389245037025</v>
      </c>
      <c r="BL51" s="232">
        <v>0.362493225295344</v>
      </c>
      <c r="BM51" s="232">
        <v>-3.86577251819145</v>
      </c>
      <c r="BN51" s="275" t="s">
        <v>29</v>
      </c>
      <c r="BO51" s="287">
        <v>0.323651001977286</v>
      </c>
      <c r="BP51" s="288">
        <v>0.430267017316189</v>
      </c>
      <c r="BQ51" s="232">
        <v>0.752209648780597</v>
      </c>
      <c r="BR51" s="232">
        <v>-0.106616015338903</v>
      </c>
      <c r="BS51" s="275" t="s">
        <v>29</v>
      </c>
      <c r="BT51" s="199">
        <v>5659.6154717</v>
      </c>
      <c r="BU51" s="655">
        <v>216.13577601</v>
      </c>
      <c r="BV51" s="671">
        <f t="shared" si="2"/>
        <v>0.0966462376702249</v>
      </c>
      <c r="BW51" s="250">
        <f t="shared" si="3"/>
        <v>0.372623970389214</v>
      </c>
    </row>
    <row r="52" s="163" customFormat="1" spans="1:75">
      <c r="A52" s="197" t="s">
        <v>74</v>
      </c>
      <c r="B52" s="198">
        <v>0</v>
      </c>
      <c r="C52" s="199">
        <v>0</v>
      </c>
      <c r="D52" s="232" t="s">
        <v>29</v>
      </c>
      <c r="E52" s="199">
        <v>0</v>
      </c>
      <c r="F52" s="201">
        <v>0</v>
      </c>
      <c r="G52" s="198">
        <v>0</v>
      </c>
      <c r="H52" s="199">
        <v>0</v>
      </c>
      <c r="I52" s="232" t="s">
        <v>29</v>
      </c>
      <c r="J52" s="199">
        <v>0</v>
      </c>
      <c r="K52" s="201">
        <v>0</v>
      </c>
      <c r="L52" s="198">
        <v>0</v>
      </c>
      <c r="M52" s="199">
        <v>0</v>
      </c>
      <c r="N52" s="232" t="s">
        <v>29</v>
      </c>
      <c r="O52" s="199">
        <v>0</v>
      </c>
      <c r="P52" s="201">
        <v>0</v>
      </c>
      <c r="Q52" s="198"/>
      <c r="R52" s="199"/>
      <c r="S52" s="232"/>
      <c r="T52" s="199"/>
      <c r="U52" s="655"/>
      <c r="V52" s="231"/>
      <c r="W52" s="232"/>
      <c r="X52" s="232"/>
      <c r="Y52" s="200"/>
      <c r="Z52" s="250"/>
      <c r="AA52" s="198">
        <v>42.40982</v>
      </c>
      <c r="AB52" s="199">
        <v>42.14728117</v>
      </c>
      <c r="AC52" s="232">
        <v>1.00622908103944</v>
      </c>
      <c r="AD52" s="199">
        <v>0.262538829999976</v>
      </c>
      <c r="AE52" s="202">
        <v>28.341217</v>
      </c>
      <c r="AF52" s="198">
        <v>25.181609</v>
      </c>
      <c r="AG52" s="199">
        <v>20.11624099</v>
      </c>
      <c r="AH52" s="232">
        <v>1.25180489796866</v>
      </c>
      <c r="AI52" s="199">
        <v>5.06536800999999</v>
      </c>
      <c r="AJ52" s="201">
        <v>25.262087</v>
      </c>
      <c r="AK52" s="198">
        <v>0</v>
      </c>
      <c r="AL52" s="199">
        <v>0</v>
      </c>
      <c r="AM52" s="232" t="s">
        <v>29</v>
      </c>
      <c r="AN52" s="199">
        <v>0</v>
      </c>
      <c r="AO52" s="201">
        <v>0</v>
      </c>
      <c r="AP52" s="198">
        <v>0</v>
      </c>
      <c r="AQ52" s="199">
        <v>0</v>
      </c>
      <c r="AR52" s="200" t="s">
        <v>29</v>
      </c>
      <c r="AS52" s="199">
        <v>0</v>
      </c>
      <c r="AT52" s="201">
        <v>0</v>
      </c>
      <c r="AU52" s="202">
        <v>-67.591429</v>
      </c>
      <c r="AV52" s="202">
        <v>-62.26352216</v>
      </c>
      <c r="AW52" s="200">
        <v>0.914429722971522</v>
      </c>
      <c r="AX52" s="663">
        <v>-5.32790683999997</v>
      </c>
      <c r="AY52" s="201">
        <v>-53.6033039999999</v>
      </c>
      <c r="AZ52" s="231" t="s">
        <v>29</v>
      </c>
      <c r="BA52" s="232" t="s">
        <v>29</v>
      </c>
      <c r="BB52" s="232" t="s">
        <v>29</v>
      </c>
      <c r="BC52" s="200" t="s">
        <v>29</v>
      </c>
      <c r="BD52" s="250" t="s">
        <v>29</v>
      </c>
      <c r="BE52" s="231" t="s">
        <v>29</v>
      </c>
      <c r="BF52" s="232" t="s">
        <v>29</v>
      </c>
      <c r="BG52" s="232" t="s">
        <v>29</v>
      </c>
      <c r="BH52" s="232" t="s">
        <v>29</v>
      </c>
      <c r="BI52" s="250" t="s">
        <v>29</v>
      </c>
      <c r="BJ52" s="287">
        <v>0</v>
      </c>
      <c r="BK52" s="288">
        <v>0</v>
      </c>
      <c r="BL52" s="232" t="s">
        <v>29</v>
      </c>
      <c r="BM52" s="232">
        <v>0</v>
      </c>
      <c r="BN52" s="275">
        <v>0</v>
      </c>
      <c r="BO52" s="287">
        <v>-1.59376835365017</v>
      </c>
      <c r="BP52" s="288">
        <v>-1.47728442811914</v>
      </c>
      <c r="BQ52" s="232">
        <v>0.921149967254894</v>
      </c>
      <c r="BR52" s="232">
        <v>-0.11648392553103</v>
      </c>
      <c r="BS52" s="275">
        <v>-1.89135505366618</v>
      </c>
      <c r="BT52" s="199">
        <v>0</v>
      </c>
      <c r="BU52" s="655">
        <v>-129.52</v>
      </c>
      <c r="BV52" s="671" t="str">
        <f t="shared" si="2"/>
        <v>/</v>
      </c>
      <c r="BW52" s="250">
        <f t="shared" si="3"/>
        <v>1.47813905960469</v>
      </c>
    </row>
    <row r="53" s="159" customFormat="1" ht="16.2" spans="1:75">
      <c r="A53" s="213" t="s">
        <v>75</v>
      </c>
      <c r="B53" s="214">
        <v>4066.161566</v>
      </c>
      <c r="C53" s="215">
        <v>5298.9273585</v>
      </c>
      <c r="D53" s="238">
        <v>0.767355596878956</v>
      </c>
      <c r="E53" s="215">
        <v>-1232.7657925</v>
      </c>
      <c r="F53" s="217">
        <v>2982.008414</v>
      </c>
      <c r="G53" s="214">
        <v>279.250674</v>
      </c>
      <c r="H53" s="215">
        <v>256.555</v>
      </c>
      <c r="I53" s="238">
        <v>1.08846319112861</v>
      </c>
      <c r="J53" s="215">
        <v>22.6956739999996</v>
      </c>
      <c r="K53" s="217">
        <v>342.862738999999</v>
      </c>
      <c r="L53" s="214">
        <v>2731.307471</v>
      </c>
      <c r="M53" s="215">
        <v>3827.91334362</v>
      </c>
      <c r="N53" s="238">
        <v>0.713523851200101</v>
      </c>
      <c r="O53" s="215">
        <v>-1096.60587262</v>
      </c>
      <c r="P53" s="217">
        <v>2016.77987699999</v>
      </c>
      <c r="Q53" s="214">
        <v>839.691137000002</v>
      </c>
      <c r="R53" s="215">
        <v>976.10901488</v>
      </c>
      <c r="S53" s="238">
        <v>0.860243194355941</v>
      </c>
      <c r="T53" s="215">
        <v>-136.417877879998</v>
      </c>
      <c r="U53" s="217">
        <v>618.950626000011</v>
      </c>
      <c r="V53" s="237">
        <v>0.206507076359494</v>
      </c>
      <c r="W53" s="238">
        <v>0.184208793372913</v>
      </c>
      <c r="X53" s="238">
        <v>1.12104896068366</v>
      </c>
      <c r="Y53" s="216">
        <v>0.0222982829865816</v>
      </c>
      <c r="Z53" s="257">
        <v>0.207561663171086</v>
      </c>
      <c r="AA53" s="214">
        <v>528.653254999999</v>
      </c>
      <c r="AB53" s="215">
        <v>578.53969872</v>
      </c>
      <c r="AC53" s="238">
        <v>0.913771788123836</v>
      </c>
      <c r="AD53" s="215">
        <v>-49.8864437200004</v>
      </c>
      <c r="AE53" s="328">
        <v>236.183266</v>
      </c>
      <c r="AF53" s="214">
        <v>333.279947</v>
      </c>
      <c r="AG53" s="215">
        <v>354.7017835</v>
      </c>
      <c r="AH53" s="238">
        <v>0.939606064879005</v>
      </c>
      <c r="AI53" s="215">
        <v>-21.4218365000002</v>
      </c>
      <c r="AJ53" s="217">
        <v>301.509167</v>
      </c>
      <c r="AK53" s="214">
        <v>1.342176</v>
      </c>
      <c r="AL53" s="215">
        <v>0.36</v>
      </c>
      <c r="AM53" s="238">
        <v>3.72826666666666</v>
      </c>
      <c r="AN53" s="215">
        <v>0.982175999999999</v>
      </c>
      <c r="AO53" s="217">
        <v>3.103215</v>
      </c>
      <c r="AP53" s="214">
        <v>0.05452</v>
      </c>
      <c r="AQ53" s="215">
        <v>0</v>
      </c>
      <c r="AR53" s="216" t="s">
        <v>29</v>
      </c>
      <c r="AS53" s="215">
        <v>0.05452</v>
      </c>
      <c r="AT53" s="217">
        <v>0.0886289999999999</v>
      </c>
      <c r="AU53" s="214">
        <v>194.957875000003</v>
      </c>
      <c r="AV53" s="215">
        <v>281.57753266</v>
      </c>
      <c r="AW53" s="216">
        <v>0.692377240322689</v>
      </c>
      <c r="AX53" s="488">
        <v>-86.6196576599972</v>
      </c>
      <c r="AY53" s="217">
        <v>87.6879510000116</v>
      </c>
      <c r="AZ53" s="237">
        <v>0.0479464162541353</v>
      </c>
      <c r="BA53" s="238">
        <v>0.0531385908146715</v>
      </c>
      <c r="BB53" s="238">
        <v>0.902289946328372</v>
      </c>
      <c r="BC53" s="216">
        <v>-0.00519217456053624</v>
      </c>
      <c r="BD53" s="257">
        <v>0.0294056685381343</v>
      </c>
      <c r="BE53" s="237">
        <v>0.130012850305909</v>
      </c>
      <c r="BF53" s="238">
        <v>0.109180530242968</v>
      </c>
      <c r="BG53" s="238">
        <v>1.19080618143712</v>
      </c>
      <c r="BH53" s="238">
        <v>0.0208323200629413</v>
      </c>
      <c r="BI53" s="257">
        <v>0.0792027496941864</v>
      </c>
      <c r="BJ53" s="292">
        <v>7.69154739433128</v>
      </c>
      <c r="BK53" s="293">
        <v>9.1591421819863</v>
      </c>
      <c r="BL53" s="238">
        <v>0.839767222902009</v>
      </c>
      <c r="BM53" s="238">
        <v>-1.46759478765502</v>
      </c>
      <c r="BN53" s="279">
        <v>12.6258242783382</v>
      </c>
      <c r="BO53" s="292">
        <v>0.368782133007017</v>
      </c>
      <c r="BP53" s="293">
        <v>0.486703908621968</v>
      </c>
      <c r="BQ53" s="238">
        <v>0.757713522480579</v>
      </c>
      <c r="BR53" s="238">
        <v>-0.117921775614951</v>
      </c>
      <c r="BS53" s="279">
        <v>0.371270803749541</v>
      </c>
      <c r="BT53" s="215">
        <v>14742.72439463</v>
      </c>
      <c r="BU53" s="634">
        <v>854.097820789999</v>
      </c>
      <c r="BV53" s="675">
        <f t="shared" si="2"/>
        <v>0.275808016019148</v>
      </c>
      <c r="BW53" s="257">
        <f t="shared" si="3"/>
        <v>0.228261763763402</v>
      </c>
    </row>
    <row r="54" s="159" customFormat="1" ht="16.5" hidden="1" customHeight="1" outlineLevel="2" spans="1:16360">
      <c r="A54" s="203" t="s">
        <v>76</v>
      </c>
      <c r="B54" s="192">
        <v>0</v>
      </c>
      <c r="C54" s="193">
        <v>0</v>
      </c>
      <c r="D54" s="177" t="s">
        <v>29</v>
      </c>
      <c r="E54" s="195">
        <v>0</v>
      </c>
      <c r="F54" s="196">
        <v>0</v>
      </c>
      <c r="G54" s="192">
        <v>0</v>
      </c>
      <c r="H54" s="193">
        <v>0</v>
      </c>
      <c r="I54" s="177" t="s">
        <v>29</v>
      </c>
      <c r="J54" s="195">
        <v>0</v>
      </c>
      <c r="K54" s="196">
        <v>0</v>
      </c>
      <c r="L54" s="192">
        <v>0.170342999999997</v>
      </c>
      <c r="M54" s="193">
        <v>0</v>
      </c>
      <c r="N54" s="177" t="s">
        <v>29</v>
      </c>
      <c r="O54" s="195">
        <v>0.170342999999997</v>
      </c>
      <c r="P54" s="196">
        <v>0</v>
      </c>
      <c r="Q54" s="192"/>
      <c r="R54" s="193"/>
      <c r="S54" s="177"/>
      <c r="T54" s="195"/>
      <c r="U54" s="196"/>
      <c r="V54" s="230"/>
      <c r="W54" s="177"/>
      <c r="X54" s="177"/>
      <c r="Y54" s="248"/>
      <c r="Z54" s="249"/>
      <c r="AA54" s="192">
        <v>7.58910799999999</v>
      </c>
      <c r="AB54" s="193">
        <v>6.89555302</v>
      </c>
      <c r="AC54" s="177">
        <v>1.10058003730642</v>
      </c>
      <c r="AD54" s="195">
        <v>0.693554979999993</v>
      </c>
      <c r="AE54" s="656">
        <v>-0.439375</v>
      </c>
      <c r="AF54" s="192">
        <v>0.341602</v>
      </c>
      <c r="AG54" s="193">
        <v>0.772832</v>
      </c>
      <c r="AH54" s="177">
        <v>0.442013270672022</v>
      </c>
      <c r="AI54" s="195">
        <v>-0.43123</v>
      </c>
      <c r="AJ54" s="196">
        <v>-3.801258</v>
      </c>
      <c r="AK54" s="192">
        <v>0.121</v>
      </c>
      <c r="AL54" s="193">
        <v>0</v>
      </c>
      <c r="AM54" s="177" t="s">
        <v>29</v>
      </c>
      <c r="AN54" s="195">
        <v>0.121</v>
      </c>
      <c r="AO54" s="196">
        <v>0.0670999999999999</v>
      </c>
      <c r="AP54" s="192">
        <v>0</v>
      </c>
      <c r="AQ54" s="193">
        <v>0</v>
      </c>
      <c r="AR54" s="194" t="s">
        <v>29</v>
      </c>
      <c r="AS54" s="195">
        <v>0</v>
      </c>
      <c r="AT54" s="196">
        <v>0</v>
      </c>
      <c r="AU54" s="192">
        <v>-7.98005299999999</v>
      </c>
      <c r="AV54" s="193">
        <v>-7.66838502</v>
      </c>
      <c r="AW54" s="194">
        <v>0.95935676427473</v>
      </c>
      <c r="AX54" s="661">
        <v>-0.311667979999989</v>
      </c>
      <c r="AY54" s="196">
        <v>4.307733</v>
      </c>
      <c r="AZ54" s="230" t="s">
        <v>29</v>
      </c>
      <c r="BA54" s="177" t="s">
        <v>29</v>
      </c>
      <c r="BB54" s="177" t="s">
        <v>29</v>
      </c>
      <c r="BC54" s="248" t="s">
        <v>29</v>
      </c>
      <c r="BD54" s="249" t="s">
        <v>29</v>
      </c>
      <c r="BE54" s="230" t="s">
        <v>29</v>
      </c>
      <c r="BF54" s="177" t="s">
        <v>29</v>
      </c>
      <c r="BG54" s="177" t="s">
        <v>29</v>
      </c>
      <c r="BH54" s="177" t="s">
        <v>29</v>
      </c>
      <c r="BI54" s="249" t="s">
        <v>29</v>
      </c>
      <c r="BJ54" s="285">
        <v>0</v>
      </c>
      <c r="BK54" s="286">
        <v>0</v>
      </c>
      <c r="BL54" s="177" t="s">
        <v>29</v>
      </c>
      <c r="BM54" s="299">
        <v>0</v>
      </c>
      <c r="BN54" s="274">
        <v>0</v>
      </c>
      <c r="BO54" s="285">
        <v>-1.05151395921629</v>
      </c>
      <c r="BP54" s="286">
        <v>-1.11207687008692</v>
      </c>
      <c r="BQ54" s="177">
        <v>1.05445928469486</v>
      </c>
      <c r="BR54" s="299">
        <v>0.060562910870632</v>
      </c>
      <c r="BS54" s="274">
        <v>-9.80422873399715</v>
      </c>
      <c r="BT54" s="193">
        <v>0</v>
      </c>
      <c r="BU54" s="668">
        <v>-17.19367004</v>
      </c>
      <c r="BV54" s="669" t="str">
        <f t="shared" si="2"/>
        <v>/</v>
      </c>
      <c r="BW54" s="670">
        <f t="shared" si="3"/>
        <v>1.53587262164303</v>
      </c>
      <c r="XDB54" s="172"/>
      <c r="XDC54" s="172"/>
      <c r="XDD54" s="172"/>
      <c r="XDE54" s="172"/>
      <c r="XDF54" s="172"/>
      <c r="XDG54" s="172"/>
      <c r="XDH54" s="172"/>
      <c r="XDI54" s="172"/>
      <c r="XDJ54" s="172"/>
      <c r="XDK54" s="172"/>
      <c r="XDL54" s="164"/>
      <c r="XDM54" s="164"/>
      <c r="XDN54" s="164"/>
      <c r="XDO54" s="164"/>
      <c r="XDP54" s="164"/>
      <c r="XDQ54" s="164"/>
      <c r="XDR54" s="164"/>
      <c r="XDS54" s="164"/>
      <c r="XDT54" s="164"/>
      <c r="XDU54" s="164"/>
      <c r="XDV54" s="164"/>
      <c r="XDW54" s="164"/>
      <c r="XDX54" s="164"/>
      <c r="XDY54" s="164"/>
      <c r="XDZ54" s="164"/>
      <c r="XEA54" s="164"/>
      <c r="XEB54" s="164"/>
      <c r="XEC54" s="164"/>
      <c r="XED54" s="164"/>
      <c r="XEE54" s="164"/>
      <c r="XEF54" s="164"/>
    </row>
    <row r="55" s="159" customFormat="1" ht="16.5" hidden="1" customHeight="1" outlineLevel="2" spans="1:75">
      <c r="A55" s="203" t="s">
        <v>77</v>
      </c>
      <c r="B55" s="192">
        <v>155.427973</v>
      </c>
      <c r="C55" s="193">
        <v>205.00211</v>
      </c>
      <c r="D55" s="177">
        <v>0.758177430466447</v>
      </c>
      <c r="E55" s="195">
        <v>-49.574137</v>
      </c>
      <c r="F55" s="196">
        <v>202.812103</v>
      </c>
      <c r="G55" s="192">
        <v>79.4597199999999</v>
      </c>
      <c r="H55" s="193">
        <v>106.64019563</v>
      </c>
      <c r="I55" s="177">
        <v>0.745119788374116</v>
      </c>
      <c r="J55" s="195">
        <v>-27.1804756300001</v>
      </c>
      <c r="K55" s="196">
        <v>107.926529</v>
      </c>
      <c r="L55" s="192">
        <v>-0.125582</v>
      </c>
      <c r="M55" s="193">
        <v>0</v>
      </c>
      <c r="N55" s="177" t="s">
        <v>29</v>
      </c>
      <c r="O55" s="195">
        <v>-0.125582</v>
      </c>
      <c r="P55" s="196">
        <v>0</v>
      </c>
      <c r="Q55" s="192">
        <v>75.9682530000001</v>
      </c>
      <c r="R55" s="193">
        <v>98.36191437</v>
      </c>
      <c r="S55" s="177">
        <v>0.772334022640475</v>
      </c>
      <c r="T55" s="195">
        <v>-22.3936613699999</v>
      </c>
      <c r="U55" s="196">
        <v>94.885574</v>
      </c>
      <c r="V55" s="230">
        <v>0.488768215487183</v>
      </c>
      <c r="W55" s="177">
        <v>0.479809277914262</v>
      </c>
      <c r="X55" s="177">
        <v>1.01867187231532</v>
      </c>
      <c r="Y55" s="248">
        <v>0.00895893757292154</v>
      </c>
      <c r="Z55" s="249">
        <v>0.467849662798477</v>
      </c>
      <c r="AA55" s="192">
        <v>59.1968139999999</v>
      </c>
      <c r="AB55" s="193">
        <v>74.274074</v>
      </c>
      <c r="AC55" s="177">
        <v>0.797005076091556</v>
      </c>
      <c r="AD55" s="195">
        <v>-15.0772600000001</v>
      </c>
      <c r="AE55" s="656">
        <v>72.952797</v>
      </c>
      <c r="AF55" s="192">
        <v>0.0964549999999811</v>
      </c>
      <c r="AG55" s="193">
        <v>16.19909</v>
      </c>
      <c r="AH55" s="177">
        <v>0.00595434681824603</v>
      </c>
      <c r="AI55" s="195">
        <v>-16.102635</v>
      </c>
      <c r="AJ55" s="196">
        <v>13.421186</v>
      </c>
      <c r="AK55" s="192">
        <v>0</v>
      </c>
      <c r="AL55" s="193">
        <v>0</v>
      </c>
      <c r="AM55" s="177" t="s">
        <v>29</v>
      </c>
      <c r="AN55" s="195">
        <v>0</v>
      </c>
      <c r="AO55" s="196">
        <v>0</v>
      </c>
      <c r="AP55" s="192">
        <v>0</v>
      </c>
      <c r="AQ55" s="193">
        <v>0</v>
      </c>
      <c r="AR55" s="194" t="s">
        <v>29</v>
      </c>
      <c r="AS55" s="195">
        <v>0</v>
      </c>
      <c r="AT55" s="196">
        <v>0</v>
      </c>
      <c r="AU55" s="192">
        <v>16.8005660000002</v>
      </c>
      <c r="AV55" s="193">
        <v>7.88875037000006</v>
      </c>
      <c r="AW55" s="194">
        <v>2.12968660586481</v>
      </c>
      <c r="AX55" s="661">
        <v>8.91181563000015</v>
      </c>
      <c r="AY55" s="196">
        <v>8.51159099999997</v>
      </c>
      <c r="AZ55" s="230">
        <v>0.108092293013435</v>
      </c>
      <c r="BA55" s="177">
        <v>0.0384813130459977</v>
      </c>
      <c r="BB55" s="177">
        <v>2.80895542426603</v>
      </c>
      <c r="BC55" s="248">
        <v>0.0696109799674369</v>
      </c>
      <c r="BD55" s="249">
        <v>0.0419678652018118</v>
      </c>
      <c r="BE55" s="230">
        <v>0.380863321173209</v>
      </c>
      <c r="BF55" s="177">
        <v>0.362308826967683</v>
      </c>
      <c r="BG55" s="177">
        <v>1.05121181937745</v>
      </c>
      <c r="BH55" s="177">
        <v>0.0185544942055259</v>
      </c>
      <c r="BI55" s="249">
        <v>0.359706328768752</v>
      </c>
      <c r="BJ55" s="285">
        <v>2.62561382104112</v>
      </c>
      <c r="BK55" s="286">
        <v>2.76007628179922</v>
      </c>
      <c r="BL55" s="177">
        <v>0.951283063571544</v>
      </c>
      <c r="BM55" s="299">
        <v>-0.134462460758102</v>
      </c>
      <c r="BN55" s="274">
        <v>2.78004560949184</v>
      </c>
      <c r="BO55" s="285">
        <v>0.2838086184841</v>
      </c>
      <c r="BP55" s="286">
        <v>0.106211359430749</v>
      </c>
      <c r="BQ55" s="177">
        <v>2.6721117214317</v>
      </c>
      <c r="BR55" s="299">
        <v>0.177597259053351</v>
      </c>
      <c r="BS55" s="274">
        <v>0.116672579394043</v>
      </c>
      <c r="BT55" s="193">
        <v>480.00138</v>
      </c>
      <c r="BU55" s="668">
        <v>40.8817871200001</v>
      </c>
      <c r="BV55" s="669">
        <f t="shared" si="2"/>
        <v>0.323807346137213</v>
      </c>
      <c r="BW55" s="670">
        <f t="shared" si="3"/>
        <v>0.410954784111702</v>
      </c>
    </row>
    <row r="56" s="159" customFormat="1" ht="16.5" hidden="1" customHeight="1" outlineLevel="2" spans="1:16360">
      <c r="A56" s="203" t="s">
        <v>78</v>
      </c>
      <c r="B56" s="192">
        <v>56.145525</v>
      </c>
      <c r="C56" s="193">
        <v>62.85</v>
      </c>
      <c r="D56" s="177">
        <v>0.893325775656325</v>
      </c>
      <c r="E56" s="195">
        <v>-6.70447499999999</v>
      </c>
      <c r="F56" s="196">
        <v>63.6528379999998</v>
      </c>
      <c r="G56" s="192">
        <v>0</v>
      </c>
      <c r="H56" s="193">
        <v>0</v>
      </c>
      <c r="I56" s="177" t="s">
        <v>29</v>
      </c>
      <c r="J56" s="195">
        <v>0</v>
      </c>
      <c r="K56" s="196">
        <v>0</v>
      </c>
      <c r="L56" s="192">
        <v>0</v>
      </c>
      <c r="M56" s="193">
        <v>0</v>
      </c>
      <c r="N56" s="177" t="s">
        <v>29</v>
      </c>
      <c r="O56" s="195">
        <v>0</v>
      </c>
      <c r="P56" s="196">
        <v>0</v>
      </c>
      <c r="Q56" s="192">
        <v>2.20733200000021</v>
      </c>
      <c r="R56" s="193">
        <v>4.65</v>
      </c>
      <c r="S56" s="177">
        <v>0.474695053763486</v>
      </c>
      <c r="T56" s="195">
        <v>-2.44266799999979</v>
      </c>
      <c r="U56" s="196">
        <v>6.24600400000003</v>
      </c>
      <c r="V56" s="230">
        <v>0.0393144778680083</v>
      </c>
      <c r="W56" s="177">
        <v>0.0739856801909308</v>
      </c>
      <c r="X56" s="177">
        <v>0.531379555699854</v>
      </c>
      <c r="Y56" s="248">
        <v>-0.0346712023229225</v>
      </c>
      <c r="Z56" s="249">
        <v>0.0981260882664816</v>
      </c>
      <c r="AA56" s="192">
        <v>53.9381929999998</v>
      </c>
      <c r="AB56" s="193">
        <v>58.2</v>
      </c>
      <c r="AC56" s="177">
        <v>0.926773075601371</v>
      </c>
      <c r="AD56" s="195">
        <v>-4.2618070000002</v>
      </c>
      <c r="AE56" s="656">
        <v>57.4068339999998</v>
      </c>
      <c r="AF56" s="192">
        <v>0.946525</v>
      </c>
      <c r="AG56" s="193">
        <v>0.83320301</v>
      </c>
      <c r="AH56" s="177">
        <v>1.13600765796561</v>
      </c>
      <c r="AI56" s="195">
        <v>0.11332199</v>
      </c>
      <c r="AJ56" s="196">
        <v>13.937092</v>
      </c>
      <c r="AK56" s="192">
        <v>0</v>
      </c>
      <c r="AL56" s="193">
        <v>0</v>
      </c>
      <c r="AM56" s="177" t="s">
        <v>29</v>
      </c>
      <c r="AN56" s="195">
        <v>0</v>
      </c>
      <c r="AO56" s="196">
        <v>0</v>
      </c>
      <c r="AP56" s="192">
        <v>0</v>
      </c>
      <c r="AQ56" s="193">
        <v>0</v>
      </c>
      <c r="AR56" s="194" t="s">
        <v>29</v>
      </c>
      <c r="AS56" s="195">
        <v>0</v>
      </c>
      <c r="AT56" s="196">
        <v>0</v>
      </c>
      <c r="AU56" s="192">
        <v>1.26080700000021</v>
      </c>
      <c r="AV56" s="193">
        <v>3.81679699</v>
      </c>
      <c r="AW56" s="194">
        <v>0.330331165975953</v>
      </c>
      <c r="AX56" s="661">
        <v>-2.55598998999979</v>
      </c>
      <c r="AY56" s="196">
        <v>-7.69108799999995</v>
      </c>
      <c r="AZ56" s="266">
        <v>0.0224560550462429</v>
      </c>
      <c r="BA56" s="177">
        <v>0.0607286712808273</v>
      </c>
      <c r="BB56" s="177">
        <v>0.369776821600451</v>
      </c>
      <c r="BC56" s="248">
        <v>-0.0382726162345844</v>
      </c>
      <c r="BD56" s="249">
        <v>-0.120828673813412</v>
      </c>
      <c r="BE56" s="230">
        <v>0.960685522131992</v>
      </c>
      <c r="BF56" s="177">
        <v>0.926014319809069</v>
      </c>
      <c r="BG56" s="177">
        <v>1.037441324158</v>
      </c>
      <c r="BH56" s="177">
        <v>0.0346712023229224</v>
      </c>
      <c r="BI56" s="249">
        <v>0.901873911733518</v>
      </c>
      <c r="BJ56" s="285">
        <v>1.0409233583335</v>
      </c>
      <c r="BK56" s="286">
        <v>1.07989690721649</v>
      </c>
      <c r="BL56" s="177">
        <v>0.963909935640564</v>
      </c>
      <c r="BM56" s="299">
        <v>-0.0389735488829996</v>
      </c>
      <c r="BN56" s="274">
        <v>1.10880244676096</v>
      </c>
      <c r="BO56" s="285">
        <v>0.023375032233657</v>
      </c>
      <c r="BP56" s="286">
        <v>0.0655807042955326</v>
      </c>
      <c r="BQ56" s="177">
        <v>0.356431552310262</v>
      </c>
      <c r="BR56" s="299">
        <v>-0.0422056720618756</v>
      </c>
      <c r="BS56" s="274">
        <v>-0.133975129163193</v>
      </c>
      <c r="BT56" s="193">
        <v>125.7</v>
      </c>
      <c r="BU56" s="668">
        <v>7.63359398</v>
      </c>
      <c r="BV56" s="669">
        <f t="shared" si="2"/>
        <v>0.446662887828162</v>
      </c>
      <c r="BW56" s="670">
        <f t="shared" si="3"/>
        <v>0.165165582987977</v>
      </c>
      <c r="XDB56" s="172"/>
      <c r="XDC56" s="172"/>
      <c r="XDD56" s="172"/>
      <c r="XDE56" s="172"/>
      <c r="XDF56" s="172"/>
      <c r="XDG56" s="172"/>
      <c r="XDH56" s="172"/>
      <c r="XDI56" s="172"/>
      <c r="XDJ56" s="172"/>
      <c r="XDK56" s="172"/>
      <c r="XDL56" s="164"/>
      <c r="XDM56" s="164"/>
      <c r="XDN56" s="164"/>
      <c r="XDO56" s="164"/>
      <c r="XDP56" s="164"/>
      <c r="XDQ56" s="164"/>
      <c r="XDR56" s="164"/>
      <c r="XDS56" s="164"/>
      <c r="XDT56" s="164"/>
      <c r="XDU56" s="164"/>
      <c r="XDV56" s="164"/>
      <c r="XDW56" s="164"/>
      <c r="XDX56" s="164"/>
      <c r="XDY56" s="164"/>
      <c r="XDZ56" s="164"/>
      <c r="XEA56" s="164"/>
      <c r="XEB56" s="164"/>
      <c r="XEC56" s="164"/>
      <c r="XED56" s="164"/>
      <c r="XEE56" s="164"/>
      <c r="XEF56" s="164"/>
    </row>
    <row r="57" s="159" customFormat="1" ht="16.5" hidden="1" customHeight="1" outlineLevel="2" spans="1:16360">
      <c r="A57" s="203" t="s">
        <v>79</v>
      </c>
      <c r="B57" s="192">
        <v>110.363019</v>
      </c>
      <c r="C57" s="193">
        <v>111.000064</v>
      </c>
      <c r="D57" s="177">
        <v>0.994260859164908</v>
      </c>
      <c r="E57" s="195">
        <v>-0.637045000000214</v>
      </c>
      <c r="F57" s="196">
        <v>105.644312</v>
      </c>
      <c r="G57" s="192">
        <v>0</v>
      </c>
      <c r="H57" s="193">
        <v>0</v>
      </c>
      <c r="I57" s="177" t="s">
        <v>29</v>
      </c>
      <c r="J57" s="195">
        <v>0</v>
      </c>
      <c r="K57" s="196">
        <v>0</v>
      </c>
      <c r="L57" s="192">
        <v>76.6390659999999</v>
      </c>
      <c r="M57" s="193">
        <v>78.5</v>
      </c>
      <c r="N57" s="177">
        <v>0.976293834394903</v>
      </c>
      <c r="O57" s="195">
        <v>-1.86093400000011</v>
      </c>
      <c r="P57" s="196">
        <v>73.5728379999999</v>
      </c>
      <c r="Q57" s="192">
        <v>33.7239529999999</v>
      </c>
      <c r="R57" s="193">
        <v>32.500064</v>
      </c>
      <c r="S57" s="177">
        <v>1.03765804891953</v>
      </c>
      <c r="T57" s="195">
        <v>1.2238889999999</v>
      </c>
      <c r="U57" s="196">
        <v>32.071474</v>
      </c>
      <c r="V57" s="230">
        <v>0.305572947401883</v>
      </c>
      <c r="W57" s="177">
        <v>0.292793200551668</v>
      </c>
      <c r="X57" s="177">
        <v>1.04364768999463</v>
      </c>
      <c r="Y57" s="248">
        <v>0.0127797468502144</v>
      </c>
      <c r="Z57" s="249">
        <v>0.303579751648154</v>
      </c>
      <c r="AA57" s="192">
        <v>8.07157899999998</v>
      </c>
      <c r="AB57" s="193">
        <v>9.636454</v>
      </c>
      <c r="AC57" s="177">
        <v>0.837608834120931</v>
      </c>
      <c r="AD57" s="195">
        <v>-1.56487500000002</v>
      </c>
      <c r="AE57" s="656">
        <v>9.05217199999999</v>
      </c>
      <c r="AF57" s="192">
        <v>0.356663999999999</v>
      </c>
      <c r="AG57" s="193">
        <v>0.451188</v>
      </c>
      <c r="AH57" s="177">
        <v>0.790499747333704</v>
      </c>
      <c r="AI57" s="195">
        <v>-0.0945240000000007</v>
      </c>
      <c r="AJ57" s="196">
        <v>0.321192</v>
      </c>
      <c r="AK57" s="192">
        <v>0</v>
      </c>
      <c r="AL57" s="193">
        <v>0.02</v>
      </c>
      <c r="AM57" s="177">
        <v>0</v>
      </c>
      <c r="AN57" s="195">
        <v>-0.02</v>
      </c>
      <c r="AO57" s="196">
        <v>0</v>
      </c>
      <c r="AP57" s="192">
        <v>0</v>
      </c>
      <c r="AQ57" s="193">
        <v>0</v>
      </c>
      <c r="AR57" s="194" t="s">
        <v>29</v>
      </c>
      <c r="AS57" s="195">
        <v>0</v>
      </c>
      <c r="AT57" s="196">
        <v>0</v>
      </c>
      <c r="AU57" s="192">
        <v>25.2957099999999</v>
      </c>
      <c r="AV57" s="193">
        <v>22.432422</v>
      </c>
      <c r="AW57" s="194">
        <v>1.12764060875816</v>
      </c>
      <c r="AX57" s="661">
        <v>2.86328799999992</v>
      </c>
      <c r="AY57" s="196">
        <v>22.6981100000001</v>
      </c>
      <c r="AZ57" s="230">
        <v>0.229204585278697</v>
      </c>
      <c r="BA57" s="177">
        <v>0.202093775369355</v>
      </c>
      <c r="BB57" s="177">
        <v>1.13414965334679</v>
      </c>
      <c r="BC57" s="248">
        <v>0.0271108099093423</v>
      </c>
      <c r="BD57" s="249">
        <v>0.214854066161177</v>
      </c>
      <c r="BE57" s="230">
        <v>0.073136627405961</v>
      </c>
      <c r="BF57" s="177">
        <v>0.0868148508454914</v>
      </c>
      <c r="BG57" s="177">
        <v>0.842443737375369</v>
      </c>
      <c r="BH57" s="177">
        <v>-0.0136782234395304</v>
      </c>
      <c r="BI57" s="249">
        <v>0.0856853703586048</v>
      </c>
      <c r="BJ57" s="285">
        <v>13.6730395626432</v>
      </c>
      <c r="BK57" s="286">
        <v>11.5187665504344</v>
      </c>
      <c r="BL57" s="177">
        <v>1.18702289023537</v>
      </c>
      <c r="BM57" s="299">
        <v>2.15427301220878</v>
      </c>
      <c r="BN57" s="274">
        <v>11.6706036959969</v>
      </c>
      <c r="BO57" s="285">
        <v>3.13392336245485</v>
      </c>
      <c r="BP57" s="286">
        <v>2.32787101977553</v>
      </c>
      <c r="BQ57" s="177">
        <v>1.34626159947515</v>
      </c>
      <c r="BR57" s="299">
        <v>0.80605234267932</v>
      </c>
      <c r="BS57" s="274">
        <v>2.50747665864061</v>
      </c>
      <c r="BT57" s="193">
        <v>263.00024</v>
      </c>
      <c r="BU57" s="668">
        <v>58.134556</v>
      </c>
      <c r="BV57" s="669">
        <f t="shared" si="2"/>
        <v>0.419630868017459</v>
      </c>
      <c r="BW57" s="670">
        <f t="shared" si="3"/>
        <v>0.435123474581966</v>
      </c>
      <c r="XDB57" s="172"/>
      <c r="XDC57" s="172"/>
      <c r="XDD57" s="172"/>
      <c r="XDE57" s="172"/>
      <c r="XDF57" s="172"/>
      <c r="XDG57" s="172"/>
      <c r="XDH57" s="172"/>
      <c r="XDI57" s="172"/>
      <c r="XDJ57" s="172"/>
      <c r="XDK57" s="172"/>
      <c r="XDL57" s="164"/>
      <c r="XDM57" s="164"/>
      <c r="XDN57" s="164"/>
      <c r="XDO57" s="164"/>
      <c r="XDP57" s="164"/>
      <c r="XDQ57" s="164"/>
      <c r="XDR57" s="164"/>
      <c r="XDS57" s="164"/>
      <c r="XDT57" s="164"/>
      <c r="XDU57" s="164"/>
      <c r="XDV57" s="164"/>
      <c r="XDW57" s="164"/>
      <c r="XDX57" s="164"/>
      <c r="XDY57" s="164"/>
      <c r="XDZ57" s="164"/>
      <c r="XEA57" s="164"/>
      <c r="XEB57" s="164"/>
      <c r="XEC57" s="164"/>
      <c r="XED57" s="164"/>
      <c r="XEE57" s="164"/>
      <c r="XEF57" s="164"/>
    </row>
    <row r="58" s="164" customFormat="1" ht="16.5" hidden="1" customHeight="1" outlineLevel="2" spans="1:75">
      <c r="A58" s="203" t="s">
        <v>80</v>
      </c>
      <c r="B58" s="192">
        <v>16.94049</v>
      </c>
      <c r="C58" s="193">
        <v>25</v>
      </c>
      <c r="D58" s="177">
        <v>0.6776196</v>
      </c>
      <c r="E58" s="195">
        <v>-8.05950999999999</v>
      </c>
      <c r="F58" s="196">
        <v>52.954948</v>
      </c>
      <c r="G58" s="192">
        <v>0</v>
      </c>
      <c r="H58" s="193">
        <v>0</v>
      </c>
      <c r="I58" s="177" t="s">
        <v>29</v>
      </c>
      <c r="J58" s="195">
        <v>0</v>
      </c>
      <c r="K58" s="196">
        <v>0</v>
      </c>
      <c r="L58" s="192">
        <v>13.796265</v>
      </c>
      <c r="M58" s="193">
        <v>19.6</v>
      </c>
      <c r="N58" s="177">
        <v>0.703891071428571</v>
      </c>
      <c r="O58" s="195">
        <v>-5.803735</v>
      </c>
      <c r="P58" s="196">
        <v>53.0451949999999</v>
      </c>
      <c r="Q58" s="192">
        <v>3.14422500000001</v>
      </c>
      <c r="R58" s="193">
        <v>5.4</v>
      </c>
      <c r="S58" s="177">
        <v>0.582263888888891</v>
      </c>
      <c r="T58" s="195">
        <v>-2.25577499999999</v>
      </c>
      <c r="U58" s="196">
        <v>-0.0902469999999127</v>
      </c>
      <c r="V58" s="230">
        <v>0.185604135417571</v>
      </c>
      <c r="W58" s="177">
        <v>0.216</v>
      </c>
      <c r="X58" s="177">
        <v>0.859278404710977</v>
      </c>
      <c r="Y58" s="248">
        <v>-0.0303958645824289</v>
      </c>
      <c r="Z58" s="249">
        <v>-0.00170422223811669</v>
      </c>
      <c r="AA58" s="192">
        <v>2.72436</v>
      </c>
      <c r="AB58" s="193">
        <v>-1.41701</v>
      </c>
      <c r="AC58" s="177">
        <v>-1.92261169645944</v>
      </c>
      <c r="AD58" s="195">
        <v>4.14137</v>
      </c>
      <c r="AE58" s="656">
        <v>27.264845</v>
      </c>
      <c r="AF58" s="192">
        <v>8.80258499999998</v>
      </c>
      <c r="AG58" s="193">
        <v>1.75</v>
      </c>
      <c r="AH58" s="177">
        <v>5.03004857142856</v>
      </c>
      <c r="AI58" s="195">
        <v>7.05258499999998</v>
      </c>
      <c r="AJ58" s="196">
        <v>9.13802599999999</v>
      </c>
      <c r="AK58" s="192">
        <v>0.1</v>
      </c>
      <c r="AL58" s="193">
        <v>0</v>
      </c>
      <c r="AM58" s="177" t="s">
        <v>29</v>
      </c>
      <c r="AN58" s="195">
        <v>0.1</v>
      </c>
      <c r="AO58" s="196">
        <v>0.023293</v>
      </c>
      <c r="AP58" s="192">
        <v>9.59025899999999</v>
      </c>
      <c r="AQ58" s="193">
        <v>0</v>
      </c>
      <c r="AR58" s="194" t="s">
        <v>29</v>
      </c>
      <c r="AS58" s="195">
        <v>9.59025899999999</v>
      </c>
      <c r="AT58" s="196">
        <v>0</v>
      </c>
      <c r="AU58" s="192">
        <v>-17.872979</v>
      </c>
      <c r="AV58" s="193">
        <v>5.06701</v>
      </c>
      <c r="AW58" s="194">
        <v>-3.52732262221704</v>
      </c>
      <c r="AX58" s="661">
        <v>-22.939989</v>
      </c>
      <c r="AY58" s="196">
        <v>-36.4698249999999</v>
      </c>
      <c r="AZ58" s="230">
        <v>-1.05504498394084</v>
      </c>
      <c r="BA58" s="177">
        <v>0.2026804</v>
      </c>
      <c r="BB58" s="177">
        <v>-5.20546132699975</v>
      </c>
      <c r="BC58" s="248">
        <v>-1.25772538394084</v>
      </c>
      <c r="BD58" s="249">
        <v>-0.68869532267315</v>
      </c>
      <c r="BE58" s="230">
        <v>0.160819433204116</v>
      </c>
      <c r="BF58" s="177">
        <v>-0.0566804</v>
      </c>
      <c r="BG58" s="177">
        <v>4.83730236914552</v>
      </c>
      <c r="BH58" s="177">
        <v>0.217499833204116</v>
      </c>
      <c r="BI58" s="249">
        <v>0.514868695556079</v>
      </c>
      <c r="BJ58" s="285">
        <v>6.21815398845969</v>
      </c>
      <c r="BK58" s="286">
        <v>-17.6427830431684</v>
      </c>
      <c r="BL58" s="177">
        <v>2.35244745532749</v>
      </c>
      <c r="BM58" s="299">
        <v>23.8609370316281</v>
      </c>
      <c r="BN58" s="274">
        <v>1.9422427671971</v>
      </c>
      <c r="BO58" s="285">
        <v>-6.56043217489612</v>
      </c>
      <c r="BP58" s="286">
        <v>-3.57584632430258</v>
      </c>
      <c r="BQ58" s="177">
        <v>0.165348401493278</v>
      </c>
      <c r="BR58" s="299">
        <v>-2.98458585059354</v>
      </c>
      <c r="BS58" s="274">
        <v>-1.3376135092644</v>
      </c>
      <c r="BT58" s="193">
        <v>70</v>
      </c>
      <c r="BU58" s="668">
        <v>17.08402</v>
      </c>
      <c r="BV58" s="669">
        <f t="shared" si="2"/>
        <v>0.242007</v>
      </c>
      <c r="BW58" s="670">
        <f t="shared" si="3"/>
        <v>-1.04618110959833</v>
      </c>
    </row>
    <row r="59" s="164" customFormat="1" ht="16.5" hidden="1" customHeight="1" outlineLevel="2" spans="1:75">
      <c r="A59" s="203" t="s">
        <v>81</v>
      </c>
      <c r="B59" s="192">
        <v>83.8010609999999</v>
      </c>
      <c r="C59" s="193">
        <v>0</v>
      </c>
      <c r="D59" s="177" t="s">
        <v>29</v>
      </c>
      <c r="E59" s="195">
        <v>83.8010609999999</v>
      </c>
      <c r="F59" s="196">
        <v>25.546372</v>
      </c>
      <c r="G59" s="192">
        <v>0</v>
      </c>
      <c r="H59" s="193">
        <v>0</v>
      </c>
      <c r="I59" s="177" t="s">
        <v>29</v>
      </c>
      <c r="J59" s="195">
        <v>0</v>
      </c>
      <c r="K59" s="196">
        <v>0</v>
      </c>
      <c r="L59" s="192">
        <v>77.573155</v>
      </c>
      <c r="M59" s="193">
        <v>0</v>
      </c>
      <c r="N59" s="177" t="s">
        <v>29</v>
      </c>
      <c r="O59" s="195">
        <v>77.573155</v>
      </c>
      <c r="P59" s="196">
        <v>29.58906</v>
      </c>
      <c r="Q59" s="192">
        <v>6.22790599999993</v>
      </c>
      <c r="R59" s="193">
        <v>0</v>
      </c>
      <c r="S59" s="177" t="s">
        <v>29</v>
      </c>
      <c r="T59" s="195">
        <v>6.22790599999993</v>
      </c>
      <c r="U59" s="196">
        <v>-4.04268800000002</v>
      </c>
      <c r="V59" s="230">
        <v>0.0743177464065752</v>
      </c>
      <c r="W59" s="177" t="s">
        <v>29</v>
      </c>
      <c r="X59" s="177" t="s">
        <v>29</v>
      </c>
      <c r="Y59" s="248" t="s">
        <v>29</v>
      </c>
      <c r="Z59" s="249">
        <v>-0.15824900694314</v>
      </c>
      <c r="AA59" s="192">
        <v>0</v>
      </c>
      <c r="AB59" s="193">
        <v>0</v>
      </c>
      <c r="AC59" s="177" t="s">
        <v>29</v>
      </c>
      <c r="AD59" s="195">
        <v>0</v>
      </c>
      <c r="AE59" s="656">
        <v>0</v>
      </c>
      <c r="AF59" s="192">
        <v>0</v>
      </c>
      <c r="AG59" s="193">
        <v>0</v>
      </c>
      <c r="AH59" s="177" t="s">
        <v>29</v>
      </c>
      <c r="AI59" s="195">
        <v>0</v>
      </c>
      <c r="AJ59" s="196">
        <v>0</v>
      </c>
      <c r="AK59" s="192">
        <v>0</v>
      </c>
      <c r="AL59" s="193">
        <v>0</v>
      </c>
      <c r="AM59" s="177" t="s">
        <v>29</v>
      </c>
      <c r="AN59" s="195">
        <v>0</v>
      </c>
      <c r="AO59" s="196">
        <v>0</v>
      </c>
      <c r="AP59" s="192">
        <v>0</v>
      </c>
      <c r="AQ59" s="193">
        <v>0</v>
      </c>
      <c r="AR59" s="194" t="s">
        <v>29</v>
      </c>
      <c r="AS59" s="195">
        <v>0</v>
      </c>
      <c r="AT59" s="196">
        <v>0</v>
      </c>
      <c r="AU59" s="192">
        <v>6.22790599999993</v>
      </c>
      <c r="AV59" s="193">
        <v>0</v>
      </c>
      <c r="AW59" s="194" t="s">
        <v>29</v>
      </c>
      <c r="AX59" s="661">
        <v>6.22790599999993</v>
      </c>
      <c r="AY59" s="196">
        <v>-4.04268800000002</v>
      </c>
      <c r="AZ59" s="230">
        <v>0.0743177464065752</v>
      </c>
      <c r="BA59" s="177" t="s">
        <v>29</v>
      </c>
      <c r="BB59" s="177" t="s">
        <v>29</v>
      </c>
      <c r="BC59" s="248" t="s">
        <v>29</v>
      </c>
      <c r="BD59" s="249">
        <v>-0.15824900694314</v>
      </c>
      <c r="BE59" s="230">
        <v>0</v>
      </c>
      <c r="BF59" s="177" t="s">
        <v>29</v>
      </c>
      <c r="BG59" s="177" t="s">
        <v>29</v>
      </c>
      <c r="BH59" s="177" t="s">
        <v>29</v>
      </c>
      <c r="BI59" s="249">
        <v>0</v>
      </c>
      <c r="BJ59" s="285" t="s">
        <v>29</v>
      </c>
      <c r="BK59" s="286" t="s">
        <v>29</v>
      </c>
      <c r="BL59" s="177" t="s">
        <v>29</v>
      </c>
      <c r="BM59" s="299" t="s">
        <v>29</v>
      </c>
      <c r="BN59" s="274" t="s">
        <v>29</v>
      </c>
      <c r="BO59" s="285" t="s">
        <v>29</v>
      </c>
      <c r="BP59" s="286" t="s">
        <v>29</v>
      </c>
      <c r="BQ59" s="177" t="s">
        <v>29</v>
      </c>
      <c r="BR59" s="299" t="s">
        <v>29</v>
      </c>
      <c r="BS59" s="274" t="s">
        <v>29</v>
      </c>
      <c r="BT59" s="193">
        <v>0</v>
      </c>
      <c r="BU59" s="668">
        <v>0</v>
      </c>
      <c r="BV59" s="669" t="str">
        <f t="shared" si="2"/>
        <v>/</v>
      </c>
      <c r="BW59" s="670" t="str">
        <f t="shared" si="3"/>
        <v>/</v>
      </c>
    </row>
    <row r="60" s="164" customFormat="1" ht="16.5" hidden="1" customHeight="1" outlineLevel="2" spans="1:75">
      <c r="A60" s="203" t="s">
        <v>82</v>
      </c>
      <c r="B60" s="192">
        <v>0</v>
      </c>
      <c r="C60" s="193">
        <v>0</v>
      </c>
      <c r="D60" s="177" t="s">
        <v>29</v>
      </c>
      <c r="E60" s="195">
        <v>0</v>
      </c>
      <c r="F60" s="196">
        <v>0</v>
      </c>
      <c r="G60" s="192">
        <v>0</v>
      </c>
      <c r="H60" s="193">
        <v>0</v>
      </c>
      <c r="I60" s="177" t="s">
        <v>29</v>
      </c>
      <c r="J60" s="195">
        <v>0</v>
      </c>
      <c r="K60" s="196">
        <v>0</v>
      </c>
      <c r="L60" s="192">
        <v>0</v>
      </c>
      <c r="M60" s="193">
        <v>0</v>
      </c>
      <c r="N60" s="177" t="s">
        <v>29</v>
      </c>
      <c r="O60" s="195">
        <v>0</v>
      </c>
      <c r="P60" s="196">
        <v>0</v>
      </c>
      <c r="Q60" s="192">
        <v>0</v>
      </c>
      <c r="R60" s="193">
        <v>0</v>
      </c>
      <c r="S60" s="177" t="s">
        <v>29</v>
      </c>
      <c r="T60" s="195">
        <v>0</v>
      </c>
      <c r="U60" s="196">
        <v>0</v>
      </c>
      <c r="V60" s="230" t="s">
        <v>29</v>
      </c>
      <c r="W60" s="177" t="s">
        <v>29</v>
      </c>
      <c r="X60" s="177" t="s">
        <v>29</v>
      </c>
      <c r="Y60" s="248" t="s">
        <v>29</v>
      </c>
      <c r="Z60" s="249" t="s">
        <v>29</v>
      </c>
      <c r="AA60" s="192">
        <v>0</v>
      </c>
      <c r="AB60" s="193">
        <v>0</v>
      </c>
      <c r="AC60" s="177" t="s">
        <v>29</v>
      </c>
      <c r="AD60" s="195">
        <v>0</v>
      </c>
      <c r="AE60" s="656">
        <v>0</v>
      </c>
      <c r="AF60" s="192">
        <v>0.185545</v>
      </c>
      <c r="AG60" s="193">
        <v>0</v>
      </c>
      <c r="AH60" s="177" t="s">
        <v>29</v>
      </c>
      <c r="AI60" s="195">
        <v>0.185545</v>
      </c>
      <c r="AJ60" s="196">
        <v>0</v>
      </c>
      <c r="AK60" s="192">
        <v>0</v>
      </c>
      <c r="AL60" s="193">
        <v>0</v>
      </c>
      <c r="AM60" s="177" t="s">
        <v>29</v>
      </c>
      <c r="AN60" s="195">
        <v>0</v>
      </c>
      <c r="AO60" s="196">
        <v>0</v>
      </c>
      <c r="AP60" s="192">
        <v>0</v>
      </c>
      <c r="AQ60" s="193">
        <v>0</v>
      </c>
      <c r="AR60" s="194" t="s">
        <v>29</v>
      </c>
      <c r="AS60" s="195">
        <v>0</v>
      </c>
      <c r="AT60" s="196">
        <v>0</v>
      </c>
      <c r="AU60" s="192">
        <v>-0.185545</v>
      </c>
      <c r="AV60" s="193">
        <v>0</v>
      </c>
      <c r="AW60" s="194" t="s">
        <v>29</v>
      </c>
      <c r="AX60" s="661">
        <v>-0.185545</v>
      </c>
      <c r="AY60" s="196">
        <v>0</v>
      </c>
      <c r="AZ60" s="230" t="s">
        <v>29</v>
      </c>
      <c r="BA60" s="177" t="s">
        <v>29</v>
      </c>
      <c r="BB60" s="177" t="s">
        <v>29</v>
      </c>
      <c r="BC60" s="248" t="s">
        <v>29</v>
      </c>
      <c r="BD60" s="249" t="s">
        <v>29</v>
      </c>
      <c r="BE60" s="230" t="s">
        <v>29</v>
      </c>
      <c r="BF60" s="177" t="s">
        <v>29</v>
      </c>
      <c r="BG60" s="177" t="s">
        <v>29</v>
      </c>
      <c r="BH60" s="177" t="s">
        <v>29</v>
      </c>
      <c r="BI60" s="249" t="s">
        <v>29</v>
      </c>
      <c r="BJ60" s="285" t="s">
        <v>29</v>
      </c>
      <c r="BK60" s="286" t="s">
        <v>29</v>
      </c>
      <c r="BL60" s="177" t="s">
        <v>29</v>
      </c>
      <c r="BM60" s="299" t="s">
        <v>29</v>
      </c>
      <c r="BN60" s="274" t="s">
        <v>29</v>
      </c>
      <c r="BO60" s="285" t="s">
        <v>29</v>
      </c>
      <c r="BP60" s="286" t="s">
        <v>29</v>
      </c>
      <c r="BQ60" s="177" t="s">
        <v>29</v>
      </c>
      <c r="BR60" s="299" t="s">
        <v>29</v>
      </c>
      <c r="BS60" s="274" t="s">
        <v>29</v>
      </c>
      <c r="BT60" s="193">
        <v>0</v>
      </c>
      <c r="BU60" s="668">
        <v>0</v>
      </c>
      <c r="BV60" s="669" t="str">
        <f t="shared" si="2"/>
        <v>/</v>
      </c>
      <c r="BW60" s="670" t="str">
        <f t="shared" si="3"/>
        <v>/</v>
      </c>
    </row>
    <row r="61" s="159" customFormat="1" ht="16.5" hidden="1" customHeight="1" outlineLevel="2" spans="1:75">
      <c r="A61" s="203" t="s">
        <v>83</v>
      </c>
      <c r="B61" s="192">
        <v>0.0918099999999997</v>
      </c>
      <c r="C61" s="193">
        <v>0</v>
      </c>
      <c r="D61" s="177" t="s">
        <v>29</v>
      </c>
      <c r="E61" s="195">
        <v>0.0918099999999997</v>
      </c>
      <c r="F61" s="196">
        <v>4.082084</v>
      </c>
      <c r="G61" s="192">
        <v>0</v>
      </c>
      <c r="H61" s="193">
        <v>0</v>
      </c>
      <c r="I61" s="177" t="s">
        <v>29</v>
      </c>
      <c r="J61" s="195">
        <v>0</v>
      </c>
      <c r="K61" s="196">
        <v>0</v>
      </c>
      <c r="L61" s="192">
        <v>0.363192</v>
      </c>
      <c r="M61" s="193">
        <v>0</v>
      </c>
      <c r="N61" s="177" t="s">
        <v>29</v>
      </c>
      <c r="O61" s="195">
        <v>0.363192</v>
      </c>
      <c r="P61" s="196">
        <v>4.016009</v>
      </c>
      <c r="Q61" s="192">
        <v>-0.271382</v>
      </c>
      <c r="R61" s="193">
        <v>0</v>
      </c>
      <c r="S61" s="177" t="s">
        <v>29</v>
      </c>
      <c r="T61" s="195">
        <v>-0.271382</v>
      </c>
      <c r="U61" s="196">
        <v>0.0660749999999997</v>
      </c>
      <c r="V61" s="230">
        <v>-2.95590894238102</v>
      </c>
      <c r="W61" s="177" t="s">
        <v>29</v>
      </c>
      <c r="X61" s="177" t="s">
        <v>29</v>
      </c>
      <c r="Y61" s="248" t="s">
        <v>29</v>
      </c>
      <c r="Z61" s="249">
        <v>0.0161865850874209</v>
      </c>
      <c r="AA61" s="192">
        <v>0</v>
      </c>
      <c r="AB61" s="193">
        <v>0</v>
      </c>
      <c r="AC61" s="177" t="s">
        <v>29</v>
      </c>
      <c r="AD61" s="195">
        <v>0</v>
      </c>
      <c r="AE61" s="656">
        <v>0</v>
      </c>
      <c r="AF61" s="192">
        <v>0.0659999999999999</v>
      </c>
      <c r="AG61" s="193">
        <v>0.559851</v>
      </c>
      <c r="AH61" s="177">
        <v>0.11788850962131</v>
      </c>
      <c r="AI61" s="195">
        <v>-0.493851</v>
      </c>
      <c r="AJ61" s="196">
        <v>0.651537</v>
      </c>
      <c r="AK61" s="192">
        <v>0</v>
      </c>
      <c r="AL61" s="193">
        <v>0</v>
      </c>
      <c r="AM61" s="177" t="s">
        <v>29</v>
      </c>
      <c r="AN61" s="195">
        <v>0</v>
      </c>
      <c r="AO61" s="196">
        <v>0</v>
      </c>
      <c r="AP61" s="192">
        <v>4.230473</v>
      </c>
      <c r="AQ61" s="193">
        <v>0</v>
      </c>
      <c r="AR61" s="194" t="s">
        <v>29</v>
      </c>
      <c r="AS61" s="195">
        <v>4.230473</v>
      </c>
      <c r="AT61" s="196">
        <v>0</v>
      </c>
      <c r="AU61" s="192">
        <v>-4.567855</v>
      </c>
      <c r="AV61" s="193">
        <v>-0.559851</v>
      </c>
      <c r="AW61" s="194">
        <v>-6.15905481994316</v>
      </c>
      <c r="AX61" s="661">
        <v>-4.008004</v>
      </c>
      <c r="AY61" s="196">
        <v>-0.585462</v>
      </c>
      <c r="AZ61" s="230">
        <v>-49.7533493083544</v>
      </c>
      <c r="BA61" s="177" t="s">
        <v>29</v>
      </c>
      <c r="BB61" s="177" t="s">
        <v>29</v>
      </c>
      <c r="BC61" s="248" t="s">
        <v>29</v>
      </c>
      <c r="BD61" s="249">
        <v>-0.143422330358709</v>
      </c>
      <c r="BE61" s="230">
        <v>0</v>
      </c>
      <c r="BF61" s="177" t="s">
        <v>29</v>
      </c>
      <c r="BG61" s="177" t="s">
        <v>29</v>
      </c>
      <c r="BH61" s="177" t="s">
        <v>29</v>
      </c>
      <c r="BI61" s="249">
        <v>0</v>
      </c>
      <c r="BJ61" s="285" t="s">
        <v>29</v>
      </c>
      <c r="BK61" s="286" t="s">
        <v>29</v>
      </c>
      <c r="BL61" s="177" t="s">
        <v>29</v>
      </c>
      <c r="BM61" s="299" t="s">
        <v>29</v>
      </c>
      <c r="BN61" s="274" t="s">
        <v>29</v>
      </c>
      <c r="BO61" s="285" t="s">
        <v>29</v>
      </c>
      <c r="BP61" s="286" t="s">
        <v>29</v>
      </c>
      <c r="BQ61" s="177" t="s">
        <v>29</v>
      </c>
      <c r="BR61" s="299" t="s">
        <v>29</v>
      </c>
      <c r="BS61" s="274" t="s">
        <v>29</v>
      </c>
      <c r="BT61" s="193">
        <v>0</v>
      </c>
      <c r="BU61" s="668">
        <v>-1.119702</v>
      </c>
      <c r="BV61" s="669" t="str">
        <f t="shared" si="2"/>
        <v>/</v>
      </c>
      <c r="BW61" s="670">
        <f t="shared" si="3"/>
        <v>-2.07952740997158</v>
      </c>
    </row>
    <row r="62" s="163" customFormat="1" collapsed="1" spans="1:75">
      <c r="A62" s="197" t="s">
        <v>84</v>
      </c>
      <c r="B62" s="198">
        <v>422.769878</v>
      </c>
      <c r="C62" s="199">
        <v>403.852174</v>
      </c>
      <c r="D62" s="232">
        <v>1.04684314018327</v>
      </c>
      <c r="E62" s="199">
        <v>18.9177039999997</v>
      </c>
      <c r="F62" s="201">
        <v>454.692657</v>
      </c>
      <c r="G62" s="198">
        <v>79.4597199999999</v>
      </c>
      <c r="H62" s="199">
        <v>106.64019563</v>
      </c>
      <c r="I62" s="232">
        <v>0.745119788374116</v>
      </c>
      <c r="J62" s="199">
        <v>-27.1804756300001</v>
      </c>
      <c r="K62" s="201">
        <v>107.926529</v>
      </c>
      <c r="L62" s="198">
        <v>168.416439</v>
      </c>
      <c r="M62" s="199">
        <v>98.1</v>
      </c>
      <c r="N62" s="232">
        <v>1.71678327217125</v>
      </c>
      <c r="O62" s="199">
        <v>70.3164389999999</v>
      </c>
      <c r="P62" s="201">
        <v>160.223102</v>
      </c>
      <c r="Q62" s="198">
        <v>121.000287</v>
      </c>
      <c r="R62" s="199">
        <v>140.91197837</v>
      </c>
      <c r="S62" s="232">
        <v>0.858694118127299</v>
      </c>
      <c r="T62" s="199">
        <v>-19.9116913699999</v>
      </c>
      <c r="U62" s="655">
        <v>129.136192</v>
      </c>
      <c r="V62" s="231">
        <v>0.286208392074707</v>
      </c>
      <c r="W62" s="232">
        <v>0.348919697458407</v>
      </c>
      <c r="X62" s="232">
        <v>0.820270091254521</v>
      </c>
      <c r="Y62" s="200">
        <v>-0.0627113053836998</v>
      </c>
      <c r="Z62" s="250">
        <v>0.284007647829686</v>
      </c>
      <c r="AA62" s="198">
        <v>131.520054</v>
      </c>
      <c r="AB62" s="199">
        <v>147.58907102</v>
      </c>
      <c r="AC62" s="232">
        <v>0.891123259270174</v>
      </c>
      <c r="AD62" s="199">
        <v>-16.0690170200004</v>
      </c>
      <c r="AE62" s="202">
        <v>166.237273</v>
      </c>
      <c r="AF62" s="198">
        <v>10.795376</v>
      </c>
      <c r="AG62" s="199">
        <v>20.56616401</v>
      </c>
      <c r="AH62" s="232">
        <v>0.524909555070692</v>
      </c>
      <c r="AI62" s="199">
        <v>-9.77078801000002</v>
      </c>
      <c r="AJ62" s="201">
        <v>33.667775</v>
      </c>
      <c r="AK62" s="198">
        <v>0.221</v>
      </c>
      <c r="AL62" s="199">
        <v>0.02</v>
      </c>
      <c r="AM62" s="232">
        <v>11.05</v>
      </c>
      <c r="AN62" s="199">
        <v>0.201</v>
      </c>
      <c r="AO62" s="201">
        <v>0.0903929999999999</v>
      </c>
      <c r="AP62" s="198">
        <v>13.820732</v>
      </c>
      <c r="AQ62" s="199">
        <v>0</v>
      </c>
      <c r="AR62" s="200" t="s">
        <v>29</v>
      </c>
      <c r="AS62" s="199">
        <v>13.820732</v>
      </c>
      <c r="AT62" s="201">
        <v>0</v>
      </c>
      <c r="AU62" s="198">
        <v>18.9785570000003</v>
      </c>
      <c r="AV62" s="199">
        <v>30.9767433400001</v>
      </c>
      <c r="AW62" s="200">
        <v>0.612671151117859</v>
      </c>
      <c r="AX62" s="662">
        <v>-11.9981863399997</v>
      </c>
      <c r="AY62" s="201">
        <v>-13.2716289999998</v>
      </c>
      <c r="AZ62" s="231">
        <v>0.0448909867698766</v>
      </c>
      <c r="BA62" s="232">
        <v>0.0767031734240461</v>
      </c>
      <c r="BB62" s="232">
        <v>0.585255925745093</v>
      </c>
      <c r="BC62" s="200">
        <v>-0.0318121866541696</v>
      </c>
      <c r="BD62" s="250">
        <v>-0.0291881313579248</v>
      </c>
      <c r="BE62" s="231">
        <v>0.311091354526445</v>
      </c>
      <c r="BF62" s="232">
        <v>0.365453204221206</v>
      </c>
      <c r="BG62" s="232">
        <v>0.851248124063904</v>
      </c>
      <c r="BH62" s="232">
        <v>-0.0543618496947614</v>
      </c>
      <c r="BI62" s="250">
        <v>0.365603601555413</v>
      </c>
      <c r="BJ62" s="287">
        <v>3.21448984502395</v>
      </c>
      <c r="BK62" s="288">
        <v>2.7363284503991</v>
      </c>
      <c r="BL62" s="232">
        <v>1.17474561380053</v>
      </c>
      <c r="BM62" s="232">
        <v>0.47816139462484</v>
      </c>
      <c r="BN62" s="275">
        <v>2.73520281459381</v>
      </c>
      <c r="BO62" s="287">
        <v>0.144301621104872</v>
      </c>
      <c r="BP62" s="288">
        <v>0.209885075676114</v>
      </c>
      <c r="BQ62" s="232">
        <v>0.687526831719816</v>
      </c>
      <c r="BR62" s="232">
        <v>-0.0655834545712415</v>
      </c>
      <c r="BS62" s="275">
        <v>-0.0798354590429298</v>
      </c>
      <c r="BT62" s="199">
        <v>938.70162</v>
      </c>
      <c r="BU62" s="655">
        <v>105.42058506</v>
      </c>
      <c r="BV62" s="671">
        <f t="shared" si="2"/>
        <v>0.450377275368929</v>
      </c>
      <c r="BW62" s="250">
        <f t="shared" si="3"/>
        <v>0.180027050591672</v>
      </c>
    </row>
    <row r="63" s="164" customFormat="1" ht="16.5" hidden="1" customHeight="1" outlineLevel="2" spans="1:75">
      <c r="A63" s="203" t="s">
        <v>85</v>
      </c>
      <c r="B63" s="192">
        <v>114.158882</v>
      </c>
      <c r="C63" s="193">
        <v>144.1</v>
      </c>
      <c r="D63" s="177">
        <v>0.792219861207495</v>
      </c>
      <c r="E63" s="195">
        <v>-29.941118</v>
      </c>
      <c r="F63" s="196">
        <v>0</v>
      </c>
      <c r="G63" s="192">
        <v>61.5916319999999</v>
      </c>
      <c r="H63" s="193">
        <v>77.81</v>
      </c>
      <c r="I63" s="177">
        <v>0.791564477573576</v>
      </c>
      <c r="J63" s="195">
        <v>-16.2183680000001</v>
      </c>
      <c r="K63" s="196">
        <v>0</v>
      </c>
      <c r="L63" s="192">
        <v>0</v>
      </c>
      <c r="M63" s="193">
        <v>0</v>
      </c>
      <c r="N63" s="177" t="s">
        <v>29</v>
      </c>
      <c r="O63" s="195">
        <v>0</v>
      </c>
      <c r="P63" s="196">
        <v>0</v>
      </c>
      <c r="Q63" s="192">
        <v>52.56725</v>
      </c>
      <c r="R63" s="193">
        <v>66.29</v>
      </c>
      <c r="S63" s="177">
        <v>0.792989138633279</v>
      </c>
      <c r="T63" s="195">
        <v>-13.7227499999999</v>
      </c>
      <c r="U63" s="196">
        <v>0</v>
      </c>
      <c r="V63" s="230">
        <v>0.460474464001847</v>
      </c>
      <c r="W63" s="177">
        <v>0.460027758501041</v>
      </c>
      <c r="X63" s="177">
        <v>1.00097104031779</v>
      </c>
      <c r="Y63" s="248">
        <v>0.000446705500805666</v>
      </c>
      <c r="Z63" s="249" t="s">
        <v>29</v>
      </c>
      <c r="AA63" s="192">
        <v>42.9260889999999</v>
      </c>
      <c r="AB63" s="193">
        <v>36.36</v>
      </c>
      <c r="AC63" s="177">
        <v>1.1805855060506</v>
      </c>
      <c r="AD63" s="195">
        <v>6.56608899999992</v>
      </c>
      <c r="AE63" s="656">
        <v>0</v>
      </c>
      <c r="AF63" s="192">
        <v>7.759928</v>
      </c>
      <c r="AG63" s="193">
        <v>13.29362781</v>
      </c>
      <c r="AH63" s="177">
        <v>0.583732906540581</v>
      </c>
      <c r="AI63" s="195">
        <v>-5.53369981000001</v>
      </c>
      <c r="AJ63" s="196">
        <v>0</v>
      </c>
      <c r="AK63" s="192">
        <v>0.135013</v>
      </c>
      <c r="AL63" s="193">
        <v>0</v>
      </c>
      <c r="AM63" s="177" t="s">
        <v>29</v>
      </c>
      <c r="AN63" s="195">
        <v>0.135013</v>
      </c>
      <c r="AO63" s="196">
        <v>0</v>
      </c>
      <c r="AP63" s="192">
        <v>0</v>
      </c>
      <c r="AQ63" s="193">
        <v>0</v>
      </c>
      <c r="AR63" s="194" t="s">
        <v>29</v>
      </c>
      <c r="AS63" s="195">
        <v>0</v>
      </c>
      <c r="AT63" s="196">
        <v>0</v>
      </c>
      <c r="AU63" s="192">
        <v>2.01624600000013</v>
      </c>
      <c r="AV63" s="193">
        <v>16.63637219</v>
      </c>
      <c r="AW63" s="194">
        <v>0.121195052441306</v>
      </c>
      <c r="AX63" s="661">
        <v>-14.6201261899999</v>
      </c>
      <c r="AY63" s="196">
        <v>0</v>
      </c>
      <c r="AZ63" s="230">
        <v>0.0176617532046269</v>
      </c>
      <c r="BA63" s="177">
        <v>0.115450188688411</v>
      </c>
      <c r="BB63" s="177">
        <v>0.152981588036156</v>
      </c>
      <c r="BC63" s="248">
        <v>-0.0977884354837838</v>
      </c>
      <c r="BD63" s="249" t="s">
        <v>29</v>
      </c>
      <c r="BE63" s="230">
        <v>0.376020579809111</v>
      </c>
      <c r="BF63" s="177">
        <v>0.252324774462179</v>
      </c>
      <c r="BG63" s="177">
        <v>1.49022457509607</v>
      </c>
      <c r="BH63" s="177">
        <v>0.123695805346932</v>
      </c>
      <c r="BI63" s="249" t="s">
        <v>29</v>
      </c>
      <c r="BJ63" s="285">
        <v>2.65942890814023</v>
      </c>
      <c r="BK63" s="286">
        <v>3.96314631463146</v>
      </c>
      <c r="BL63" s="177">
        <v>0.671039799444682</v>
      </c>
      <c r="BM63" s="299">
        <v>-1.30371740649124</v>
      </c>
      <c r="BN63" s="274" t="s">
        <v>29</v>
      </c>
      <c r="BO63" s="285">
        <v>0.0469701770408232</v>
      </c>
      <c r="BP63" s="286">
        <v>0.457545989823982</v>
      </c>
      <c r="BQ63" s="177">
        <v>0.102656734154511</v>
      </c>
      <c r="BR63" s="299">
        <v>-0.410575812783159</v>
      </c>
      <c r="BS63" s="274" t="s">
        <v>29</v>
      </c>
      <c r="BT63" s="193">
        <v>367.4</v>
      </c>
      <c r="BU63" s="668">
        <v>46.14274438</v>
      </c>
      <c r="BV63" s="669">
        <f t="shared" si="2"/>
        <v>0.310720963527491</v>
      </c>
      <c r="BW63" s="670">
        <f t="shared" si="3"/>
        <v>0.0436958405290269</v>
      </c>
    </row>
    <row r="64" s="164" customFormat="1" ht="16.5" hidden="1" customHeight="1" outlineLevel="2" spans="1:75">
      <c r="A64" s="203" t="s">
        <v>86</v>
      </c>
      <c r="B64" s="192">
        <v>80.4203919999999</v>
      </c>
      <c r="C64" s="193">
        <v>95</v>
      </c>
      <c r="D64" s="177">
        <v>0.846530442105262</v>
      </c>
      <c r="E64" s="195">
        <v>-14.5796080000001</v>
      </c>
      <c r="F64" s="196">
        <v>0</v>
      </c>
      <c r="G64" s="192">
        <v>0</v>
      </c>
      <c r="H64" s="193">
        <v>0</v>
      </c>
      <c r="I64" s="177" t="s">
        <v>29</v>
      </c>
      <c r="J64" s="195">
        <v>0</v>
      </c>
      <c r="K64" s="196">
        <v>0</v>
      </c>
      <c r="L64" s="192">
        <v>61.678487</v>
      </c>
      <c r="M64" s="193">
        <v>66.5</v>
      </c>
      <c r="N64" s="177">
        <v>0.927496045112781</v>
      </c>
      <c r="O64" s="195">
        <v>-4.82151300000005</v>
      </c>
      <c r="P64" s="196">
        <v>0</v>
      </c>
      <c r="Q64" s="192">
        <v>18.7419049999999</v>
      </c>
      <c r="R64" s="193">
        <v>28.5</v>
      </c>
      <c r="S64" s="177">
        <v>0.657610701754384</v>
      </c>
      <c r="T64" s="195">
        <v>-9.75809500000006</v>
      </c>
      <c r="U64" s="196">
        <v>0</v>
      </c>
      <c r="V64" s="230">
        <v>0.233049162456208</v>
      </c>
      <c r="W64" s="177">
        <v>0.3</v>
      </c>
      <c r="X64" s="177">
        <v>0.776830541520695</v>
      </c>
      <c r="Y64" s="248">
        <v>-0.0669508375437916</v>
      </c>
      <c r="Z64" s="249" t="s">
        <v>29</v>
      </c>
      <c r="AA64" s="192">
        <v>4.62194399999999</v>
      </c>
      <c r="AB64" s="193">
        <v>5.122</v>
      </c>
      <c r="AC64" s="177">
        <v>0.902370948848104</v>
      </c>
      <c r="AD64" s="195">
        <v>-0.50005600000001</v>
      </c>
      <c r="AE64" s="656">
        <v>0</v>
      </c>
      <c r="AF64" s="192">
        <v>0.818209999999999</v>
      </c>
      <c r="AG64" s="193">
        <v>0</v>
      </c>
      <c r="AH64" s="177" t="s">
        <v>29</v>
      </c>
      <c r="AI64" s="195">
        <v>0.818209999999999</v>
      </c>
      <c r="AJ64" s="196">
        <v>0</v>
      </c>
      <c r="AK64" s="192">
        <v>0.03926</v>
      </c>
      <c r="AL64" s="193">
        <v>0</v>
      </c>
      <c r="AM64" s="177" t="s">
        <v>29</v>
      </c>
      <c r="AN64" s="195">
        <v>0.03926</v>
      </c>
      <c r="AO64" s="196">
        <v>0</v>
      </c>
      <c r="AP64" s="192">
        <v>0</v>
      </c>
      <c r="AQ64" s="193">
        <v>0</v>
      </c>
      <c r="AR64" s="194" t="s">
        <v>29</v>
      </c>
      <c r="AS64" s="195">
        <v>0</v>
      </c>
      <c r="AT64" s="196">
        <v>0</v>
      </c>
      <c r="AU64" s="192">
        <v>13.341011</v>
      </c>
      <c r="AV64" s="193">
        <v>23.378</v>
      </c>
      <c r="AW64" s="194">
        <v>0.570665198049446</v>
      </c>
      <c r="AX64" s="661">
        <v>-10.036989</v>
      </c>
      <c r="AY64" s="196">
        <v>0</v>
      </c>
      <c r="AZ64" s="230">
        <v>0.165890897423131</v>
      </c>
      <c r="BA64" s="177">
        <v>0.246084210526316</v>
      </c>
      <c r="BB64" s="177">
        <v>0.674122476482053</v>
      </c>
      <c r="BC64" s="248">
        <v>-0.0801933131031849</v>
      </c>
      <c r="BD64" s="249" t="s">
        <v>29</v>
      </c>
      <c r="BE64" s="230">
        <v>0.0574722888692211</v>
      </c>
      <c r="BF64" s="177">
        <v>0.0539157894736842</v>
      </c>
      <c r="BG64" s="177">
        <v>1.06596396770324</v>
      </c>
      <c r="BH64" s="177">
        <v>0.00355649939553688</v>
      </c>
      <c r="BI64" s="249" t="s">
        <v>29</v>
      </c>
      <c r="BJ64" s="285">
        <v>17.3996898274839</v>
      </c>
      <c r="BK64" s="286">
        <v>18.5474424053104</v>
      </c>
      <c r="BL64" s="177">
        <v>0.938118013646025</v>
      </c>
      <c r="BM64" s="299">
        <v>-1.14775257782657</v>
      </c>
      <c r="BN64" s="274" t="s">
        <v>29</v>
      </c>
      <c r="BO64" s="285">
        <v>2.88645016036542</v>
      </c>
      <c r="BP64" s="286">
        <v>4.56423272159313</v>
      </c>
      <c r="BQ64" s="177">
        <v>0.632406438591482</v>
      </c>
      <c r="BR64" s="299">
        <v>-1.67778256122771</v>
      </c>
      <c r="BS64" s="274" t="s">
        <v>29</v>
      </c>
      <c r="BT64" s="193">
        <v>217</v>
      </c>
      <c r="BU64" s="668">
        <v>54.102</v>
      </c>
      <c r="BV64" s="669">
        <f t="shared" si="2"/>
        <v>0.370600884792626</v>
      </c>
      <c r="BW64" s="670">
        <f t="shared" si="3"/>
        <v>0.246589978189346</v>
      </c>
    </row>
    <row r="65" s="164" customFormat="1" ht="16.5" hidden="1" customHeight="1" outlineLevel="2" spans="1:75">
      <c r="A65" s="203" t="s">
        <v>87</v>
      </c>
      <c r="B65" s="192">
        <v>113.400585</v>
      </c>
      <c r="C65" s="193">
        <v>180</v>
      </c>
      <c r="D65" s="177">
        <v>0.63000325</v>
      </c>
      <c r="E65" s="195">
        <v>-66.5994150000001</v>
      </c>
      <c r="F65" s="196">
        <v>0</v>
      </c>
      <c r="G65" s="192">
        <v>0</v>
      </c>
      <c r="H65" s="193">
        <v>0</v>
      </c>
      <c r="I65" s="177" t="s">
        <v>29</v>
      </c>
      <c r="J65" s="195">
        <v>0</v>
      </c>
      <c r="K65" s="196">
        <v>0</v>
      </c>
      <c r="L65" s="192">
        <v>95.5122659999999</v>
      </c>
      <c r="M65" s="193">
        <v>145.8</v>
      </c>
      <c r="N65" s="177">
        <v>0.65509098765432</v>
      </c>
      <c r="O65" s="195">
        <v>-50.2877340000001</v>
      </c>
      <c r="P65" s="196">
        <v>0</v>
      </c>
      <c r="Q65" s="192">
        <v>17.888319</v>
      </c>
      <c r="R65" s="193">
        <v>34.2</v>
      </c>
      <c r="S65" s="177">
        <v>0.523050263157896</v>
      </c>
      <c r="T65" s="195">
        <v>-16.311681</v>
      </c>
      <c r="U65" s="196">
        <v>0</v>
      </c>
      <c r="V65" s="230">
        <v>0.157744503698989</v>
      </c>
      <c r="W65" s="177">
        <v>0.19</v>
      </c>
      <c r="X65" s="177">
        <v>0.830234229994681</v>
      </c>
      <c r="Y65" s="248">
        <v>-0.0322554963010107</v>
      </c>
      <c r="Z65" s="249" t="s">
        <v>29</v>
      </c>
      <c r="AA65" s="192">
        <v>18.05252</v>
      </c>
      <c r="AB65" s="193">
        <v>23.84</v>
      </c>
      <c r="AC65" s="177">
        <v>0.757236577181207</v>
      </c>
      <c r="AD65" s="195">
        <v>-5.78748000000003</v>
      </c>
      <c r="AE65" s="656">
        <v>0</v>
      </c>
      <c r="AF65" s="192">
        <v>34.834632</v>
      </c>
      <c r="AG65" s="193">
        <v>23.34753999</v>
      </c>
      <c r="AH65" s="177">
        <v>1.4920043831136</v>
      </c>
      <c r="AI65" s="195">
        <v>11.48709201</v>
      </c>
      <c r="AJ65" s="196">
        <v>0</v>
      </c>
      <c r="AK65" s="192">
        <v>0</v>
      </c>
      <c r="AL65" s="193">
        <v>0</v>
      </c>
      <c r="AM65" s="177" t="s">
        <v>29</v>
      </c>
      <c r="AN65" s="195">
        <v>0</v>
      </c>
      <c r="AO65" s="196">
        <v>0</v>
      </c>
      <c r="AP65" s="192">
        <v>0</v>
      </c>
      <c r="AQ65" s="193">
        <v>0</v>
      </c>
      <c r="AR65" s="194" t="s">
        <v>29</v>
      </c>
      <c r="AS65" s="195">
        <v>0</v>
      </c>
      <c r="AT65" s="196">
        <v>0</v>
      </c>
      <c r="AU65" s="192">
        <v>-34.9988329999999</v>
      </c>
      <c r="AV65" s="193">
        <v>-12.98753999</v>
      </c>
      <c r="AW65" s="194">
        <v>-0.694800788059008</v>
      </c>
      <c r="AX65" s="661">
        <v>-22.0112930099999</v>
      </c>
      <c r="AY65" s="196">
        <v>0</v>
      </c>
      <c r="AZ65" s="230">
        <v>-0.308630092163986</v>
      </c>
      <c r="BA65" s="177">
        <v>-0.0721529999444445</v>
      </c>
      <c r="BB65" s="177">
        <v>-2.27743950219147</v>
      </c>
      <c r="BC65" s="248">
        <v>-0.236477092219542</v>
      </c>
      <c r="BD65" s="249" t="s">
        <v>29</v>
      </c>
      <c r="BE65" s="230">
        <v>0.159192476828933</v>
      </c>
      <c r="BF65" s="177">
        <v>0.132444444444444</v>
      </c>
      <c r="BG65" s="177">
        <v>1.20195662035268</v>
      </c>
      <c r="BH65" s="177">
        <v>0.0267480323844888</v>
      </c>
      <c r="BI65" s="249" t="s">
        <v>29</v>
      </c>
      <c r="BJ65" s="285">
        <v>6.28170388400069</v>
      </c>
      <c r="BK65" s="286">
        <v>7.5503355704698</v>
      </c>
      <c r="BL65" s="177">
        <v>0.83197678108098</v>
      </c>
      <c r="BM65" s="299">
        <v>-1.26863168646911</v>
      </c>
      <c r="BN65" s="274" t="s">
        <v>29</v>
      </c>
      <c r="BO65" s="285">
        <v>-1.938722848666</v>
      </c>
      <c r="BP65" s="286">
        <v>-0.544779361996645</v>
      </c>
      <c r="BQ65" s="177">
        <v>-1.55873034830189</v>
      </c>
      <c r="BR65" s="299">
        <v>-1.39394348666936</v>
      </c>
      <c r="BS65" s="274" t="s">
        <v>29</v>
      </c>
      <c r="BT65" s="193">
        <v>550</v>
      </c>
      <c r="BU65" s="668">
        <v>7.05243336000005</v>
      </c>
      <c r="BV65" s="669">
        <f t="shared" si="2"/>
        <v>0.206182881818182</v>
      </c>
      <c r="BW65" s="670">
        <f t="shared" si="3"/>
        <v>-4.96266057592349</v>
      </c>
    </row>
    <row r="66" s="164" customFormat="1" ht="16.5" hidden="1" customHeight="1" outlineLevel="2" spans="1:75">
      <c r="A66" s="203" t="s">
        <v>88</v>
      </c>
      <c r="B66" s="192">
        <v>334.72527409</v>
      </c>
      <c r="C66" s="193">
        <v>400</v>
      </c>
      <c r="D66" s="177">
        <v>0.836813185224999</v>
      </c>
      <c r="E66" s="676">
        <v>-65.2747259100002</v>
      </c>
      <c r="F66" s="196">
        <v>0</v>
      </c>
      <c r="G66" s="192">
        <v>0</v>
      </c>
      <c r="H66" s="193">
        <v>0</v>
      </c>
      <c r="I66" s="177" t="s">
        <v>29</v>
      </c>
      <c r="J66" s="195">
        <v>0</v>
      </c>
      <c r="K66" s="196">
        <v>0</v>
      </c>
      <c r="L66" s="192">
        <v>316.996871</v>
      </c>
      <c r="M66" s="193">
        <v>338.25</v>
      </c>
      <c r="N66" s="177">
        <v>0.937167393939394</v>
      </c>
      <c r="O66" s="195">
        <v>-21.253129</v>
      </c>
      <c r="P66" s="196">
        <v>0</v>
      </c>
      <c r="Q66" s="192">
        <v>17.7284030899998</v>
      </c>
      <c r="R66" s="193">
        <v>61.75</v>
      </c>
      <c r="S66" s="177">
        <v>0.287099645182183</v>
      </c>
      <c r="T66" s="195">
        <v>-44.0215969100002</v>
      </c>
      <c r="U66" s="196">
        <v>0</v>
      </c>
      <c r="V66" s="230">
        <v>0.0529640408487142</v>
      </c>
      <c r="W66" s="177">
        <v>0.154375</v>
      </c>
      <c r="X66" s="177">
        <v>0.343086904283169</v>
      </c>
      <c r="Y66" s="248">
        <v>-0.101410959151286</v>
      </c>
      <c r="Z66" s="249" t="s">
        <v>29</v>
      </c>
      <c r="AA66" s="192">
        <v>31.401095</v>
      </c>
      <c r="AB66" s="193">
        <v>26.8</v>
      </c>
      <c r="AC66" s="177">
        <v>1.17168264925373</v>
      </c>
      <c r="AD66" s="195">
        <v>4.60109499999998</v>
      </c>
      <c r="AE66" s="656">
        <v>0</v>
      </c>
      <c r="AF66" s="192">
        <v>26.883273</v>
      </c>
      <c r="AG66" s="193">
        <v>30.66</v>
      </c>
      <c r="AH66" s="177">
        <v>0.876819080234833</v>
      </c>
      <c r="AI66" s="195">
        <v>-3.77672700000003</v>
      </c>
      <c r="AJ66" s="196">
        <v>0</v>
      </c>
      <c r="AK66" s="192">
        <v>0.0038</v>
      </c>
      <c r="AL66" s="193">
        <v>0</v>
      </c>
      <c r="AM66" s="177" t="s">
        <v>29</v>
      </c>
      <c r="AN66" s="195">
        <v>0.0038</v>
      </c>
      <c r="AO66" s="196">
        <v>0</v>
      </c>
      <c r="AP66" s="192">
        <v>0.081414</v>
      </c>
      <c r="AQ66" s="193">
        <v>0</v>
      </c>
      <c r="AR66" s="194" t="s">
        <v>29</v>
      </c>
      <c r="AS66" s="195">
        <v>0.081414</v>
      </c>
      <c r="AT66" s="196">
        <v>0</v>
      </c>
      <c r="AU66" s="192">
        <v>-40.6335789100002</v>
      </c>
      <c r="AV66" s="193">
        <v>4.28999999999998</v>
      </c>
      <c r="AW66" s="194">
        <v>-9.47169671561779</v>
      </c>
      <c r="AX66" s="661">
        <v>-44.9235789100002</v>
      </c>
      <c r="AY66" s="196">
        <v>0</v>
      </c>
      <c r="AZ66" s="230">
        <v>-0.121393817722515</v>
      </c>
      <c r="BA66" s="177">
        <v>0.010725</v>
      </c>
      <c r="BB66" s="177">
        <v>-11.3187708832182</v>
      </c>
      <c r="BC66" s="248">
        <v>-0.132118817722515</v>
      </c>
      <c r="BD66" s="249" t="s">
        <v>29</v>
      </c>
      <c r="BE66" s="230">
        <v>0.0938115446626147</v>
      </c>
      <c r="BF66" s="177">
        <v>0.067</v>
      </c>
      <c r="BG66" s="177">
        <v>1.40017230839723</v>
      </c>
      <c r="BH66" s="177">
        <v>0.0268115446626147</v>
      </c>
      <c r="BI66" s="249" t="s">
        <v>29</v>
      </c>
      <c r="BJ66" s="285">
        <v>10.6596688456247</v>
      </c>
      <c r="BK66" s="286">
        <v>14.9253731343284</v>
      </c>
      <c r="BL66" s="177">
        <v>0.714197812656852</v>
      </c>
      <c r="BM66" s="299">
        <v>-4.26570428870371</v>
      </c>
      <c r="BN66" s="274" t="s">
        <v>29</v>
      </c>
      <c r="BO66" s="285">
        <v>-1.29401789682813</v>
      </c>
      <c r="BP66" s="286">
        <v>0.160074626865671</v>
      </c>
      <c r="BQ66" s="177">
        <v>-8.08384140675849</v>
      </c>
      <c r="BR66" s="299">
        <v>-1.4540925236938</v>
      </c>
      <c r="BS66" s="274" t="s">
        <v>29</v>
      </c>
      <c r="BT66" s="193">
        <v>1200</v>
      </c>
      <c r="BU66" s="668">
        <v>52.4999999999999</v>
      </c>
      <c r="BV66" s="669">
        <f t="shared" si="2"/>
        <v>0.278937728408333</v>
      </c>
      <c r="BW66" s="670">
        <f t="shared" si="3"/>
        <v>-0.773972931619053</v>
      </c>
    </row>
    <row r="67" s="164" customFormat="1" ht="16.5" hidden="1" customHeight="1" outlineLevel="2" spans="1:75">
      <c r="A67" s="203" t="s">
        <v>90</v>
      </c>
      <c r="B67" s="192">
        <v>33.260641</v>
      </c>
      <c r="C67" s="193">
        <v>79.59</v>
      </c>
      <c r="D67" s="177">
        <v>0.41789974871215</v>
      </c>
      <c r="E67" s="195">
        <v>-46.329359</v>
      </c>
      <c r="F67" s="196">
        <v>0</v>
      </c>
      <c r="G67" s="192">
        <v>16.903343</v>
      </c>
      <c r="H67" s="193">
        <v>43.71</v>
      </c>
      <c r="I67" s="177">
        <v>0.386715694349119</v>
      </c>
      <c r="J67" s="195">
        <v>-26.806657</v>
      </c>
      <c r="K67" s="196">
        <v>0</v>
      </c>
      <c r="L67" s="192">
        <v>0</v>
      </c>
      <c r="M67" s="193">
        <v>0</v>
      </c>
      <c r="N67" s="177" t="s">
        <v>29</v>
      </c>
      <c r="O67" s="195">
        <v>0</v>
      </c>
      <c r="P67" s="196">
        <v>0</v>
      </c>
      <c r="Q67" s="192">
        <v>16.357298</v>
      </c>
      <c r="R67" s="193">
        <v>35.88</v>
      </c>
      <c r="S67" s="177">
        <v>0.455889018952063</v>
      </c>
      <c r="T67" s="195">
        <v>-19.522702</v>
      </c>
      <c r="U67" s="196">
        <v>0</v>
      </c>
      <c r="V67" s="230">
        <v>0.491791423983681</v>
      </c>
      <c r="W67" s="177">
        <v>0.450810403317</v>
      </c>
      <c r="X67" s="177">
        <v>1.09090522393705</v>
      </c>
      <c r="Y67" s="248">
        <v>0.0409810206666816</v>
      </c>
      <c r="Z67" s="249" t="s">
        <v>29</v>
      </c>
      <c r="AA67" s="192">
        <v>11.165746</v>
      </c>
      <c r="AB67" s="193">
        <v>26.41474998</v>
      </c>
      <c r="AC67" s="177">
        <v>0.422708752059139</v>
      </c>
      <c r="AD67" s="195">
        <v>-15.24900398</v>
      </c>
      <c r="AE67" s="656">
        <v>0</v>
      </c>
      <c r="AF67" s="192">
        <v>5.599815</v>
      </c>
      <c r="AG67" s="193">
        <v>2.19</v>
      </c>
      <c r="AH67" s="177">
        <v>2.55699315068493</v>
      </c>
      <c r="AI67" s="195">
        <v>3.40981499999999</v>
      </c>
      <c r="AJ67" s="196">
        <v>0</v>
      </c>
      <c r="AK67" s="192">
        <v>0.0219</v>
      </c>
      <c r="AL67" s="193">
        <v>0</v>
      </c>
      <c r="AM67" s="177" t="s">
        <v>29</v>
      </c>
      <c r="AN67" s="195">
        <v>0.0219</v>
      </c>
      <c r="AO67" s="196">
        <v>0</v>
      </c>
      <c r="AP67" s="192">
        <v>0</v>
      </c>
      <c r="AQ67" s="193">
        <v>0</v>
      </c>
      <c r="AR67" s="194" t="s">
        <v>29</v>
      </c>
      <c r="AS67" s="195">
        <v>0</v>
      </c>
      <c r="AT67" s="196">
        <v>0</v>
      </c>
      <c r="AU67" s="192">
        <v>-0.386362999999947</v>
      </c>
      <c r="AV67" s="193">
        <v>7.27525002000001</v>
      </c>
      <c r="AW67" s="194">
        <v>-0.0531064910398704</v>
      </c>
      <c r="AX67" s="661">
        <v>-7.66161301999995</v>
      </c>
      <c r="AY67" s="196">
        <v>0</v>
      </c>
      <c r="AZ67" s="230">
        <v>-0.0116162223091235</v>
      </c>
      <c r="BA67" s="177">
        <v>0.0914090968714663</v>
      </c>
      <c r="BB67" s="177">
        <v>-0.127079499816714</v>
      </c>
      <c r="BC67" s="248">
        <v>-0.10302531918059</v>
      </c>
      <c r="BD67" s="249" t="s">
        <v>29</v>
      </c>
      <c r="BE67" s="230">
        <v>0.335704474246301</v>
      </c>
      <c r="BF67" s="177">
        <v>0.331885286845081</v>
      </c>
      <c r="BG67" s="177">
        <v>1.01150755261713</v>
      </c>
      <c r="BH67" s="177">
        <v>0.00381918740122011</v>
      </c>
      <c r="BI67" s="249" t="s">
        <v>29</v>
      </c>
      <c r="BJ67" s="285">
        <v>2.97881046192526</v>
      </c>
      <c r="BK67" s="286">
        <v>3.01308928005231</v>
      </c>
      <c r="BL67" s="177">
        <v>0.988623364613192</v>
      </c>
      <c r="BM67" s="299">
        <v>-0.0342788181270537</v>
      </c>
      <c r="BN67" s="274" t="s">
        <v>29</v>
      </c>
      <c r="BO67" s="285">
        <v>-0.0346025245424666</v>
      </c>
      <c r="BP67" s="286">
        <v>0.275423769882679</v>
      </c>
      <c r="BQ67" s="177">
        <v>-0.125633762682161</v>
      </c>
      <c r="BR67" s="299">
        <v>-0.310026294425145</v>
      </c>
      <c r="BS67" s="274" t="s">
        <v>29</v>
      </c>
      <c r="BT67" s="193">
        <v>204.08</v>
      </c>
      <c r="BU67" s="668">
        <v>28.73850004</v>
      </c>
      <c r="BV67" s="669">
        <f t="shared" si="2"/>
        <v>0.162978444727558</v>
      </c>
      <c r="BW67" s="670">
        <f t="shared" si="3"/>
        <v>-0.013444090661036</v>
      </c>
    </row>
    <row r="68" s="164" customFormat="1" ht="16.5" hidden="1" customHeight="1" outlineLevel="2" spans="1:75">
      <c r="A68" s="203" t="s">
        <v>91</v>
      </c>
      <c r="B68" s="192">
        <v>91.4091999999999</v>
      </c>
      <c r="C68" s="193">
        <v>102</v>
      </c>
      <c r="D68" s="177">
        <v>0.896168627450979</v>
      </c>
      <c r="E68" s="195">
        <v>-10.5908000000001</v>
      </c>
      <c r="F68" s="196">
        <v>0</v>
      </c>
      <c r="G68" s="192">
        <v>0</v>
      </c>
      <c r="H68" s="193">
        <v>0</v>
      </c>
      <c r="I68" s="177" t="s">
        <v>29</v>
      </c>
      <c r="J68" s="195">
        <v>0</v>
      </c>
      <c r="K68" s="196">
        <v>0</v>
      </c>
      <c r="L68" s="192">
        <v>0.041676</v>
      </c>
      <c r="M68" s="193">
        <v>0</v>
      </c>
      <c r="N68" s="177" t="s">
        <v>29</v>
      </c>
      <c r="O68" s="195">
        <v>0.041676</v>
      </c>
      <c r="P68" s="196">
        <v>0</v>
      </c>
      <c r="Q68" s="192">
        <v>4.90294600000011</v>
      </c>
      <c r="R68" s="193">
        <v>19.4</v>
      </c>
      <c r="S68" s="177">
        <v>0.252729175257738</v>
      </c>
      <c r="T68" s="195">
        <v>-14.4970539999999</v>
      </c>
      <c r="U68" s="196">
        <v>0</v>
      </c>
      <c r="V68" s="230">
        <v>0.0536373362856268</v>
      </c>
      <c r="W68" s="177">
        <v>0.190196078431373</v>
      </c>
      <c r="X68" s="177">
        <v>0.282010737171852</v>
      </c>
      <c r="Y68" s="248">
        <v>-0.136558742145746</v>
      </c>
      <c r="Z68" s="249" t="s">
        <v>29</v>
      </c>
      <c r="AA68" s="192">
        <v>78.7501899999998</v>
      </c>
      <c r="AB68" s="193">
        <v>79</v>
      </c>
      <c r="AC68" s="177">
        <v>0.996837848101263</v>
      </c>
      <c r="AD68" s="195">
        <v>-0.24981000000021</v>
      </c>
      <c r="AE68" s="656">
        <v>0</v>
      </c>
      <c r="AF68" s="192">
        <v>7.756064</v>
      </c>
      <c r="AG68" s="193">
        <v>3.6</v>
      </c>
      <c r="AH68" s="177">
        <v>2.15446222222222</v>
      </c>
      <c r="AI68" s="195">
        <v>4.156064</v>
      </c>
      <c r="AJ68" s="196">
        <v>0</v>
      </c>
      <c r="AK68" s="192">
        <v>0</v>
      </c>
      <c r="AL68" s="193">
        <v>0</v>
      </c>
      <c r="AM68" s="177" t="s">
        <v>29</v>
      </c>
      <c r="AN68" s="195">
        <v>0</v>
      </c>
      <c r="AO68" s="196">
        <v>0</v>
      </c>
      <c r="AP68" s="192">
        <v>0</v>
      </c>
      <c r="AQ68" s="193">
        <v>0</v>
      </c>
      <c r="AR68" s="194" t="s">
        <v>29</v>
      </c>
      <c r="AS68" s="195">
        <v>0</v>
      </c>
      <c r="AT68" s="196">
        <v>0</v>
      </c>
      <c r="AU68" s="192">
        <v>4.86127000000011</v>
      </c>
      <c r="AV68" s="193">
        <v>19.4</v>
      </c>
      <c r="AW68" s="194">
        <v>0.250580927835057</v>
      </c>
      <c r="AX68" s="661">
        <v>-14.5387299999999</v>
      </c>
      <c r="AY68" s="196">
        <v>0</v>
      </c>
      <c r="AZ68" s="230">
        <v>0.0531814084359136</v>
      </c>
      <c r="BA68" s="177">
        <v>0.190196078431373</v>
      </c>
      <c r="BB68" s="177">
        <v>0.279613590745525</v>
      </c>
      <c r="BC68" s="248">
        <v>-0.137014669995459</v>
      </c>
      <c r="BD68" s="249" t="s">
        <v>29</v>
      </c>
      <c r="BE68" s="230">
        <v>0.861512736135967</v>
      </c>
      <c r="BF68" s="177">
        <v>0.774509803921569</v>
      </c>
      <c r="BG68" s="177">
        <v>1.11233289982112</v>
      </c>
      <c r="BH68" s="177">
        <v>0.0870029322143988</v>
      </c>
      <c r="BI68" s="249" t="s">
        <v>29</v>
      </c>
      <c r="BJ68" s="285">
        <v>1.16074894549461</v>
      </c>
      <c r="BK68" s="286">
        <v>1.29113924050633</v>
      </c>
      <c r="BL68" s="177">
        <v>0.899011438177198</v>
      </c>
      <c r="BM68" s="299">
        <v>-0.13039029501172</v>
      </c>
      <c r="BN68" s="274" t="s">
        <v>29</v>
      </c>
      <c r="BO68" s="285">
        <v>0.0617302637619049</v>
      </c>
      <c r="BP68" s="286">
        <v>0.245569620253165</v>
      </c>
      <c r="BQ68" s="177">
        <v>0.251375816350025</v>
      </c>
      <c r="BR68" s="299">
        <v>-0.18383935649126</v>
      </c>
      <c r="BS68" s="274" t="s">
        <v>29</v>
      </c>
      <c r="BT68" s="193">
        <v>225</v>
      </c>
      <c r="BU68" s="668">
        <v>42.45</v>
      </c>
      <c r="BV68" s="669">
        <f t="shared" si="2"/>
        <v>0.406263111111111</v>
      </c>
      <c r="BW68" s="670">
        <f t="shared" si="3"/>
        <v>0.114517550058895</v>
      </c>
    </row>
    <row r="69" s="164" customFormat="1" ht="16.5" hidden="1" customHeight="1" outlineLevel="2" spans="1:75">
      <c r="A69" s="203" t="s">
        <v>92</v>
      </c>
      <c r="B69" s="192">
        <v>0</v>
      </c>
      <c r="C69" s="193">
        <v>24</v>
      </c>
      <c r="D69" s="177">
        <v>0</v>
      </c>
      <c r="E69" s="195">
        <v>-24</v>
      </c>
      <c r="F69" s="196">
        <v>0</v>
      </c>
      <c r="G69" s="192">
        <v>0</v>
      </c>
      <c r="H69" s="193">
        <v>0</v>
      </c>
      <c r="I69" s="177" t="s">
        <v>29</v>
      </c>
      <c r="J69" s="195">
        <v>0</v>
      </c>
      <c r="K69" s="196">
        <v>0</v>
      </c>
      <c r="L69" s="192">
        <v>0</v>
      </c>
      <c r="M69" s="193">
        <v>0</v>
      </c>
      <c r="N69" s="177" t="s">
        <v>29</v>
      </c>
      <c r="O69" s="195">
        <v>0</v>
      </c>
      <c r="P69" s="196">
        <v>0</v>
      </c>
      <c r="Q69" s="192">
        <v>0</v>
      </c>
      <c r="R69" s="193">
        <v>24</v>
      </c>
      <c r="S69" s="177">
        <v>0</v>
      </c>
      <c r="T69" s="195">
        <v>-24</v>
      </c>
      <c r="U69" s="196">
        <v>0</v>
      </c>
      <c r="V69" s="230" t="s">
        <v>29</v>
      </c>
      <c r="W69" s="177">
        <v>1</v>
      </c>
      <c r="X69" s="177" t="s">
        <v>29</v>
      </c>
      <c r="Y69" s="248" t="s">
        <v>29</v>
      </c>
      <c r="Z69" s="249" t="s">
        <v>29</v>
      </c>
      <c r="AA69" s="192">
        <v>1.930181</v>
      </c>
      <c r="AB69" s="193">
        <v>10.8</v>
      </c>
      <c r="AC69" s="177">
        <v>0.178720462962963</v>
      </c>
      <c r="AD69" s="195">
        <v>-8.869819</v>
      </c>
      <c r="AE69" s="656">
        <v>0</v>
      </c>
      <c r="AF69" s="192">
        <v>2.050613</v>
      </c>
      <c r="AG69" s="193">
        <v>0</v>
      </c>
      <c r="AH69" s="177" t="s">
        <v>29</v>
      </c>
      <c r="AI69" s="195">
        <v>2.050613</v>
      </c>
      <c r="AJ69" s="196">
        <v>0</v>
      </c>
      <c r="AK69" s="192">
        <v>0</v>
      </c>
      <c r="AL69" s="193">
        <v>0</v>
      </c>
      <c r="AM69" s="177" t="s">
        <v>29</v>
      </c>
      <c r="AN69" s="195">
        <v>0</v>
      </c>
      <c r="AO69" s="196">
        <v>0</v>
      </c>
      <c r="AP69" s="192">
        <v>0</v>
      </c>
      <c r="AQ69" s="193">
        <v>0</v>
      </c>
      <c r="AR69" s="194" t="s">
        <v>29</v>
      </c>
      <c r="AS69" s="195">
        <v>0</v>
      </c>
      <c r="AT69" s="196">
        <v>0</v>
      </c>
      <c r="AU69" s="192">
        <v>-3.980794</v>
      </c>
      <c r="AV69" s="193">
        <v>13.2</v>
      </c>
      <c r="AW69" s="194">
        <v>-0.301575303030303</v>
      </c>
      <c r="AX69" s="661">
        <v>-17.180794</v>
      </c>
      <c r="AY69" s="196">
        <v>0</v>
      </c>
      <c r="AZ69" s="230" t="s">
        <v>29</v>
      </c>
      <c r="BA69" s="177">
        <v>0.55</v>
      </c>
      <c r="BB69" s="177" t="s">
        <v>29</v>
      </c>
      <c r="BC69" s="248" t="s">
        <v>29</v>
      </c>
      <c r="BD69" s="249" t="s">
        <v>29</v>
      </c>
      <c r="BE69" s="230" t="s">
        <v>29</v>
      </c>
      <c r="BF69" s="177">
        <v>0.45</v>
      </c>
      <c r="BG69" s="177" t="s">
        <v>29</v>
      </c>
      <c r="BH69" s="177" t="s">
        <v>29</v>
      </c>
      <c r="BI69" s="249" t="s">
        <v>29</v>
      </c>
      <c r="BJ69" s="285">
        <v>0</v>
      </c>
      <c r="BK69" s="286">
        <v>2.22222222222222</v>
      </c>
      <c r="BL69" s="177">
        <v>0</v>
      </c>
      <c r="BM69" s="299">
        <v>-2.22222222222222</v>
      </c>
      <c r="BN69" s="274" t="s">
        <v>29</v>
      </c>
      <c r="BO69" s="285">
        <v>-2.06239414852804</v>
      </c>
      <c r="BP69" s="286">
        <v>1.22222222222222</v>
      </c>
      <c r="BQ69" s="177">
        <v>-1.68741339425022</v>
      </c>
      <c r="BR69" s="299">
        <v>-3.28461637075026</v>
      </c>
      <c r="BS69" s="274" t="s">
        <v>29</v>
      </c>
      <c r="BT69" s="193">
        <v>48</v>
      </c>
      <c r="BU69" s="668">
        <v>26.4</v>
      </c>
      <c r="BV69" s="669">
        <f t="shared" si="2"/>
        <v>0</v>
      </c>
      <c r="BW69" s="670">
        <f t="shared" si="3"/>
        <v>-0.150787651515152</v>
      </c>
    </row>
    <row r="70" s="164" customFormat="1" ht="16.5" hidden="1" customHeight="1" outlineLevel="2" spans="1:75">
      <c r="A70" s="203" t="s">
        <v>89</v>
      </c>
      <c r="B70" s="192">
        <v>0</v>
      </c>
      <c r="C70" s="193">
        <v>248</v>
      </c>
      <c r="D70" s="177">
        <v>0</v>
      </c>
      <c r="E70" s="195">
        <v>-248</v>
      </c>
      <c r="F70" s="196">
        <v>0</v>
      </c>
      <c r="G70" s="192">
        <v>0</v>
      </c>
      <c r="H70" s="193">
        <v>0</v>
      </c>
      <c r="I70" s="177" t="s">
        <v>29</v>
      </c>
      <c r="J70" s="195">
        <v>0</v>
      </c>
      <c r="K70" s="196">
        <v>0</v>
      </c>
      <c r="L70" s="192">
        <v>0</v>
      </c>
      <c r="M70" s="193">
        <v>201.4135458</v>
      </c>
      <c r="N70" s="177">
        <v>0</v>
      </c>
      <c r="O70" s="195">
        <v>-201.4135458</v>
      </c>
      <c r="P70" s="196">
        <v>0</v>
      </c>
      <c r="Q70" s="192">
        <v>0</v>
      </c>
      <c r="R70" s="193">
        <v>46.5864542</v>
      </c>
      <c r="S70" s="177">
        <v>0</v>
      </c>
      <c r="T70" s="195">
        <v>-46.5864542</v>
      </c>
      <c r="U70" s="196">
        <v>0</v>
      </c>
      <c r="V70" s="230" t="s">
        <v>29</v>
      </c>
      <c r="W70" s="177">
        <v>0.187848605645161</v>
      </c>
      <c r="X70" s="177" t="s">
        <v>29</v>
      </c>
      <c r="Y70" s="248" t="s">
        <v>29</v>
      </c>
      <c r="Z70" s="249" t="s">
        <v>29</v>
      </c>
      <c r="AA70" s="192">
        <v>0.2</v>
      </c>
      <c r="AB70" s="193">
        <v>9.70954582</v>
      </c>
      <c r="AC70" s="177">
        <v>0.020598285821777</v>
      </c>
      <c r="AD70" s="195">
        <v>-9.50954582</v>
      </c>
      <c r="AE70" s="656">
        <v>0</v>
      </c>
      <c r="AF70" s="192">
        <v>0.07</v>
      </c>
      <c r="AG70" s="193">
        <v>21.59</v>
      </c>
      <c r="AH70" s="177">
        <v>0.0032422417786012</v>
      </c>
      <c r="AI70" s="195">
        <v>-21.52</v>
      </c>
      <c r="AJ70" s="196">
        <v>0</v>
      </c>
      <c r="AK70" s="192">
        <v>0</v>
      </c>
      <c r="AL70" s="193">
        <v>0</v>
      </c>
      <c r="AM70" s="177" t="s">
        <v>29</v>
      </c>
      <c r="AN70" s="195">
        <v>0</v>
      </c>
      <c r="AO70" s="196">
        <v>0</v>
      </c>
      <c r="AP70" s="192">
        <v>0</v>
      </c>
      <c r="AQ70" s="193">
        <v>0</v>
      </c>
      <c r="AR70" s="194" t="s">
        <v>29</v>
      </c>
      <c r="AS70" s="195">
        <v>0</v>
      </c>
      <c r="AT70" s="196">
        <v>0</v>
      </c>
      <c r="AU70" s="192">
        <v>-0.27</v>
      </c>
      <c r="AV70" s="193">
        <v>15.28690838</v>
      </c>
      <c r="AW70" s="194">
        <v>-0.017662171662731</v>
      </c>
      <c r="AX70" s="661">
        <v>-15.55690838</v>
      </c>
      <c r="AY70" s="196">
        <v>0</v>
      </c>
      <c r="AZ70" s="230" t="s">
        <v>29</v>
      </c>
      <c r="BA70" s="177">
        <v>0.0616407595967742</v>
      </c>
      <c r="BB70" s="177" t="s">
        <v>29</v>
      </c>
      <c r="BC70" s="248" t="s">
        <v>29</v>
      </c>
      <c r="BD70" s="249" t="s">
        <v>29</v>
      </c>
      <c r="BE70" s="230" t="s">
        <v>29</v>
      </c>
      <c r="BF70" s="177">
        <v>0.0391513944354839</v>
      </c>
      <c r="BG70" s="177" t="s">
        <v>29</v>
      </c>
      <c r="BH70" s="177" t="s">
        <v>29</v>
      </c>
      <c r="BI70" s="249" t="s">
        <v>29</v>
      </c>
      <c r="BJ70" s="285">
        <v>0</v>
      </c>
      <c r="BK70" s="286">
        <v>25.5418744190035</v>
      </c>
      <c r="BL70" s="177">
        <v>0</v>
      </c>
      <c r="BM70" s="299">
        <v>-25.5418744190035</v>
      </c>
      <c r="BN70" s="274" t="s">
        <v>29</v>
      </c>
      <c r="BO70" s="285">
        <v>-1.35</v>
      </c>
      <c r="BP70" s="286">
        <v>1.57442054071279</v>
      </c>
      <c r="BQ70" s="177">
        <v>-0.857458325199958</v>
      </c>
      <c r="BR70" s="299">
        <v>-2.92442054071279</v>
      </c>
      <c r="BS70" s="274" t="s">
        <v>29</v>
      </c>
      <c r="BT70" s="193">
        <v>1004</v>
      </c>
      <c r="BU70" s="668">
        <v>52.4219999899999</v>
      </c>
      <c r="BV70" s="669">
        <f t="shared" si="2"/>
        <v>0</v>
      </c>
      <c r="BW70" s="670">
        <f t="shared" si="3"/>
        <v>-0.00515050932912731</v>
      </c>
    </row>
    <row r="71" s="164" customFormat="1" ht="16.5" hidden="1" customHeight="1" outlineLevel="2" spans="1:75">
      <c r="A71" s="203" t="s">
        <v>93</v>
      </c>
      <c r="B71" s="252">
        <v>0</v>
      </c>
      <c r="C71" s="193">
        <v>0</v>
      </c>
      <c r="D71" s="177" t="s">
        <v>29</v>
      </c>
      <c r="E71" s="195">
        <v>0</v>
      </c>
      <c r="F71" s="196">
        <v>0</v>
      </c>
      <c r="G71" s="192">
        <v>0</v>
      </c>
      <c r="H71" s="193">
        <v>0</v>
      </c>
      <c r="I71" s="177" t="s">
        <v>29</v>
      </c>
      <c r="J71" s="195">
        <v>0</v>
      </c>
      <c r="K71" s="196">
        <v>0</v>
      </c>
      <c r="L71" s="192">
        <v>0</v>
      </c>
      <c r="M71" s="193">
        <v>0</v>
      </c>
      <c r="N71" s="177" t="s">
        <v>29</v>
      </c>
      <c r="O71" s="195">
        <v>0</v>
      </c>
      <c r="P71" s="196">
        <v>0</v>
      </c>
      <c r="Q71" s="192">
        <v>0</v>
      </c>
      <c r="R71" s="193">
        <v>0.000225</v>
      </c>
      <c r="S71" s="177">
        <v>0</v>
      </c>
      <c r="T71" s="195">
        <v>-0.000225</v>
      </c>
      <c r="U71" s="196">
        <v>0</v>
      </c>
      <c r="V71" s="230" t="s">
        <v>29</v>
      </c>
      <c r="W71" s="177" t="s">
        <v>29</v>
      </c>
      <c r="X71" s="177" t="s">
        <v>29</v>
      </c>
      <c r="Y71" s="248" t="s">
        <v>29</v>
      </c>
      <c r="Z71" s="249" t="s">
        <v>29</v>
      </c>
      <c r="AA71" s="192">
        <v>0</v>
      </c>
      <c r="AB71" s="193">
        <v>-0.000225</v>
      </c>
      <c r="AC71" s="177">
        <v>0</v>
      </c>
      <c r="AD71" s="195">
        <v>0.000225</v>
      </c>
      <c r="AE71" s="656">
        <v>0</v>
      </c>
      <c r="AF71" s="192">
        <v>0</v>
      </c>
      <c r="AG71" s="193">
        <v>0</v>
      </c>
      <c r="AH71" s="177" t="s">
        <v>29</v>
      </c>
      <c r="AI71" s="195">
        <v>0</v>
      </c>
      <c r="AJ71" s="196">
        <v>0</v>
      </c>
      <c r="AK71" s="192">
        <v>0</v>
      </c>
      <c r="AL71" s="193">
        <v>0</v>
      </c>
      <c r="AM71" s="177" t="s">
        <v>29</v>
      </c>
      <c r="AN71" s="195">
        <v>0</v>
      </c>
      <c r="AO71" s="196">
        <v>0</v>
      </c>
      <c r="AP71" s="192">
        <v>0</v>
      </c>
      <c r="AQ71" s="193">
        <v>0</v>
      </c>
      <c r="AR71" s="194" t="s">
        <v>29</v>
      </c>
      <c r="AS71" s="195">
        <v>0</v>
      </c>
      <c r="AT71" s="196">
        <v>0</v>
      </c>
      <c r="AU71" s="192">
        <v>0</v>
      </c>
      <c r="AV71" s="193">
        <v>0.000225</v>
      </c>
      <c r="AW71" s="194">
        <v>0</v>
      </c>
      <c r="AX71" s="661">
        <v>-0.000225</v>
      </c>
      <c r="AY71" s="196">
        <v>0</v>
      </c>
      <c r="AZ71" s="230" t="s">
        <v>29</v>
      </c>
      <c r="BA71" s="177" t="s">
        <v>29</v>
      </c>
      <c r="BB71" s="177" t="s">
        <v>29</v>
      </c>
      <c r="BC71" s="248" t="s">
        <v>29</v>
      </c>
      <c r="BD71" s="249" t="s">
        <v>29</v>
      </c>
      <c r="BE71" s="230" t="s">
        <v>29</v>
      </c>
      <c r="BF71" s="177" t="s">
        <v>29</v>
      </c>
      <c r="BG71" s="177" t="s">
        <v>29</v>
      </c>
      <c r="BH71" s="177" t="s">
        <v>29</v>
      </c>
      <c r="BI71" s="249" t="s">
        <v>29</v>
      </c>
      <c r="BJ71" s="285" t="s">
        <v>29</v>
      </c>
      <c r="BK71" s="286">
        <v>0</v>
      </c>
      <c r="BL71" s="177" t="s">
        <v>29</v>
      </c>
      <c r="BM71" s="299" t="s">
        <v>29</v>
      </c>
      <c r="BN71" s="274" t="s">
        <v>29</v>
      </c>
      <c r="BO71" s="285" t="s">
        <v>29</v>
      </c>
      <c r="BP71" s="286">
        <v>-1</v>
      </c>
      <c r="BQ71" s="177" t="s">
        <v>29</v>
      </c>
      <c r="BR71" s="299" t="s">
        <v>29</v>
      </c>
      <c r="BS71" s="274" t="s">
        <v>29</v>
      </c>
      <c r="BT71" s="193">
        <v>0</v>
      </c>
      <c r="BU71" s="668">
        <v>0.00045</v>
      </c>
      <c r="BV71" s="669" t="str">
        <f t="shared" si="2"/>
        <v>/</v>
      </c>
      <c r="BW71" s="670">
        <f t="shared" si="3"/>
        <v>0</v>
      </c>
    </row>
    <row r="72" s="164" customFormat="1" ht="16.5" hidden="1" customHeight="1" outlineLevel="2" spans="1:75">
      <c r="A72" s="203" t="s">
        <v>179</v>
      </c>
      <c r="B72" s="192">
        <v>0</v>
      </c>
      <c r="C72" s="193">
        <v>100</v>
      </c>
      <c r="D72" s="177">
        <v>0</v>
      </c>
      <c r="E72" s="195">
        <v>-100</v>
      </c>
      <c r="F72" s="196">
        <v>0</v>
      </c>
      <c r="G72" s="192">
        <v>0</v>
      </c>
      <c r="H72" s="193">
        <v>0</v>
      </c>
      <c r="I72" s="177" t="s">
        <v>29</v>
      </c>
      <c r="J72" s="195">
        <v>0</v>
      </c>
      <c r="K72" s="196">
        <v>0</v>
      </c>
      <c r="L72" s="192">
        <v>0</v>
      </c>
      <c r="M72" s="193">
        <v>8.8</v>
      </c>
      <c r="N72" s="177">
        <v>0</v>
      </c>
      <c r="O72" s="195">
        <v>-8.8</v>
      </c>
      <c r="P72" s="196">
        <v>0</v>
      </c>
      <c r="Q72" s="192">
        <v>0</v>
      </c>
      <c r="R72" s="193">
        <v>91.2</v>
      </c>
      <c r="S72" s="177">
        <v>0</v>
      </c>
      <c r="T72" s="195">
        <v>-91.2</v>
      </c>
      <c r="U72" s="196">
        <v>0</v>
      </c>
      <c r="V72" s="230" t="s">
        <v>29</v>
      </c>
      <c r="W72" s="177">
        <v>0.912</v>
      </c>
      <c r="X72" s="177" t="s">
        <v>29</v>
      </c>
      <c r="Y72" s="248" t="s">
        <v>29</v>
      </c>
      <c r="Z72" s="249" t="s">
        <v>29</v>
      </c>
      <c r="AA72" s="192">
        <v>0</v>
      </c>
      <c r="AB72" s="193">
        <v>6</v>
      </c>
      <c r="AC72" s="177">
        <v>0</v>
      </c>
      <c r="AD72" s="195">
        <v>-6</v>
      </c>
      <c r="AE72" s="656">
        <v>0</v>
      </c>
      <c r="AF72" s="192">
        <v>0</v>
      </c>
      <c r="AG72" s="193">
        <v>80</v>
      </c>
      <c r="AH72" s="177">
        <v>0</v>
      </c>
      <c r="AI72" s="195">
        <v>-80</v>
      </c>
      <c r="AJ72" s="196">
        <v>0</v>
      </c>
      <c r="AK72" s="192">
        <v>0</v>
      </c>
      <c r="AL72" s="193">
        <v>0</v>
      </c>
      <c r="AM72" s="177" t="s">
        <v>29</v>
      </c>
      <c r="AN72" s="195">
        <v>0</v>
      </c>
      <c r="AO72" s="196">
        <v>0</v>
      </c>
      <c r="AP72" s="192">
        <v>0</v>
      </c>
      <c r="AQ72" s="193">
        <v>0</v>
      </c>
      <c r="AR72" s="194" t="s">
        <v>29</v>
      </c>
      <c r="AS72" s="195">
        <v>0</v>
      </c>
      <c r="AT72" s="196">
        <v>0</v>
      </c>
      <c r="AU72" s="192">
        <v>0</v>
      </c>
      <c r="AV72" s="193">
        <v>5.2</v>
      </c>
      <c r="AW72" s="194">
        <v>0</v>
      </c>
      <c r="AX72" s="661">
        <v>-5.2</v>
      </c>
      <c r="AY72" s="196">
        <v>0</v>
      </c>
      <c r="AZ72" s="230" t="s">
        <v>29</v>
      </c>
      <c r="BA72" s="177">
        <v>0.052</v>
      </c>
      <c r="BB72" s="177" t="s">
        <v>29</v>
      </c>
      <c r="BC72" s="248" t="s">
        <v>29</v>
      </c>
      <c r="BD72" s="249" t="s">
        <v>29</v>
      </c>
      <c r="BE72" s="230" t="s">
        <v>29</v>
      </c>
      <c r="BF72" s="177">
        <v>0.06</v>
      </c>
      <c r="BG72" s="177" t="s">
        <v>29</v>
      </c>
      <c r="BH72" s="177" t="s">
        <v>29</v>
      </c>
      <c r="BI72" s="249" t="s">
        <v>29</v>
      </c>
      <c r="BJ72" s="285" t="s">
        <v>29</v>
      </c>
      <c r="BK72" s="286">
        <v>16.6666666666667</v>
      </c>
      <c r="BL72" s="177" t="s">
        <v>29</v>
      </c>
      <c r="BM72" s="299" t="s">
        <v>29</v>
      </c>
      <c r="BN72" s="274" t="s">
        <v>29</v>
      </c>
      <c r="BO72" s="285" t="s">
        <v>29</v>
      </c>
      <c r="BP72" s="286">
        <v>0.866666666666667</v>
      </c>
      <c r="BQ72" s="177" t="s">
        <v>29</v>
      </c>
      <c r="BR72" s="299" t="s">
        <v>29</v>
      </c>
      <c r="BS72" s="274" t="s">
        <v>29</v>
      </c>
      <c r="BT72" s="193">
        <v>1100</v>
      </c>
      <c r="BU72" s="668">
        <v>66</v>
      </c>
      <c r="BV72" s="669">
        <f t="shared" si="2"/>
        <v>0</v>
      </c>
      <c r="BW72" s="670">
        <f t="shared" si="3"/>
        <v>0</v>
      </c>
    </row>
    <row r="73" s="163" customFormat="1" collapsed="1" spans="1:75">
      <c r="A73" s="197" t="s">
        <v>95</v>
      </c>
      <c r="B73" s="198">
        <v>767.37497409</v>
      </c>
      <c r="C73" s="199">
        <v>1372.69</v>
      </c>
      <c r="D73" s="232">
        <v>0.559030060749331</v>
      </c>
      <c r="E73" s="199">
        <v>-605.31502591</v>
      </c>
      <c r="F73" s="201">
        <v>0</v>
      </c>
      <c r="G73" s="198">
        <v>78.4949749999999</v>
      </c>
      <c r="H73" s="199">
        <v>121.52</v>
      </c>
      <c r="I73" s="232">
        <v>0.645942848913759</v>
      </c>
      <c r="J73" s="199">
        <v>-43.0250250000001</v>
      </c>
      <c r="K73" s="201">
        <v>0</v>
      </c>
      <c r="L73" s="198">
        <v>474.2293</v>
      </c>
      <c r="M73" s="199">
        <v>760.7635458</v>
      </c>
      <c r="N73" s="232">
        <v>0.623359653098667</v>
      </c>
      <c r="O73" s="199">
        <v>-286.5342458</v>
      </c>
      <c r="P73" s="201">
        <v>0</v>
      </c>
      <c r="Q73" s="198">
        <v>128.18612109</v>
      </c>
      <c r="R73" s="199">
        <v>407.8066792</v>
      </c>
      <c r="S73" s="232">
        <v>0.314330607192272</v>
      </c>
      <c r="T73" s="199">
        <v>-279.62055811</v>
      </c>
      <c r="U73" s="655">
        <v>0</v>
      </c>
      <c r="V73" s="231">
        <v>0.16704495900718</v>
      </c>
      <c r="W73" s="232">
        <v>0.297085779892037</v>
      </c>
      <c r="X73" s="232">
        <v>0.562278541463296</v>
      </c>
      <c r="Y73" s="200">
        <v>-0.130040820884857</v>
      </c>
      <c r="Z73" s="250" t="s">
        <v>29</v>
      </c>
      <c r="AA73" s="198">
        <v>189.047765</v>
      </c>
      <c r="AB73" s="199">
        <v>224.0460708</v>
      </c>
      <c r="AC73" s="232">
        <v>0.843789691669074</v>
      </c>
      <c r="AD73" s="199">
        <v>-34.9983058000004</v>
      </c>
      <c r="AE73" s="202">
        <v>0</v>
      </c>
      <c r="AF73" s="198">
        <v>85.7725349999999</v>
      </c>
      <c r="AG73" s="199">
        <v>174.6811678</v>
      </c>
      <c r="AH73" s="232">
        <v>0.491023366057437</v>
      </c>
      <c r="AI73" s="199">
        <v>-88.9086328000001</v>
      </c>
      <c r="AJ73" s="201">
        <v>0</v>
      </c>
      <c r="AK73" s="198">
        <v>0.199973</v>
      </c>
      <c r="AL73" s="199">
        <v>0</v>
      </c>
      <c r="AM73" s="232" t="s">
        <v>29</v>
      </c>
      <c r="AN73" s="199">
        <v>0.199973</v>
      </c>
      <c r="AO73" s="201"/>
      <c r="AP73" s="198">
        <v>0</v>
      </c>
      <c r="AQ73" s="199">
        <v>0</v>
      </c>
      <c r="AR73" s="200" t="s">
        <v>29</v>
      </c>
      <c r="AS73" s="199">
        <v>0</v>
      </c>
      <c r="AT73" s="201">
        <v>0</v>
      </c>
      <c r="AU73" s="198">
        <v>-60.0510419099998</v>
      </c>
      <c r="AV73" s="199">
        <v>91.6792156</v>
      </c>
      <c r="AW73" s="200">
        <v>-0.655012605823384</v>
      </c>
      <c r="AX73" s="662">
        <v>-151.73025751</v>
      </c>
      <c r="AY73" s="201">
        <v>0</v>
      </c>
      <c r="AZ73" s="231">
        <v>-0.078255147662604</v>
      </c>
      <c r="BA73" s="232">
        <v>0.066787996998594</v>
      </c>
      <c r="BB73" s="232">
        <v>-1.17169478318464</v>
      </c>
      <c r="BC73" s="200">
        <v>-0.145043144661198</v>
      </c>
      <c r="BD73" s="250" t="s">
        <v>29</v>
      </c>
      <c r="BE73" s="231">
        <v>0.246356437703984</v>
      </c>
      <c r="BF73" s="232">
        <v>0.163216801171423</v>
      </c>
      <c r="BG73" s="232">
        <v>1.5093816073827</v>
      </c>
      <c r="BH73" s="232">
        <v>0.0831396365325618</v>
      </c>
      <c r="BI73" s="250" t="s">
        <v>29</v>
      </c>
      <c r="BJ73" s="287">
        <v>4.05915919762395</v>
      </c>
      <c r="BK73" s="288">
        <v>6.12682023433191</v>
      </c>
      <c r="BL73" s="232">
        <v>0.662522979681739</v>
      </c>
      <c r="BM73" s="232">
        <v>-2.06766103670796</v>
      </c>
      <c r="BN73" s="275" t="s">
        <v>29</v>
      </c>
      <c r="BO73" s="287">
        <v>-0.317650102396079</v>
      </c>
      <c r="BP73" s="288">
        <v>0.409198051421485</v>
      </c>
      <c r="BQ73" s="232">
        <v>-0.776274719033038</v>
      </c>
      <c r="BR73" s="232">
        <v>-0.726848153817564</v>
      </c>
      <c r="BS73" s="275" t="s">
        <v>29</v>
      </c>
      <c r="BT73" s="199">
        <v>4915.48</v>
      </c>
      <c r="BU73" s="655">
        <v>375.80812777</v>
      </c>
      <c r="BV73" s="671">
        <f t="shared" si="2"/>
        <v>0.156113944943322</v>
      </c>
      <c r="BW73" s="250">
        <f t="shared" si="3"/>
        <v>-0.159791759338297</v>
      </c>
    </row>
    <row r="74" s="163" customFormat="1" spans="1:75">
      <c r="A74" s="197" t="s">
        <v>96</v>
      </c>
      <c r="B74" s="198">
        <v>0</v>
      </c>
      <c r="C74" s="199">
        <v>0</v>
      </c>
      <c r="D74" s="232" t="s">
        <v>29</v>
      </c>
      <c r="E74" s="199">
        <v>0</v>
      </c>
      <c r="F74" s="201">
        <v>0</v>
      </c>
      <c r="G74" s="198">
        <v>0</v>
      </c>
      <c r="H74" s="199">
        <v>0</v>
      </c>
      <c r="I74" s="232" t="s">
        <v>29</v>
      </c>
      <c r="J74" s="199">
        <v>0</v>
      </c>
      <c r="K74" s="201">
        <v>0</v>
      </c>
      <c r="L74" s="198">
        <v>-1.49849999999999</v>
      </c>
      <c r="M74" s="199">
        <v>0</v>
      </c>
      <c r="N74" s="232" t="s">
        <v>29</v>
      </c>
      <c r="O74" s="199">
        <v>-1.49849999999999</v>
      </c>
      <c r="P74" s="201">
        <v>0</v>
      </c>
      <c r="Q74" s="198">
        <v>0</v>
      </c>
      <c r="R74" s="199">
        <v>0</v>
      </c>
      <c r="S74" s="232" t="s">
        <v>29</v>
      </c>
      <c r="T74" s="199">
        <v>0</v>
      </c>
      <c r="U74" s="655">
        <v>0</v>
      </c>
      <c r="V74" s="231" t="s">
        <v>29</v>
      </c>
      <c r="W74" s="232" t="s">
        <v>29</v>
      </c>
      <c r="X74" s="232" t="s">
        <v>29</v>
      </c>
      <c r="Y74" s="200" t="s">
        <v>29</v>
      </c>
      <c r="Z74" s="250" t="s">
        <v>29</v>
      </c>
      <c r="AA74" s="198">
        <v>43.316278</v>
      </c>
      <c r="AB74" s="199">
        <v>26.04444539</v>
      </c>
      <c r="AC74" s="232">
        <v>1.6631676102664</v>
      </c>
      <c r="AD74" s="199">
        <v>17.27183261</v>
      </c>
      <c r="AE74" s="202">
        <v>29.776847</v>
      </c>
      <c r="AF74" s="198">
        <v>16.472537</v>
      </c>
      <c r="AG74" s="199">
        <v>9.59505</v>
      </c>
      <c r="AH74" s="232">
        <v>1.71677448267596</v>
      </c>
      <c r="AI74" s="199">
        <v>6.87748699999999</v>
      </c>
      <c r="AJ74" s="201">
        <v>13.404898</v>
      </c>
      <c r="AK74" s="198">
        <v>0</v>
      </c>
      <c r="AL74" s="199">
        <v>0</v>
      </c>
      <c r="AM74" s="232" t="s">
        <v>29</v>
      </c>
      <c r="AN74" s="199">
        <v>0</v>
      </c>
      <c r="AO74" s="201">
        <v>0</v>
      </c>
      <c r="AP74" s="198">
        <v>0</v>
      </c>
      <c r="AQ74" s="199">
        <v>0</v>
      </c>
      <c r="AR74" s="200" t="s">
        <v>29</v>
      </c>
      <c r="AS74" s="199">
        <v>0</v>
      </c>
      <c r="AT74" s="201">
        <v>0</v>
      </c>
      <c r="AU74" s="198">
        <v>-58.290315</v>
      </c>
      <c r="AV74" s="202">
        <v>-35.63949539</v>
      </c>
      <c r="AW74" s="200">
        <v>0.364446119056009</v>
      </c>
      <c r="AX74" s="663">
        <v>-22.65081961</v>
      </c>
      <c r="AY74" s="201">
        <v>-43.181745</v>
      </c>
      <c r="AZ74" s="231" t="s">
        <v>29</v>
      </c>
      <c r="BA74" s="232" t="s">
        <v>29</v>
      </c>
      <c r="BB74" s="232" t="s">
        <v>29</v>
      </c>
      <c r="BC74" s="200" t="s">
        <v>29</v>
      </c>
      <c r="BD74" s="250" t="s">
        <v>29</v>
      </c>
      <c r="BE74" s="231" t="s">
        <v>29</v>
      </c>
      <c r="BF74" s="232" t="s">
        <v>29</v>
      </c>
      <c r="BG74" s="232" t="s">
        <v>29</v>
      </c>
      <c r="BH74" s="232" t="s">
        <v>29</v>
      </c>
      <c r="BI74" s="250" t="s">
        <v>29</v>
      </c>
      <c r="BJ74" s="287">
        <v>0</v>
      </c>
      <c r="BK74" s="288">
        <v>0</v>
      </c>
      <c r="BL74" s="232" t="s">
        <v>29</v>
      </c>
      <c r="BM74" s="232">
        <v>0</v>
      </c>
      <c r="BN74" s="275">
        <v>0</v>
      </c>
      <c r="BO74" s="287">
        <v>-1.34569075856425</v>
      </c>
      <c r="BP74" s="288">
        <v>-1.36841060949158</v>
      </c>
      <c r="BQ74" s="232">
        <v>1.01660309469229</v>
      </c>
      <c r="BR74" s="232">
        <v>0.0227198509273256</v>
      </c>
      <c r="BS74" s="275">
        <v>-1.45017855651406</v>
      </c>
      <c r="BT74" s="199">
        <v>0</v>
      </c>
      <c r="BU74" s="655">
        <v>-100.02009999</v>
      </c>
      <c r="BV74" s="671" t="str">
        <f t="shared" si="2"/>
        <v>/</v>
      </c>
      <c r="BW74" s="250">
        <f t="shared" si="3"/>
        <v>1.41721398992975</v>
      </c>
    </row>
    <row r="75" s="159" customFormat="1" ht="16.2" spans="1:75">
      <c r="A75" s="213" t="s">
        <v>97</v>
      </c>
      <c r="B75" s="214">
        <v>1190.14485209</v>
      </c>
      <c r="C75" s="215">
        <v>1776.542174</v>
      </c>
      <c r="D75" s="238">
        <v>0.669922093327124</v>
      </c>
      <c r="E75" s="215">
        <v>-586.397321910001</v>
      </c>
      <c r="F75" s="217">
        <v>454.692657</v>
      </c>
      <c r="G75" s="214">
        <v>157.954695</v>
      </c>
      <c r="H75" s="215">
        <v>228.16019563</v>
      </c>
      <c r="I75" s="238">
        <v>0.692297333300634</v>
      </c>
      <c r="J75" s="215">
        <v>-70.2055006300001</v>
      </c>
      <c r="K75" s="217">
        <v>107.926529</v>
      </c>
      <c r="L75" s="214">
        <v>641.147239</v>
      </c>
      <c r="M75" s="215">
        <v>858.8635458</v>
      </c>
      <c r="N75" s="238">
        <v>0.746506522643005</v>
      </c>
      <c r="O75" s="215">
        <v>-217.7163068</v>
      </c>
      <c r="P75" s="217">
        <v>160.223102</v>
      </c>
      <c r="Q75" s="214">
        <v>249.18640809</v>
      </c>
      <c r="R75" s="215">
        <v>548.71865757</v>
      </c>
      <c r="S75" s="238">
        <v>0.454124175754333</v>
      </c>
      <c r="T75" s="215">
        <v>-299.53224948</v>
      </c>
      <c r="U75" s="217">
        <v>129.136192</v>
      </c>
      <c r="V75" s="237"/>
      <c r="W75" s="238"/>
      <c r="X75" s="238"/>
      <c r="Y75" s="216"/>
      <c r="Z75" s="257"/>
      <c r="AA75" s="214">
        <v>363.884096999999</v>
      </c>
      <c r="AB75" s="215">
        <v>397.67958721</v>
      </c>
      <c r="AC75" s="238">
        <v>0.915018292874674</v>
      </c>
      <c r="AD75" s="215">
        <v>-33.7954902100008</v>
      </c>
      <c r="AE75" s="328">
        <v>196.01412</v>
      </c>
      <c r="AF75" s="214">
        <v>113.040448</v>
      </c>
      <c r="AG75" s="215">
        <v>204.84238181</v>
      </c>
      <c r="AH75" s="238">
        <v>0.551841113158163</v>
      </c>
      <c r="AI75" s="215">
        <v>-91.8019338100001</v>
      </c>
      <c r="AJ75" s="217">
        <v>47.072673</v>
      </c>
      <c r="AK75" s="214">
        <v>0.420973</v>
      </c>
      <c r="AL75" s="215">
        <v>0.02</v>
      </c>
      <c r="AM75" s="238">
        <v>21.04865</v>
      </c>
      <c r="AN75" s="215">
        <v>0.400973</v>
      </c>
      <c r="AO75" s="217">
        <v>0.0903929999999999</v>
      </c>
      <c r="AP75" s="214">
        <v>13.820732</v>
      </c>
      <c r="AQ75" s="215">
        <v>0</v>
      </c>
      <c r="AR75" s="216" t="s">
        <v>29</v>
      </c>
      <c r="AS75" s="215">
        <v>13.820732</v>
      </c>
      <c r="AT75" s="217">
        <v>0</v>
      </c>
      <c r="AU75" s="214">
        <v>-99.3627999099995</v>
      </c>
      <c r="AV75" s="215">
        <v>87.01646355</v>
      </c>
      <c r="AW75" s="216">
        <v>-1.14188506239288</v>
      </c>
      <c r="AX75" s="488">
        <v>-186.37926346</v>
      </c>
      <c r="AY75" s="217">
        <v>-56.4533739999998</v>
      </c>
      <c r="AZ75" s="237">
        <v>-0.0834879886557587</v>
      </c>
      <c r="BA75" s="238">
        <v>0.0489808037340745</v>
      </c>
      <c r="BB75" s="238">
        <v>-1.70450426066975</v>
      </c>
      <c r="BC75" s="216">
        <v>-0.132468792389833</v>
      </c>
      <c r="BD75" s="257">
        <v>-0.124157215057027</v>
      </c>
      <c r="BE75" s="237">
        <v>0.305747738488291</v>
      </c>
      <c r="BF75" s="238">
        <v>0.223850349870726</v>
      </c>
      <c r="BG75" s="238">
        <v>1.36585776463991</v>
      </c>
      <c r="BH75" s="238">
        <v>0.0818973886175653</v>
      </c>
      <c r="BI75" s="257">
        <v>0.431091457014666</v>
      </c>
      <c r="BJ75" s="292">
        <v>3.27067014442789</v>
      </c>
      <c r="BK75" s="293">
        <v>4.46727021234277</v>
      </c>
      <c r="BL75" s="238">
        <v>0.732140656141921</v>
      </c>
      <c r="BM75" s="238">
        <v>-1.19660006791488</v>
      </c>
      <c r="BN75" s="279">
        <v>2.31969338229307</v>
      </c>
      <c r="BO75" s="292">
        <v>-0.273061671914724</v>
      </c>
      <c r="BP75" s="293">
        <v>0.218810485497838</v>
      </c>
      <c r="BQ75" s="238">
        <v>-1.24793686780345</v>
      </c>
      <c r="BR75" s="238">
        <v>-0.491872157412563</v>
      </c>
      <c r="BS75" s="279">
        <v>-0.288006670131723</v>
      </c>
      <c r="BT75" s="215">
        <v>5854.18162</v>
      </c>
      <c r="BU75" s="634">
        <v>381.20861284</v>
      </c>
      <c r="BV75" s="675">
        <f t="shared" si="2"/>
        <v>0.203298245483884</v>
      </c>
      <c r="BW75" s="257">
        <f t="shared" si="3"/>
        <v>-0.260652032937419</v>
      </c>
    </row>
    <row r="76" s="159" customFormat="1" ht="16.5" hidden="1" customHeight="1" outlineLevel="2" spans="1:75">
      <c r="A76" s="203" t="s">
        <v>98</v>
      </c>
      <c r="B76" s="318">
        <v>0</v>
      </c>
      <c r="C76" s="193">
        <v>0</v>
      </c>
      <c r="D76" s="177" t="s">
        <v>29</v>
      </c>
      <c r="E76" s="193">
        <v>0</v>
      </c>
      <c r="F76" s="196">
        <v>23.6352309999999</v>
      </c>
      <c r="G76" s="318">
        <v>0</v>
      </c>
      <c r="H76" s="193">
        <v>0</v>
      </c>
      <c r="I76" s="177" t="s">
        <v>29</v>
      </c>
      <c r="J76" s="193">
        <v>0</v>
      </c>
      <c r="K76" s="196">
        <v>0</v>
      </c>
      <c r="L76" s="318">
        <v>0</v>
      </c>
      <c r="M76" s="193">
        <v>0</v>
      </c>
      <c r="N76" s="177" t="s">
        <v>29</v>
      </c>
      <c r="O76" s="193">
        <v>0</v>
      </c>
      <c r="P76" s="196">
        <v>0</v>
      </c>
      <c r="Q76" s="192">
        <v>0</v>
      </c>
      <c r="R76" s="193">
        <v>0</v>
      </c>
      <c r="S76" s="177" t="s">
        <v>29</v>
      </c>
      <c r="T76" s="195">
        <v>0</v>
      </c>
      <c r="U76" s="196">
        <v>-11.0331980000001</v>
      </c>
      <c r="V76" s="310" t="s">
        <v>29</v>
      </c>
      <c r="W76" s="177" t="s">
        <v>29</v>
      </c>
      <c r="X76" s="177" t="s">
        <v>29</v>
      </c>
      <c r="Y76" s="194" t="s">
        <v>29</v>
      </c>
      <c r="Z76" s="249">
        <v>-0.466811515402585</v>
      </c>
      <c r="AA76" s="318">
        <v>0</v>
      </c>
      <c r="AB76" s="193">
        <v>0</v>
      </c>
      <c r="AC76" s="177" t="s">
        <v>29</v>
      </c>
      <c r="AD76" s="193">
        <v>0</v>
      </c>
      <c r="AE76" s="656">
        <v>34.668429</v>
      </c>
      <c r="AF76" s="318">
        <v>0</v>
      </c>
      <c r="AG76" s="193">
        <v>0</v>
      </c>
      <c r="AH76" s="177" t="s">
        <v>29</v>
      </c>
      <c r="AI76" s="193">
        <v>0</v>
      </c>
      <c r="AJ76" s="196">
        <v>0.259771</v>
      </c>
      <c r="AK76" s="318">
        <v>0</v>
      </c>
      <c r="AL76" s="193">
        <v>0</v>
      </c>
      <c r="AM76" s="177" t="s">
        <v>29</v>
      </c>
      <c r="AN76" s="193">
        <v>0</v>
      </c>
      <c r="AO76" s="196">
        <v>0</v>
      </c>
      <c r="AP76" s="318">
        <v>0</v>
      </c>
      <c r="AQ76" s="193">
        <v>0</v>
      </c>
      <c r="AR76" s="194" t="s">
        <v>29</v>
      </c>
      <c r="AS76" s="193">
        <v>0</v>
      </c>
      <c r="AT76" s="196">
        <v>0</v>
      </c>
      <c r="AU76" s="192">
        <v>0</v>
      </c>
      <c r="AV76" s="193">
        <v>0</v>
      </c>
      <c r="AW76" s="194" t="s">
        <v>29</v>
      </c>
      <c r="AX76" s="661">
        <v>0</v>
      </c>
      <c r="AY76" s="196">
        <v>-11.2929690000001</v>
      </c>
      <c r="AZ76" s="310" t="s">
        <v>29</v>
      </c>
      <c r="BA76" s="177" t="s">
        <v>29</v>
      </c>
      <c r="BB76" s="177" t="s">
        <v>29</v>
      </c>
      <c r="BC76" s="194" t="s">
        <v>29</v>
      </c>
      <c r="BD76" s="249">
        <v>-0.477802353613559</v>
      </c>
      <c r="BE76" s="310" t="s">
        <v>29</v>
      </c>
      <c r="BF76" s="177" t="s">
        <v>29</v>
      </c>
      <c r="BG76" s="177" t="s">
        <v>29</v>
      </c>
      <c r="BH76" s="177" t="s">
        <v>29</v>
      </c>
      <c r="BI76" s="249">
        <v>1.46681151540258</v>
      </c>
      <c r="BJ76" s="323" t="s">
        <v>29</v>
      </c>
      <c r="BK76" s="286" t="s">
        <v>29</v>
      </c>
      <c r="BL76" s="177" t="s">
        <v>29</v>
      </c>
      <c r="BM76" s="177" t="s">
        <v>29</v>
      </c>
      <c r="BN76" s="274">
        <v>0.681750851761985</v>
      </c>
      <c r="BO76" s="323" t="s">
        <v>29</v>
      </c>
      <c r="BP76" s="286" t="s">
        <v>29</v>
      </c>
      <c r="BQ76" s="177" t="s">
        <v>29</v>
      </c>
      <c r="BR76" s="177" t="s">
        <v>29</v>
      </c>
      <c r="BS76" s="274">
        <v>-0.325742161549925</v>
      </c>
      <c r="BT76" s="193">
        <v>0</v>
      </c>
      <c r="BU76" s="668">
        <v>0</v>
      </c>
      <c r="BV76" s="669" t="str">
        <f t="shared" si="2"/>
        <v>/</v>
      </c>
      <c r="BW76" s="670" t="str">
        <f t="shared" si="3"/>
        <v>/</v>
      </c>
    </row>
    <row r="77" s="159" customFormat="1" ht="16.5" hidden="1" customHeight="1" outlineLevel="2" spans="1:75">
      <c r="A77" s="203" t="s">
        <v>99</v>
      </c>
      <c r="B77" s="318">
        <v>8.53506999999999</v>
      </c>
      <c r="C77" s="193">
        <v>16.24</v>
      </c>
      <c r="D77" s="177">
        <v>0.525558497536945</v>
      </c>
      <c r="E77" s="193">
        <v>-7.70493000000001</v>
      </c>
      <c r="F77" s="196">
        <v>10.616828</v>
      </c>
      <c r="G77" s="318">
        <v>5.577169</v>
      </c>
      <c r="H77" s="193">
        <v>9.25</v>
      </c>
      <c r="I77" s="177">
        <v>0.602937189189189</v>
      </c>
      <c r="J77" s="193">
        <v>-3.672831</v>
      </c>
      <c r="K77" s="196">
        <v>8.65338499999999</v>
      </c>
      <c r="L77" s="318">
        <v>0</v>
      </c>
      <c r="M77" s="193">
        <v>0</v>
      </c>
      <c r="N77" s="177" t="s">
        <v>29</v>
      </c>
      <c r="O77" s="193">
        <v>0</v>
      </c>
      <c r="P77" s="196">
        <v>0</v>
      </c>
      <c r="Q77" s="192">
        <v>2.95790099999999</v>
      </c>
      <c r="R77" s="193">
        <v>6.99</v>
      </c>
      <c r="S77" s="177">
        <v>0.423161802575106</v>
      </c>
      <c r="T77" s="195">
        <v>-4.032099</v>
      </c>
      <c r="U77" s="196">
        <v>1.96344300000001</v>
      </c>
      <c r="V77" s="310">
        <v>0.346558493369123</v>
      </c>
      <c r="W77" s="177">
        <v>0.430418719211823</v>
      </c>
      <c r="X77" s="177">
        <v>0.805165941675902</v>
      </c>
      <c r="Y77" s="194">
        <v>-0.0838602258427</v>
      </c>
      <c r="Z77" s="249">
        <v>0.184936875684528</v>
      </c>
      <c r="AA77" s="318">
        <v>7.42618799999998</v>
      </c>
      <c r="AB77" s="193">
        <v>5.95000001</v>
      </c>
      <c r="AC77" s="177">
        <v>1.24809882143176</v>
      </c>
      <c r="AD77" s="193">
        <v>1.47618798999998</v>
      </c>
      <c r="AE77" s="656">
        <v>10.722046</v>
      </c>
      <c r="AF77" s="318">
        <v>1.300223</v>
      </c>
      <c r="AG77" s="193">
        <v>0.85</v>
      </c>
      <c r="AH77" s="177">
        <v>1.52967411764706</v>
      </c>
      <c r="AI77" s="193">
        <v>0.450222999999999</v>
      </c>
      <c r="AJ77" s="196">
        <v>0.185264</v>
      </c>
      <c r="AK77" s="318">
        <v>0</v>
      </c>
      <c r="AL77" s="193">
        <v>0</v>
      </c>
      <c r="AM77" s="177" t="s">
        <v>29</v>
      </c>
      <c r="AN77" s="193">
        <v>0</v>
      </c>
      <c r="AO77" s="196">
        <v>0.081401</v>
      </c>
      <c r="AP77" s="318">
        <v>0</v>
      </c>
      <c r="AQ77" s="193">
        <v>0</v>
      </c>
      <c r="AR77" s="194" t="s">
        <v>29</v>
      </c>
      <c r="AS77" s="193">
        <v>0</v>
      </c>
      <c r="AT77" s="196">
        <v>0</v>
      </c>
      <c r="AU77" s="192">
        <v>-5.76850999999999</v>
      </c>
      <c r="AV77" s="193">
        <v>0.189999989999998</v>
      </c>
      <c r="AW77" s="194">
        <v>-30.3605805452939</v>
      </c>
      <c r="AX77" s="661">
        <v>-5.95850998999999</v>
      </c>
      <c r="AY77" s="196">
        <v>-8.86246599999999</v>
      </c>
      <c r="AZ77" s="310">
        <v>-0.675859717612157</v>
      </c>
      <c r="BA77" s="177">
        <v>0.0116995067733989</v>
      </c>
      <c r="BB77" s="177">
        <v>-57.7682231142303</v>
      </c>
      <c r="BC77" s="194">
        <v>-0.687559224385556</v>
      </c>
      <c r="BD77" s="249">
        <v>-0.834756482821422</v>
      </c>
      <c r="BE77" s="310">
        <v>0.870079331511047</v>
      </c>
      <c r="BF77" s="177">
        <v>0.366379310960591</v>
      </c>
      <c r="BG77" s="177">
        <v>2.37480475966241</v>
      </c>
      <c r="BH77" s="177">
        <v>0.503700020550456</v>
      </c>
      <c r="BI77" s="249">
        <v>1.00991049303992</v>
      </c>
      <c r="BJ77" s="323">
        <v>1.14932048582665</v>
      </c>
      <c r="BK77" s="286">
        <v>2.72941176011863</v>
      </c>
      <c r="BL77" s="177">
        <v>0.421087247670059</v>
      </c>
      <c r="BM77" s="177">
        <v>-1.58009127429199</v>
      </c>
      <c r="BN77" s="274">
        <v>0.990186760996921</v>
      </c>
      <c r="BO77" s="323">
        <v>-0.776779418996664</v>
      </c>
      <c r="BP77" s="286">
        <v>0.0319327713749026</v>
      </c>
      <c r="BQ77" s="177">
        <v>-24.3254620739611</v>
      </c>
      <c r="BR77" s="177">
        <v>-0.808712190371567</v>
      </c>
      <c r="BS77" s="274">
        <v>-0.826564817946126</v>
      </c>
      <c r="BT77" s="193">
        <v>62.37</v>
      </c>
      <c r="BU77" s="668">
        <v>16.37010431</v>
      </c>
      <c r="BV77" s="669">
        <f t="shared" si="2"/>
        <v>0.136845759179092</v>
      </c>
      <c r="BW77" s="670">
        <f t="shared" si="3"/>
        <v>-0.352380772337302</v>
      </c>
    </row>
    <row r="78" s="159" customFormat="1" ht="16.5" hidden="1" customHeight="1" outlineLevel="2" spans="1:75">
      <c r="A78" s="203" t="s">
        <v>100</v>
      </c>
      <c r="B78" s="318">
        <v>1.316202</v>
      </c>
      <c r="C78" s="193">
        <v>0</v>
      </c>
      <c r="D78" s="177" t="s">
        <v>29</v>
      </c>
      <c r="E78" s="193">
        <v>1.316202</v>
      </c>
      <c r="F78" s="196">
        <v>1.15258899999999</v>
      </c>
      <c r="G78" s="318">
        <v>0</v>
      </c>
      <c r="H78" s="193">
        <v>0</v>
      </c>
      <c r="I78" s="177" t="s">
        <v>29</v>
      </c>
      <c r="J78" s="193">
        <v>0</v>
      </c>
      <c r="K78" s="196">
        <v>0</v>
      </c>
      <c r="L78" s="318">
        <v>1.056262</v>
      </c>
      <c r="M78" s="193">
        <v>0</v>
      </c>
      <c r="N78" s="177" t="s">
        <v>29</v>
      </c>
      <c r="O78" s="193">
        <v>1.056262</v>
      </c>
      <c r="P78" s="196">
        <v>1.13946499999998</v>
      </c>
      <c r="Q78" s="192">
        <v>0.25994</v>
      </c>
      <c r="R78" s="193">
        <v>0</v>
      </c>
      <c r="S78" s="177" t="s">
        <v>29</v>
      </c>
      <c r="T78" s="195">
        <v>0.25994</v>
      </c>
      <c r="U78" s="196">
        <v>0.0131240000000097</v>
      </c>
      <c r="V78" s="310">
        <v>0.197492482156994</v>
      </c>
      <c r="W78" s="177" t="s">
        <v>29</v>
      </c>
      <c r="X78" s="177" t="s">
        <v>29</v>
      </c>
      <c r="Y78" s="194" t="s">
        <v>29</v>
      </c>
      <c r="Z78" s="249">
        <v>0.0113865393475123</v>
      </c>
      <c r="AA78" s="318">
        <v>-0.350161</v>
      </c>
      <c r="AB78" s="193">
        <v>0</v>
      </c>
      <c r="AC78" s="177" t="s">
        <v>29</v>
      </c>
      <c r="AD78" s="193">
        <v>-0.350161</v>
      </c>
      <c r="AE78" s="656">
        <v>0.793189</v>
      </c>
      <c r="AF78" s="318">
        <v>0.446584999999999</v>
      </c>
      <c r="AG78" s="193">
        <v>0</v>
      </c>
      <c r="AH78" s="177" t="s">
        <v>29</v>
      </c>
      <c r="AI78" s="193">
        <v>0.446584999999999</v>
      </c>
      <c r="AJ78" s="196">
        <v>0.862126</v>
      </c>
      <c r="AK78" s="318">
        <v>0</v>
      </c>
      <c r="AL78" s="193">
        <v>0</v>
      </c>
      <c r="AM78" s="177" t="s">
        <v>29</v>
      </c>
      <c r="AN78" s="193">
        <v>0</v>
      </c>
      <c r="AO78" s="196">
        <v>0.163279999999999</v>
      </c>
      <c r="AP78" s="318">
        <v>0</v>
      </c>
      <c r="AQ78" s="193">
        <v>0</v>
      </c>
      <c r="AR78" s="194" t="s">
        <v>29</v>
      </c>
      <c r="AS78" s="193">
        <v>0</v>
      </c>
      <c r="AT78" s="196">
        <v>0</v>
      </c>
      <c r="AU78" s="192">
        <v>0.163516000000001</v>
      </c>
      <c r="AV78" s="193">
        <v>0</v>
      </c>
      <c r="AW78" s="194" t="s">
        <v>29</v>
      </c>
      <c r="AX78" s="661">
        <v>0.163516000000001</v>
      </c>
      <c r="AY78" s="196">
        <v>-1.47891099999999</v>
      </c>
      <c r="AZ78" s="310">
        <v>0.124233210403875</v>
      </c>
      <c r="BA78" s="177" t="s">
        <v>29</v>
      </c>
      <c r="BB78" s="177" t="s">
        <v>29</v>
      </c>
      <c r="BC78" s="194" t="s">
        <v>29</v>
      </c>
      <c r="BD78" s="249">
        <v>-1.28312086962482</v>
      </c>
      <c r="BE78" s="310">
        <v>-0.266038951467936</v>
      </c>
      <c r="BF78" s="177" t="s">
        <v>29</v>
      </c>
      <c r="BG78" s="177" t="s">
        <v>29</v>
      </c>
      <c r="BH78" s="177" t="s">
        <v>29</v>
      </c>
      <c r="BI78" s="249">
        <v>0.688180262001466</v>
      </c>
      <c r="BJ78" s="323">
        <v>-3.75884807274368</v>
      </c>
      <c r="BK78" s="286" t="s">
        <v>29</v>
      </c>
      <c r="BL78" s="177" t="s">
        <v>29</v>
      </c>
      <c r="BM78" s="177" t="s">
        <v>29</v>
      </c>
      <c r="BN78" s="274">
        <v>1.45310764521443</v>
      </c>
      <c r="BO78" s="323">
        <v>-0.466973763497367</v>
      </c>
      <c r="BP78" s="286" t="s">
        <v>29</v>
      </c>
      <c r="BQ78" s="177" t="s">
        <v>29</v>
      </c>
      <c r="BR78" s="177" t="s">
        <v>29</v>
      </c>
      <c r="BS78" s="274">
        <v>-1.86451274538602</v>
      </c>
      <c r="BT78" s="193">
        <v>0</v>
      </c>
      <c r="BU78" s="668">
        <v>0</v>
      </c>
      <c r="BV78" s="669" t="str">
        <f t="shared" si="2"/>
        <v>/</v>
      </c>
      <c r="BW78" s="670" t="str">
        <f t="shared" si="3"/>
        <v>/</v>
      </c>
    </row>
    <row r="79" s="159" customFormat="1" ht="16.5" hidden="1" customHeight="1" outlineLevel="2" spans="1:75">
      <c r="A79" s="203" t="s">
        <v>101</v>
      </c>
      <c r="B79" s="318">
        <v>0</v>
      </c>
      <c r="C79" s="193">
        <v>0</v>
      </c>
      <c r="D79" s="177" t="s">
        <v>29</v>
      </c>
      <c r="E79" s="193">
        <v>0</v>
      </c>
      <c r="F79" s="196">
        <v>20.6246620000002</v>
      </c>
      <c r="G79" s="318">
        <v>0</v>
      </c>
      <c r="H79" s="193">
        <v>0</v>
      </c>
      <c r="I79" s="177" t="s">
        <v>29</v>
      </c>
      <c r="J79" s="193">
        <v>0</v>
      </c>
      <c r="K79" s="196">
        <v>0</v>
      </c>
      <c r="L79" s="318">
        <v>0</v>
      </c>
      <c r="M79" s="193">
        <v>0</v>
      </c>
      <c r="N79" s="177" t="s">
        <v>29</v>
      </c>
      <c r="O79" s="193">
        <v>0</v>
      </c>
      <c r="P79" s="196">
        <v>0</v>
      </c>
      <c r="Q79" s="192">
        <v>0</v>
      </c>
      <c r="R79" s="193">
        <v>9.6e-7</v>
      </c>
      <c r="S79" s="177">
        <v>0</v>
      </c>
      <c r="T79" s="195">
        <v>-9.6e-7</v>
      </c>
      <c r="U79" s="196">
        <v>0.942268000000176</v>
      </c>
      <c r="V79" s="310" t="s">
        <v>29</v>
      </c>
      <c r="W79" s="177" t="s">
        <v>29</v>
      </c>
      <c r="X79" s="177" t="s">
        <v>29</v>
      </c>
      <c r="Y79" s="194" t="s">
        <v>29</v>
      </c>
      <c r="Z79" s="249">
        <v>0.0456864699164606</v>
      </c>
      <c r="AA79" s="318">
        <v>0</v>
      </c>
      <c r="AB79" s="193">
        <v>-9.6e-7</v>
      </c>
      <c r="AC79" s="177">
        <v>0</v>
      </c>
      <c r="AD79" s="193">
        <v>9.6e-7</v>
      </c>
      <c r="AE79" s="656">
        <v>19.682394</v>
      </c>
      <c r="AF79" s="318">
        <v>0</v>
      </c>
      <c r="AG79" s="193">
        <v>0</v>
      </c>
      <c r="AH79" s="177" t="s">
        <v>29</v>
      </c>
      <c r="AI79" s="193">
        <v>0</v>
      </c>
      <c r="AJ79" s="196">
        <v>0</v>
      </c>
      <c r="AK79" s="318">
        <v>0</v>
      </c>
      <c r="AL79" s="193">
        <v>0</v>
      </c>
      <c r="AM79" s="177" t="s">
        <v>29</v>
      </c>
      <c r="AN79" s="193">
        <v>0</v>
      </c>
      <c r="AO79" s="196">
        <v>0</v>
      </c>
      <c r="AP79" s="318">
        <v>0</v>
      </c>
      <c r="AQ79" s="193">
        <v>0</v>
      </c>
      <c r="AR79" s="194" t="s">
        <v>29</v>
      </c>
      <c r="AS79" s="193">
        <v>0</v>
      </c>
      <c r="AT79" s="196">
        <v>0</v>
      </c>
      <c r="AU79" s="192">
        <v>0</v>
      </c>
      <c r="AV79" s="193">
        <v>9.6e-7</v>
      </c>
      <c r="AW79" s="194">
        <v>0</v>
      </c>
      <c r="AX79" s="661">
        <v>-9.6e-7</v>
      </c>
      <c r="AY79" s="196">
        <v>0.942268000000176</v>
      </c>
      <c r="AZ79" s="310" t="s">
        <v>29</v>
      </c>
      <c r="BA79" s="177" t="s">
        <v>29</v>
      </c>
      <c r="BB79" s="177" t="s">
        <v>29</v>
      </c>
      <c r="BC79" s="194" t="s">
        <v>29</v>
      </c>
      <c r="BD79" s="249">
        <v>0.0456864699164606</v>
      </c>
      <c r="BE79" s="310" t="s">
        <v>29</v>
      </c>
      <c r="BF79" s="177" t="s">
        <v>29</v>
      </c>
      <c r="BG79" s="177" t="s">
        <v>29</v>
      </c>
      <c r="BH79" s="177" t="s">
        <v>29</v>
      </c>
      <c r="BI79" s="249">
        <v>0.954313530083539</v>
      </c>
      <c r="BJ79" s="323" t="s">
        <v>29</v>
      </c>
      <c r="BK79" s="286">
        <v>0</v>
      </c>
      <c r="BL79" s="177" t="s">
        <v>29</v>
      </c>
      <c r="BM79" s="177" t="s">
        <v>29</v>
      </c>
      <c r="BN79" s="274">
        <v>1.04787364789061</v>
      </c>
      <c r="BO79" s="323" t="s">
        <v>29</v>
      </c>
      <c r="BP79" s="286">
        <v>-1</v>
      </c>
      <c r="BQ79" s="177" t="s">
        <v>29</v>
      </c>
      <c r="BR79" s="177" t="s">
        <v>29</v>
      </c>
      <c r="BS79" s="274">
        <v>0.047873647890606</v>
      </c>
      <c r="BT79" s="193">
        <v>0</v>
      </c>
      <c r="BU79" s="668">
        <v>1.92e-6</v>
      </c>
      <c r="BV79" s="669" t="str">
        <f t="shared" si="2"/>
        <v>/</v>
      </c>
      <c r="BW79" s="670">
        <f t="shared" si="3"/>
        <v>0</v>
      </c>
    </row>
    <row r="80" s="159" customFormat="1" ht="16.5" hidden="1" customHeight="1" outlineLevel="2" spans="1:75">
      <c r="A80" s="203" t="s">
        <v>102</v>
      </c>
      <c r="B80" s="318">
        <v>419.138639</v>
      </c>
      <c r="C80" s="193">
        <v>550</v>
      </c>
      <c r="D80" s="177">
        <v>0.762070252727272</v>
      </c>
      <c r="E80" s="193">
        <v>-130.861361</v>
      </c>
      <c r="F80" s="196">
        <v>329.912063999999</v>
      </c>
      <c r="G80" s="318">
        <v>0</v>
      </c>
      <c r="H80" s="193">
        <v>0</v>
      </c>
      <c r="I80" s="177" t="s">
        <v>29</v>
      </c>
      <c r="J80" s="193">
        <v>0</v>
      </c>
      <c r="K80" s="196">
        <v>0</v>
      </c>
      <c r="L80" s="318">
        <v>380.436805</v>
      </c>
      <c r="M80" s="193">
        <v>491.7</v>
      </c>
      <c r="N80" s="177">
        <v>0.773717317470002</v>
      </c>
      <c r="O80" s="193">
        <v>-111.263195</v>
      </c>
      <c r="P80" s="196">
        <v>307.175687999998</v>
      </c>
      <c r="Q80" s="192">
        <v>38.7018339999995</v>
      </c>
      <c r="R80" s="193">
        <v>58.3</v>
      </c>
      <c r="S80" s="177">
        <v>0.663839348198962</v>
      </c>
      <c r="T80" s="195">
        <v>-19.5981660000005</v>
      </c>
      <c r="U80" s="196">
        <v>22.7363760000013</v>
      </c>
      <c r="V80" s="310">
        <v>0.0923365931910648</v>
      </c>
      <c r="W80" s="177">
        <v>0.106</v>
      </c>
      <c r="X80" s="177">
        <v>0.871099935764762</v>
      </c>
      <c r="Y80" s="194">
        <v>-0.0136634068089353</v>
      </c>
      <c r="Z80" s="249">
        <v>0.0689164734515477</v>
      </c>
      <c r="AA80" s="318">
        <v>25.639845</v>
      </c>
      <c r="AB80" s="193">
        <v>25.07347805</v>
      </c>
      <c r="AC80" s="177">
        <v>1.02258828826502</v>
      </c>
      <c r="AD80" s="193">
        <v>0.56636694999996</v>
      </c>
      <c r="AE80" s="656">
        <v>30.990238</v>
      </c>
      <c r="AF80" s="318">
        <v>14.644184</v>
      </c>
      <c r="AG80" s="193">
        <v>14.071117</v>
      </c>
      <c r="AH80" s="177">
        <v>1.04072647537505</v>
      </c>
      <c r="AI80" s="193">
        <v>0.573067</v>
      </c>
      <c r="AJ80" s="196">
        <v>14.431776</v>
      </c>
      <c r="AK80" s="318">
        <v>0</v>
      </c>
      <c r="AL80" s="193">
        <v>0</v>
      </c>
      <c r="AM80" s="177" t="s">
        <v>29</v>
      </c>
      <c r="AN80" s="193">
        <v>0</v>
      </c>
      <c r="AO80" s="196">
        <v>0.0231339999999999</v>
      </c>
      <c r="AP80" s="318">
        <v>0</v>
      </c>
      <c r="AQ80" s="193">
        <v>0</v>
      </c>
      <c r="AR80" s="194" t="s">
        <v>29</v>
      </c>
      <c r="AS80" s="193">
        <v>0</v>
      </c>
      <c r="AT80" s="196">
        <v>0</v>
      </c>
      <c r="AU80" s="192">
        <v>-1.58219500000047</v>
      </c>
      <c r="AV80" s="193">
        <v>19.1554049500001</v>
      </c>
      <c r="AW80" s="194">
        <v>-0.0825978361788933</v>
      </c>
      <c r="AX80" s="661">
        <v>-20.7375999500005</v>
      </c>
      <c r="AY80" s="196">
        <v>-22.6625039999987</v>
      </c>
      <c r="AZ80" s="310">
        <v>-0.00377487268598128</v>
      </c>
      <c r="BA80" s="177">
        <v>0.0348280090000001</v>
      </c>
      <c r="BB80" s="177">
        <v>-0.108386117793333</v>
      </c>
      <c r="BC80" s="194">
        <v>-0.0386028816859814</v>
      </c>
      <c r="BD80" s="249">
        <v>-0.0686925592390546</v>
      </c>
      <c r="BE80" s="310">
        <v>0.0611727066279852</v>
      </c>
      <c r="BF80" s="177">
        <v>0.0455881419090909</v>
      </c>
      <c r="BG80" s="177">
        <v>1.34185566830015</v>
      </c>
      <c r="BH80" s="177">
        <v>0.0155845647188943</v>
      </c>
      <c r="BI80" s="249">
        <v>0.0939348431950643</v>
      </c>
      <c r="BJ80" s="323">
        <v>16.347159625965</v>
      </c>
      <c r="BK80" s="286">
        <v>21.9355288047084</v>
      </c>
      <c r="BL80" s="177">
        <v>0.745236632839053</v>
      </c>
      <c r="BM80" s="177">
        <v>-5.58836917874346</v>
      </c>
      <c r="BN80" s="274">
        <v>10.6456770031905</v>
      </c>
      <c r="BO80" s="323">
        <v>-0.0617084463654312</v>
      </c>
      <c r="BP80" s="286">
        <v>0.763970794630148</v>
      </c>
      <c r="BQ80" s="177">
        <v>-0.0807733054708006</v>
      </c>
      <c r="BR80" s="177">
        <v>-0.825679240995579</v>
      </c>
      <c r="BS80" s="274">
        <v>-0.731278798181503</v>
      </c>
      <c r="BT80" s="193">
        <v>1099.99908</v>
      </c>
      <c r="BU80" s="668">
        <v>44.9629672400001</v>
      </c>
      <c r="BV80" s="669">
        <f t="shared" si="2"/>
        <v>0.381035445047827</v>
      </c>
      <c r="BW80" s="670">
        <f t="shared" si="3"/>
        <v>-0.0351888475588176</v>
      </c>
    </row>
    <row r="81" s="159" customFormat="1" ht="16.5" hidden="1" customHeight="1" outlineLevel="2" spans="1:75">
      <c r="A81" s="203" t="s">
        <v>103</v>
      </c>
      <c r="B81" s="318">
        <v>1823.68773300001</v>
      </c>
      <c r="C81" s="193">
        <v>2450</v>
      </c>
      <c r="D81" s="177">
        <v>0.744362340000005</v>
      </c>
      <c r="E81" s="193">
        <v>-626.312266999988</v>
      </c>
      <c r="F81" s="196">
        <v>26.401695</v>
      </c>
      <c r="G81" s="318">
        <v>0</v>
      </c>
      <c r="H81" s="193">
        <v>0</v>
      </c>
      <c r="I81" s="177" t="s">
        <v>29</v>
      </c>
      <c r="J81" s="193">
        <v>0</v>
      </c>
      <c r="K81" s="196">
        <v>0</v>
      </c>
      <c r="L81" s="318">
        <v>1467.16756</v>
      </c>
      <c r="M81" s="193">
        <v>1994.3</v>
      </c>
      <c r="N81" s="177">
        <v>0.735680469337612</v>
      </c>
      <c r="O81" s="193">
        <v>-527.13244</v>
      </c>
      <c r="P81" s="196">
        <v>20.880641</v>
      </c>
      <c r="Q81" s="192">
        <v>356.520173000012</v>
      </c>
      <c r="R81" s="193">
        <v>455.7</v>
      </c>
      <c r="S81" s="177">
        <v>0.782357193328971</v>
      </c>
      <c r="T81" s="195">
        <v>-99.1798269999881</v>
      </c>
      <c r="U81" s="196">
        <v>5.521054</v>
      </c>
      <c r="V81" s="682">
        <v>0.195494089557496</v>
      </c>
      <c r="W81" s="177">
        <v>0.186</v>
      </c>
      <c r="X81" s="177">
        <v>1.0510434922446</v>
      </c>
      <c r="Y81" s="194">
        <v>0.00949408955749639</v>
      </c>
      <c r="Z81" s="249">
        <v>0.209117407045267</v>
      </c>
      <c r="AA81" s="318">
        <v>100.600578</v>
      </c>
      <c r="AB81" s="193">
        <v>103.79</v>
      </c>
      <c r="AC81" s="177">
        <v>0.969270430677328</v>
      </c>
      <c r="AD81" s="193">
        <v>-3.18942200000015</v>
      </c>
      <c r="AE81" s="656">
        <v>25.69285</v>
      </c>
      <c r="AF81" s="318">
        <v>109.972219</v>
      </c>
      <c r="AG81" s="193">
        <v>113.143367</v>
      </c>
      <c r="AH81" s="177">
        <v>0.971972303069254</v>
      </c>
      <c r="AI81" s="193">
        <v>-3.17114800000012</v>
      </c>
      <c r="AJ81" s="196">
        <v>3.781827</v>
      </c>
      <c r="AK81" s="318">
        <v>0.74</v>
      </c>
      <c r="AL81" s="193">
        <v>0</v>
      </c>
      <c r="AM81" s="177" t="s">
        <v>29</v>
      </c>
      <c r="AN81" s="193">
        <v>0.74</v>
      </c>
      <c r="AO81" s="196">
        <v>0</v>
      </c>
      <c r="AP81" s="318">
        <v>0.002104</v>
      </c>
      <c r="AQ81" s="193">
        <v>0</v>
      </c>
      <c r="AR81" s="194" t="s">
        <v>29</v>
      </c>
      <c r="AS81" s="193">
        <v>0.002104</v>
      </c>
      <c r="AT81" s="196">
        <v>0</v>
      </c>
      <c r="AU81" s="192">
        <v>146.685272000012</v>
      </c>
      <c r="AV81" s="193">
        <v>238.766633</v>
      </c>
      <c r="AW81" s="194">
        <v>0.614345774185341</v>
      </c>
      <c r="AX81" s="661">
        <v>-92.0813609999878</v>
      </c>
      <c r="AY81" s="196">
        <v>-23.953623</v>
      </c>
      <c r="AZ81" s="266">
        <v>0.0804333271237787</v>
      </c>
      <c r="BA81" s="177">
        <v>0.0974557685714286</v>
      </c>
      <c r="BB81" s="177">
        <v>0.825331617643817</v>
      </c>
      <c r="BC81" s="194">
        <v>-0.0170224414476499</v>
      </c>
      <c r="BD81" s="249">
        <v>-0.90727595330527</v>
      </c>
      <c r="BE81" s="310">
        <v>0.0551632695552047</v>
      </c>
      <c r="BF81" s="177">
        <v>0.0423632653061225</v>
      </c>
      <c r="BG81" s="177">
        <v>1.30214866952743</v>
      </c>
      <c r="BH81" s="177">
        <v>0.0128000042490823</v>
      </c>
      <c r="BI81" s="249">
        <v>0.97315153439959</v>
      </c>
      <c r="BJ81" s="323">
        <v>18.128004522996</v>
      </c>
      <c r="BK81" s="286">
        <v>23.6053569708064</v>
      </c>
      <c r="BL81" s="177">
        <v>0.767961465078268</v>
      </c>
      <c r="BM81" s="177">
        <v>-5.47735244781041</v>
      </c>
      <c r="BN81" s="274">
        <v>1.02758919310236</v>
      </c>
      <c r="BO81" s="323">
        <v>1.45809571789948</v>
      </c>
      <c r="BP81" s="286">
        <v>2.30047820599287</v>
      </c>
      <c r="BQ81" s="177">
        <v>0.633822878261163</v>
      </c>
      <c r="BR81" s="177">
        <v>-0.842382488093392</v>
      </c>
      <c r="BS81" s="274">
        <v>-0.932306964778139</v>
      </c>
      <c r="BT81" s="193">
        <v>5500</v>
      </c>
      <c r="BU81" s="668">
        <v>550.302773</v>
      </c>
      <c r="BV81" s="669">
        <f t="shared" si="2"/>
        <v>0.331579587818184</v>
      </c>
      <c r="BW81" s="670">
        <f t="shared" si="3"/>
        <v>0.266553757671165</v>
      </c>
    </row>
    <row r="82" s="163" customFormat="1" collapsed="1" spans="1:75">
      <c r="A82" s="197" t="s">
        <v>104</v>
      </c>
      <c r="B82" s="198">
        <v>2252.67764400001</v>
      </c>
      <c r="C82" s="199">
        <v>3016.24</v>
      </c>
      <c r="D82" s="232">
        <v>0.746849602153679</v>
      </c>
      <c r="E82" s="199">
        <v>-763.562355999989</v>
      </c>
      <c r="F82" s="201">
        <v>412.343068999999</v>
      </c>
      <c r="G82" s="198">
        <v>5.577169</v>
      </c>
      <c r="H82" s="199">
        <v>9.25</v>
      </c>
      <c r="I82" s="232">
        <v>0.602937189189189</v>
      </c>
      <c r="J82" s="199">
        <v>-3.672831</v>
      </c>
      <c r="K82" s="201">
        <v>8.65338499999999</v>
      </c>
      <c r="L82" s="198">
        <v>1848.660627</v>
      </c>
      <c r="M82" s="199">
        <v>2486</v>
      </c>
      <c r="N82" s="232">
        <v>0.74362857079646</v>
      </c>
      <c r="O82" s="199">
        <v>-637.339373</v>
      </c>
      <c r="P82" s="201">
        <v>329.195793999998</v>
      </c>
      <c r="Q82" s="198">
        <v>398.439848000011</v>
      </c>
      <c r="R82" s="199">
        <v>520.99000096</v>
      </c>
      <c r="S82" s="232">
        <v>0.764774462592042</v>
      </c>
      <c r="T82" s="199">
        <v>-122.550152959989</v>
      </c>
      <c r="U82" s="201">
        <v>20.1430670000014</v>
      </c>
      <c r="V82" s="231">
        <v>0.176873885645047</v>
      </c>
      <c r="W82" s="232">
        <v>0.172728297801236</v>
      </c>
      <c r="X82" s="232">
        <v>1.02400062929226</v>
      </c>
      <c r="Y82" s="200">
        <v>0.00414558784381078</v>
      </c>
      <c r="Z82" s="250">
        <v>0.0488502621102657</v>
      </c>
      <c r="AA82" s="198">
        <v>133.31645</v>
      </c>
      <c r="AB82" s="199">
        <v>134.8134771</v>
      </c>
      <c r="AC82" s="232">
        <v>0.988895567919446</v>
      </c>
      <c r="AD82" s="199">
        <v>-1.49702710000022</v>
      </c>
      <c r="AE82" s="201">
        <v>122.549146</v>
      </c>
      <c r="AF82" s="198">
        <v>126.363211</v>
      </c>
      <c r="AG82" s="199">
        <v>128.064484</v>
      </c>
      <c r="AH82" s="232">
        <v>0.98671549717094</v>
      </c>
      <c r="AI82" s="199">
        <v>-1.70127300000011</v>
      </c>
      <c r="AJ82" s="201">
        <v>19.520764</v>
      </c>
      <c r="AK82" s="198">
        <v>0.74</v>
      </c>
      <c r="AL82" s="199">
        <v>0</v>
      </c>
      <c r="AM82" s="232" t="s">
        <v>29</v>
      </c>
      <c r="AN82" s="199">
        <v>0.74</v>
      </c>
      <c r="AO82" s="201">
        <v>0.267814999999999</v>
      </c>
      <c r="AP82" s="198">
        <v>0.002104</v>
      </c>
      <c r="AQ82" s="199">
        <v>0</v>
      </c>
      <c r="AR82" s="232" t="s">
        <v>29</v>
      </c>
      <c r="AS82" s="199">
        <v>0.002104</v>
      </c>
      <c r="AT82" s="201">
        <v>0</v>
      </c>
      <c r="AU82" s="198">
        <v>139.498083000012</v>
      </c>
      <c r="AV82" s="199">
        <v>258.1120389</v>
      </c>
      <c r="AW82" s="232">
        <v>0.540455546337602</v>
      </c>
      <c r="AX82" s="662">
        <v>-118.613955899988</v>
      </c>
      <c r="AY82" s="201">
        <v>-67.3082049999986</v>
      </c>
      <c r="AZ82" s="231">
        <v>0.0619254527480058</v>
      </c>
      <c r="BA82" s="232">
        <v>0.085574105144153</v>
      </c>
      <c r="BB82" s="232">
        <v>0.723647096790436</v>
      </c>
      <c r="BC82" s="200">
        <v>-0.0236486523961472</v>
      </c>
      <c r="BD82" s="250">
        <v>-0.163233506417926</v>
      </c>
      <c r="BE82" s="231">
        <v>0.0591813259900222</v>
      </c>
      <c r="BF82" s="232">
        <v>0.044695872045991</v>
      </c>
      <c r="BG82" s="232">
        <v>1.32408930133695</v>
      </c>
      <c r="BH82" s="232">
        <v>0.0144854539440311</v>
      </c>
      <c r="BI82" s="250">
        <v>0.297201905920723</v>
      </c>
      <c r="BJ82" s="287">
        <v>16.8972219407284</v>
      </c>
      <c r="BK82" s="288">
        <v>22.3734307940345</v>
      </c>
      <c r="BL82" s="232">
        <v>0.755236069795507</v>
      </c>
      <c r="BM82" s="232">
        <v>-5.4762088533061</v>
      </c>
      <c r="BN82" s="275">
        <v>3.36471597280653</v>
      </c>
      <c r="BO82" s="287">
        <v>1.04636811886314</v>
      </c>
      <c r="BP82" s="288">
        <v>1.91458631920414</v>
      </c>
      <c r="BQ82" s="232">
        <v>0.546524389298938</v>
      </c>
      <c r="BR82" s="232">
        <v>-0.868218200340995</v>
      </c>
      <c r="BS82" s="275">
        <v>-0.549234386341612</v>
      </c>
      <c r="BT82" s="199">
        <v>6662.36908</v>
      </c>
      <c r="BU82" s="655">
        <v>611.63584647</v>
      </c>
      <c r="BV82" s="671">
        <f t="shared" si="2"/>
        <v>0.338119611350023</v>
      </c>
      <c r="BW82" s="250">
        <f t="shared" si="3"/>
        <v>0.228073753042946</v>
      </c>
    </row>
    <row r="83" s="159" customFormat="1" ht="16.5" hidden="1" customHeight="1" outlineLevel="2" spans="1:75">
      <c r="A83" s="203" t="s">
        <v>105</v>
      </c>
      <c r="B83" s="192">
        <v>224.571146999999</v>
      </c>
      <c r="C83" s="193">
        <v>280</v>
      </c>
      <c r="D83" s="194">
        <v>0.802039810714284</v>
      </c>
      <c r="E83" s="661">
        <v>-55.4288530000005</v>
      </c>
      <c r="F83" s="196">
        <v>0</v>
      </c>
      <c r="G83" s="192">
        <v>1.153882</v>
      </c>
      <c r="H83" s="193">
        <v>0</v>
      </c>
      <c r="I83" s="177" t="s">
        <v>29</v>
      </c>
      <c r="J83" s="195">
        <v>1.153882</v>
      </c>
      <c r="K83" s="196">
        <v>0</v>
      </c>
      <c r="L83" s="192">
        <v>0</v>
      </c>
      <c r="M83" s="193">
        <v>0</v>
      </c>
      <c r="N83" s="177" t="s">
        <v>29</v>
      </c>
      <c r="O83" s="195">
        <v>0</v>
      </c>
      <c r="P83" s="196">
        <v>0</v>
      </c>
      <c r="Q83" s="192">
        <v>-87.6747010000004</v>
      </c>
      <c r="R83" s="193">
        <v>33</v>
      </c>
      <c r="S83" s="177">
        <v>-2.65680912121213</v>
      </c>
      <c r="T83" s="195">
        <v>-120.674701</v>
      </c>
      <c r="U83" s="196">
        <v>0</v>
      </c>
      <c r="V83" s="230">
        <v>-0.39040946342052</v>
      </c>
      <c r="W83" s="177">
        <v>0.117857142857143</v>
      </c>
      <c r="X83" s="177">
        <v>-3.31256514417411</v>
      </c>
      <c r="Y83" s="248">
        <v>-0.508266606277662</v>
      </c>
      <c r="Z83" s="249" t="s">
        <v>29</v>
      </c>
      <c r="AA83" s="192">
        <v>312.245848</v>
      </c>
      <c r="AB83" s="193">
        <v>247</v>
      </c>
      <c r="AC83" s="177">
        <v>1.26415323076923</v>
      </c>
      <c r="AD83" s="195">
        <v>65.2458479999999</v>
      </c>
      <c r="AE83" s="656">
        <v>0</v>
      </c>
      <c r="AF83" s="192">
        <v>19.347042</v>
      </c>
      <c r="AG83" s="193">
        <v>10.74999999</v>
      </c>
      <c r="AH83" s="177">
        <v>1.79972483888346</v>
      </c>
      <c r="AI83" s="195">
        <v>8.59704201</v>
      </c>
      <c r="AJ83" s="196">
        <v>0</v>
      </c>
      <c r="AK83" s="192">
        <v>0</v>
      </c>
      <c r="AL83" s="193">
        <v>0</v>
      </c>
      <c r="AM83" s="177" t="s">
        <v>29</v>
      </c>
      <c r="AN83" s="195">
        <v>0</v>
      </c>
      <c r="AO83" s="196">
        <v>0</v>
      </c>
      <c r="AP83" s="192">
        <v>0.001115</v>
      </c>
      <c r="AQ83" s="193">
        <v>0</v>
      </c>
      <c r="AR83" s="194" t="s">
        <v>29</v>
      </c>
      <c r="AS83" s="195">
        <v>0.001115</v>
      </c>
      <c r="AT83" s="196">
        <v>0</v>
      </c>
      <c r="AU83" s="192">
        <v>-108.17674</v>
      </c>
      <c r="AV83" s="193">
        <v>22.25000001</v>
      </c>
      <c r="AW83" s="194">
        <v>-4.86187595287109</v>
      </c>
      <c r="AX83" s="661">
        <v>-130.42674001</v>
      </c>
      <c r="AY83" s="196">
        <v>0</v>
      </c>
      <c r="AZ83" s="230">
        <v>-0.481703644680591</v>
      </c>
      <c r="BA83" s="177">
        <v>0.07946428575</v>
      </c>
      <c r="BB83" s="177">
        <v>-6.06188855954816</v>
      </c>
      <c r="BC83" s="248">
        <v>-0.561167930430591</v>
      </c>
      <c r="BD83" s="249" t="s">
        <v>29</v>
      </c>
      <c r="BE83" s="230">
        <v>1.39040946342052</v>
      </c>
      <c r="BF83" s="177">
        <v>0.882142857142857</v>
      </c>
      <c r="BG83" s="177">
        <v>1.57617267108399</v>
      </c>
      <c r="BH83" s="177">
        <v>0.508266606277662</v>
      </c>
      <c r="BI83" s="249" t="s">
        <v>29</v>
      </c>
      <c r="BJ83" s="285">
        <v>0.719212596223216</v>
      </c>
      <c r="BK83" s="286">
        <v>1.1336032388664</v>
      </c>
      <c r="BL83" s="177">
        <v>0.634448254525479</v>
      </c>
      <c r="BM83" s="299">
        <v>-0.414390642643181</v>
      </c>
      <c r="BN83" s="274" t="s">
        <v>29</v>
      </c>
      <c r="BO83" s="285">
        <v>-0.346447328900913</v>
      </c>
      <c r="BP83" s="286">
        <v>0.0900809717004049</v>
      </c>
      <c r="BQ83" s="177">
        <v>-3.8459546157333</v>
      </c>
      <c r="BR83" s="299">
        <v>-0.436528300601318</v>
      </c>
      <c r="BS83" s="274" t="s">
        <v>29</v>
      </c>
      <c r="BT83" s="193">
        <v>608</v>
      </c>
      <c r="BU83" s="668">
        <v>46.00000002</v>
      </c>
      <c r="BV83" s="669">
        <f t="shared" si="2"/>
        <v>0.369360439144735</v>
      </c>
      <c r="BW83" s="670">
        <f t="shared" si="3"/>
        <v>-2.3516682598471</v>
      </c>
    </row>
    <row r="84" s="159" customFormat="1" ht="16.5" hidden="1" customHeight="1" outlineLevel="2" spans="1:75">
      <c r="A84" s="203" t="s">
        <v>106</v>
      </c>
      <c r="B84" s="192">
        <v>11.306578</v>
      </c>
      <c r="C84" s="193">
        <v>0</v>
      </c>
      <c r="D84" s="194" t="s">
        <v>29</v>
      </c>
      <c r="E84" s="661">
        <v>11.306578</v>
      </c>
      <c r="F84" s="196">
        <v>0</v>
      </c>
      <c r="G84" s="192">
        <v>0</v>
      </c>
      <c r="H84" s="193">
        <v>0</v>
      </c>
      <c r="I84" s="177" t="s">
        <v>29</v>
      </c>
      <c r="J84" s="195">
        <v>0</v>
      </c>
      <c r="K84" s="196">
        <v>0</v>
      </c>
      <c r="L84" s="192">
        <v>10.737016</v>
      </c>
      <c r="M84" s="193">
        <v>0</v>
      </c>
      <c r="N84" s="177" t="s">
        <v>29</v>
      </c>
      <c r="O84" s="195">
        <v>10.737016</v>
      </c>
      <c r="P84" s="196">
        <v>0</v>
      </c>
      <c r="Q84" s="192">
        <v>0.569561999999999</v>
      </c>
      <c r="R84" s="193">
        <v>0</v>
      </c>
      <c r="S84" s="177" t="s">
        <v>29</v>
      </c>
      <c r="T84" s="195">
        <v>0.569561999999999</v>
      </c>
      <c r="U84" s="196">
        <v>0</v>
      </c>
      <c r="V84" s="230">
        <v>0.0503743926765463</v>
      </c>
      <c r="W84" s="177" t="s">
        <v>29</v>
      </c>
      <c r="X84" s="177" t="s">
        <v>29</v>
      </c>
      <c r="Y84" s="248" t="s">
        <v>29</v>
      </c>
      <c r="Z84" s="249" t="s">
        <v>29</v>
      </c>
      <c r="AA84" s="192">
        <v>0</v>
      </c>
      <c r="AB84" s="193">
        <v>0</v>
      </c>
      <c r="AC84" s="177" t="s">
        <v>29</v>
      </c>
      <c r="AD84" s="195">
        <v>0</v>
      </c>
      <c r="AE84" s="656">
        <v>0</v>
      </c>
      <c r="AF84" s="192">
        <v>0</v>
      </c>
      <c r="AG84" s="193">
        <v>0</v>
      </c>
      <c r="AH84" s="177" t="s">
        <v>29</v>
      </c>
      <c r="AI84" s="195">
        <v>0</v>
      </c>
      <c r="AJ84" s="196">
        <v>0</v>
      </c>
      <c r="AK84" s="192">
        <v>0</v>
      </c>
      <c r="AL84" s="193">
        <v>0</v>
      </c>
      <c r="AM84" s="177" t="s">
        <v>29</v>
      </c>
      <c r="AN84" s="195">
        <v>0</v>
      </c>
      <c r="AO84" s="196">
        <v>0</v>
      </c>
      <c r="AP84" s="192">
        <v>0</v>
      </c>
      <c r="AQ84" s="193">
        <v>0</v>
      </c>
      <c r="AR84" s="194" t="s">
        <v>29</v>
      </c>
      <c r="AS84" s="195">
        <v>0</v>
      </c>
      <c r="AT84" s="196">
        <v>0</v>
      </c>
      <c r="AU84" s="192">
        <v>0.569561999999999</v>
      </c>
      <c r="AV84" s="193">
        <v>0</v>
      </c>
      <c r="AW84" s="194" t="s">
        <v>29</v>
      </c>
      <c r="AX84" s="661">
        <v>0.569561999999999</v>
      </c>
      <c r="AY84" s="196">
        <v>0</v>
      </c>
      <c r="AZ84" s="230">
        <v>0.0503743926765463</v>
      </c>
      <c r="BA84" s="177" t="s">
        <v>29</v>
      </c>
      <c r="BB84" s="177" t="s">
        <v>29</v>
      </c>
      <c r="BC84" s="248" t="s">
        <v>29</v>
      </c>
      <c r="BD84" s="249" t="s">
        <v>29</v>
      </c>
      <c r="BE84" s="230">
        <v>0</v>
      </c>
      <c r="BF84" s="177" t="s">
        <v>29</v>
      </c>
      <c r="BG84" s="177" t="s">
        <v>29</v>
      </c>
      <c r="BH84" s="177" t="s">
        <v>29</v>
      </c>
      <c r="BI84" s="249" t="s">
        <v>29</v>
      </c>
      <c r="BJ84" s="285" t="s">
        <v>29</v>
      </c>
      <c r="BK84" s="286" t="s">
        <v>29</v>
      </c>
      <c r="BL84" s="177" t="s">
        <v>29</v>
      </c>
      <c r="BM84" s="299" t="s">
        <v>29</v>
      </c>
      <c r="BN84" s="274" t="s">
        <v>29</v>
      </c>
      <c r="BO84" s="285" t="s">
        <v>29</v>
      </c>
      <c r="BP84" s="286" t="s">
        <v>29</v>
      </c>
      <c r="BQ84" s="177" t="s">
        <v>29</v>
      </c>
      <c r="BR84" s="299" t="s">
        <v>29</v>
      </c>
      <c r="BS84" s="274" t="s">
        <v>29</v>
      </c>
      <c r="BT84" s="193"/>
      <c r="BU84" s="668"/>
      <c r="BV84" s="669"/>
      <c r="BW84" s="670"/>
    </row>
    <row r="85" s="164" customFormat="1" ht="16.5" hidden="1" customHeight="1" outlineLevel="2" spans="1:75">
      <c r="A85" s="203" t="s">
        <v>107</v>
      </c>
      <c r="B85" s="192">
        <v>553.490452999999</v>
      </c>
      <c r="C85" s="193">
        <v>700</v>
      </c>
      <c r="D85" s="194">
        <v>0.790700647142856</v>
      </c>
      <c r="E85" s="661">
        <v>-146.509547000001</v>
      </c>
      <c r="F85" s="196">
        <v>0</v>
      </c>
      <c r="G85" s="192">
        <v>0</v>
      </c>
      <c r="H85" s="193">
        <v>0</v>
      </c>
      <c r="I85" s="177" t="s">
        <v>29</v>
      </c>
      <c r="J85" s="195">
        <v>0</v>
      </c>
      <c r="K85" s="196">
        <v>0</v>
      </c>
      <c r="L85" s="192">
        <v>454.301095</v>
      </c>
      <c r="M85" s="193">
        <v>572.1</v>
      </c>
      <c r="N85" s="177">
        <v>0.794093855969236</v>
      </c>
      <c r="O85" s="195">
        <v>-117.798905</v>
      </c>
      <c r="P85" s="196">
        <v>0</v>
      </c>
      <c r="Q85" s="192">
        <v>99.1893579999991</v>
      </c>
      <c r="R85" s="193">
        <v>127.9</v>
      </c>
      <c r="S85" s="177">
        <v>0.775522736512893</v>
      </c>
      <c r="T85" s="195">
        <v>-28.710642000001</v>
      </c>
      <c r="U85" s="196">
        <v>0</v>
      </c>
      <c r="V85" s="230">
        <v>0.17920698986293</v>
      </c>
      <c r="W85" s="177">
        <v>0.182714285714286</v>
      </c>
      <c r="X85" s="177">
        <v>0.980804479312358</v>
      </c>
      <c r="Y85" s="248">
        <v>-0.00350729585135631</v>
      </c>
      <c r="Z85" s="249" t="s">
        <v>29</v>
      </c>
      <c r="AA85" s="192">
        <v>37.948352</v>
      </c>
      <c r="AB85" s="193">
        <v>43.4</v>
      </c>
      <c r="AC85" s="177">
        <v>0.874385990783409</v>
      </c>
      <c r="AD85" s="195">
        <v>-5.45164800000005</v>
      </c>
      <c r="AE85" s="656">
        <v>0</v>
      </c>
      <c r="AF85" s="192">
        <v>51.0367959999999</v>
      </c>
      <c r="AG85" s="193">
        <v>66.075057</v>
      </c>
      <c r="AH85" s="177">
        <v>0.77240638627069</v>
      </c>
      <c r="AI85" s="195">
        <v>-15.0382610000001</v>
      </c>
      <c r="AJ85" s="196">
        <v>0</v>
      </c>
      <c r="AK85" s="192">
        <v>3.99999999999999e-5</v>
      </c>
      <c r="AL85" s="193">
        <v>0</v>
      </c>
      <c r="AM85" s="177" t="s">
        <v>29</v>
      </c>
      <c r="AN85" s="195">
        <v>3.99999999999999e-5</v>
      </c>
      <c r="AO85" s="196">
        <v>0</v>
      </c>
      <c r="AP85" s="192">
        <v>0.017429</v>
      </c>
      <c r="AQ85" s="193">
        <v>0</v>
      </c>
      <c r="AR85" s="194" t="s">
        <v>29</v>
      </c>
      <c r="AS85" s="195">
        <v>0.017429</v>
      </c>
      <c r="AT85" s="196">
        <v>0</v>
      </c>
      <c r="AU85" s="192">
        <v>10.1868209999992</v>
      </c>
      <c r="AV85" s="193">
        <v>18.4249430000001</v>
      </c>
      <c r="AW85" s="194">
        <v>0.552882090327181</v>
      </c>
      <c r="AX85" s="661">
        <v>-8.23812200000088</v>
      </c>
      <c r="AY85" s="196">
        <v>0</v>
      </c>
      <c r="AZ85" s="230">
        <v>0.0184046914355707</v>
      </c>
      <c r="BA85" s="177">
        <v>0.0263213471428573</v>
      </c>
      <c r="BB85" s="177">
        <v>0.699230603041725</v>
      </c>
      <c r="BC85" s="248">
        <v>-0.0079166557072866</v>
      </c>
      <c r="BD85" s="249" t="s">
        <v>29</v>
      </c>
      <c r="BE85" s="230">
        <v>0.0685618908046459</v>
      </c>
      <c r="BF85" s="177">
        <v>0.062</v>
      </c>
      <c r="BG85" s="177">
        <v>1.10583694846203</v>
      </c>
      <c r="BH85" s="177">
        <v>0.00656189080464594</v>
      </c>
      <c r="BI85" s="249" t="s">
        <v>29</v>
      </c>
      <c r="BJ85" s="285">
        <v>14.5853620468156</v>
      </c>
      <c r="BK85" s="286">
        <v>16.1290322580645</v>
      </c>
      <c r="BL85" s="177">
        <v>0.904292446902569</v>
      </c>
      <c r="BM85" s="299">
        <v>-1.54367021124889</v>
      </c>
      <c r="BN85" s="274" t="s">
        <v>29</v>
      </c>
      <c r="BO85" s="285">
        <v>0.268439087947725</v>
      </c>
      <c r="BP85" s="286">
        <v>0.424537857142859</v>
      </c>
      <c r="BQ85" s="177">
        <v>0.63230895297376</v>
      </c>
      <c r="BR85" s="299">
        <v>-0.156098769195134</v>
      </c>
      <c r="BS85" s="274" t="s">
        <v>29</v>
      </c>
      <c r="BT85" s="193">
        <v>2010</v>
      </c>
      <c r="BU85" s="668">
        <v>118.65666667</v>
      </c>
      <c r="BV85" s="669">
        <f>IFERROR(B85/BT85,"/")</f>
        <v>0.275368384577114</v>
      </c>
      <c r="BW85" s="670">
        <f>IFERROR((1+(AU85-BU85)/ABS(BU85)),"/")</f>
        <v>0.0858512318429617</v>
      </c>
    </row>
    <row r="86" s="159" customFormat="1" ht="16.5" hidden="1" customHeight="1" outlineLevel="2" spans="1:75">
      <c r="A86" s="203" t="s">
        <v>108</v>
      </c>
      <c r="B86" s="192">
        <v>95.2288489999999</v>
      </c>
      <c r="C86" s="193">
        <v>173</v>
      </c>
      <c r="D86" s="177">
        <v>0.550455774566473</v>
      </c>
      <c r="E86" s="195">
        <v>-77.7711510000001</v>
      </c>
      <c r="F86" s="196">
        <v>0</v>
      </c>
      <c r="G86" s="192">
        <v>0</v>
      </c>
      <c r="H86" s="193">
        <v>0</v>
      </c>
      <c r="I86" s="177" t="s">
        <v>29</v>
      </c>
      <c r="J86" s="195">
        <v>0</v>
      </c>
      <c r="K86" s="196">
        <v>0</v>
      </c>
      <c r="L86" s="192">
        <v>88.5244859999999</v>
      </c>
      <c r="M86" s="193">
        <v>141.39</v>
      </c>
      <c r="N86" s="177">
        <v>0.626101464035645</v>
      </c>
      <c r="O86" s="195">
        <v>-52.8655140000001</v>
      </c>
      <c r="P86" s="196">
        <v>0</v>
      </c>
      <c r="Q86" s="192">
        <v>6.70436299999999</v>
      </c>
      <c r="R86" s="193">
        <v>31.61</v>
      </c>
      <c r="S86" s="177">
        <v>0.212096267004112</v>
      </c>
      <c r="T86" s="195">
        <v>-24.905637</v>
      </c>
      <c r="U86" s="196">
        <v>0</v>
      </c>
      <c r="V86" s="230">
        <v>0.0704026465761441</v>
      </c>
      <c r="W86" s="177">
        <v>0.18271676300578</v>
      </c>
      <c r="X86" s="177">
        <v>0.385310277053873</v>
      </c>
      <c r="Y86" s="248">
        <v>-0.112314116429636</v>
      </c>
      <c r="Z86" s="249" t="s">
        <v>29</v>
      </c>
      <c r="AA86" s="192">
        <v>15.485615</v>
      </c>
      <c r="AB86" s="193">
        <v>11.95</v>
      </c>
      <c r="AC86" s="177">
        <v>1.29586736401674</v>
      </c>
      <c r="AD86" s="195">
        <v>3.53561499999998</v>
      </c>
      <c r="AE86" s="656">
        <v>0</v>
      </c>
      <c r="AF86" s="192">
        <v>21.283875</v>
      </c>
      <c r="AG86" s="193">
        <v>20.02999999</v>
      </c>
      <c r="AH86" s="177">
        <v>1.06259985075517</v>
      </c>
      <c r="AI86" s="195">
        <v>1.25387500999999</v>
      </c>
      <c r="AJ86" s="196">
        <v>0</v>
      </c>
      <c r="AK86" s="192">
        <v>0</v>
      </c>
      <c r="AL86" s="193">
        <v>0</v>
      </c>
      <c r="AM86" s="177" t="s">
        <v>29</v>
      </c>
      <c r="AN86" s="195">
        <v>0</v>
      </c>
      <c r="AO86" s="196">
        <v>0</v>
      </c>
      <c r="AP86" s="192">
        <v>0</v>
      </c>
      <c r="AQ86" s="193">
        <v>0</v>
      </c>
      <c r="AR86" s="194" t="s">
        <v>29</v>
      </c>
      <c r="AS86" s="195">
        <v>0</v>
      </c>
      <c r="AT86" s="196">
        <v>0</v>
      </c>
      <c r="AU86" s="192">
        <v>-30.065127</v>
      </c>
      <c r="AV86" s="193">
        <v>-0.369999990000007</v>
      </c>
      <c r="AW86" s="194">
        <v>-79.2571021961363</v>
      </c>
      <c r="AX86" s="661">
        <v>-29.69512701</v>
      </c>
      <c r="AY86" s="196">
        <v>0</v>
      </c>
      <c r="AZ86" s="230">
        <v>-0.315714484798614</v>
      </c>
      <c r="BA86" s="177">
        <v>-0.002138728265896</v>
      </c>
      <c r="BB86" s="177">
        <v>-145.617857692805</v>
      </c>
      <c r="BC86" s="248">
        <v>-0.313575756532718</v>
      </c>
      <c r="BD86" s="249" t="s">
        <v>29</v>
      </c>
      <c r="BE86" s="230">
        <v>0.162614745033829</v>
      </c>
      <c r="BF86" s="177">
        <v>0.0690751445086705</v>
      </c>
      <c r="BG86" s="177">
        <v>2.35417162266547</v>
      </c>
      <c r="BH86" s="177">
        <v>0.0935396005251585</v>
      </c>
      <c r="BI86" s="249" t="s">
        <v>29</v>
      </c>
      <c r="BJ86" s="285">
        <v>6.14950384598868</v>
      </c>
      <c r="BK86" s="286">
        <v>14.4769874476987</v>
      </c>
      <c r="BL86" s="177">
        <v>0.424777866818293</v>
      </c>
      <c r="BM86" s="299">
        <v>-8.32748360171007</v>
      </c>
      <c r="BN86" s="274" t="s">
        <v>29</v>
      </c>
      <c r="BO86" s="285">
        <v>-1.94148743850341</v>
      </c>
      <c r="BP86" s="286">
        <v>-0.0309623422594148</v>
      </c>
      <c r="BQ86" s="177">
        <v>-60.704798695036</v>
      </c>
      <c r="BR86" s="299">
        <v>-1.910525096244</v>
      </c>
      <c r="BS86" s="274" t="s">
        <v>29</v>
      </c>
      <c r="BT86" s="193">
        <v>704</v>
      </c>
      <c r="BU86" s="668">
        <v>47.74000002</v>
      </c>
      <c r="BV86" s="669">
        <f>IFERROR(B86/BT86,"/")</f>
        <v>0.135268251420454</v>
      </c>
      <c r="BW86" s="670">
        <f>IFERROR((1+(AU86-BU86)/ABS(BU86)),"/")</f>
        <v>-0.629768055873579</v>
      </c>
    </row>
    <row r="87" s="159" customFormat="1" ht="16.5" hidden="1" customHeight="1" outlineLevel="2" spans="1:75">
      <c r="A87" s="203" t="s">
        <v>109</v>
      </c>
      <c r="B87" s="192">
        <v>0</v>
      </c>
      <c r="C87" s="193">
        <v>250</v>
      </c>
      <c r="D87" s="177">
        <v>0</v>
      </c>
      <c r="E87" s="195">
        <v>-250</v>
      </c>
      <c r="F87" s="196">
        <v>0</v>
      </c>
      <c r="G87" s="192">
        <v>0</v>
      </c>
      <c r="H87" s="193">
        <v>0</v>
      </c>
      <c r="I87" s="177" t="s">
        <v>29</v>
      </c>
      <c r="J87" s="195">
        <v>0</v>
      </c>
      <c r="K87" s="196">
        <v>0</v>
      </c>
      <c r="L87" s="192">
        <v>0</v>
      </c>
      <c r="M87" s="193">
        <v>208.875</v>
      </c>
      <c r="N87" s="177">
        <v>0</v>
      </c>
      <c r="O87" s="195">
        <v>-208.875</v>
      </c>
      <c r="P87" s="196">
        <v>0</v>
      </c>
      <c r="Q87" s="192">
        <v>0</v>
      </c>
      <c r="R87" s="193">
        <v>41.125</v>
      </c>
      <c r="S87" s="177">
        <v>0</v>
      </c>
      <c r="T87" s="195">
        <v>-41.125</v>
      </c>
      <c r="U87" s="196">
        <v>0</v>
      </c>
      <c r="V87" s="230" t="s">
        <v>29</v>
      </c>
      <c r="W87" s="177">
        <v>0.1645</v>
      </c>
      <c r="X87" s="177" t="s">
        <v>29</v>
      </c>
      <c r="Y87" s="248" t="s">
        <v>29</v>
      </c>
      <c r="Z87" s="249" t="s">
        <v>29</v>
      </c>
      <c r="AA87" s="192">
        <v>0</v>
      </c>
      <c r="AB87" s="193">
        <v>14.7</v>
      </c>
      <c r="AC87" s="177">
        <v>0</v>
      </c>
      <c r="AD87" s="195">
        <v>-14.7</v>
      </c>
      <c r="AE87" s="656">
        <v>0</v>
      </c>
      <c r="AF87" s="192">
        <v>0</v>
      </c>
      <c r="AG87" s="193">
        <v>16.61693291</v>
      </c>
      <c r="AH87" s="177">
        <v>0</v>
      </c>
      <c r="AI87" s="195">
        <v>-16.61693291</v>
      </c>
      <c r="AJ87" s="196">
        <v>0</v>
      </c>
      <c r="AK87" s="192">
        <v>0</v>
      </c>
      <c r="AL87" s="193">
        <v>0</v>
      </c>
      <c r="AM87" s="177" t="s">
        <v>29</v>
      </c>
      <c r="AN87" s="195">
        <v>0</v>
      </c>
      <c r="AO87" s="196">
        <v>0</v>
      </c>
      <c r="AP87" s="192">
        <v>0</v>
      </c>
      <c r="AQ87" s="193">
        <v>0</v>
      </c>
      <c r="AR87" s="194" t="s">
        <v>29</v>
      </c>
      <c r="AS87" s="195">
        <v>0</v>
      </c>
      <c r="AT87" s="196">
        <v>0</v>
      </c>
      <c r="AU87" s="192">
        <v>0</v>
      </c>
      <c r="AV87" s="193">
        <v>9.80806709000001</v>
      </c>
      <c r="AW87" s="194">
        <v>0</v>
      </c>
      <c r="AX87" s="661">
        <v>-9.80806709000001</v>
      </c>
      <c r="AY87" s="196">
        <v>0</v>
      </c>
      <c r="AZ87" s="230" t="s">
        <v>29</v>
      </c>
      <c r="BA87" s="177">
        <v>0.0392322683600001</v>
      </c>
      <c r="BB87" s="177" t="s">
        <v>29</v>
      </c>
      <c r="BC87" s="248" t="s">
        <v>29</v>
      </c>
      <c r="BD87" s="249" t="s">
        <v>29</v>
      </c>
      <c r="BE87" s="230" t="s">
        <v>29</v>
      </c>
      <c r="BF87" s="177">
        <v>0.0588</v>
      </c>
      <c r="BG87" s="177" t="s">
        <v>29</v>
      </c>
      <c r="BH87" s="177" t="s">
        <v>29</v>
      </c>
      <c r="BI87" s="249" t="s">
        <v>29</v>
      </c>
      <c r="BJ87" s="285" t="s">
        <v>29</v>
      </c>
      <c r="BK87" s="286">
        <v>17.0068027210884</v>
      </c>
      <c r="BL87" s="177" t="s">
        <v>29</v>
      </c>
      <c r="BM87" s="299" t="s">
        <v>29</v>
      </c>
      <c r="BN87" s="274" t="s">
        <v>29</v>
      </c>
      <c r="BO87" s="285" t="s">
        <v>29</v>
      </c>
      <c r="BP87" s="286">
        <v>0.667215448299321</v>
      </c>
      <c r="BQ87" s="177" t="s">
        <v>29</v>
      </c>
      <c r="BR87" s="299" t="s">
        <v>29</v>
      </c>
      <c r="BS87" s="274" t="s">
        <v>29</v>
      </c>
      <c r="BT87" s="193">
        <v>1000</v>
      </c>
      <c r="BU87" s="668">
        <v>34.8900000099999</v>
      </c>
      <c r="BV87" s="669">
        <f>IFERROR(B87/BT87,"/")</f>
        <v>0</v>
      </c>
      <c r="BW87" s="670">
        <f>IFERROR((1+(AU87-BU87)/ABS(BU87)),"/")</f>
        <v>0</v>
      </c>
    </row>
    <row r="88" s="159" customFormat="1" ht="16.5" hidden="1" customHeight="1" outlineLevel="2" spans="1:75">
      <c r="A88" s="203" t="s">
        <v>189</v>
      </c>
      <c r="B88" s="192">
        <v>0</v>
      </c>
      <c r="C88" s="193">
        <v>150</v>
      </c>
      <c r="D88" s="177">
        <v>0</v>
      </c>
      <c r="E88" s="195">
        <v>-150</v>
      </c>
      <c r="F88" s="196">
        <v>0</v>
      </c>
      <c r="G88" s="192">
        <v>0</v>
      </c>
      <c r="H88" s="193">
        <v>0</v>
      </c>
      <c r="I88" s="177" t="s">
        <v>29</v>
      </c>
      <c r="J88" s="195">
        <v>0</v>
      </c>
      <c r="K88" s="196">
        <v>0</v>
      </c>
      <c r="L88" s="192">
        <v>0</v>
      </c>
      <c r="M88" s="193">
        <v>127.5</v>
      </c>
      <c r="N88" s="177">
        <v>0</v>
      </c>
      <c r="O88" s="195">
        <v>-127.5</v>
      </c>
      <c r="P88" s="196">
        <v>0</v>
      </c>
      <c r="Q88" s="192">
        <v>0</v>
      </c>
      <c r="R88" s="193">
        <v>22.5</v>
      </c>
      <c r="S88" s="177">
        <v>0</v>
      </c>
      <c r="T88" s="195">
        <v>-22.5</v>
      </c>
      <c r="U88" s="196">
        <v>0</v>
      </c>
      <c r="V88" s="230" t="s">
        <v>29</v>
      </c>
      <c r="W88" s="177">
        <v>0.15</v>
      </c>
      <c r="X88" s="177" t="s">
        <v>29</v>
      </c>
      <c r="Y88" s="248" t="s">
        <v>29</v>
      </c>
      <c r="Z88" s="249" t="s">
        <v>29</v>
      </c>
      <c r="AA88" s="192">
        <v>0</v>
      </c>
      <c r="AB88" s="193">
        <v>9.04934</v>
      </c>
      <c r="AC88" s="177">
        <v>0</v>
      </c>
      <c r="AD88" s="195">
        <v>-9.04934</v>
      </c>
      <c r="AE88" s="656">
        <v>0</v>
      </c>
      <c r="AF88" s="192">
        <v>0</v>
      </c>
      <c r="AG88" s="193">
        <v>19.25</v>
      </c>
      <c r="AH88" s="177">
        <v>0</v>
      </c>
      <c r="AI88" s="195">
        <v>-19.25</v>
      </c>
      <c r="AJ88" s="196">
        <v>0</v>
      </c>
      <c r="AK88" s="192">
        <v>0</v>
      </c>
      <c r="AL88" s="193">
        <v>0</v>
      </c>
      <c r="AM88" s="177" t="s">
        <v>29</v>
      </c>
      <c r="AN88" s="195">
        <v>0</v>
      </c>
      <c r="AO88" s="196">
        <v>0</v>
      </c>
      <c r="AP88" s="192">
        <v>0</v>
      </c>
      <c r="AQ88" s="193">
        <v>0</v>
      </c>
      <c r="AR88" s="194" t="s">
        <v>29</v>
      </c>
      <c r="AS88" s="195">
        <v>0</v>
      </c>
      <c r="AT88" s="196">
        <v>0</v>
      </c>
      <c r="AU88" s="192">
        <v>0</v>
      </c>
      <c r="AV88" s="193">
        <v>-5.79934</v>
      </c>
      <c r="AW88" s="194">
        <v>2</v>
      </c>
      <c r="AX88" s="661">
        <v>5.79934</v>
      </c>
      <c r="AY88" s="196">
        <v>0</v>
      </c>
      <c r="AZ88" s="230" t="s">
        <v>29</v>
      </c>
      <c r="BA88" s="177">
        <v>-0.0386622666666667</v>
      </c>
      <c r="BB88" s="177" t="s">
        <v>29</v>
      </c>
      <c r="BC88" s="248" t="s">
        <v>29</v>
      </c>
      <c r="BD88" s="249" t="s">
        <v>29</v>
      </c>
      <c r="BE88" s="230" t="s">
        <v>29</v>
      </c>
      <c r="BF88" s="177">
        <v>0.0603289333333333</v>
      </c>
      <c r="BG88" s="177" t="s">
        <v>29</v>
      </c>
      <c r="BH88" s="177" t="s">
        <v>29</v>
      </c>
      <c r="BI88" s="249" t="s">
        <v>29</v>
      </c>
      <c r="BJ88" s="285" t="s">
        <v>29</v>
      </c>
      <c r="BK88" s="286">
        <v>16.5757944778293</v>
      </c>
      <c r="BL88" s="177" t="s">
        <v>29</v>
      </c>
      <c r="BM88" s="299" t="s">
        <v>29</v>
      </c>
      <c r="BN88" s="274" t="s">
        <v>29</v>
      </c>
      <c r="BO88" s="285" t="s">
        <v>29</v>
      </c>
      <c r="BP88" s="286">
        <v>-0.640857786313698</v>
      </c>
      <c r="BQ88" s="177" t="s">
        <v>29</v>
      </c>
      <c r="BR88" s="299" t="s">
        <v>29</v>
      </c>
      <c r="BS88" s="274" t="s">
        <v>29</v>
      </c>
      <c r="BT88" s="193">
        <v>1000</v>
      </c>
      <c r="BU88" s="668">
        <v>33.35198</v>
      </c>
      <c r="BV88" s="669">
        <f>IFERROR(B88/BT88,"/")</f>
        <v>0</v>
      </c>
      <c r="BW88" s="670">
        <f>IFERROR((1+(AU88-BU88)/ABS(BU88)),"/")</f>
        <v>0</v>
      </c>
    </row>
    <row r="89" s="159" customFormat="1" ht="16.5" hidden="1" customHeight="1" outlineLevel="2" spans="1:75">
      <c r="A89" s="203" t="s">
        <v>184</v>
      </c>
      <c r="B89" s="192">
        <v>0</v>
      </c>
      <c r="C89" s="193">
        <v>50</v>
      </c>
      <c r="D89" s="177">
        <v>0</v>
      </c>
      <c r="E89" s="195">
        <v>-50</v>
      </c>
      <c r="F89" s="196">
        <v>0</v>
      </c>
      <c r="G89" s="192">
        <v>0</v>
      </c>
      <c r="H89" s="193">
        <v>0</v>
      </c>
      <c r="I89" s="177" t="s">
        <v>29</v>
      </c>
      <c r="J89" s="195">
        <v>0</v>
      </c>
      <c r="K89" s="196">
        <v>0</v>
      </c>
      <c r="L89" s="192">
        <v>0</v>
      </c>
      <c r="M89" s="193">
        <v>46</v>
      </c>
      <c r="N89" s="177">
        <v>0</v>
      </c>
      <c r="O89" s="195">
        <v>-46</v>
      </c>
      <c r="P89" s="196">
        <v>0</v>
      </c>
      <c r="Q89" s="192">
        <v>0</v>
      </c>
      <c r="R89" s="193">
        <v>4</v>
      </c>
      <c r="S89" s="177">
        <v>0</v>
      </c>
      <c r="T89" s="195">
        <v>-4</v>
      </c>
      <c r="U89" s="196">
        <v>0</v>
      </c>
      <c r="V89" s="230" t="s">
        <v>29</v>
      </c>
      <c r="W89" s="177">
        <v>0.08</v>
      </c>
      <c r="X89" s="177" t="s">
        <v>29</v>
      </c>
      <c r="Y89" s="248" t="s">
        <v>29</v>
      </c>
      <c r="Z89" s="249" t="s">
        <v>29</v>
      </c>
      <c r="AA89" s="192">
        <v>0</v>
      </c>
      <c r="AB89" s="193">
        <v>0</v>
      </c>
      <c r="AC89" s="177" t="s">
        <v>29</v>
      </c>
      <c r="AD89" s="195">
        <v>0</v>
      </c>
      <c r="AE89" s="656">
        <v>0</v>
      </c>
      <c r="AF89" s="192">
        <v>0</v>
      </c>
      <c r="AG89" s="193">
        <v>0</v>
      </c>
      <c r="AH89" s="177" t="s">
        <v>29</v>
      </c>
      <c r="AI89" s="195">
        <v>0</v>
      </c>
      <c r="AJ89" s="196">
        <v>0</v>
      </c>
      <c r="AK89" s="192">
        <v>0</v>
      </c>
      <c r="AL89" s="193">
        <v>0</v>
      </c>
      <c r="AM89" s="177" t="s">
        <v>29</v>
      </c>
      <c r="AN89" s="195">
        <v>0</v>
      </c>
      <c r="AO89" s="196">
        <v>0</v>
      </c>
      <c r="AP89" s="192">
        <v>0</v>
      </c>
      <c r="AQ89" s="193">
        <v>0</v>
      </c>
      <c r="AR89" s="194" t="s">
        <v>29</v>
      </c>
      <c r="AS89" s="195">
        <v>0</v>
      </c>
      <c r="AT89" s="196">
        <v>0</v>
      </c>
      <c r="AU89" s="192">
        <v>0</v>
      </c>
      <c r="AV89" s="193">
        <v>4</v>
      </c>
      <c r="AW89" s="194">
        <v>0</v>
      </c>
      <c r="AX89" s="661">
        <v>-4</v>
      </c>
      <c r="AY89" s="196">
        <v>0</v>
      </c>
      <c r="AZ89" s="230" t="s">
        <v>29</v>
      </c>
      <c r="BA89" s="177">
        <v>0.08</v>
      </c>
      <c r="BB89" s="177" t="s">
        <v>29</v>
      </c>
      <c r="BC89" s="248" t="s">
        <v>29</v>
      </c>
      <c r="BD89" s="249" t="s">
        <v>29</v>
      </c>
      <c r="BE89" s="230" t="s">
        <v>29</v>
      </c>
      <c r="BF89" s="177">
        <v>0</v>
      </c>
      <c r="BG89" s="177" t="s">
        <v>29</v>
      </c>
      <c r="BH89" s="177" t="s">
        <v>29</v>
      </c>
      <c r="BI89" s="249" t="s">
        <v>29</v>
      </c>
      <c r="BJ89" s="285" t="s">
        <v>29</v>
      </c>
      <c r="BK89" s="286" t="s">
        <v>29</v>
      </c>
      <c r="BL89" s="177" t="s">
        <v>29</v>
      </c>
      <c r="BM89" s="299" t="s">
        <v>29</v>
      </c>
      <c r="BN89" s="274" t="s">
        <v>29</v>
      </c>
      <c r="BO89" s="285" t="s">
        <v>29</v>
      </c>
      <c r="BP89" s="286" t="s">
        <v>29</v>
      </c>
      <c r="BQ89" s="177" t="s">
        <v>29</v>
      </c>
      <c r="BR89" s="299" t="s">
        <v>29</v>
      </c>
      <c r="BS89" s="274" t="s">
        <v>29</v>
      </c>
      <c r="BT89" s="193">
        <v>500</v>
      </c>
      <c r="BU89" s="668">
        <v>40</v>
      </c>
      <c r="BV89" s="669">
        <f>IFERROR(B89/BT89,"/")</f>
        <v>0</v>
      </c>
      <c r="BW89" s="670">
        <f>IFERROR((1+(AU89-BU89)/ABS(BU89)),"/")</f>
        <v>0</v>
      </c>
    </row>
    <row r="90" s="159" customFormat="1" ht="16.5" hidden="1" customHeight="1" outlineLevel="2" spans="1:75">
      <c r="A90" s="203" t="s">
        <v>110</v>
      </c>
      <c r="B90" s="192">
        <v>0</v>
      </c>
      <c r="C90" s="193">
        <v>0</v>
      </c>
      <c r="D90" s="177" t="s">
        <v>29</v>
      </c>
      <c r="E90" s="195">
        <v>0</v>
      </c>
      <c r="F90" s="196">
        <v>0</v>
      </c>
      <c r="G90" s="192">
        <v>0</v>
      </c>
      <c r="H90" s="193">
        <v>0</v>
      </c>
      <c r="I90" s="177" t="s">
        <v>29</v>
      </c>
      <c r="J90" s="195">
        <v>0</v>
      </c>
      <c r="K90" s="196">
        <v>0</v>
      </c>
      <c r="L90" s="192">
        <v>0</v>
      </c>
      <c r="M90" s="193">
        <v>0</v>
      </c>
      <c r="N90" s="177" t="s">
        <v>29</v>
      </c>
      <c r="O90" s="195">
        <v>0</v>
      </c>
      <c r="P90" s="196">
        <v>0</v>
      </c>
      <c r="Q90" s="192">
        <v>0</v>
      </c>
      <c r="R90" s="193">
        <v>0</v>
      </c>
      <c r="S90" s="177" t="s">
        <v>29</v>
      </c>
      <c r="T90" s="195">
        <v>0</v>
      </c>
      <c r="U90" s="196">
        <v>0</v>
      </c>
      <c r="V90" s="230" t="s">
        <v>29</v>
      </c>
      <c r="W90" s="177" t="s">
        <v>29</v>
      </c>
      <c r="X90" s="177" t="s">
        <v>29</v>
      </c>
      <c r="Y90" s="248" t="s">
        <v>29</v>
      </c>
      <c r="Z90" s="249" t="s">
        <v>29</v>
      </c>
      <c r="AA90" s="192">
        <v>0</v>
      </c>
      <c r="AB90" s="193">
        <v>0</v>
      </c>
      <c r="AC90" s="177" t="s">
        <v>29</v>
      </c>
      <c r="AD90" s="195">
        <v>0</v>
      </c>
      <c r="AE90" s="656">
        <v>0</v>
      </c>
      <c r="AF90" s="192">
        <v>0</v>
      </c>
      <c r="AG90" s="193">
        <v>0</v>
      </c>
      <c r="AH90" s="177" t="s">
        <v>29</v>
      </c>
      <c r="AI90" s="195">
        <v>0</v>
      </c>
      <c r="AJ90" s="196">
        <v>0</v>
      </c>
      <c r="AK90" s="192">
        <v>0</v>
      </c>
      <c r="AL90" s="193">
        <v>0</v>
      </c>
      <c r="AM90" s="177" t="s">
        <v>29</v>
      </c>
      <c r="AN90" s="195">
        <v>0</v>
      </c>
      <c r="AO90" s="196">
        <v>0</v>
      </c>
      <c r="AP90" s="192">
        <v>0</v>
      </c>
      <c r="AQ90" s="193">
        <v>0</v>
      </c>
      <c r="AR90" s="194" t="s">
        <v>29</v>
      </c>
      <c r="AS90" s="195">
        <v>0</v>
      </c>
      <c r="AT90" s="196">
        <v>0</v>
      </c>
      <c r="AU90" s="192">
        <v>0</v>
      </c>
      <c r="AV90" s="193">
        <v>0</v>
      </c>
      <c r="AW90" s="194" t="s">
        <v>29</v>
      </c>
      <c r="AX90" s="661">
        <v>0</v>
      </c>
      <c r="AY90" s="196">
        <v>0</v>
      </c>
      <c r="AZ90" s="230" t="s">
        <v>29</v>
      </c>
      <c r="BA90" s="177" t="s">
        <v>29</v>
      </c>
      <c r="BB90" s="177" t="s">
        <v>29</v>
      </c>
      <c r="BC90" s="248" t="s">
        <v>29</v>
      </c>
      <c r="BD90" s="249" t="s">
        <v>29</v>
      </c>
      <c r="BE90" s="230" t="s">
        <v>29</v>
      </c>
      <c r="BF90" s="177" t="s">
        <v>29</v>
      </c>
      <c r="BG90" s="177" t="s">
        <v>29</v>
      </c>
      <c r="BH90" s="177" t="s">
        <v>29</v>
      </c>
      <c r="BI90" s="249" t="s">
        <v>29</v>
      </c>
      <c r="BJ90" s="285" t="s">
        <v>29</v>
      </c>
      <c r="BK90" s="286" t="s">
        <v>29</v>
      </c>
      <c r="BL90" s="177" t="s">
        <v>29</v>
      </c>
      <c r="BM90" s="299" t="s">
        <v>29</v>
      </c>
      <c r="BN90" s="274" t="s">
        <v>29</v>
      </c>
      <c r="BO90" s="285" t="s">
        <v>29</v>
      </c>
      <c r="BP90" s="286" t="s">
        <v>29</v>
      </c>
      <c r="BQ90" s="177" t="s">
        <v>29</v>
      </c>
      <c r="BR90" s="299" t="s">
        <v>29</v>
      </c>
      <c r="BS90" s="274" t="s">
        <v>29</v>
      </c>
      <c r="BT90" s="193"/>
      <c r="BU90" s="668"/>
      <c r="BV90" s="669"/>
      <c r="BW90" s="670"/>
    </row>
    <row r="91" s="163" customFormat="1" collapsed="1" spans="1:75">
      <c r="A91" s="197" t="s">
        <v>112</v>
      </c>
      <c r="B91" s="198">
        <v>884.597026999998</v>
      </c>
      <c r="C91" s="199">
        <v>1603</v>
      </c>
      <c r="D91" s="232">
        <v>0.551838444791016</v>
      </c>
      <c r="E91" s="199">
        <v>-718.402973000002</v>
      </c>
      <c r="F91" s="201">
        <v>0</v>
      </c>
      <c r="G91" s="198">
        <v>1.153882</v>
      </c>
      <c r="H91" s="199">
        <v>0</v>
      </c>
      <c r="I91" s="232" t="s">
        <v>29</v>
      </c>
      <c r="J91" s="199">
        <v>1.153882</v>
      </c>
      <c r="K91" s="201">
        <v>0</v>
      </c>
      <c r="L91" s="198">
        <v>553.562597</v>
      </c>
      <c r="M91" s="199">
        <v>1095.865</v>
      </c>
      <c r="N91" s="232">
        <v>0.505137582640197</v>
      </c>
      <c r="O91" s="199">
        <v>-542.302403</v>
      </c>
      <c r="P91" s="201">
        <v>0</v>
      </c>
      <c r="Q91" s="198">
        <v>18.7885819999987</v>
      </c>
      <c r="R91" s="199">
        <v>260.135</v>
      </c>
      <c r="S91" s="232">
        <v>0.0722262748188389</v>
      </c>
      <c r="T91" s="199">
        <v>-241.346418000001</v>
      </c>
      <c r="U91" s="655">
        <v>0</v>
      </c>
      <c r="V91" s="231">
        <v>0.0212397073769486</v>
      </c>
      <c r="W91" s="232">
        <v>0.162280099812851</v>
      </c>
      <c r="X91" s="232">
        <v>0.130883006612907</v>
      </c>
      <c r="Y91" s="200">
        <v>-0.141040392435902</v>
      </c>
      <c r="Z91" s="250" t="s">
        <v>29</v>
      </c>
      <c r="AA91" s="198">
        <v>365.679815</v>
      </c>
      <c r="AB91" s="199">
        <v>326.09934</v>
      </c>
      <c r="AC91" s="232">
        <v>1.12137551397681</v>
      </c>
      <c r="AD91" s="199">
        <v>39.5804749999999</v>
      </c>
      <c r="AE91" s="202">
        <v>0</v>
      </c>
      <c r="AF91" s="198">
        <v>91.6677129999999</v>
      </c>
      <c r="AG91" s="199">
        <v>132.72198989</v>
      </c>
      <c r="AH91" s="232">
        <v>0.690674643109059</v>
      </c>
      <c r="AI91" s="199">
        <v>-41.0542768900002</v>
      </c>
      <c r="AJ91" s="201">
        <v>0</v>
      </c>
      <c r="AK91" s="198">
        <v>3.99999999999999e-5</v>
      </c>
      <c r="AL91" s="199">
        <v>0</v>
      </c>
      <c r="AM91" s="232" t="s">
        <v>29</v>
      </c>
      <c r="AN91" s="199">
        <v>3.99999999999999e-5</v>
      </c>
      <c r="AO91" s="201">
        <v>0</v>
      </c>
      <c r="AP91" s="198">
        <v>0.018544</v>
      </c>
      <c r="AQ91" s="199">
        <v>0</v>
      </c>
      <c r="AR91" s="200" t="s">
        <v>29</v>
      </c>
      <c r="AS91" s="199">
        <v>0.018544</v>
      </c>
      <c r="AT91" s="201">
        <v>0</v>
      </c>
      <c r="AU91" s="198">
        <v>-127.485484000001</v>
      </c>
      <c r="AV91" s="199">
        <v>48.3136701100001</v>
      </c>
      <c r="AW91" s="200">
        <v>-2.63870419510137</v>
      </c>
      <c r="AX91" s="662">
        <v>-175.799154110001</v>
      </c>
      <c r="AY91" s="201">
        <v>0</v>
      </c>
      <c r="AZ91" s="231">
        <v>-0.144117016120156</v>
      </c>
      <c r="BA91" s="232">
        <v>0.0301395321958828</v>
      </c>
      <c r="BB91" s="232">
        <v>-4.7816606835007</v>
      </c>
      <c r="BC91" s="200">
        <v>-0.174256548316039</v>
      </c>
      <c r="BD91" s="250" t="s">
        <v>29</v>
      </c>
      <c r="BE91" s="231">
        <v>0.413385760791168</v>
      </c>
      <c r="BF91" s="232">
        <v>0.203430655021834</v>
      </c>
      <c r="BG91" s="232">
        <v>2.03207211197742</v>
      </c>
      <c r="BH91" s="232">
        <v>0.209955105769334</v>
      </c>
      <c r="BI91" s="250" t="s">
        <v>29</v>
      </c>
      <c r="BJ91" s="287">
        <v>2.41904800515172</v>
      </c>
      <c r="BK91" s="288">
        <v>4.91567998880341</v>
      </c>
      <c r="BL91" s="232">
        <v>0.492108520217275</v>
      </c>
      <c r="BM91" s="232">
        <v>-2.4966319836517</v>
      </c>
      <c r="BN91" s="275" t="s">
        <v>29</v>
      </c>
      <c r="BO91" s="287">
        <v>-0.348625980353882</v>
      </c>
      <c r="BP91" s="288">
        <v>0.148156295287197</v>
      </c>
      <c r="BQ91" s="232">
        <v>-2.35309596313865</v>
      </c>
      <c r="BR91" s="232">
        <v>-0.496782275641079</v>
      </c>
      <c r="BS91" s="275" t="s">
        <v>29</v>
      </c>
      <c r="BT91" s="199">
        <v>5822</v>
      </c>
      <c r="BU91" s="655">
        <v>320.63864672</v>
      </c>
      <c r="BV91" s="671">
        <f t="shared" ref="BV91:BV136" si="4">IFERROR(B91/BT91,"/")</f>
        <v>0.151940403126073</v>
      </c>
      <c r="BW91" s="250">
        <f t="shared" ref="BW91:BW136" si="5">IFERROR((1+(AU91-BU91)/ABS(BU91)),"/")</f>
        <v>-0.397598621701172</v>
      </c>
    </row>
    <row r="92" s="163" customFormat="1" spans="1:75">
      <c r="A92" s="197" t="s">
        <v>113</v>
      </c>
      <c r="B92" s="198">
        <v>0</v>
      </c>
      <c r="C92" s="199">
        <v>0</v>
      </c>
      <c r="D92" s="232" t="s">
        <v>29</v>
      </c>
      <c r="E92" s="199">
        <v>0</v>
      </c>
      <c r="F92" s="201">
        <v>0</v>
      </c>
      <c r="G92" s="198">
        <v>0</v>
      </c>
      <c r="H92" s="199">
        <v>0</v>
      </c>
      <c r="I92" s="232" t="s">
        <v>29</v>
      </c>
      <c r="J92" s="199">
        <v>0</v>
      </c>
      <c r="K92" s="201">
        <v>0</v>
      </c>
      <c r="L92" s="198">
        <v>0</v>
      </c>
      <c r="M92" s="199">
        <v>0</v>
      </c>
      <c r="N92" s="232" t="s">
        <v>29</v>
      </c>
      <c r="O92" s="199">
        <v>0</v>
      </c>
      <c r="P92" s="201">
        <v>0</v>
      </c>
      <c r="Q92" s="198">
        <v>0</v>
      </c>
      <c r="R92" s="199">
        <v>0</v>
      </c>
      <c r="S92" s="232" t="s">
        <v>29</v>
      </c>
      <c r="T92" s="199">
        <v>0</v>
      </c>
      <c r="U92" s="655">
        <v>0</v>
      </c>
      <c r="V92" s="231" t="s">
        <v>29</v>
      </c>
      <c r="W92" s="232" t="s">
        <v>29</v>
      </c>
      <c r="X92" s="232" t="s">
        <v>29</v>
      </c>
      <c r="Y92" s="200" t="s">
        <v>29</v>
      </c>
      <c r="Z92" s="250" t="s">
        <v>29</v>
      </c>
      <c r="AA92" s="198">
        <v>50.337002</v>
      </c>
      <c r="AB92" s="199">
        <v>56.06234557</v>
      </c>
      <c r="AC92" s="232">
        <v>0.897875418664899</v>
      </c>
      <c r="AD92" s="199">
        <v>-5.72534357000002</v>
      </c>
      <c r="AE92" s="202">
        <v>29.838304</v>
      </c>
      <c r="AF92" s="198">
        <v>14.372053</v>
      </c>
      <c r="AG92" s="199">
        <v>13.98905</v>
      </c>
      <c r="AH92" s="232">
        <v>1.02737877125323</v>
      </c>
      <c r="AI92" s="199">
        <v>0.383002999999993</v>
      </c>
      <c r="AJ92" s="201">
        <v>8.48929999999999</v>
      </c>
      <c r="AK92" s="198">
        <v>0</v>
      </c>
      <c r="AL92" s="199">
        <v>0</v>
      </c>
      <c r="AM92" s="232" t="s">
        <v>29</v>
      </c>
      <c r="AN92" s="199">
        <v>0</v>
      </c>
      <c r="AO92" s="201">
        <v>0</v>
      </c>
      <c r="AP92" s="198">
        <v>0</v>
      </c>
      <c r="AQ92" s="199">
        <v>0</v>
      </c>
      <c r="AR92" s="200" t="s">
        <v>29</v>
      </c>
      <c r="AS92" s="199">
        <v>0</v>
      </c>
      <c r="AT92" s="201">
        <v>0</v>
      </c>
      <c r="AU92" s="198">
        <v>-64.709055</v>
      </c>
      <c r="AV92" s="202">
        <v>-70.05139557</v>
      </c>
      <c r="AW92" s="200">
        <v>1.07626315687975</v>
      </c>
      <c r="AX92" s="663">
        <v>5.34234057000002</v>
      </c>
      <c r="AY92" s="201">
        <v>-38.327604</v>
      </c>
      <c r="AZ92" s="231" t="s">
        <v>29</v>
      </c>
      <c r="BA92" s="232" t="s">
        <v>29</v>
      </c>
      <c r="BB92" s="232" t="s">
        <v>29</v>
      </c>
      <c r="BC92" s="200" t="s">
        <v>29</v>
      </c>
      <c r="BD92" s="250" t="s">
        <v>29</v>
      </c>
      <c r="BE92" s="231" t="s">
        <v>29</v>
      </c>
      <c r="BF92" s="232" t="s">
        <v>29</v>
      </c>
      <c r="BG92" s="232" t="s">
        <v>29</v>
      </c>
      <c r="BH92" s="232" t="s">
        <v>29</v>
      </c>
      <c r="BI92" s="250" t="s">
        <v>29</v>
      </c>
      <c r="BJ92" s="287">
        <v>0</v>
      </c>
      <c r="BK92" s="288">
        <v>0</v>
      </c>
      <c r="BL92" s="232" t="s">
        <v>29</v>
      </c>
      <c r="BM92" s="232">
        <v>0</v>
      </c>
      <c r="BN92" s="275">
        <v>0</v>
      </c>
      <c r="BO92" s="287">
        <v>-1.28551666624882</v>
      </c>
      <c r="BP92" s="288">
        <v>-1.249526662821</v>
      </c>
      <c r="BQ92" s="232">
        <v>0.971197090467394</v>
      </c>
      <c r="BR92" s="232">
        <v>-0.0359900034278124</v>
      </c>
      <c r="BS92" s="275">
        <v>-1.28451013837784</v>
      </c>
      <c r="BT92" s="199">
        <v>0</v>
      </c>
      <c r="BU92" s="655">
        <v>-155.3341078</v>
      </c>
      <c r="BV92" s="671" t="str">
        <f t="shared" si="4"/>
        <v>/</v>
      </c>
      <c r="BW92" s="250">
        <f t="shared" si="5"/>
        <v>1.58342017785742</v>
      </c>
    </row>
    <row r="93" s="159" customFormat="1" ht="16.2" spans="1:75">
      <c r="A93" s="213" t="s">
        <v>114</v>
      </c>
      <c r="B93" s="214">
        <v>3137.27467100001</v>
      </c>
      <c r="C93" s="215">
        <v>4619.24</v>
      </c>
      <c r="D93" s="238">
        <v>0.679175507442785</v>
      </c>
      <c r="E93" s="215">
        <v>-1481.96532899999</v>
      </c>
      <c r="F93" s="217">
        <v>412.343068999999</v>
      </c>
      <c r="G93" s="214">
        <v>6.731051</v>
      </c>
      <c r="H93" s="215">
        <v>9.25</v>
      </c>
      <c r="I93" s="238">
        <v>0.727681189189189</v>
      </c>
      <c r="J93" s="215">
        <v>-2.518949</v>
      </c>
      <c r="K93" s="217">
        <v>8.65338499999999</v>
      </c>
      <c r="L93" s="214">
        <v>2402.223224</v>
      </c>
      <c r="M93" s="215">
        <v>3581.865</v>
      </c>
      <c r="N93" s="238">
        <v>0.670662692200851</v>
      </c>
      <c r="O93" s="215">
        <v>-1179.641776</v>
      </c>
      <c r="P93" s="217">
        <v>329.195793999998</v>
      </c>
      <c r="Q93" s="214">
        <v>417.22843000001</v>
      </c>
      <c r="R93" s="215">
        <v>781.12500096</v>
      </c>
      <c r="S93" s="238">
        <v>0.534137851799952</v>
      </c>
      <c r="T93" s="215">
        <v>-363.89657095999</v>
      </c>
      <c r="U93" s="217">
        <v>20.1430670000014</v>
      </c>
      <c r="V93" s="237">
        <v>0.132990724037248</v>
      </c>
      <c r="W93" s="238">
        <v>0.169102493258631</v>
      </c>
      <c r="X93" s="238">
        <v>0.786450403388478</v>
      </c>
      <c r="Y93" s="216">
        <v>-0.0361117692213834</v>
      </c>
      <c r="Z93" s="257">
        <v>0.0488502621102657</v>
      </c>
      <c r="AA93" s="214">
        <v>549.333267</v>
      </c>
      <c r="AB93" s="215">
        <v>516.97516267</v>
      </c>
      <c r="AC93" s="238">
        <v>1.06259121649652</v>
      </c>
      <c r="AD93" s="215">
        <v>32.3581043299997</v>
      </c>
      <c r="AE93" s="328">
        <v>152.38745</v>
      </c>
      <c r="AF93" s="214">
        <v>232.402977</v>
      </c>
      <c r="AG93" s="215">
        <v>274.77552389</v>
      </c>
      <c r="AH93" s="238">
        <v>0.84579213501213</v>
      </c>
      <c r="AI93" s="215">
        <v>-42.3725468900003</v>
      </c>
      <c r="AJ93" s="217">
        <v>28.010064</v>
      </c>
      <c r="AK93" s="214">
        <v>0.74004</v>
      </c>
      <c r="AL93" s="215">
        <v>0</v>
      </c>
      <c r="AM93" s="238" t="s">
        <v>29</v>
      </c>
      <c r="AN93" s="215">
        <v>0.74004</v>
      </c>
      <c r="AO93" s="217">
        <v>0.267814999999999</v>
      </c>
      <c r="AP93" s="214">
        <v>0.020648</v>
      </c>
      <c r="AQ93" s="215">
        <v>0</v>
      </c>
      <c r="AR93" s="216" t="s">
        <v>29</v>
      </c>
      <c r="AS93" s="215">
        <v>0.020648</v>
      </c>
      <c r="AT93" s="217">
        <v>0</v>
      </c>
      <c r="AU93" s="214">
        <v>-52.6964559999893</v>
      </c>
      <c r="AV93" s="215">
        <v>236.37431344</v>
      </c>
      <c r="AW93" s="216">
        <v>-0.222936474074056</v>
      </c>
      <c r="AX93" s="488">
        <v>-289.07076943999</v>
      </c>
      <c r="AY93" s="217">
        <v>-105.635808999999</v>
      </c>
      <c r="AZ93" s="237">
        <v>-0.016796889506392</v>
      </c>
      <c r="BA93" s="238">
        <v>0.0511716891609876</v>
      </c>
      <c r="BB93" s="238">
        <v>-0.328245750370844</v>
      </c>
      <c r="BC93" s="216">
        <v>-0.0679685786673795</v>
      </c>
      <c r="BD93" s="257">
        <v>-0.25618427213093</v>
      </c>
      <c r="BE93" s="237">
        <v>0.175098875491478</v>
      </c>
      <c r="BF93" s="238">
        <v>0.111917796579091</v>
      </c>
      <c r="BG93" s="238">
        <v>1.56453111876392</v>
      </c>
      <c r="BH93" s="238">
        <v>0.0631810789123875</v>
      </c>
      <c r="BI93" s="257">
        <v>0.369564717965467</v>
      </c>
      <c r="BJ93" s="292">
        <v>5.71105894993979</v>
      </c>
      <c r="BK93" s="293">
        <v>8.93512944827602</v>
      </c>
      <c r="BL93" s="238">
        <v>0.639169133810557</v>
      </c>
      <c r="BM93" s="238">
        <v>-3.22407049833623</v>
      </c>
      <c r="BN93" s="279">
        <v>2.70588600964187</v>
      </c>
      <c r="BO93" s="292">
        <v>-0.0959280261466294</v>
      </c>
      <c r="BP93" s="293">
        <v>0.457225666740367</v>
      </c>
      <c r="BQ93" s="238">
        <v>-0.209804551941529</v>
      </c>
      <c r="BR93" s="238">
        <v>-0.553153692886996</v>
      </c>
      <c r="BS93" s="279">
        <v>-0.693205437849368</v>
      </c>
      <c r="BT93" s="215">
        <v>12484.36908</v>
      </c>
      <c r="BU93" s="634">
        <v>776.94038539</v>
      </c>
      <c r="BV93" s="675">
        <f t="shared" si="4"/>
        <v>0.251296212960087</v>
      </c>
      <c r="BW93" s="257">
        <f t="shared" si="5"/>
        <v>-0.0678256105499488</v>
      </c>
    </row>
    <row r="94" s="159" customFormat="1" ht="16.2" spans="1:75">
      <c r="A94" s="677" t="s">
        <v>115</v>
      </c>
      <c r="B94" s="678">
        <v>8393.58108909001</v>
      </c>
      <c r="C94" s="679">
        <v>11694.7095325</v>
      </c>
      <c r="D94" s="680">
        <v>0.71772463144672</v>
      </c>
      <c r="E94" s="679">
        <v>-3301.12844340999</v>
      </c>
      <c r="F94" s="681">
        <v>3849.04414</v>
      </c>
      <c r="G94" s="678">
        <v>443.936419999999</v>
      </c>
      <c r="H94" s="679">
        <v>493.96519563</v>
      </c>
      <c r="I94" s="680">
        <v>0.898720039240428</v>
      </c>
      <c r="J94" s="679">
        <v>-50.0287756300005</v>
      </c>
      <c r="K94" s="681">
        <v>459.442652999999</v>
      </c>
      <c r="L94" s="678">
        <v>5774.677934</v>
      </c>
      <c r="M94" s="679">
        <v>8268.64188942</v>
      </c>
      <c r="N94" s="680">
        <v>0.698382879707112</v>
      </c>
      <c r="O94" s="679">
        <v>-2493.96395542</v>
      </c>
      <c r="P94" s="681">
        <v>2506.19877299998</v>
      </c>
      <c r="Q94" s="678">
        <v>1506.10597509001</v>
      </c>
      <c r="R94" s="679">
        <v>2305.95267341</v>
      </c>
      <c r="S94" s="680">
        <v>0.653138285298289</v>
      </c>
      <c r="T94" s="679">
        <v>-799.846698319988</v>
      </c>
      <c r="U94" s="681">
        <v>768.229885000012</v>
      </c>
      <c r="V94" s="683">
        <v>0.17943544705223</v>
      </c>
      <c r="W94" s="680">
        <v>0.197179131897349</v>
      </c>
      <c r="X94" s="680">
        <v>0.910012359450108</v>
      </c>
      <c r="Y94" s="684">
        <v>-0.0177436848451185</v>
      </c>
      <c r="Z94" s="685">
        <v>0.199589783088331</v>
      </c>
      <c r="AA94" s="678">
        <v>1441.870619</v>
      </c>
      <c r="AB94" s="679">
        <v>1493.1944486</v>
      </c>
      <c r="AC94" s="680">
        <v>0.965628167417765</v>
      </c>
      <c r="AD94" s="679">
        <v>-51.3238296000015</v>
      </c>
      <c r="AE94" s="686">
        <v>584.584835999999</v>
      </c>
      <c r="AF94" s="678">
        <v>678.723371999999</v>
      </c>
      <c r="AG94" s="679">
        <v>834.3196892</v>
      </c>
      <c r="AH94" s="680">
        <v>0.813505159695804</v>
      </c>
      <c r="AI94" s="679">
        <v>-155.596317200001</v>
      </c>
      <c r="AJ94" s="681">
        <v>376.591904</v>
      </c>
      <c r="AK94" s="678">
        <v>2.503189</v>
      </c>
      <c r="AL94" s="679">
        <v>0.38</v>
      </c>
      <c r="AM94" s="680">
        <v>6.58733947368421</v>
      </c>
      <c r="AN94" s="679">
        <v>2.123189</v>
      </c>
      <c r="AO94" s="681">
        <v>3.461423</v>
      </c>
      <c r="AP94" s="678">
        <v>13.8959</v>
      </c>
      <c r="AQ94" s="679">
        <v>0</v>
      </c>
      <c r="AR94" s="684" t="s">
        <v>29</v>
      </c>
      <c r="AS94" s="679">
        <v>13.8959</v>
      </c>
      <c r="AT94" s="681">
        <v>0.0886289999999999</v>
      </c>
      <c r="AU94" s="678">
        <v>42.8986190900137</v>
      </c>
      <c r="AV94" s="679">
        <v>604.96830965</v>
      </c>
      <c r="AW94" s="684">
        <v>0.0709105227591712</v>
      </c>
      <c r="AX94" s="687">
        <v>-562.069690559986</v>
      </c>
      <c r="AY94" s="681">
        <v>-74.4012319999868</v>
      </c>
      <c r="AZ94" s="683">
        <v>0.00511088397606278</v>
      </c>
      <c r="BA94" s="680">
        <v>0.0517300842717617</v>
      </c>
      <c r="BB94" s="680">
        <v>0.09879906534103</v>
      </c>
      <c r="BC94" s="684">
        <v>-0.0466192002956989</v>
      </c>
      <c r="BD94" s="685">
        <v>-0.0193297944356613</v>
      </c>
      <c r="BE94" s="683">
        <v>0.171782532830253</v>
      </c>
      <c r="BF94" s="680">
        <v>0.127681191606372</v>
      </c>
      <c r="BG94" s="680">
        <v>1.34540201786212</v>
      </c>
      <c r="BH94" s="680">
        <v>0.0441013412238812</v>
      </c>
      <c r="BI94" s="685">
        <v>0.151877924683919</v>
      </c>
      <c r="BJ94" s="688">
        <v>5.82131363139318</v>
      </c>
      <c r="BK94" s="689">
        <v>7.83200710628466</v>
      </c>
      <c r="BL94" s="680">
        <v>0.743272261170698</v>
      </c>
      <c r="BM94" s="680">
        <v>-2.01069347489148</v>
      </c>
      <c r="BN94" s="690">
        <v>6.5842353461252</v>
      </c>
      <c r="BO94" s="688">
        <v>0.0297520585583232</v>
      </c>
      <c r="BP94" s="689">
        <v>0.405150387625142</v>
      </c>
      <c r="BQ94" s="680">
        <v>0.073434604697579</v>
      </c>
      <c r="BR94" s="680">
        <v>-0.375398329066819</v>
      </c>
      <c r="BS94" s="690">
        <v>-0.127271915756616</v>
      </c>
      <c r="BT94" s="679">
        <f>BT53+BT75+BT93</f>
        <v>33081.27509463</v>
      </c>
      <c r="BU94" s="691">
        <f>BU53+BU75+BU93</f>
        <v>2012.24681902</v>
      </c>
      <c r="BV94" s="692">
        <f t="shared" si="4"/>
        <v>0.25372604487221</v>
      </c>
      <c r="BW94" s="685">
        <f t="shared" si="5"/>
        <v>0.0213187660104768</v>
      </c>
    </row>
    <row r="95" s="159" customFormat="1" ht="16.5" hidden="1" customHeight="1" outlineLevel="1" spans="1:16360">
      <c r="A95" s="203" t="s">
        <v>116</v>
      </c>
      <c r="B95" s="192">
        <v>0</v>
      </c>
      <c r="C95" s="193">
        <v>0</v>
      </c>
      <c r="D95" s="177" t="s">
        <v>29</v>
      </c>
      <c r="E95" s="195">
        <v>0</v>
      </c>
      <c r="F95" s="196">
        <v>0</v>
      </c>
      <c r="G95" s="192">
        <v>0</v>
      </c>
      <c r="H95" s="193">
        <v>0</v>
      </c>
      <c r="I95" s="177" t="s">
        <v>29</v>
      </c>
      <c r="J95" s="195">
        <v>0</v>
      </c>
      <c r="K95" s="196">
        <v>0</v>
      </c>
      <c r="L95" s="192">
        <v>0</v>
      </c>
      <c r="M95" s="193">
        <v>0</v>
      </c>
      <c r="N95" s="177" t="s">
        <v>29</v>
      </c>
      <c r="O95" s="195">
        <v>0</v>
      </c>
      <c r="P95" s="196">
        <v>0</v>
      </c>
      <c r="Q95" s="192"/>
      <c r="R95" s="193"/>
      <c r="S95" s="177"/>
      <c r="T95" s="195"/>
      <c r="U95" s="196"/>
      <c r="V95" s="230"/>
      <c r="W95" s="177"/>
      <c r="X95" s="177"/>
      <c r="Y95" s="248"/>
      <c r="Z95" s="249"/>
      <c r="AA95" s="192">
        <v>47.9750959999999</v>
      </c>
      <c r="AB95" s="193">
        <v>46.0563718</v>
      </c>
      <c r="AC95" s="177">
        <v>1.04166034198986</v>
      </c>
      <c r="AD95" s="195">
        <v>1.91872419999992</v>
      </c>
      <c r="AE95" s="656">
        <v>23.005573</v>
      </c>
      <c r="AF95" s="192">
        <v>36.372114</v>
      </c>
      <c r="AG95" s="193">
        <v>34.571439</v>
      </c>
      <c r="AH95" s="177">
        <v>1.05208562478409</v>
      </c>
      <c r="AI95" s="195">
        <v>1.80067499999996</v>
      </c>
      <c r="AJ95" s="196">
        <v>-7.05669100000002</v>
      </c>
      <c r="AK95" s="192">
        <v>0</v>
      </c>
      <c r="AL95" s="193">
        <v>0</v>
      </c>
      <c r="AM95" s="177" t="s">
        <v>29</v>
      </c>
      <c r="AN95" s="195">
        <v>0</v>
      </c>
      <c r="AO95" s="196">
        <v>0.006502</v>
      </c>
      <c r="AP95" s="192">
        <v>0</v>
      </c>
      <c r="AQ95" s="193">
        <v>0</v>
      </c>
      <c r="AR95" s="194" t="s">
        <v>29</v>
      </c>
      <c r="AS95" s="195">
        <v>0</v>
      </c>
      <c r="AT95" s="196">
        <v>0</v>
      </c>
      <c r="AU95" s="192">
        <v>-84.3472099999999</v>
      </c>
      <c r="AV95" s="193">
        <v>-80.6278108</v>
      </c>
      <c r="AW95" s="194">
        <v>0.953869525129164</v>
      </c>
      <c r="AX95" s="661">
        <v>-3.71939919999988</v>
      </c>
      <c r="AY95" s="196">
        <v>-15.94238</v>
      </c>
      <c r="AZ95" s="230" t="s">
        <v>29</v>
      </c>
      <c r="BA95" s="177" t="s">
        <v>29</v>
      </c>
      <c r="BB95" s="177" t="s">
        <v>29</v>
      </c>
      <c r="BC95" s="248" t="s">
        <v>29</v>
      </c>
      <c r="BD95" s="249" t="s">
        <v>29</v>
      </c>
      <c r="BE95" s="230" t="s">
        <v>29</v>
      </c>
      <c r="BF95" s="177" t="s">
        <v>29</v>
      </c>
      <c r="BG95" s="177" t="s">
        <v>29</v>
      </c>
      <c r="BH95" s="177" t="s">
        <v>29</v>
      </c>
      <c r="BI95" s="249" t="s">
        <v>29</v>
      </c>
      <c r="BJ95" s="285">
        <v>0</v>
      </c>
      <c r="BK95" s="286">
        <v>0</v>
      </c>
      <c r="BL95" s="177" t="s">
        <v>29</v>
      </c>
      <c r="BM95" s="299">
        <v>0</v>
      </c>
      <c r="BN95" s="274">
        <v>0</v>
      </c>
      <c r="BO95" s="285">
        <v>-1.75814572627432</v>
      </c>
      <c r="BP95" s="286">
        <v>-1.7506331404073</v>
      </c>
      <c r="BQ95" s="177">
        <v>0.995708646378491</v>
      </c>
      <c r="BR95" s="299">
        <v>-0.00751258586702042</v>
      </c>
      <c r="BS95" s="274">
        <v>-0.692979044686258</v>
      </c>
      <c r="BT95" s="193">
        <v>0</v>
      </c>
      <c r="BU95" s="668">
        <v>-155.96485494</v>
      </c>
      <c r="BV95" s="669" t="str">
        <f t="shared" si="4"/>
        <v>/</v>
      </c>
      <c r="BW95" s="670">
        <f t="shared" si="5"/>
        <v>1.45919091815622</v>
      </c>
      <c r="XDB95" s="172"/>
      <c r="XDC95" s="172"/>
      <c r="XDD95" s="172"/>
      <c r="XDE95" s="172"/>
      <c r="XDF95" s="172"/>
      <c r="XDG95" s="172"/>
      <c r="XDH95" s="172"/>
      <c r="XDI95" s="172"/>
      <c r="XDJ95" s="172"/>
      <c r="XDK95" s="172"/>
      <c r="XDL95" s="164"/>
      <c r="XDM95" s="164"/>
      <c r="XDN95" s="164"/>
      <c r="XDO95" s="164"/>
      <c r="XDP95" s="164"/>
      <c r="XDQ95" s="164"/>
      <c r="XDR95" s="164"/>
      <c r="XDS95" s="164"/>
      <c r="XDT95" s="164"/>
      <c r="XDU95" s="164"/>
      <c r="XDV95" s="164"/>
      <c r="XDW95" s="164"/>
      <c r="XDX95" s="164"/>
      <c r="XDY95" s="164"/>
      <c r="XDZ95" s="164"/>
      <c r="XEA95" s="164"/>
      <c r="XEB95" s="164"/>
      <c r="XEC95" s="164"/>
      <c r="XED95" s="164"/>
      <c r="XEE95" s="164"/>
      <c r="XEF95" s="164"/>
    </row>
    <row r="96" s="159" customFormat="1" ht="16.5" hidden="1" customHeight="1" outlineLevel="1" spans="1:16360">
      <c r="A96" s="203" t="s">
        <v>117</v>
      </c>
      <c r="B96" s="192">
        <v>0</v>
      </c>
      <c r="C96" s="193">
        <v>0</v>
      </c>
      <c r="D96" s="177" t="s">
        <v>29</v>
      </c>
      <c r="E96" s="195">
        <v>0</v>
      </c>
      <c r="F96" s="196">
        <v>1.00000000013978e-6</v>
      </c>
      <c r="G96" s="192">
        <v>-8.04630599999999</v>
      </c>
      <c r="H96" s="193">
        <v>-29.55</v>
      </c>
      <c r="I96" s="177">
        <v>0.27229461928934</v>
      </c>
      <c r="J96" s="195">
        <v>21.503694</v>
      </c>
      <c r="K96" s="196">
        <v>0</v>
      </c>
      <c r="L96" s="192">
        <v>-21.5019079999999</v>
      </c>
      <c r="M96" s="193">
        <v>0</v>
      </c>
      <c r="N96" s="177" t="s">
        <v>29</v>
      </c>
      <c r="O96" s="195">
        <v>-21.5019079999999</v>
      </c>
      <c r="P96" s="196">
        <v>0</v>
      </c>
      <c r="Q96" s="192"/>
      <c r="R96" s="193"/>
      <c r="S96" s="177"/>
      <c r="T96" s="195"/>
      <c r="U96" s="196"/>
      <c r="V96" s="230"/>
      <c r="W96" s="177"/>
      <c r="X96" s="177"/>
      <c r="Y96" s="248"/>
      <c r="Z96" s="249"/>
      <c r="AA96" s="192">
        <v>39.004015</v>
      </c>
      <c r="AB96" s="193">
        <v>37.21761982</v>
      </c>
      <c r="AC96" s="177">
        <v>1.04799864119844</v>
      </c>
      <c r="AD96" s="195">
        <v>1.78639517999996</v>
      </c>
      <c r="AE96" s="656">
        <v>30.689981</v>
      </c>
      <c r="AF96" s="192">
        <v>4.943032</v>
      </c>
      <c r="AG96" s="193">
        <v>5.654025</v>
      </c>
      <c r="AH96" s="177">
        <v>0.874250113856942</v>
      </c>
      <c r="AI96" s="195">
        <v>-0.710993000000002</v>
      </c>
      <c r="AJ96" s="196">
        <v>13.060607</v>
      </c>
      <c r="AK96" s="192">
        <v>0</v>
      </c>
      <c r="AL96" s="193">
        <v>0</v>
      </c>
      <c r="AM96" s="177" t="s">
        <v>29</v>
      </c>
      <c r="AN96" s="195">
        <v>0</v>
      </c>
      <c r="AO96" s="196">
        <v>1.930765</v>
      </c>
      <c r="AP96" s="192">
        <v>0</v>
      </c>
      <c r="AQ96" s="193">
        <v>0</v>
      </c>
      <c r="AR96" s="194" t="s">
        <v>29</v>
      </c>
      <c r="AS96" s="195">
        <v>0</v>
      </c>
      <c r="AT96" s="196">
        <v>0</v>
      </c>
      <c r="AU96" s="192">
        <v>-14.3988330000001</v>
      </c>
      <c r="AV96" s="193">
        <v>-13.32164482</v>
      </c>
      <c r="AW96" s="194">
        <v>0.919140001512211</v>
      </c>
      <c r="AX96" s="661">
        <v>-1.07718818000006</v>
      </c>
      <c r="AY96" s="196">
        <v>-41.819822</v>
      </c>
      <c r="AZ96" s="230" t="s">
        <v>29</v>
      </c>
      <c r="BA96" s="177" t="s">
        <v>29</v>
      </c>
      <c r="BB96" s="177" t="s">
        <v>29</v>
      </c>
      <c r="BC96" s="248" t="s">
        <v>29</v>
      </c>
      <c r="BD96" s="249">
        <v>-41819821.9941545</v>
      </c>
      <c r="BE96" s="230" t="s">
        <v>29</v>
      </c>
      <c r="BF96" s="177" t="s">
        <v>29</v>
      </c>
      <c r="BG96" s="177" t="s">
        <v>29</v>
      </c>
      <c r="BH96" s="177" t="s">
        <v>29</v>
      </c>
      <c r="BI96" s="249">
        <v>30689980.9957102</v>
      </c>
      <c r="BJ96" s="285">
        <v>0</v>
      </c>
      <c r="BK96" s="286">
        <v>0</v>
      </c>
      <c r="BL96" s="177" t="s">
        <v>29</v>
      </c>
      <c r="BM96" s="299">
        <v>0</v>
      </c>
      <c r="BN96" s="274">
        <v>3.25839237287171e-8</v>
      </c>
      <c r="BO96" s="285">
        <v>-0.369162841312621</v>
      </c>
      <c r="BP96" s="286">
        <v>-0.357939193436578</v>
      </c>
      <c r="BQ96" s="177">
        <v>0.968643702388989</v>
      </c>
      <c r="BR96" s="299">
        <v>-0.0112236478760427</v>
      </c>
      <c r="BS96" s="274">
        <v>-1.36265389020606</v>
      </c>
      <c r="BT96" s="193">
        <v>0</v>
      </c>
      <c r="BU96" s="668">
        <v>-71.97583964</v>
      </c>
      <c r="BV96" s="669" t="str">
        <f t="shared" si="4"/>
        <v>/</v>
      </c>
      <c r="BW96" s="670">
        <f t="shared" si="5"/>
        <v>1.79994907913519</v>
      </c>
      <c r="XDB96" s="172"/>
      <c r="XDC96" s="172"/>
      <c r="XDD96" s="172"/>
      <c r="XDE96" s="172"/>
      <c r="XDF96" s="172"/>
      <c r="XDG96" s="172"/>
      <c r="XDH96" s="172"/>
      <c r="XDI96" s="172"/>
      <c r="XDJ96" s="172"/>
      <c r="XDK96" s="172"/>
      <c r="XDL96" s="164"/>
      <c r="XDM96" s="164"/>
      <c r="XDN96" s="164"/>
      <c r="XDO96" s="164"/>
      <c r="XDP96" s="164"/>
      <c r="XDQ96" s="164"/>
      <c r="XDR96" s="164"/>
      <c r="XDS96" s="164"/>
      <c r="XDT96" s="164"/>
      <c r="XDU96" s="164"/>
      <c r="XDV96" s="164"/>
      <c r="XDW96" s="164"/>
      <c r="XDX96" s="164"/>
      <c r="XDY96" s="164"/>
      <c r="XDZ96" s="164"/>
      <c r="XEA96" s="164"/>
      <c r="XEB96" s="164"/>
      <c r="XEC96" s="164"/>
      <c r="XED96" s="164"/>
      <c r="XEE96" s="164"/>
      <c r="XEF96" s="164"/>
    </row>
    <row r="97" s="159" customFormat="1" ht="16.5" hidden="1" customHeight="1" outlineLevel="1" spans="1:16360">
      <c r="A97" s="203" t="s">
        <v>118</v>
      </c>
      <c r="B97" s="192">
        <v>0</v>
      </c>
      <c r="C97" s="193">
        <v>0</v>
      </c>
      <c r="D97" s="177" t="s">
        <v>29</v>
      </c>
      <c r="E97" s="195">
        <v>0</v>
      </c>
      <c r="F97" s="196">
        <v>0</v>
      </c>
      <c r="G97" s="192">
        <v>0</v>
      </c>
      <c r="H97" s="193">
        <v>0</v>
      </c>
      <c r="I97" s="177" t="s">
        <v>29</v>
      </c>
      <c r="J97" s="195">
        <v>0</v>
      </c>
      <c r="K97" s="196">
        <v>0</v>
      </c>
      <c r="L97" s="192">
        <v>0</v>
      </c>
      <c r="M97" s="193">
        <v>0</v>
      </c>
      <c r="N97" s="177" t="s">
        <v>29</v>
      </c>
      <c r="O97" s="195">
        <v>0</v>
      </c>
      <c r="P97" s="196">
        <v>0</v>
      </c>
      <c r="Q97" s="192"/>
      <c r="R97" s="193"/>
      <c r="S97" s="177"/>
      <c r="T97" s="195"/>
      <c r="U97" s="196"/>
      <c r="V97" s="230"/>
      <c r="W97" s="177"/>
      <c r="X97" s="177"/>
      <c r="Y97" s="248"/>
      <c r="Z97" s="249"/>
      <c r="AA97" s="192">
        <v>51.0032769999999</v>
      </c>
      <c r="AB97" s="193">
        <v>49.30204311</v>
      </c>
      <c r="AC97" s="177">
        <v>1.0345063567894</v>
      </c>
      <c r="AD97" s="195">
        <v>1.7012338899999</v>
      </c>
      <c r="AE97" s="656">
        <v>40.9223959999999</v>
      </c>
      <c r="AF97" s="192">
        <v>2.15747</v>
      </c>
      <c r="AG97" s="193">
        <v>2.409144</v>
      </c>
      <c r="AH97" s="177">
        <v>0.895533849367244</v>
      </c>
      <c r="AI97" s="195">
        <v>-0.251674000000001</v>
      </c>
      <c r="AJ97" s="196">
        <v>-52.066371</v>
      </c>
      <c r="AK97" s="192">
        <v>0</v>
      </c>
      <c r="AL97" s="193">
        <v>0</v>
      </c>
      <c r="AM97" s="177" t="s">
        <v>29</v>
      </c>
      <c r="AN97" s="195">
        <v>0</v>
      </c>
      <c r="AO97" s="196">
        <v>0.00349799999999999</v>
      </c>
      <c r="AP97" s="192">
        <v>0</v>
      </c>
      <c r="AQ97" s="193">
        <v>0</v>
      </c>
      <c r="AR97" s="194" t="s">
        <v>29</v>
      </c>
      <c r="AS97" s="195">
        <v>0</v>
      </c>
      <c r="AT97" s="196">
        <v>0</v>
      </c>
      <c r="AU97" s="192">
        <v>-53.1607469999999</v>
      </c>
      <c r="AV97" s="193">
        <v>-51.71118711</v>
      </c>
      <c r="AW97" s="194">
        <v>0.971968156775895</v>
      </c>
      <c r="AX97" s="661">
        <v>-1.4495598899999</v>
      </c>
      <c r="AY97" s="196">
        <v>11.1474730000001</v>
      </c>
      <c r="AZ97" s="230" t="s">
        <v>29</v>
      </c>
      <c r="BA97" s="177" t="s">
        <v>29</v>
      </c>
      <c r="BB97" s="177" t="s">
        <v>29</v>
      </c>
      <c r="BC97" s="248" t="s">
        <v>29</v>
      </c>
      <c r="BD97" s="249" t="s">
        <v>29</v>
      </c>
      <c r="BE97" s="230" t="s">
        <v>29</v>
      </c>
      <c r="BF97" s="177" t="s">
        <v>29</v>
      </c>
      <c r="BG97" s="177" t="s">
        <v>29</v>
      </c>
      <c r="BH97" s="177" t="s">
        <v>29</v>
      </c>
      <c r="BI97" s="249" t="s">
        <v>29</v>
      </c>
      <c r="BJ97" s="285">
        <v>0</v>
      </c>
      <c r="BK97" s="286">
        <v>0</v>
      </c>
      <c r="BL97" s="177" t="s">
        <v>29</v>
      </c>
      <c r="BM97" s="299">
        <v>0</v>
      </c>
      <c r="BN97" s="274">
        <v>0</v>
      </c>
      <c r="BO97" s="285">
        <v>-1.04230061531144</v>
      </c>
      <c r="BP97" s="286">
        <v>-1.0488649931733</v>
      </c>
      <c r="BQ97" s="177">
        <v>1.00625855367906</v>
      </c>
      <c r="BR97" s="299">
        <v>0.00656437786185848</v>
      </c>
      <c r="BS97" s="274">
        <v>0.272405188591599</v>
      </c>
      <c r="BT97" s="193">
        <v>0</v>
      </c>
      <c r="BU97" s="668">
        <v>-127.64827422</v>
      </c>
      <c r="BV97" s="669" t="str">
        <f t="shared" si="4"/>
        <v>/</v>
      </c>
      <c r="BW97" s="670">
        <f t="shared" si="5"/>
        <v>1.58353728379925</v>
      </c>
      <c r="XDB97" s="172"/>
      <c r="XDC97" s="172"/>
      <c r="XDD97" s="172"/>
      <c r="XDE97" s="172"/>
      <c r="XDF97" s="172"/>
      <c r="XDG97" s="172"/>
      <c r="XDH97" s="172"/>
      <c r="XDI97" s="172"/>
      <c r="XDJ97" s="172"/>
      <c r="XDK97" s="172"/>
      <c r="XDL97" s="164"/>
      <c r="XDM97" s="164"/>
      <c r="XDN97" s="164"/>
      <c r="XDO97" s="164"/>
      <c r="XDP97" s="164"/>
      <c r="XDQ97" s="164"/>
      <c r="XDR97" s="164"/>
      <c r="XDS97" s="164"/>
      <c r="XDT97" s="164"/>
      <c r="XDU97" s="164"/>
      <c r="XDV97" s="164"/>
      <c r="XDW97" s="164"/>
      <c r="XDX97" s="164"/>
      <c r="XDY97" s="164"/>
      <c r="XDZ97" s="164"/>
      <c r="XEA97" s="164"/>
      <c r="XEB97" s="164"/>
      <c r="XEC97" s="164"/>
      <c r="XED97" s="164"/>
      <c r="XEE97" s="164"/>
      <c r="XEF97" s="164"/>
    </row>
    <row r="98" s="159" customFormat="1" ht="16.5" hidden="1" customHeight="1" outlineLevel="1" spans="1:16360">
      <c r="A98" s="203" t="s">
        <v>119</v>
      </c>
      <c r="B98" s="192">
        <v>0</v>
      </c>
      <c r="C98" s="193">
        <v>0</v>
      </c>
      <c r="D98" s="177" t="s">
        <v>29</v>
      </c>
      <c r="E98" s="195">
        <v>0</v>
      </c>
      <c r="F98" s="196">
        <v>0</v>
      </c>
      <c r="G98" s="192">
        <v>0</v>
      </c>
      <c r="H98" s="193">
        <v>0</v>
      </c>
      <c r="I98" s="177" t="s">
        <v>29</v>
      </c>
      <c r="J98" s="195">
        <v>0</v>
      </c>
      <c r="K98" s="196">
        <v>0</v>
      </c>
      <c r="L98" s="192">
        <v>0</v>
      </c>
      <c r="M98" s="193">
        <v>0</v>
      </c>
      <c r="N98" s="177" t="s">
        <v>29</v>
      </c>
      <c r="O98" s="195">
        <v>0</v>
      </c>
      <c r="P98" s="196">
        <v>0</v>
      </c>
      <c r="Q98" s="192"/>
      <c r="R98" s="193"/>
      <c r="S98" s="177"/>
      <c r="T98" s="195"/>
      <c r="U98" s="196"/>
      <c r="V98" s="230"/>
      <c r="W98" s="177"/>
      <c r="X98" s="177"/>
      <c r="Y98" s="248"/>
      <c r="Z98" s="249"/>
      <c r="AA98" s="192">
        <v>15.102317</v>
      </c>
      <c r="AB98" s="193">
        <v>13.518694</v>
      </c>
      <c r="AC98" s="177">
        <v>1.11714319445354</v>
      </c>
      <c r="AD98" s="195">
        <v>1.58362299999997</v>
      </c>
      <c r="AE98" s="656">
        <v>25.1127699999999</v>
      </c>
      <c r="AF98" s="192">
        <v>16.428787</v>
      </c>
      <c r="AG98" s="193">
        <v>8.20758</v>
      </c>
      <c r="AH98" s="177">
        <v>2.00166029450825</v>
      </c>
      <c r="AI98" s="195">
        <v>8.221207</v>
      </c>
      <c r="AJ98" s="196">
        <v>-0.229076999999993</v>
      </c>
      <c r="AK98" s="192">
        <v>0</v>
      </c>
      <c r="AL98" s="193">
        <v>0</v>
      </c>
      <c r="AM98" s="177" t="s">
        <v>29</v>
      </c>
      <c r="AN98" s="195">
        <v>0</v>
      </c>
      <c r="AO98" s="196">
        <v>0</v>
      </c>
      <c r="AP98" s="192">
        <v>0</v>
      </c>
      <c r="AQ98" s="193">
        <v>0</v>
      </c>
      <c r="AR98" s="194" t="s">
        <v>29</v>
      </c>
      <c r="AS98" s="195">
        <v>0</v>
      </c>
      <c r="AT98" s="196">
        <v>0</v>
      </c>
      <c r="AU98" s="192">
        <v>-31.531104</v>
      </c>
      <c r="AV98" s="193">
        <v>-21.726274</v>
      </c>
      <c r="AW98" s="194">
        <v>0.548710929448834</v>
      </c>
      <c r="AX98" s="661">
        <v>-9.80482999999997</v>
      </c>
      <c r="AY98" s="196">
        <v>-24.8836929999999</v>
      </c>
      <c r="AZ98" s="230" t="s">
        <v>29</v>
      </c>
      <c r="BA98" s="177" t="s">
        <v>29</v>
      </c>
      <c r="BB98" s="177" t="s">
        <v>29</v>
      </c>
      <c r="BC98" s="248" t="s">
        <v>29</v>
      </c>
      <c r="BD98" s="249" t="s">
        <v>29</v>
      </c>
      <c r="BE98" s="230" t="s">
        <v>29</v>
      </c>
      <c r="BF98" s="177" t="s">
        <v>29</v>
      </c>
      <c r="BG98" s="177" t="s">
        <v>29</v>
      </c>
      <c r="BH98" s="177" t="s">
        <v>29</v>
      </c>
      <c r="BI98" s="249" t="s">
        <v>29</v>
      </c>
      <c r="BJ98" s="285">
        <v>0</v>
      </c>
      <c r="BK98" s="286">
        <v>0</v>
      </c>
      <c r="BL98" s="177" t="s">
        <v>29</v>
      </c>
      <c r="BM98" s="299">
        <v>0</v>
      </c>
      <c r="BN98" s="274">
        <v>0</v>
      </c>
      <c r="BO98" s="285">
        <v>-2.08783221806297</v>
      </c>
      <c r="BP98" s="286">
        <v>-1.60712817377182</v>
      </c>
      <c r="BQ98" s="177">
        <v>0.70089252858845</v>
      </c>
      <c r="BR98" s="299">
        <v>-0.48070404429115</v>
      </c>
      <c r="BS98" s="274">
        <v>-0.99087806721441</v>
      </c>
      <c r="BT98" s="193">
        <v>0</v>
      </c>
      <c r="BU98" s="668">
        <v>-64.061583</v>
      </c>
      <c r="BV98" s="669" t="str">
        <f t="shared" si="4"/>
        <v>/</v>
      </c>
      <c r="BW98" s="670">
        <f t="shared" si="5"/>
        <v>1.50780011165194</v>
      </c>
      <c r="XDB98" s="172"/>
      <c r="XDC98" s="172"/>
      <c r="XDD98" s="172"/>
      <c r="XDE98" s="172"/>
      <c r="XDF98" s="172"/>
      <c r="XDG98" s="172"/>
      <c r="XDH98" s="172"/>
      <c r="XDI98" s="172"/>
      <c r="XDJ98" s="172"/>
      <c r="XDK98" s="172"/>
      <c r="XDL98" s="164"/>
      <c r="XDM98" s="164"/>
      <c r="XDN98" s="164"/>
      <c r="XDO98" s="164"/>
      <c r="XDP98" s="164"/>
      <c r="XDQ98" s="164"/>
      <c r="XDR98" s="164"/>
      <c r="XDS98" s="164"/>
      <c r="XDT98" s="164"/>
      <c r="XDU98" s="164"/>
      <c r="XDV98" s="164"/>
      <c r="XDW98" s="164"/>
      <c r="XDX98" s="164"/>
      <c r="XDY98" s="164"/>
      <c r="XDZ98" s="164"/>
      <c r="XEA98" s="164"/>
      <c r="XEB98" s="164"/>
      <c r="XEC98" s="164"/>
      <c r="XED98" s="164"/>
      <c r="XEE98" s="164"/>
      <c r="XEF98" s="164"/>
    </row>
    <row r="99" s="159" customFormat="1" ht="16.5" hidden="1" customHeight="1" outlineLevel="1" spans="1:16360">
      <c r="A99" s="203" t="s">
        <v>123</v>
      </c>
      <c r="B99" s="192">
        <v>145.38</v>
      </c>
      <c r="C99" s="193">
        <v>145.38</v>
      </c>
      <c r="D99" s="177">
        <v>0.999999999999998</v>
      </c>
      <c r="E99" s="195">
        <v>-2.8421709430404e-13</v>
      </c>
      <c r="F99" s="196">
        <v>0</v>
      </c>
      <c r="G99" s="192">
        <v>0</v>
      </c>
      <c r="H99" s="193">
        <v>0</v>
      </c>
      <c r="I99" s="177" t="s">
        <v>29</v>
      </c>
      <c r="J99" s="195">
        <v>0</v>
      </c>
      <c r="K99" s="196">
        <v>0</v>
      </c>
      <c r="L99" s="192">
        <v>0</v>
      </c>
      <c r="M99" s="193">
        <v>0</v>
      </c>
      <c r="N99" s="177" t="s">
        <v>29</v>
      </c>
      <c r="O99" s="195">
        <v>0</v>
      </c>
      <c r="P99" s="196">
        <v>0</v>
      </c>
      <c r="Q99" s="192"/>
      <c r="R99" s="193"/>
      <c r="S99" s="177"/>
      <c r="T99" s="195"/>
      <c r="U99" s="196"/>
      <c r="V99" s="230"/>
      <c r="W99" s="177"/>
      <c r="X99" s="177"/>
      <c r="Y99" s="248"/>
      <c r="Z99" s="249"/>
      <c r="AA99" s="192">
        <v>40.218016</v>
      </c>
      <c r="AB99" s="193">
        <v>24.25826607</v>
      </c>
      <c r="AC99" s="177">
        <v>1.65790975677925</v>
      </c>
      <c r="AD99" s="195">
        <v>15.95974993</v>
      </c>
      <c r="AE99" s="656">
        <v>58.993046</v>
      </c>
      <c r="AF99" s="192">
        <v>-195.540632</v>
      </c>
      <c r="AG99" s="193">
        <v>16.385068</v>
      </c>
      <c r="AH99" s="177">
        <v>-11.934075098132</v>
      </c>
      <c r="AI99" s="195">
        <v>-211.9257</v>
      </c>
      <c r="AJ99" s="196">
        <v>-9.28858599999993</v>
      </c>
      <c r="AK99" s="192">
        <v>0.353949999999999</v>
      </c>
      <c r="AL99" s="193">
        <v>0</v>
      </c>
      <c r="AM99" s="177" t="s">
        <v>29</v>
      </c>
      <c r="AN99" s="195">
        <v>0.353949999999999</v>
      </c>
      <c r="AO99" s="196">
        <v>0</v>
      </c>
      <c r="AP99" s="192">
        <v>0.049352</v>
      </c>
      <c r="AQ99" s="193">
        <v>0</v>
      </c>
      <c r="AR99" s="194" t="s">
        <v>29</v>
      </c>
      <c r="AS99" s="195">
        <v>0.049352</v>
      </c>
      <c r="AT99" s="196">
        <v>0</v>
      </c>
      <c r="AU99" s="192">
        <v>301.007214</v>
      </c>
      <c r="AV99" s="193">
        <v>104.73666593</v>
      </c>
      <c r="AW99" s="194">
        <v>2.87394305830945</v>
      </c>
      <c r="AX99" s="661">
        <v>196.27054807</v>
      </c>
      <c r="AY99" s="196">
        <v>-49.7044600000001</v>
      </c>
      <c r="AZ99" s="230">
        <v>2.0704857201816</v>
      </c>
      <c r="BA99" s="177">
        <v>0.720433800591553</v>
      </c>
      <c r="BB99" s="177">
        <v>2.87394305830946</v>
      </c>
      <c r="BC99" s="248">
        <v>1.35005191959004</v>
      </c>
      <c r="BD99" s="249" t="s">
        <v>29</v>
      </c>
      <c r="BE99" s="230">
        <v>0.276640638327143</v>
      </c>
      <c r="BF99" s="177">
        <v>0.166861095542716</v>
      </c>
      <c r="BG99" s="177">
        <v>1.65790975677925</v>
      </c>
      <c r="BH99" s="177">
        <v>0.109779542784428</v>
      </c>
      <c r="BI99" s="249" t="s">
        <v>29</v>
      </c>
      <c r="BJ99" s="285">
        <v>3.61479790549588</v>
      </c>
      <c r="BK99" s="286">
        <v>5.99300871630682</v>
      </c>
      <c r="BL99" s="177">
        <v>0.603169138676556</v>
      </c>
      <c r="BM99" s="299">
        <v>-2.37821081081094</v>
      </c>
      <c r="BN99" s="274">
        <v>0</v>
      </c>
      <c r="BO99" s="285">
        <v>7.48438744467156</v>
      </c>
      <c r="BP99" s="286">
        <v>4.31756604646723</v>
      </c>
      <c r="BQ99" s="177">
        <v>1.73347375908598</v>
      </c>
      <c r="BR99" s="299">
        <v>3.16682139820433</v>
      </c>
      <c r="BS99" s="274">
        <v>-0.84254778097066</v>
      </c>
      <c r="BT99" s="193">
        <v>290.76</v>
      </c>
      <c r="BU99" s="668">
        <v>51.0101118599999</v>
      </c>
      <c r="BV99" s="669">
        <f t="shared" si="4"/>
        <v>0.5</v>
      </c>
      <c r="BW99" s="670">
        <f t="shared" si="5"/>
        <v>5.9009322470441</v>
      </c>
      <c r="XDB99" s="172"/>
      <c r="XDC99" s="172"/>
      <c r="XDD99" s="172"/>
      <c r="XDE99" s="172"/>
      <c r="XDF99" s="172"/>
      <c r="XDG99" s="172"/>
      <c r="XDH99" s="172"/>
      <c r="XDI99" s="172"/>
      <c r="XDJ99" s="172"/>
      <c r="XDK99" s="172"/>
      <c r="XDL99" s="164"/>
      <c r="XDM99" s="164"/>
      <c r="XDN99" s="164"/>
      <c r="XDO99" s="164"/>
      <c r="XDP99" s="164"/>
      <c r="XDQ99" s="164"/>
      <c r="XDR99" s="164"/>
      <c r="XDS99" s="164"/>
      <c r="XDT99" s="164"/>
      <c r="XDU99" s="164"/>
      <c r="XDV99" s="164"/>
      <c r="XDW99" s="164"/>
      <c r="XDX99" s="164"/>
      <c r="XDY99" s="164"/>
      <c r="XDZ99" s="164"/>
      <c r="XEA99" s="164"/>
      <c r="XEB99" s="164"/>
      <c r="XEC99" s="164"/>
      <c r="XED99" s="164"/>
      <c r="XEE99" s="164"/>
      <c r="XEF99" s="164"/>
    </row>
    <row r="100" s="159" customFormat="1" ht="16.5" hidden="1" customHeight="1" outlineLevel="1" spans="1:16360">
      <c r="A100" s="203" t="s">
        <v>121</v>
      </c>
      <c r="B100" s="192">
        <v>0</v>
      </c>
      <c r="C100" s="193">
        <v>0</v>
      </c>
      <c r="D100" s="177" t="s">
        <v>29</v>
      </c>
      <c r="E100" s="195">
        <v>0</v>
      </c>
      <c r="F100" s="196">
        <v>0</v>
      </c>
      <c r="G100" s="192">
        <v>0</v>
      </c>
      <c r="H100" s="193">
        <v>0</v>
      </c>
      <c r="I100" s="177" t="s">
        <v>29</v>
      </c>
      <c r="J100" s="195">
        <v>0</v>
      </c>
      <c r="K100" s="196">
        <v>0</v>
      </c>
      <c r="L100" s="192">
        <v>0</v>
      </c>
      <c r="M100" s="193">
        <v>0</v>
      </c>
      <c r="N100" s="177" t="s">
        <v>29</v>
      </c>
      <c r="O100" s="195">
        <v>0</v>
      </c>
      <c r="P100" s="196">
        <v>0</v>
      </c>
      <c r="Q100" s="192"/>
      <c r="R100" s="193"/>
      <c r="S100" s="177"/>
      <c r="T100" s="195"/>
      <c r="U100" s="196"/>
      <c r="V100" s="230"/>
      <c r="W100" s="177"/>
      <c r="X100" s="177"/>
      <c r="Y100" s="248"/>
      <c r="Z100" s="249"/>
      <c r="AA100" s="192">
        <v>42.373766</v>
      </c>
      <c r="AB100" s="193">
        <v>38.06716575</v>
      </c>
      <c r="AC100" s="177">
        <v>1.11313162314954</v>
      </c>
      <c r="AD100" s="195">
        <v>4.30660025</v>
      </c>
      <c r="AE100" s="656">
        <v>101.611346</v>
      </c>
      <c r="AF100" s="192">
        <v>10.382278</v>
      </c>
      <c r="AG100" s="193">
        <v>10.899806</v>
      </c>
      <c r="AH100" s="177">
        <v>0.952519521907086</v>
      </c>
      <c r="AI100" s="195">
        <v>-0.517528000000013</v>
      </c>
      <c r="AJ100" s="196">
        <v>12.155418</v>
      </c>
      <c r="AK100" s="192">
        <v>0</v>
      </c>
      <c r="AL100" s="193">
        <v>0</v>
      </c>
      <c r="AM100" s="177" t="s">
        <v>29</v>
      </c>
      <c r="AN100" s="195">
        <v>0</v>
      </c>
      <c r="AO100" s="196">
        <v>0</v>
      </c>
      <c r="AP100" s="192">
        <v>0.007953</v>
      </c>
      <c r="AQ100" s="193">
        <v>0</v>
      </c>
      <c r="AR100" s="194" t="s">
        <v>29</v>
      </c>
      <c r="AS100" s="195">
        <v>0.007953</v>
      </c>
      <c r="AT100" s="196">
        <v>0</v>
      </c>
      <c r="AU100" s="192">
        <v>-52.763997</v>
      </c>
      <c r="AV100" s="193">
        <v>-48.96697175</v>
      </c>
      <c r="AW100" s="194">
        <v>0.922457421516984</v>
      </c>
      <c r="AX100" s="661">
        <v>-3.79702524999999</v>
      </c>
      <c r="AY100" s="196">
        <v>-113.766764</v>
      </c>
      <c r="AZ100" s="230" t="s">
        <v>29</v>
      </c>
      <c r="BA100" s="177" t="s">
        <v>29</v>
      </c>
      <c r="BB100" s="177" t="s">
        <v>29</v>
      </c>
      <c r="BC100" s="248" t="s">
        <v>29</v>
      </c>
      <c r="BD100" s="249" t="s">
        <v>29</v>
      </c>
      <c r="BE100" s="230" t="s">
        <v>29</v>
      </c>
      <c r="BF100" s="177" t="s">
        <v>29</v>
      </c>
      <c r="BG100" s="177" t="s">
        <v>29</v>
      </c>
      <c r="BH100" s="177" t="s">
        <v>29</v>
      </c>
      <c r="BI100" s="249" t="s">
        <v>29</v>
      </c>
      <c r="BJ100" s="285">
        <v>0</v>
      </c>
      <c r="BK100" s="286">
        <v>0</v>
      </c>
      <c r="BL100" s="177" t="s">
        <v>29</v>
      </c>
      <c r="BM100" s="299">
        <v>0</v>
      </c>
      <c r="BN100" s="274">
        <v>0</v>
      </c>
      <c r="BO100" s="285">
        <v>-1.24520433232203</v>
      </c>
      <c r="BP100" s="286">
        <v>-1.28633090447507</v>
      </c>
      <c r="BQ100" s="177">
        <v>1.03197200036939</v>
      </c>
      <c r="BR100" s="299">
        <v>0.0411265721530412</v>
      </c>
      <c r="BS100" s="274">
        <v>-1.11962658185829</v>
      </c>
      <c r="BT100" s="193">
        <v>0</v>
      </c>
      <c r="BU100" s="668">
        <v>-118.1270435</v>
      </c>
      <c r="BV100" s="669" t="str">
        <f t="shared" si="4"/>
        <v>/</v>
      </c>
      <c r="BW100" s="670">
        <f t="shared" si="5"/>
        <v>1.55332838750002</v>
      </c>
      <c r="XDB100" s="172"/>
      <c r="XDC100" s="172"/>
      <c r="XDD100" s="172"/>
      <c r="XDE100" s="172"/>
      <c r="XDF100" s="172"/>
      <c r="XDG100" s="172"/>
      <c r="XDH100" s="172"/>
      <c r="XDI100" s="172"/>
      <c r="XDJ100" s="172"/>
      <c r="XDK100" s="172"/>
      <c r="XDL100" s="164"/>
      <c r="XDM100" s="164"/>
      <c r="XDN100" s="164"/>
      <c r="XDO100" s="164"/>
      <c r="XDP100" s="164"/>
      <c r="XDQ100" s="164"/>
      <c r="XDR100" s="164"/>
      <c r="XDS100" s="164"/>
      <c r="XDT100" s="164"/>
      <c r="XDU100" s="164"/>
      <c r="XDV100" s="164"/>
      <c r="XDW100" s="164"/>
      <c r="XDX100" s="164"/>
      <c r="XDY100" s="164"/>
      <c r="XDZ100" s="164"/>
      <c r="XEA100" s="164"/>
      <c r="XEB100" s="164"/>
      <c r="XEC100" s="164"/>
      <c r="XED100" s="164"/>
      <c r="XEE100" s="164"/>
      <c r="XEF100" s="164"/>
    </row>
    <row r="101" s="159" customFormat="1" ht="16.5" hidden="1" customHeight="1" outlineLevel="1" spans="1:16360">
      <c r="A101" s="203" t="s">
        <v>122</v>
      </c>
      <c r="B101" s="192">
        <v>14.150945</v>
      </c>
      <c r="C101" s="193">
        <v>0</v>
      </c>
      <c r="D101" s="177" t="s">
        <v>29</v>
      </c>
      <c r="E101" s="195">
        <v>14.150945</v>
      </c>
      <c r="F101" s="196">
        <v>0</v>
      </c>
      <c r="G101" s="192">
        <v>0</v>
      </c>
      <c r="H101" s="193">
        <v>0</v>
      </c>
      <c r="I101" s="177" t="s">
        <v>29</v>
      </c>
      <c r="J101" s="195">
        <v>0</v>
      </c>
      <c r="K101" s="196">
        <v>0</v>
      </c>
      <c r="L101" s="192">
        <v>0</v>
      </c>
      <c r="M101" s="193">
        <v>0</v>
      </c>
      <c r="N101" s="177" t="s">
        <v>29</v>
      </c>
      <c r="O101" s="195">
        <v>0</v>
      </c>
      <c r="P101" s="196">
        <v>0</v>
      </c>
      <c r="Q101" s="192"/>
      <c r="R101" s="193"/>
      <c r="S101" s="177"/>
      <c r="T101" s="195"/>
      <c r="U101" s="196"/>
      <c r="V101" s="230"/>
      <c r="W101" s="177"/>
      <c r="X101" s="177"/>
      <c r="Y101" s="248"/>
      <c r="Z101" s="249"/>
      <c r="AA101" s="192">
        <v>35.899035</v>
      </c>
      <c r="AB101" s="193">
        <v>43.11125995</v>
      </c>
      <c r="AC101" s="177">
        <v>0.83270669986531</v>
      </c>
      <c r="AD101" s="195">
        <v>-7.21222495000001</v>
      </c>
      <c r="AE101" s="656">
        <v>23.1089989999999</v>
      </c>
      <c r="AF101" s="192">
        <v>5.01422399999999</v>
      </c>
      <c r="AG101" s="193">
        <v>15.776569</v>
      </c>
      <c r="AH101" s="177">
        <v>0.317827279175846</v>
      </c>
      <c r="AI101" s="195">
        <v>-10.762345</v>
      </c>
      <c r="AJ101" s="196">
        <v>1.5699590000001</v>
      </c>
      <c r="AK101" s="192">
        <v>0</v>
      </c>
      <c r="AL101" s="193">
        <v>0</v>
      </c>
      <c r="AM101" s="177" t="s">
        <v>29</v>
      </c>
      <c r="AN101" s="195">
        <v>0</v>
      </c>
      <c r="AO101" s="196">
        <v>0</v>
      </c>
      <c r="AP101" s="192">
        <v>0</v>
      </c>
      <c r="AQ101" s="193">
        <v>0</v>
      </c>
      <c r="AR101" s="194" t="s">
        <v>29</v>
      </c>
      <c r="AS101" s="195">
        <v>0</v>
      </c>
      <c r="AT101" s="196">
        <v>0</v>
      </c>
      <c r="AU101" s="192">
        <v>-26.762314</v>
      </c>
      <c r="AV101" s="193">
        <v>-58.88782895</v>
      </c>
      <c r="AW101" s="194">
        <v>1.54553743146613</v>
      </c>
      <c r="AX101" s="661">
        <v>32.12551495</v>
      </c>
      <c r="AY101" s="196">
        <v>-24.678958</v>
      </c>
      <c r="AZ101" s="230">
        <v>-1.89120330833029</v>
      </c>
      <c r="BA101" s="177" t="s">
        <v>29</v>
      </c>
      <c r="BB101" s="177" t="s">
        <v>29</v>
      </c>
      <c r="BC101" s="248" t="s">
        <v>29</v>
      </c>
      <c r="BD101" s="249" t="s">
        <v>29</v>
      </c>
      <c r="BE101" s="230">
        <v>2.53686485248865</v>
      </c>
      <c r="BF101" s="177" t="s">
        <v>29</v>
      </c>
      <c r="BG101" s="177" t="s">
        <v>29</v>
      </c>
      <c r="BH101" s="177" t="s">
        <v>29</v>
      </c>
      <c r="BI101" s="249" t="s">
        <v>29</v>
      </c>
      <c r="BJ101" s="285">
        <v>0.394187336790529</v>
      </c>
      <c r="BK101" s="286">
        <v>0</v>
      </c>
      <c r="BL101" s="177" t="s">
        <v>29</v>
      </c>
      <c r="BM101" s="299">
        <v>0.394187336790529</v>
      </c>
      <c r="BN101" s="274">
        <v>0</v>
      </c>
      <c r="BO101" s="285">
        <v>-0.745488395440156</v>
      </c>
      <c r="BP101" s="286">
        <v>-1.36595007935972</v>
      </c>
      <c r="BQ101" s="177">
        <v>1.45423452386371</v>
      </c>
      <c r="BR101" s="299">
        <v>0.620461683919564</v>
      </c>
      <c r="BS101" s="274">
        <v>-1.06793712700408</v>
      </c>
      <c r="BT101" s="193">
        <v>30.5</v>
      </c>
      <c r="BU101" s="668">
        <v>-105.0010579</v>
      </c>
      <c r="BV101" s="669">
        <f t="shared" si="4"/>
        <v>0.463965409836066</v>
      </c>
      <c r="BW101" s="670">
        <f t="shared" si="5"/>
        <v>1.74512338699018</v>
      </c>
      <c r="XDB101" s="172"/>
      <c r="XDC101" s="172"/>
      <c r="XDD101" s="172"/>
      <c r="XDE101" s="172"/>
      <c r="XDF101" s="172"/>
      <c r="XDG101" s="172"/>
      <c r="XDH101" s="172"/>
      <c r="XDI101" s="172"/>
      <c r="XDJ101" s="172"/>
      <c r="XDK101" s="172"/>
      <c r="XDL101" s="164"/>
      <c r="XDM101" s="164"/>
      <c r="XDN101" s="164"/>
      <c r="XDO101" s="164"/>
      <c r="XDP101" s="164"/>
      <c r="XDQ101" s="164"/>
      <c r="XDR101" s="164"/>
      <c r="XDS101" s="164"/>
      <c r="XDT101" s="164"/>
      <c r="XDU101" s="164"/>
      <c r="XDV101" s="164"/>
      <c r="XDW101" s="164"/>
      <c r="XDX101" s="164"/>
      <c r="XDY101" s="164"/>
      <c r="XDZ101" s="164"/>
      <c r="XEA101" s="164"/>
      <c r="XEB101" s="164"/>
      <c r="XEC101" s="164"/>
      <c r="XED101" s="164"/>
      <c r="XEE101" s="164"/>
      <c r="XEF101" s="164"/>
    </row>
    <row r="102" s="159" customFormat="1" ht="16.5" hidden="1" customHeight="1" outlineLevel="1" spans="1:16360">
      <c r="A102" s="203" t="s">
        <v>120</v>
      </c>
      <c r="B102" s="192">
        <v>0</v>
      </c>
      <c r="C102" s="193">
        <v>0</v>
      </c>
      <c r="D102" s="177" t="s">
        <v>29</v>
      </c>
      <c r="E102" s="195">
        <v>0</v>
      </c>
      <c r="F102" s="196">
        <v>0</v>
      </c>
      <c r="G102" s="192">
        <v>0</v>
      </c>
      <c r="H102" s="193">
        <v>0</v>
      </c>
      <c r="I102" s="177" t="s">
        <v>29</v>
      </c>
      <c r="J102" s="195">
        <v>0</v>
      </c>
      <c r="K102" s="196">
        <v>0</v>
      </c>
      <c r="L102" s="192">
        <v>0</v>
      </c>
      <c r="M102" s="193">
        <v>0</v>
      </c>
      <c r="N102" s="177" t="s">
        <v>29</v>
      </c>
      <c r="O102" s="195">
        <v>0</v>
      </c>
      <c r="P102" s="196">
        <v>3.526547</v>
      </c>
      <c r="Q102" s="192"/>
      <c r="R102" s="193"/>
      <c r="S102" s="177"/>
      <c r="T102" s="195"/>
      <c r="U102" s="196"/>
      <c r="V102" s="230"/>
      <c r="W102" s="177"/>
      <c r="X102" s="177"/>
      <c r="Y102" s="248"/>
      <c r="Z102" s="249"/>
      <c r="AA102" s="192">
        <v>81.4705569999999</v>
      </c>
      <c r="AB102" s="193">
        <v>77.31335622</v>
      </c>
      <c r="AC102" s="177">
        <v>1.05377079696515</v>
      </c>
      <c r="AD102" s="195">
        <v>4.15720077999993</v>
      </c>
      <c r="AE102" s="656">
        <v>104.775104</v>
      </c>
      <c r="AF102" s="192">
        <v>9.362956</v>
      </c>
      <c r="AG102" s="193">
        <v>10.99512032</v>
      </c>
      <c r="AH102" s="177">
        <v>0.851555574427766</v>
      </c>
      <c r="AI102" s="195">
        <v>-1.63216432</v>
      </c>
      <c r="AJ102" s="196">
        <v>-18.351249</v>
      </c>
      <c r="AK102" s="192">
        <v>0</v>
      </c>
      <c r="AL102" s="193">
        <v>0</v>
      </c>
      <c r="AM102" s="177" t="s">
        <v>29</v>
      </c>
      <c r="AN102" s="195">
        <v>0</v>
      </c>
      <c r="AO102" s="196">
        <v>0</v>
      </c>
      <c r="AP102" s="192">
        <v>0</v>
      </c>
      <c r="AQ102" s="193">
        <v>0</v>
      </c>
      <c r="AR102" s="194" t="s">
        <v>29</v>
      </c>
      <c r="AS102" s="195">
        <v>0</v>
      </c>
      <c r="AT102" s="196">
        <v>0</v>
      </c>
      <c r="AU102" s="192">
        <v>-90.8335129999999</v>
      </c>
      <c r="AV102" s="193">
        <v>-88.30847654</v>
      </c>
      <c r="AW102" s="194">
        <v>0.971406635479028</v>
      </c>
      <c r="AX102" s="661">
        <v>-2.52503645999992</v>
      </c>
      <c r="AY102" s="196">
        <v>-89.9504019999999</v>
      </c>
      <c r="AZ102" s="230" t="s">
        <v>29</v>
      </c>
      <c r="BA102" s="177" t="s">
        <v>29</v>
      </c>
      <c r="BB102" s="177" t="s">
        <v>29</v>
      </c>
      <c r="BC102" s="248" t="s">
        <v>29</v>
      </c>
      <c r="BD102" s="249" t="s">
        <v>29</v>
      </c>
      <c r="BE102" s="230" t="s">
        <v>29</v>
      </c>
      <c r="BF102" s="177" t="s">
        <v>29</v>
      </c>
      <c r="BG102" s="177" t="s">
        <v>29</v>
      </c>
      <c r="BH102" s="177" t="s">
        <v>29</v>
      </c>
      <c r="BI102" s="249" t="s">
        <v>29</v>
      </c>
      <c r="BJ102" s="285">
        <v>0</v>
      </c>
      <c r="BK102" s="286">
        <v>0</v>
      </c>
      <c r="BL102" s="177" t="s">
        <v>29</v>
      </c>
      <c r="BM102" s="299">
        <v>0</v>
      </c>
      <c r="BN102" s="274">
        <v>0</v>
      </c>
      <c r="BO102" s="285">
        <v>-1.11492441373636</v>
      </c>
      <c r="BP102" s="286">
        <v>-1.14221501765766</v>
      </c>
      <c r="BQ102" s="177">
        <v>1.02389270277435</v>
      </c>
      <c r="BR102" s="299">
        <v>0.0272906039212928</v>
      </c>
      <c r="BS102" s="274">
        <v>-0.858509307707296</v>
      </c>
      <c r="BT102" s="193">
        <v>0</v>
      </c>
      <c r="BU102" s="668">
        <v>27.17853026</v>
      </c>
      <c r="BV102" s="669" t="str">
        <f t="shared" si="4"/>
        <v>/</v>
      </c>
      <c r="BW102" s="670">
        <f t="shared" si="5"/>
        <v>-3.34210540934526</v>
      </c>
      <c r="XDB102" s="172"/>
      <c r="XDC102" s="172"/>
      <c r="XDD102" s="172"/>
      <c r="XDE102" s="172"/>
      <c r="XDF102" s="172"/>
      <c r="XDG102" s="172"/>
      <c r="XDH102" s="172"/>
      <c r="XDI102" s="172"/>
      <c r="XDJ102" s="172"/>
      <c r="XDK102" s="172"/>
      <c r="XDL102" s="164"/>
      <c r="XDM102" s="164"/>
      <c r="XDN102" s="164"/>
      <c r="XDO102" s="164"/>
      <c r="XDP102" s="164"/>
      <c r="XDQ102" s="164"/>
      <c r="XDR102" s="164"/>
      <c r="XDS102" s="164"/>
      <c r="XDT102" s="164"/>
      <c r="XDU102" s="164"/>
      <c r="XDV102" s="164"/>
      <c r="XDW102" s="164"/>
      <c r="XDX102" s="164"/>
      <c r="XDY102" s="164"/>
      <c r="XDZ102" s="164"/>
      <c r="XEA102" s="164"/>
      <c r="XEB102" s="164"/>
      <c r="XEC102" s="164"/>
      <c r="XED102" s="164"/>
      <c r="XEE102" s="164"/>
      <c r="XEF102" s="164"/>
    </row>
    <row r="103" s="159" customFormat="1" ht="16.5" hidden="1" customHeight="1" outlineLevel="1" spans="1:16360">
      <c r="A103" s="203" t="s">
        <v>124</v>
      </c>
      <c r="B103" s="192">
        <v>0</v>
      </c>
      <c r="C103" s="193">
        <v>0</v>
      </c>
      <c r="D103" s="177" t="s">
        <v>29</v>
      </c>
      <c r="E103" s="195">
        <v>0</v>
      </c>
      <c r="F103" s="196">
        <v>0</v>
      </c>
      <c r="G103" s="192">
        <v>0</v>
      </c>
      <c r="H103" s="193">
        <v>0</v>
      </c>
      <c r="I103" s="177" t="s">
        <v>29</v>
      </c>
      <c r="J103" s="195">
        <v>0</v>
      </c>
      <c r="K103" s="196">
        <v>0</v>
      </c>
      <c r="L103" s="192">
        <v>0</v>
      </c>
      <c r="M103" s="193">
        <v>0</v>
      </c>
      <c r="N103" s="177" t="s">
        <v>29</v>
      </c>
      <c r="O103" s="195">
        <v>0</v>
      </c>
      <c r="P103" s="196">
        <v>0</v>
      </c>
      <c r="Q103" s="192"/>
      <c r="R103" s="193"/>
      <c r="S103" s="177"/>
      <c r="T103" s="195"/>
      <c r="U103" s="196"/>
      <c r="V103" s="230"/>
      <c r="W103" s="177"/>
      <c r="X103" s="177"/>
      <c r="Y103" s="248"/>
      <c r="Z103" s="249"/>
      <c r="AA103" s="192">
        <v>1.16365250768524e-14</v>
      </c>
      <c r="AB103" s="193">
        <v>0</v>
      </c>
      <c r="AC103" s="177" t="s">
        <v>29</v>
      </c>
      <c r="AD103" s="195">
        <v>1.16365250768524e-14</v>
      </c>
      <c r="AE103" s="656">
        <v>0</v>
      </c>
      <c r="AF103" s="192">
        <v>-1.62370117351429e-15</v>
      </c>
      <c r="AG103" s="193">
        <v>0</v>
      </c>
      <c r="AH103" s="177" t="s">
        <v>29</v>
      </c>
      <c r="AI103" s="195">
        <v>-1.62370117351429e-15</v>
      </c>
      <c r="AJ103" s="196">
        <v>0</v>
      </c>
      <c r="AK103" s="192">
        <v>0</v>
      </c>
      <c r="AL103" s="193">
        <v>0</v>
      </c>
      <c r="AM103" s="177" t="s">
        <v>29</v>
      </c>
      <c r="AN103" s="195">
        <v>0</v>
      </c>
      <c r="AO103" s="196">
        <v>0</v>
      </c>
      <c r="AP103" s="192">
        <v>0</v>
      </c>
      <c r="AQ103" s="193">
        <v>0</v>
      </c>
      <c r="AR103" s="194" t="s">
        <v>29</v>
      </c>
      <c r="AS103" s="195">
        <v>0</v>
      </c>
      <c r="AT103" s="196">
        <v>0</v>
      </c>
      <c r="AU103" s="192">
        <v>-1.00128239033381e-14</v>
      </c>
      <c r="AV103" s="193">
        <v>0</v>
      </c>
      <c r="AW103" s="194" t="s">
        <v>29</v>
      </c>
      <c r="AX103" s="661">
        <v>-1.00128239033381e-14</v>
      </c>
      <c r="AY103" s="196">
        <v>0</v>
      </c>
      <c r="AZ103" s="230" t="s">
        <v>29</v>
      </c>
      <c r="BA103" s="177" t="s">
        <v>29</v>
      </c>
      <c r="BB103" s="177" t="s">
        <v>29</v>
      </c>
      <c r="BC103" s="248" t="s">
        <v>29</v>
      </c>
      <c r="BD103" s="249" t="s">
        <v>29</v>
      </c>
      <c r="BE103" s="230" t="s">
        <v>29</v>
      </c>
      <c r="BF103" s="177" t="s">
        <v>29</v>
      </c>
      <c r="BG103" s="177" t="s">
        <v>29</v>
      </c>
      <c r="BH103" s="177" t="s">
        <v>29</v>
      </c>
      <c r="BI103" s="249" t="s">
        <v>29</v>
      </c>
      <c r="BJ103" s="285">
        <v>0</v>
      </c>
      <c r="BK103" s="286" t="s">
        <v>29</v>
      </c>
      <c r="BL103" s="177" t="s">
        <v>29</v>
      </c>
      <c r="BM103" s="299" t="s">
        <v>29</v>
      </c>
      <c r="BN103" s="274" t="s">
        <v>29</v>
      </c>
      <c r="BO103" s="285">
        <v>-0.86046511627907</v>
      </c>
      <c r="BP103" s="286" t="s">
        <v>29</v>
      </c>
      <c r="BQ103" s="177" t="s">
        <v>29</v>
      </c>
      <c r="BR103" s="299" t="s">
        <v>29</v>
      </c>
      <c r="BS103" s="274" t="s">
        <v>29</v>
      </c>
      <c r="BT103" s="193">
        <v>0</v>
      </c>
      <c r="BU103" s="668">
        <v>0</v>
      </c>
      <c r="BV103" s="669" t="str">
        <f t="shared" si="4"/>
        <v>/</v>
      </c>
      <c r="BW103" s="670" t="str">
        <f t="shared" si="5"/>
        <v>/</v>
      </c>
      <c r="XDB103" s="172"/>
      <c r="XDC103" s="172"/>
      <c r="XDD103" s="172"/>
      <c r="XDE103" s="172"/>
      <c r="XDF103" s="172"/>
      <c r="XDG103" s="172"/>
      <c r="XDH103" s="172"/>
      <c r="XDI103" s="172"/>
      <c r="XDJ103" s="172"/>
      <c r="XDK103" s="172"/>
      <c r="XDL103" s="164"/>
      <c r="XDM103" s="164"/>
      <c r="XDN103" s="164"/>
      <c r="XDO103" s="164"/>
      <c r="XDP103" s="164"/>
      <c r="XDQ103" s="164"/>
      <c r="XDR103" s="164"/>
      <c r="XDS103" s="164"/>
      <c r="XDT103" s="164"/>
      <c r="XDU103" s="164"/>
      <c r="XDV103" s="164"/>
      <c r="XDW103" s="164"/>
      <c r="XDX103" s="164"/>
      <c r="XDY103" s="164"/>
      <c r="XDZ103" s="164"/>
      <c r="XEA103" s="164"/>
      <c r="XEB103" s="164"/>
      <c r="XEC103" s="164"/>
      <c r="XED103" s="164"/>
      <c r="XEE103" s="164"/>
      <c r="XEF103" s="164"/>
    </row>
    <row r="104" s="159" customFormat="1" ht="16.5" hidden="1" customHeight="1" outlineLevel="1" spans="1:16360">
      <c r="A104" s="203" t="s">
        <v>125</v>
      </c>
      <c r="B104" s="192">
        <v>0</v>
      </c>
      <c r="C104" s="193">
        <v>0</v>
      </c>
      <c r="D104" s="177" t="s">
        <v>29</v>
      </c>
      <c r="E104" s="195">
        <v>0</v>
      </c>
      <c r="F104" s="196">
        <v>0</v>
      </c>
      <c r="G104" s="192">
        <v>0</v>
      </c>
      <c r="H104" s="193">
        <v>0</v>
      </c>
      <c r="I104" s="177" t="s">
        <v>29</v>
      </c>
      <c r="J104" s="195">
        <v>0</v>
      </c>
      <c r="K104" s="196">
        <v>0</v>
      </c>
      <c r="L104" s="192">
        <v>0</v>
      </c>
      <c r="M104" s="193">
        <v>0</v>
      </c>
      <c r="N104" s="177" t="s">
        <v>29</v>
      </c>
      <c r="O104" s="195">
        <v>0</v>
      </c>
      <c r="P104" s="196">
        <v>0</v>
      </c>
      <c r="Q104" s="192"/>
      <c r="R104" s="193"/>
      <c r="S104" s="177"/>
      <c r="T104" s="195"/>
      <c r="U104" s="196"/>
      <c r="V104" s="230"/>
      <c r="W104" s="177"/>
      <c r="X104" s="177"/>
      <c r="Y104" s="248"/>
      <c r="Z104" s="249"/>
      <c r="AA104" s="192">
        <v>0</v>
      </c>
      <c r="AB104" s="193">
        <v>0</v>
      </c>
      <c r="AC104" s="177" t="s">
        <v>29</v>
      </c>
      <c r="AD104" s="195">
        <v>0</v>
      </c>
      <c r="AE104" s="656">
        <v>0</v>
      </c>
      <c r="AF104" s="192">
        <v>0</v>
      </c>
      <c r="AG104" s="193">
        <v>0</v>
      </c>
      <c r="AH104" s="177" t="s">
        <v>29</v>
      </c>
      <c r="AI104" s="195">
        <v>0</v>
      </c>
      <c r="AJ104" s="196">
        <v>0</v>
      </c>
      <c r="AK104" s="192">
        <v>0</v>
      </c>
      <c r="AL104" s="193">
        <v>0</v>
      </c>
      <c r="AM104" s="177" t="s">
        <v>29</v>
      </c>
      <c r="AN104" s="195">
        <v>0</v>
      </c>
      <c r="AO104" s="196">
        <v>0</v>
      </c>
      <c r="AP104" s="192">
        <v>0</v>
      </c>
      <c r="AQ104" s="193">
        <v>0</v>
      </c>
      <c r="AR104" s="194" t="s">
        <v>29</v>
      </c>
      <c r="AS104" s="195">
        <v>0</v>
      </c>
      <c r="AT104" s="196">
        <v>0</v>
      </c>
      <c r="AU104" s="192">
        <v>0</v>
      </c>
      <c r="AV104" s="193">
        <v>0</v>
      </c>
      <c r="AW104" s="194" t="s">
        <v>29</v>
      </c>
      <c r="AX104" s="661">
        <v>0</v>
      </c>
      <c r="AY104" s="196">
        <v>0</v>
      </c>
      <c r="AZ104" s="230" t="s">
        <v>29</v>
      </c>
      <c r="BA104" s="177" t="s">
        <v>29</v>
      </c>
      <c r="BB104" s="177" t="s">
        <v>29</v>
      </c>
      <c r="BC104" s="248" t="s">
        <v>29</v>
      </c>
      <c r="BD104" s="249" t="s">
        <v>29</v>
      </c>
      <c r="BE104" s="230" t="s">
        <v>29</v>
      </c>
      <c r="BF104" s="177" t="s">
        <v>29</v>
      </c>
      <c r="BG104" s="177" t="s">
        <v>29</v>
      </c>
      <c r="BH104" s="177" t="s">
        <v>29</v>
      </c>
      <c r="BI104" s="249" t="s">
        <v>29</v>
      </c>
      <c r="BJ104" s="285" t="s">
        <v>29</v>
      </c>
      <c r="BK104" s="286" t="s">
        <v>29</v>
      </c>
      <c r="BL104" s="177" t="s">
        <v>29</v>
      </c>
      <c r="BM104" s="299" t="s">
        <v>29</v>
      </c>
      <c r="BN104" s="274" t="s">
        <v>29</v>
      </c>
      <c r="BO104" s="285" t="s">
        <v>29</v>
      </c>
      <c r="BP104" s="286" t="s">
        <v>29</v>
      </c>
      <c r="BQ104" s="177" t="s">
        <v>29</v>
      </c>
      <c r="BR104" s="299" t="s">
        <v>29</v>
      </c>
      <c r="BS104" s="274" t="s">
        <v>29</v>
      </c>
      <c r="BT104" s="193">
        <v>30.66037733</v>
      </c>
      <c r="BU104" s="668">
        <v>30.66037733</v>
      </c>
      <c r="BV104" s="669">
        <f t="shared" si="4"/>
        <v>0</v>
      </c>
      <c r="BW104" s="670">
        <f t="shared" si="5"/>
        <v>0</v>
      </c>
      <c r="XDB104" s="172"/>
      <c r="XDC104" s="172"/>
      <c r="XDD104" s="172"/>
      <c r="XDE104" s="172"/>
      <c r="XDF104" s="172"/>
      <c r="XDG104" s="172"/>
      <c r="XDH104" s="172"/>
      <c r="XDI104" s="172"/>
      <c r="XDJ104" s="172"/>
      <c r="XDK104" s="172"/>
      <c r="XDL104" s="164"/>
      <c r="XDM104" s="164"/>
      <c r="XDN104" s="164"/>
      <c r="XDO104" s="164"/>
      <c r="XDP104" s="164"/>
      <c r="XDQ104" s="164"/>
      <c r="XDR104" s="164"/>
      <c r="XDS104" s="164"/>
      <c r="XDT104" s="164"/>
      <c r="XDU104" s="164"/>
      <c r="XDV104" s="164"/>
      <c r="XDW104" s="164"/>
      <c r="XDX104" s="164"/>
      <c r="XDY104" s="164"/>
      <c r="XDZ104" s="164"/>
      <c r="XEA104" s="164"/>
      <c r="XEB104" s="164"/>
      <c r="XEC104" s="164"/>
      <c r="XED104" s="164"/>
      <c r="XEE104" s="164"/>
      <c r="XEF104" s="164"/>
    </row>
    <row r="105" s="159" customFormat="1" ht="16.2" collapsed="1" spans="1:75">
      <c r="A105" s="213" t="s">
        <v>126</v>
      </c>
      <c r="B105" s="214">
        <v>159.530945</v>
      </c>
      <c r="C105" s="215">
        <v>145.38</v>
      </c>
      <c r="D105" s="238">
        <v>1.09733763241161</v>
      </c>
      <c r="E105" s="215">
        <v>14.1509449999997</v>
      </c>
      <c r="F105" s="217">
        <v>1.00000000013978e-6</v>
      </c>
      <c r="G105" s="214">
        <v>-8.04630599999999</v>
      </c>
      <c r="H105" s="215">
        <v>-29.55</v>
      </c>
      <c r="I105" s="238">
        <v>0.27229461928934</v>
      </c>
      <c r="J105" s="215">
        <v>21.503694</v>
      </c>
      <c r="K105" s="217">
        <v>0</v>
      </c>
      <c r="L105" s="214">
        <v>-21.5019079999999</v>
      </c>
      <c r="M105" s="215">
        <v>0</v>
      </c>
      <c r="N105" s="238" t="s">
        <v>29</v>
      </c>
      <c r="O105" s="215">
        <v>-21.5019079999999</v>
      </c>
      <c r="P105" s="217">
        <v>3.526547</v>
      </c>
      <c r="Q105" s="214"/>
      <c r="R105" s="215"/>
      <c r="S105" s="238"/>
      <c r="T105" s="215"/>
      <c r="U105" s="217"/>
      <c r="V105" s="237"/>
      <c r="W105" s="238"/>
      <c r="X105" s="238"/>
      <c r="Y105" s="216"/>
      <c r="Z105" s="257"/>
      <c r="AA105" s="214">
        <v>353.046079</v>
      </c>
      <c r="AB105" s="215">
        <v>328.84477672</v>
      </c>
      <c r="AC105" s="238">
        <v>1.0735949116218</v>
      </c>
      <c r="AD105" s="215">
        <v>24.2013022799997</v>
      </c>
      <c r="AE105" s="328">
        <v>408.219215</v>
      </c>
      <c r="AF105" s="214">
        <v>-110.879771</v>
      </c>
      <c r="AG105" s="215">
        <v>104.89875132</v>
      </c>
      <c r="AH105" s="238">
        <v>-1.05701707222191</v>
      </c>
      <c r="AI105" s="215">
        <v>-215.77852232</v>
      </c>
      <c r="AJ105" s="217">
        <v>-60.2059899999998</v>
      </c>
      <c r="AK105" s="214">
        <v>0.353949999999999</v>
      </c>
      <c r="AL105" s="215">
        <v>0</v>
      </c>
      <c r="AM105" s="238" t="s">
        <v>29</v>
      </c>
      <c r="AN105" s="215">
        <v>0.353949999999999</v>
      </c>
      <c r="AO105" s="217">
        <v>1.940765</v>
      </c>
      <c r="AP105" s="214">
        <v>0.057305</v>
      </c>
      <c r="AQ105" s="215">
        <v>0</v>
      </c>
      <c r="AR105" s="216" t="s">
        <v>29</v>
      </c>
      <c r="AS105" s="215">
        <v>0.057305</v>
      </c>
      <c r="AT105" s="217">
        <v>0</v>
      </c>
      <c r="AU105" s="214">
        <v>-52.7905039999999</v>
      </c>
      <c r="AV105" s="215">
        <v>-258.81352804</v>
      </c>
      <c r="AW105" s="216">
        <v>1.79602880730469</v>
      </c>
      <c r="AX105" s="488">
        <v>206.02302404</v>
      </c>
      <c r="AY105" s="217">
        <v>-349.599006</v>
      </c>
      <c r="AZ105" s="237">
        <v>-0.330910745874413</v>
      </c>
      <c r="BA105" s="238">
        <v>-1.78025538616041</v>
      </c>
      <c r="BB105" s="238">
        <v>1.8141217555375</v>
      </c>
      <c r="BC105" s="216">
        <v>1.44934464028599</v>
      </c>
      <c r="BD105" s="257">
        <v>-349599005.951133</v>
      </c>
      <c r="BE105" s="237">
        <v>2.21302568601973</v>
      </c>
      <c r="BF105" s="238">
        <v>2.26196709808777</v>
      </c>
      <c r="BG105" s="238">
        <v>0.978363340426385</v>
      </c>
      <c r="BH105" s="238">
        <v>-0.0489414120680429</v>
      </c>
      <c r="BI105" s="257">
        <v>408219214.942939</v>
      </c>
      <c r="BJ105" s="292">
        <v>0.451870037621916</v>
      </c>
      <c r="BK105" s="293">
        <v>0.442093079446374</v>
      </c>
      <c r="BL105" s="238">
        <v>1.02211515771246</v>
      </c>
      <c r="BM105" s="238">
        <v>0.00977695817554203</v>
      </c>
      <c r="BN105" s="279">
        <v>2.44966420833419e-9</v>
      </c>
      <c r="BO105" s="292">
        <v>-0.149528651187767</v>
      </c>
      <c r="BP105" s="293">
        <v>-0.787038585868648</v>
      </c>
      <c r="BQ105" s="238">
        <v>1.81001102884589</v>
      </c>
      <c r="BR105" s="238">
        <v>0.63750993468088</v>
      </c>
      <c r="BS105" s="279">
        <v>-0.856400172147703</v>
      </c>
      <c r="BT105" s="215">
        <v>351.92037733</v>
      </c>
      <c r="BU105" s="634">
        <v>-533.92963375</v>
      </c>
      <c r="BV105" s="675">
        <f t="shared" si="4"/>
        <v>0.453315452234827</v>
      </c>
      <c r="BW105" s="257">
        <f t="shared" si="5"/>
        <v>1.90112834976169</v>
      </c>
    </row>
    <row r="106" s="159" customFormat="1" ht="16.2" spans="1:16360">
      <c r="A106" s="302" t="s">
        <v>127</v>
      </c>
      <c r="B106" s="303">
        <v>8553.11203409001</v>
      </c>
      <c r="C106" s="304">
        <v>11840.0895325</v>
      </c>
      <c r="D106" s="312">
        <v>0.722385756510749</v>
      </c>
      <c r="E106" s="306">
        <v>-3286.97749840999</v>
      </c>
      <c r="F106" s="307">
        <v>3849.044141</v>
      </c>
      <c r="G106" s="303">
        <v>435.890113999999</v>
      </c>
      <c r="H106" s="304">
        <v>464.41519563</v>
      </c>
      <c r="I106" s="312">
        <v>0.938578492051051</v>
      </c>
      <c r="J106" s="304">
        <v>-28.5250816300006</v>
      </c>
      <c r="K106" s="317">
        <v>459.442652999999</v>
      </c>
      <c r="L106" s="303">
        <v>5753.176026</v>
      </c>
      <c r="M106" s="304">
        <v>8268.64188942</v>
      </c>
      <c r="N106" s="312">
        <v>0.695782463787841</v>
      </c>
      <c r="O106" s="304">
        <v>-2515.46586342</v>
      </c>
      <c r="P106" s="317">
        <v>2509.72531999998</v>
      </c>
      <c r="Q106" s="303">
        <v>1506.10597509001</v>
      </c>
      <c r="R106" s="304">
        <v>2305.95267341</v>
      </c>
      <c r="S106" s="312">
        <v>0.653138285298289</v>
      </c>
      <c r="T106" s="304">
        <v>-799.846698319988</v>
      </c>
      <c r="U106" s="317">
        <v>768.229885000012</v>
      </c>
      <c r="V106" s="311">
        <v>0.176088652771897</v>
      </c>
      <c r="W106" s="312">
        <v>0.194758043600968</v>
      </c>
      <c r="X106" s="312">
        <v>0.904140591659867</v>
      </c>
      <c r="Y106" s="305">
        <v>-0.0186693908290707</v>
      </c>
      <c r="Z106" s="315">
        <v>0.199589783036477</v>
      </c>
      <c r="AA106" s="303">
        <v>1794.916698</v>
      </c>
      <c r="AB106" s="304">
        <v>1822.03922532</v>
      </c>
      <c r="AC106" s="312">
        <v>0.985114191317567</v>
      </c>
      <c r="AD106" s="306">
        <v>-27.1225273200016</v>
      </c>
      <c r="AE106" s="304">
        <v>992.804050999999</v>
      </c>
      <c r="AF106" s="303">
        <v>567.843600999999</v>
      </c>
      <c r="AG106" s="304">
        <v>939.21844052</v>
      </c>
      <c r="AH106" s="312">
        <v>0.604591622674712</v>
      </c>
      <c r="AI106" s="306">
        <v>-371.374839520001</v>
      </c>
      <c r="AJ106" s="307">
        <v>316.385914</v>
      </c>
      <c r="AK106" s="303">
        <v>2.857139</v>
      </c>
      <c r="AL106" s="304">
        <v>0.38</v>
      </c>
      <c r="AM106" s="312">
        <v>7.51878684210526</v>
      </c>
      <c r="AN106" s="306">
        <v>2.477139</v>
      </c>
      <c r="AO106" s="307">
        <v>5.402188</v>
      </c>
      <c r="AP106" s="303">
        <v>13.953205</v>
      </c>
      <c r="AQ106" s="304">
        <v>0</v>
      </c>
      <c r="AR106" s="305" t="s">
        <v>29</v>
      </c>
      <c r="AS106" s="306">
        <v>13.953205</v>
      </c>
      <c r="AT106" s="307">
        <v>0.0886289999999999</v>
      </c>
      <c r="AU106" s="303">
        <v>-9.89188490998625</v>
      </c>
      <c r="AV106" s="304">
        <v>346.15478161</v>
      </c>
      <c r="AW106" s="305">
        <v>-0.0285764791807239</v>
      </c>
      <c r="AX106" s="520">
        <v>-356.046666519986</v>
      </c>
      <c r="AY106" s="307">
        <v>-424.000237999986</v>
      </c>
      <c r="AZ106" s="311">
        <v>-0.0011565246509762</v>
      </c>
      <c r="BA106" s="312">
        <v>0.0292358246666831</v>
      </c>
      <c r="BB106" s="312">
        <v>-0.0395584754034375</v>
      </c>
      <c r="BC106" s="305">
        <v>-0.0303923493176593</v>
      </c>
      <c r="BD106" s="315">
        <v>-0.110157281254205</v>
      </c>
      <c r="BE106" s="311">
        <v>0.209855394252528</v>
      </c>
      <c r="BF106" s="312">
        <v>0.15388728440935</v>
      </c>
      <c r="BG106" s="312">
        <v>1.36369548048102</v>
      </c>
      <c r="BH106" s="312">
        <v>0.0559681098431774</v>
      </c>
      <c r="BI106" s="315">
        <v>0.257935220961655</v>
      </c>
      <c r="BJ106" s="324">
        <v>4.76518606329775</v>
      </c>
      <c r="BK106" s="325">
        <v>6.49826269817026</v>
      </c>
      <c r="BL106" s="312">
        <v>0.733301542986174</v>
      </c>
      <c r="BM106" s="312">
        <v>-1.73307663487251</v>
      </c>
      <c r="BN106" s="319">
        <v>3.876942420937</v>
      </c>
      <c r="BO106" s="324">
        <v>-0.00551105514869207</v>
      </c>
      <c r="BP106" s="325">
        <v>0.189982068881753</v>
      </c>
      <c r="BQ106" s="312">
        <v>-0.0290082910515215</v>
      </c>
      <c r="BR106" s="312">
        <v>-0.195493124030445</v>
      </c>
      <c r="BS106" s="319">
        <v>-0.427073436669516</v>
      </c>
      <c r="BT106" s="304">
        <v>33433.19547196</v>
      </c>
      <c r="BU106" s="307">
        <v>1478.31718527</v>
      </c>
      <c r="BV106" s="312">
        <f t="shared" si="4"/>
        <v>0.255826938267489</v>
      </c>
      <c r="BW106" s="315">
        <f t="shared" si="5"/>
        <v>-0.00669131429205394</v>
      </c>
      <c r="XDB106" s="172"/>
      <c r="XDC106" s="172"/>
      <c r="XDD106" s="172"/>
      <c r="XDE106" s="172"/>
      <c r="XDF106" s="172"/>
      <c r="XDG106" s="172"/>
      <c r="XDH106" s="172"/>
      <c r="XDI106" s="172"/>
      <c r="XDJ106" s="172"/>
      <c r="XDK106" s="172"/>
      <c r="XDL106" s="164"/>
      <c r="XDM106" s="164"/>
      <c r="XDN106" s="164"/>
      <c r="XDO106" s="164"/>
      <c r="XDP106" s="164"/>
      <c r="XDQ106" s="164"/>
      <c r="XDR106" s="164"/>
      <c r="XDS106" s="164"/>
      <c r="XDT106" s="164"/>
      <c r="XDU106" s="164"/>
      <c r="XDV106" s="164"/>
      <c r="XDW106" s="164"/>
      <c r="XDX106" s="164"/>
      <c r="XDY106" s="164"/>
      <c r="XDZ106" s="164"/>
      <c r="XEA106" s="164"/>
      <c r="XEB106" s="164"/>
      <c r="XEC106" s="164"/>
      <c r="XED106" s="164"/>
      <c r="XEE106" s="164"/>
      <c r="XEF106" s="164"/>
    </row>
    <row r="107" s="159" customFormat="1" ht="16.5" hidden="1" customHeight="1" outlineLevel="3" spans="1:75">
      <c r="A107" s="203" t="s">
        <v>128</v>
      </c>
      <c r="B107" s="192">
        <v>222.81278</v>
      </c>
      <c r="C107" s="193">
        <v>205.000464</v>
      </c>
      <c r="D107" s="177">
        <v>1.08688914967529</v>
      </c>
      <c r="E107" s="195">
        <v>17.8123160000004</v>
      </c>
      <c r="F107" s="258">
        <v>219.928159999999</v>
      </c>
      <c r="G107" s="192">
        <v>0</v>
      </c>
      <c r="H107" s="193">
        <v>0</v>
      </c>
      <c r="I107" s="177" t="s">
        <v>29</v>
      </c>
      <c r="J107" s="195">
        <v>0</v>
      </c>
      <c r="K107" s="196">
        <v>0</v>
      </c>
      <c r="L107" s="192">
        <v>150.779201</v>
      </c>
      <c r="M107" s="193">
        <v>137.43231108</v>
      </c>
      <c r="N107" s="177">
        <v>1.0971160989371</v>
      </c>
      <c r="O107" s="195">
        <v>13.3468899199999</v>
      </c>
      <c r="P107" s="196">
        <v>147.357438000002</v>
      </c>
      <c r="Q107" s="192">
        <v>72.0335790000004</v>
      </c>
      <c r="R107" s="193">
        <v>67.56815292</v>
      </c>
      <c r="S107" s="177">
        <v>1.0660877334517</v>
      </c>
      <c r="T107" s="195">
        <v>4.46542608000047</v>
      </c>
      <c r="U107" s="196">
        <v>72.5707219999969</v>
      </c>
      <c r="V107" s="230">
        <v>0.323291953899594</v>
      </c>
      <c r="W107" s="177">
        <v>0.329599999929756</v>
      </c>
      <c r="X107" s="177">
        <v>0.980861510826739</v>
      </c>
      <c r="Y107" s="248">
        <v>-0.00630804603016244</v>
      </c>
      <c r="Z107" s="249">
        <v>0.32997466991038</v>
      </c>
      <c r="AA107" s="192">
        <v>13.739334</v>
      </c>
      <c r="AB107" s="193">
        <v>13.61734808</v>
      </c>
      <c r="AC107" s="177">
        <v>1.00895812600834</v>
      </c>
      <c r="AD107" s="195">
        <v>0.121985920000006</v>
      </c>
      <c r="AE107" s="656">
        <v>12.344601</v>
      </c>
      <c r="AF107" s="192">
        <v>0.321932999999989</v>
      </c>
      <c r="AG107" s="193">
        <v>1.50307606</v>
      </c>
      <c r="AH107" s="177">
        <v>0.214182773957554</v>
      </c>
      <c r="AI107" s="195">
        <v>-1.18114306000001</v>
      </c>
      <c r="AJ107" s="196">
        <v>0.908411999999999</v>
      </c>
      <c r="AK107" s="192">
        <v>0</v>
      </c>
      <c r="AL107" s="193">
        <v>0</v>
      </c>
      <c r="AM107" s="177" t="s">
        <v>29</v>
      </c>
      <c r="AN107" s="195">
        <v>0</v>
      </c>
      <c r="AO107" s="196">
        <v>0</v>
      </c>
      <c r="AP107" s="192">
        <v>0</v>
      </c>
      <c r="AQ107" s="193">
        <v>0</v>
      </c>
      <c r="AR107" s="194" t="s">
        <v>29</v>
      </c>
      <c r="AS107" s="195">
        <v>0</v>
      </c>
      <c r="AT107" s="196">
        <v>0</v>
      </c>
      <c r="AU107" s="192">
        <v>57.9723120000004</v>
      </c>
      <c r="AV107" s="193">
        <v>52.44772878</v>
      </c>
      <c r="AW107" s="194">
        <v>1.10533503258405</v>
      </c>
      <c r="AX107" s="661">
        <v>5.52458322000047</v>
      </c>
      <c r="AY107" s="196">
        <v>59.3177089999969</v>
      </c>
      <c r="AZ107" s="230">
        <v>0.260183962517771</v>
      </c>
      <c r="BA107" s="177">
        <v>0.255842000338106</v>
      </c>
      <c r="BB107" s="177">
        <v>1.01697126419402</v>
      </c>
      <c r="BC107" s="248">
        <v>0.00434196217966448</v>
      </c>
      <c r="BD107" s="249">
        <v>0.269714023888515</v>
      </c>
      <c r="BE107" s="230">
        <v>0.0616631326084616</v>
      </c>
      <c r="BF107" s="177">
        <v>0.0664259378456822</v>
      </c>
      <c r="BG107" s="177">
        <v>0.928299014034468</v>
      </c>
      <c r="BH107" s="177">
        <v>-0.00476280523722056</v>
      </c>
      <c r="BI107" s="249">
        <v>0.0561301517731974</v>
      </c>
      <c r="BJ107" s="285">
        <v>16.2171456054566</v>
      </c>
      <c r="BK107" s="286">
        <v>15.0543602759988</v>
      </c>
      <c r="BL107" s="177">
        <v>1.07723910602244</v>
      </c>
      <c r="BM107" s="299">
        <v>1.16278532945783</v>
      </c>
      <c r="BN107" s="274">
        <v>17.8157366123052</v>
      </c>
      <c r="BO107" s="285">
        <v>4.21944120435535</v>
      </c>
      <c r="BP107" s="286">
        <v>3.85153764682205</v>
      </c>
      <c r="BQ107" s="177">
        <v>1.09552121549087</v>
      </c>
      <c r="BR107" s="299">
        <v>0.3679035575333</v>
      </c>
      <c r="BS107" s="274">
        <v>4.80515401024278</v>
      </c>
      <c r="BT107" s="193">
        <v>460.0012704</v>
      </c>
      <c r="BU107" s="668">
        <v>121.04008139</v>
      </c>
      <c r="BV107" s="669">
        <f t="shared" si="4"/>
        <v>0.484374270980274</v>
      </c>
      <c r="BW107" s="670">
        <f t="shared" si="5"/>
        <v>0.478951363335665</v>
      </c>
    </row>
    <row r="108" s="159" customFormat="1" ht="16.5" hidden="1" customHeight="1" outlineLevel="3" spans="1:75">
      <c r="A108" s="203" t="s">
        <v>129</v>
      </c>
      <c r="B108" s="192">
        <v>202.185587000001</v>
      </c>
      <c r="C108" s="193">
        <v>175.1799072</v>
      </c>
      <c r="D108" s="177">
        <v>1.15415968778411</v>
      </c>
      <c r="E108" s="195">
        <v>27.0056798000006</v>
      </c>
      <c r="F108" s="258">
        <v>185.088514000002</v>
      </c>
      <c r="G108" s="192">
        <v>0</v>
      </c>
      <c r="H108" s="193">
        <v>0</v>
      </c>
      <c r="I108" s="177" t="s">
        <v>29</v>
      </c>
      <c r="J108" s="195">
        <v>0</v>
      </c>
      <c r="K108" s="196">
        <v>0</v>
      </c>
      <c r="L108" s="192">
        <v>136.306930999999</v>
      </c>
      <c r="M108" s="193">
        <v>117.72089763</v>
      </c>
      <c r="N108" s="177">
        <v>1.15788219206768</v>
      </c>
      <c r="O108" s="195">
        <v>18.5860333699993</v>
      </c>
      <c r="P108" s="196">
        <v>124.564332</v>
      </c>
      <c r="Q108" s="192">
        <v>65.8786560000013</v>
      </c>
      <c r="R108" s="193">
        <v>57.45900957</v>
      </c>
      <c r="S108" s="177">
        <v>1.14653309364381</v>
      </c>
      <c r="T108" s="195">
        <v>8.41964643000129</v>
      </c>
      <c r="U108" s="196">
        <v>60.524182000002</v>
      </c>
      <c r="V108" s="230">
        <v>0.325832602499015</v>
      </c>
      <c r="W108" s="177">
        <v>0.328000000047951</v>
      </c>
      <c r="X108" s="177">
        <v>0.993392080644456</v>
      </c>
      <c r="Y108" s="248">
        <v>-0.00216739754893536</v>
      </c>
      <c r="Z108" s="249">
        <v>0.327001285449843</v>
      </c>
      <c r="AA108" s="192">
        <v>11.173155</v>
      </c>
      <c r="AB108" s="193">
        <v>11.48394007</v>
      </c>
      <c r="AC108" s="177">
        <v>0.972937417984975</v>
      </c>
      <c r="AD108" s="195">
        <v>-0.310785070000005</v>
      </c>
      <c r="AE108" s="656">
        <v>11.50644</v>
      </c>
      <c r="AF108" s="192">
        <v>1.0526660000001</v>
      </c>
      <c r="AG108" s="193">
        <v>0.848056279999997</v>
      </c>
      <c r="AH108" s="177">
        <v>1.24126903464485</v>
      </c>
      <c r="AI108" s="195">
        <v>0.204609720000104</v>
      </c>
      <c r="AJ108" s="196">
        <v>0.727924999999998</v>
      </c>
      <c r="AK108" s="192">
        <v>0</v>
      </c>
      <c r="AL108" s="193">
        <v>0</v>
      </c>
      <c r="AM108" s="177" t="s">
        <v>29</v>
      </c>
      <c r="AN108" s="195">
        <v>0</v>
      </c>
      <c r="AO108" s="196">
        <v>0</v>
      </c>
      <c r="AP108" s="192">
        <v>0</v>
      </c>
      <c r="AQ108" s="193">
        <v>0</v>
      </c>
      <c r="AR108" s="194" t="s">
        <v>29</v>
      </c>
      <c r="AS108" s="195">
        <v>0</v>
      </c>
      <c r="AT108" s="196">
        <v>0</v>
      </c>
      <c r="AU108" s="192">
        <v>53.6528350000012</v>
      </c>
      <c r="AV108" s="193">
        <v>45.12701322</v>
      </c>
      <c r="AW108" s="194">
        <v>1.18892944982724</v>
      </c>
      <c r="AX108" s="661">
        <v>8.52582178000119</v>
      </c>
      <c r="AY108" s="196">
        <v>48.289817000002</v>
      </c>
      <c r="AZ108" s="230">
        <v>0.265364291273646</v>
      </c>
      <c r="BA108" s="177">
        <v>0.257603819646275</v>
      </c>
      <c r="BB108" s="177">
        <v>1.03012560775701</v>
      </c>
      <c r="BC108" s="248">
        <v>0.00776047162737059</v>
      </c>
      <c r="BD108" s="249">
        <v>0.260901208596885</v>
      </c>
      <c r="BE108" s="230">
        <v>0.055261876802326</v>
      </c>
      <c r="BF108" s="177">
        <v>0.0655551213238684</v>
      </c>
      <c r="BG108" s="177">
        <v>0.842983365545315</v>
      </c>
      <c r="BH108" s="177">
        <v>-0.0102932445215424</v>
      </c>
      <c r="BI108" s="249">
        <v>0.0621672288103187</v>
      </c>
      <c r="BJ108" s="285">
        <v>18.0956575828404</v>
      </c>
      <c r="BK108" s="286">
        <v>15.2543383309384</v>
      </c>
      <c r="BL108" s="177">
        <v>1.18626302827828</v>
      </c>
      <c r="BM108" s="299">
        <v>2.841319251902</v>
      </c>
      <c r="BN108" s="274">
        <v>16.0856454298638</v>
      </c>
      <c r="BO108" s="285">
        <v>4.80194134960101</v>
      </c>
      <c r="BP108" s="286">
        <v>3.92957582022631</v>
      </c>
      <c r="BQ108" s="177">
        <v>1.22199992296483</v>
      </c>
      <c r="BR108" s="299">
        <v>0.872365529374699</v>
      </c>
      <c r="BS108" s="274">
        <v>4.19676433371242</v>
      </c>
      <c r="BT108" s="193">
        <v>391.5298656</v>
      </c>
      <c r="BU108" s="668">
        <v>103.04937725</v>
      </c>
      <c r="BV108" s="669">
        <f t="shared" si="4"/>
        <v>0.516398887451821</v>
      </c>
      <c r="BW108" s="670">
        <f t="shared" si="5"/>
        <v>0.520651715049556</v>
      </c>
    </row>
    <row r="109" s="159" customFormat="1" ht="16.5" hidden="1" customHeight="1" outlineLevel="3" spans="1:75">
      <c r="A109" s="203" t="s">
        <v>130</v>
      </c>
      <c r="B109" s="192">
        <v>94.1235249999994</v>
      </c>
      <c r="C109" s="193">
        <v>81.50001914</v>
      </c>
      <c r="D109" s="177">
        <v>1.15488960607868</v>
      </c>
      <c r="E109" s="195">
        <v>12.6235058599994</v>
      </c>
      <c r="F109" s="258">
        <v>82.6944489999996</v>
      </c>
      <c r="G109" s="192">
        <v>0</v>
      </c>
      <c r="H109" s="193">
        <v>0</v>
      </c>
      <c r="I109" s="177" t="s">
        <v>29</v>
      </c>
      <c r="J109" s="195">
        <v>0</v>
      </c>
      <c r="K109" s="196">
        <v>0</v>
      </c>
      <c r="L109" s="192">
        <v>63.2600079999997</v>
      </c>
      <c r="M109" s="193">
        <v>54.18936272</v>
      </c>
      <c r="N109" s="177">
        <v>1.16738793048496</v>
      </c>
      <c r="O109" s="195">
        <v>9.07064527999974</v>
      </c>
      <c r="P109" s="196">
        <v>54.6667049999991</v>
      </c>
      <c r="Q109" s="192">
        <v>30.8635169999997</v>
      </c>
      <c r="R109" s="193">
        <v>27.31065642</v>
      </c>
      <c r="S109" s="177">
        <v>1.13009063295153</v>
      </c>
      <c r="T109" s="195">
        <v>3.55286057999965</v>
      </c>
      <c r="U109" s="196">
        <v>28.0277440000005</v>
      </c>
      <c r="V109" s="230">
        <v>0.327904389471175</v>
      </c>
      <c r="W109" s="177">
        <v>0.335100000075902</v>
      </c>
      <c r="X109" s="177">
        <v>0.978526975222031</v>
      </c>
      <c r="Y109" s="248">
        <v>-0.00719561060472712</v>
      </c>
      <c r="Z109" s="249">
        <v>0.338931383411245</v>
      </c>
      <c r="AA109" s="192">
        <v>6.00966799999999</v>
      </c>
      <c r="AB109" s="193">
        <v>8.32065505</v>
      </c>
      <c r="AC109" s="177">
        <v>0.722259000509821</v>
      </c>
      <c r="AD109" s="195">
        <v>-2.31098705000001</v>
      </c>
      <c r="AE109" s="656">
        <v>6.82085</v>
      </c>
      <c r="AF109" s="192">
        <v>0.438271999999981</v>
      </c>
      <c r="AG109" s="193">
        <v>0.621017469999998</v>
      </c>
      <c r="AH109" s="177">
        <v>0.705732159193497</v>
      </c>
      <c r="AI109" s="195">
        <v>-0.182745470000017</v>
      </c>
      <c r="AJ109" s="196">
        <v>0.573608999999998</v>
      </c>
      <c r="AK109" s="192">
        <v>0</v>
      </c>
      <c r="AL109" s="193">
        <v>0</v>
      </c>
      <c r="AM109" s="177" t="s">
        <v>29</v>
      </c>
      <c r="AN109" s="195">
        <v>0</v>
      </c>
      <c r="AO109" s="196">
        <v>0</v>
      </c>
      <c r="AP109" s="192">
        <v>0</v>
      </c>
      <c r="AQ109" s="193">
        <v>0</v>
      </c>
      <c r="AR109" s="194" t="s">
        <v>29</v>
      </c>
      <c r="AS109" s="195">
        <v>0</v>
      </c>
      <c r="AT109" s="196">
        <v>0</v>
      </c>
      <c r="AU109" s="192">
        <v>24.4155769999997</v>
      </c>
      <c r="AV109" s="193">
        <v>18.3689839</v>
      </c>
      <c r="AW109" s="194">
        <v>1.3291740649846</v>
      </c>
      <c r="AX109" s="661">
        <v>6.04659309999967</v>
      </c>
      <c r="AY109" s="196">
        <v>20.6332850000005</v>
      </c>
      <c r="AZ109" s="230">
        <v>0.259399305327758</v>
      </c>
      <c r="BA109" s="177">
        <v>0.225386252590272</v>
      </c>
      <c r="BB109" s="177">
        <v>1.15091005927197</v>
      </c>
      <c r="BC109" s="248">
        <v>0.0340130527374861</v>
      </c>
      <c r="BD109" s="249">
        <v>0.249512334255962</v>
      </c>
      <c r="BE109" s="230">
        <v>0.0638487349469756</v>
      </c>
      <c r="BF109" s="177">
        <v>0.102093903017456</v>
      </c>
      <c r="BG109" s="177">
        <v>0.625392242434482</v>
      </c>
      <c r="BH109" s="177">
        <v>-0.0382451680704808</v>
      </c>
      <c r="BI109" s="249">
        <v>0.0824825617980722</v>
      </c>
      <c r="BJ109" s="285">
        <v>15.6620174359049</v>
      </c>
      <c r="BK109" s="286">
        <v>9.7949042052885</v>
      </c>
      <c r="BL109" s="177">
        <v>1.59899648915898</v>
      </c>
      <c r="BM109" s="299">
        <v>5.86711323061636</v>
      </c>
      <c r="BN109" s="274">
        <v>12.1237747494813</v>
      </c>
      <c r="BO109" s="285">
        <v>4.06271644290495</v>
      </c>
      <c r="BP109" s="286">
        <v>2.20763675331067</v>
      </c>
      <c r="BQ109" s="177">
        <v>1.84030114411364</v>
      </c>
      <c r="BR109" s="299">
        <v>1.85507968959428</v>
      </c>
      <c r="BS109" s="274">
        <v>3.02503133773657</v>
      </c>
      <c r="BT109" s="193">
        <v>194.49997419</v>
      </c>
      <c r="BU109" s="668">
        <v>46.90381389</v>
      </c>
      <c r="BV109" s="669">
        <f t="shared" si="4"/>
        <v>0.483925642622726</v>
      </c>
      <c r="BW109" s="670">
        <f t="shared" si="5"/>
        <v>0.520545665161893</v>
      </c>
    </row>
    <row r="110" s="159" customFormat="1" ht="16.5" hidden="1" customHeight="1" outlineLevel="3" spans="1:75">
      <c r="A110" s="203" t="s">
        <v>131</v>
      </c>
      <c r="B110" s="192">
        <v>37.8187510000001</v>
      </c>
      <c r="C110" s="193">
        <v>31.01956</v>
      </c>
      <c r="D110" s="177">
        <v>1.21919043983861</v>
      </c>
      <c r="E110" s="195">
        <v>6.79919100000009</v>
      </c>
      <c r="F110" s="258">
        <v>39.028393</v>
      </c>
      <c r="G110" s="192">
        <v>0</v>
      </c>
      <c r="H110" s="193">
        <v>0</v>
      </c>
      <c r="I110" s="177" t="s">
        <v>29</v>
      </c>
      <c r="J110" s="195">
        <v>0</v>
      </c>
      <c r="K110" s="196">
        <v>0</v>
      </c>
      <c r="L110" s="192">
        <v>31.092231</v>
      </c>
      <c r="M110" s="193">
        <v>23.1095722</v>
      </c>
      <c r="N110" s="177">
        <v>1.34542650685676</v>
      </c>
      <c r="O110" s="195">
        <v>7.98265879999997</v>
      </c>
      <c r="P110" s="196">
        <v>29.1048020000001</v>
      </c>
      <c r="Q110" s="192">
        <v>6.72652000000011</v>
      </c>
      <c r="R110" s="193">
        <v>7.9099878</v>
      </c>
      <c r="S110" s="177">
        <v>0.85038310678559</v>
      </c>
      <c r="T110" s="195">
        <v>-1.18346779999989</v>
      </c>
      <c r="U110" s="196">
        <v>9.92359099999988</v>
      </c>
      <c r="V110" s="230">
        <v>0.177862034629332</v>
      </c>
      <c r="W110" s="177">
        <v>0.255</v>
      </c>
      <c r="X110" s="177">
        <v>0.697498175016989</v>
      </c>
      <c r="Y110" s="248">
        <v>-0.0771379653706677</v>
      </c>
      <c r="Z110" s="249">
        <v>0.254265939158701</v>
      </c>
      <c r="AA110" s="192">
        <v>10.073967</v>
      </c>
      <c r="AB110" s="193">
        <v>7.87150105</v>
      </c>
      <c r="AC110" s="177">
        <v>1.27980253524834</v>
      </c>
      <c r="AD110" s="195">
        <v>2.20246594999999</v>
      </c>
      <c r="AE110" s="656">
        <v>7.12840499999998</v>
      </c>
      <c r="AF110" s="192">
        <v>0.770075999999999</v>
      </c>
      <c r="AG110" s="193">
        <v>0.80593701</v>
      </c>
      <c r="AH110" s="177">
        <v>0.95550395433509</v>
      </c>
      <c r="AI110" s="195">
        <v>-0.0358610100000011</v>
      </c>
      <c r="AJ110" s="196">
        <v>0.854366999999998</v>
      </c>
      <c r="AK110" s="192">
        <v>0</v>
      </c>
      <c r="AL110" s="193">
        <v>0</v>
      </c>
      <c r="AM110" s="177" t="s">
        <v>29</v>
      </c>
      <c r="AN110" s="195">
        <v>0</v>
      </c>
      <c r="AO110" s="196">
        <v>0</v>
      </c>
      <c r="AP110" s="192">
        <v>0</v>
      </c>
      <c r="AQ110" s="193">
        <v>0</v>
      </c>
      <c r="AR110" s="194" t="s">
        <v>29</v>
      </c>
      <c r="AS110" s="195">
        <v>0</v>
      </c>
      <c r="AT110" s="196">
        <v>0</v>
      </c>
      <c r="AU110" s="192">
        <v>-4.11752299999988</v>
      </c>
      <c r="AV110" s="193">
        <v>-0.767450260000003</v>
      </c>
      <c r="AW110" s="194">
        <v>-3.36519852113916</v>
      </c>
      <c r="AX110" s="661">
        <v>-3.35007273999988</v>
      </c>
      <c r="AY110" s="196">
        <v>1.9408189999999</v>
      </c>
      <c r="AZ110" s="230">
        <v>-0.108875171472476</v>
      </c>
      <c r="BA110" s="177">
        <v>-0.0247408493221697</v>
      </c>
      <c r="BB110" s="177">
        <v>-2.40062384499126</v>
      </c>
      <c r="BC110" s="248">
        <v>-0.0841343221503062</v>
      </c>
      <c r="BD110" s="249">
        <v>0.0497283862033444</v>
      </c>
      <c r="BE110" s="230">
        <v>0.266374926025451</v>
      </c>
      <c r="BF110" s="177">
        <v>0.253759274793066</v>
      </c>
      <c r="BG110" s="177">
        <v>1.04971503501763</v>
      </c>
      <c r="BH110" s="177">
        <v>0.0126156512323854</v>
      </c>
      <c r="BI110" s="249">
        <v>0.182646643944576</v>
      </c>
      <c r="BJ110" s="285">
        <v>3.75410709604271</v>
      </c>
      <c r="BK110" s="286">
        <v>3.94074266178241</v>
      </c>
      <c r="BL110" s="177">
        <v>0.952639494187302</v>
      </c>
      <c r="BM110" s="299">
        <v>-0.186635565739693</v>
      </c>
      <c r="BN110" s="274">
        <v>5.47505269411602</v>
      </c>
      <c r="BO110" s="285">
        <v>-0.408729053807689</v>
      </c>
      <c r="BP110" s="286">
        <v>-0.0974973204126045</v>
      </c>
      <c r="BQ110" s="177">
        <v>-2.19220807380105</v>
      </c>
      <c r="BR110" s="299">
        <v>-0.311231733395085</v>
      </c>
      <c r="BS110" s="274">
        <v>0.272265534856663</v>
      </c>
      <c r="BT110" s="193">
        <v>68.02312</v>
      </c>
      <c r="BU110" s="668">
        <v>-0.353980520000018</v>
      </c>
      <c r="BV110" s="669">
        <f t="shared" si="4"/>
        <v>0.555969073456203</v>
      </c>
      <c r="BW110" s="670">
        <f t="shared" si="5"/>
        <v>-9.63206099589794</v>
      </c>
    </row>
    <row r="111" s="159" customFormat="1" ht="16.5" hidden="1" customHeight="1" outlineLevel="3" spans="1:75">
      <c r="A111" s="203" t="s">
        <v>132</v>
      </c>
      <c r="B111" s="192">
        <v>189.595882000001</v>
      </c>
      <c r="C111" s="193">
        <v>187.00031427</v>
      </c>
      <c r="D111" s="177">
        <v>1.01388001801031</v>
      </c>
      <c r="E111" s="195">
        <v>2.59556773000074</v>
      </c>
      <c r="F111" s="258">
        <v>169.369421000001</v>
      </c>
      <c r="G111" s="192">
        <v>0</v>
      </c>
      <c r="H111" s="193">
        <v>0</v>
      </c>
      <c r="I111" s="177" t="s">
        <v>29</v>
      </c>
      <c r="J111" s="195">
        <v>0</v>
      </c>
      <c r="K111" s="196">
        <v>0</v>
      </c>
      <c r="L111" s="192">
        <v>127.317748000001</v>
      </c>
      <c r="M111" s="193">
        <v>125.58941107</v>
      </c>
      <c r="N111" s="177">
        <v>1.0137618045604</v>
      </c>
      <c r="O111" s="195">
        <v>1.72833693000068</v>
      </c>
      <c r="P111" s="196">
        <v>114.558989999999</v>
      </c>
      <c r="Q111" s="192">
        <v>62.2781340000001</v>
      </c>
      <c r="R111" s="193">
        <v>61.4109032000001</v>
      </c>
      <c r="S111" s="177">
        <v>1.0141217724347</v>
      </c>
      <c r="T111" s="195">
        <v>0.867230800000058</v>
      </c>
      <c r="U111" s="196">
        <v>54.8104310000023</v>
      </c>
      <c r="V111" s="230">
        <v>0.328478305240827</v>
      </c>
      <c r="W111" s="177">
        <v>0.328399999966482</v>
      </c>
      <c r="X111" s="177">
        <v>1.00023844480619</v>
      </c>
      <c r="Y111" s="248">
        <v>7.8305274345658e-5</v>
      </c>
      <c r="Z111" s="249">
        <v>0.32361468012577</v>
      </c>
      <c r="AA111" s="192">
        <v>12.270586</v>
      </c>
      <c r="AB111" s="193">
        <v>14.8090021</v>
      </c>
      <c r="AC111" s="177">
        <v>0.828589658988567</v>
      </c>
      <c r="AD111" s="195">
        <v>-2.53841610000003</v>
      </c>
      <c r="AE111" s="656">
        <v>12.750968</v>
      </c>
      <c r="AF111" s="192">
        <v>1.088122</v>
      </c>
      <c r="AG111" s="193">
        <v>1.74002799</v>
      </c>
      <c r="AH111" s="177">
        <v>0.625347411796517</v>
      </c>
      <c r="AI111" s="195">
        <v>-0.651905990000003</v>
      </c>
      <c r="AJ111" s="196">
        <v>1.06793399999999</v>
      </c>
      <c r="AK111" s="192">
        <v>0</v>
      </c>
      <c r="AL111" s="193">
        <v>0</v>
      </c>
      <c r="AM111" s="177" t="s">
        <v>29</v>
      </c>
      <c r="AN111" s="195">
        <v>0</v>
      </c>
      <c r="AO111" s="196">
        <v>0</v>
      </c>
      <c r="AP111" s="192">
        <v>0</v>
      </c>
      <c r="AQ111" s="193">
        <v>0</v>
      </c>
      <c r="AR111" s="194" t="s">
        <v>29</v>
      </c>
      <c r="AS111" s="195">
        <v>0</v>
      </c>
      <c r="AT111" s="196">
        <v>0</v>
      </c>
      <c r="AU111" s="192">
        <v>48.9194260000002</v>
      </c>
      <c r="AV111" s="193">
        <v>44.8618731100001</v>
      </c>
      <c r="AW111" s="194">
        <v>1.09044546312302</v>
      </c>
      <c r="AX111" s="661">
        <v>4.0575528900001</v>
      </c>
      <c r="AY111" s="196">
        <v>40.9915290000023</v>
      </c>
      <c r="AZ111" s="230">
        <v>0.2580194542411</v>
      </c>
      <c r="BA111" s="177">
        <v>0.239902661581768</v>
      </c>
      <c r="BB111" s="177">
        <v>1.07551726412655</v>
      </c>
      <c r="BC111" s="248">
        <v>0.0181167926593319</v>
      </c>
      <c r="BD111" s="249">
        <v>0.242024379359495</v>
      </c>
      <c r="BE111" s="230">
        <v>0.0647196862640715</v>
      </c>
      <c r="BF111" s="177">
        <v>0.079192391509129</v>
      </c>
      <c r="BG111" s="177">
        <v>0.817246266096294</v>
      </c>
      <c r="BH111" s="177">
        <v>-0.0144727052450575</v>
      </c>
      <c r="BI111" s="249">
        <v>0.0752849476884018</v>
      </c>
      <c r="BJ111" s="285">
        <v>15.4512491905441</v>
      </c>
      <c r="BK111" s="286">
        <v>12.6274757074955</v>
      </c>
      <c r="BL111" s="177">
        <v>1.22362137520268</v>
      </c>
      <c r="BM111" s="299">
        <v>2.82377348304855</v>
      </c>
      <c r="BN111" s="274">
        <v>13.2828677007111</v>
      </c>
      <c r="BO111" s="285">
        <v>3.98672288348741</v>
      </c>
      <c r="BP111" s="286">
        <v>3.02936503128729</v>
      </c>
      <c r="BQ111" s="177">
        <v>1.31602591378475</v>
      </c>
      <c r="BR111" s="299">
        <v>0.957357852200122</v>
      </c>
      <c r="BS111" s="274">
        <v>3.2147778113789</v>
      </c>
      <c r="BT111" s="193">
        <v>427.0002413</v>
      </c>
      <c r="BU111" s="668">
        <v>106.13781901</v>
      </c>
      <c r="BV111" s="669">
        <f t="shared" si="4"/>
        <v>0.444018208099315</v>
      </c>
      <c r="BW111" s="670">
        <f t="shared" si="5"/>
        <v>0.460904760021413</v>
      </c>
    </row>
    <row r="112" s="159" customFormat="1" ht="16.5" hidden="1" customHeight="1" outlineLevel="3" spans="1:75">
      <c r="A112" s="203" t="s">
        <v>133</v>
      </c>
      <c r="B112" s="192">
        <v>367.754173999999</v>
      </c>
      <c r="C112" s="193">
        <v>324.99693125</v>
      </c>
      <c r="D112" s="177">
        <v>1.13156198917186</v>
      </c>
      <c r="E112" s="195">
        <v>42.7572427499987</v>
      </c>
      <c r="F112" s="258">
        <v>318.172459999998</v>
      </c>
      <c r="G112" s="192">
        <v>0</v>
      </c>
      <c r="H112" s="193">
        <v>0</v>
      </c>
      <c r="I112" s="177" t="s">
        <v>29</v>
      </c>
      <c r="J112" s="195">
        <v>0</v>
      </c>
      <c r="K112" s="196">
        <v>0</v>
      </c>
      <c r="L112" s="192">
        <v>247.077202999998</v>
      </c>
      <c r="M112" s="193">
        <v>213.19798689</v>
      </c>
      <c r="N112" s="177">
        <v>1.15890964358626</v>
      </c>
      <c r="O112" s="195">
        <v>33.8792161099982</v>
      </c>
      <c r="P112" s="196">
        <v>193.466502000002</v>
      </c>
      <c r="Q112" s="192">
        <v>120.676971000001</v>
      </c>
      <c r="R112" s="193">
        <v>111.79894436</v>
      </c>
      <c r="S112" s="177">
        <v>1.07941064820266</v>
      </c>
      <c r="T112" s="195">
        <v>8.87802664000054</v>
      </c>
      <c r="U112" s="196">
        <v>124.705957999996</v>
      </c>
      <c r="V112" s="230">
        <v>0.32814575477803</v>
      </c>
      <c r="W112" s="177">
        <v>0.34400000003077</v>
      </c>
      <c r="X112" s="177">
        <v>0.953912077757786</v>
      </c>
      <c r="Y112" s="248">
        <v>-0.0158542452527396</v>
      </c>
      <c r="Z112" s="249">
        <v>0.391944538505931</v>
      </c>
      <c r="AA112" s="192">
        <v>18.432247</v>
      </c>
      <c r="AB112" s="193">
        <v>18.52786411</v>
      </c>
      <c r="AC112" s="177">
        <v>0.994839280478724</v>
      </c>
      <c r="AD112" s="195">
        <v>-0.0956171100000311</v>
      </c>
      <c r="AE112" s="656">
        <v>17.150585</v>
      </c>
      <c r="AF112" s="192">
        <v>0.71358500000011</v>
      </c>
      <c r="AG112" s="193">
        <v>1.22350298999999</v>
      </c>
      <c r="AH112" s="177">
        <v>0.583231104322936</v>
      </c>
      <c r="AI112" s="195">
        <v>-0.509917989999882</v>
      </c>
      <c r="AJ112" s="196">
        <v>0.759323999999999</v>
      </c>
      <c r="AK112" s="192">
        <v>0</v>
      </c>
      <c r="AL112" s="193">
        <v>0</v>
      </c>
      <c r="AM112" s="177" t="s">
        <v>29</v>
      </c>
      <c r="AN112" s="195">
        <v>0</v>
      </c>
      <c r="AO112" s="196">
        <v>0</v>
      </c>
      <c r="AP112" s="192">
        <v>0</v>
      </c>
      <c r="AQ112" s="193">
        <v>0</v>
      </c>
      <c r="AR112" s="194" t="s">
        <v>29</v>
      </c>
      <c r="AS112" s="195">
        <v>0</v>
      </c>
      <c r="AT112" s="196">
        <v>0</v>
      </c>
      <c r="AU112" s="192">
        <v>101.531139000001</v>
      </c>
      <c r="AV112" s="193">
        <v>92.0475772600001</v>
      </c>
      <c r="AW112" s="194">
        <v>1.10302891202897</v>
      </c>
      <c r="AX112" s="661">
        <v>9.48356174000045</v>
      </c>
      <c r="AY112" s="196">
        <v>106.796048999996</v>
      </c>
      <c r="AZ112" s="230">
        <v>0.276084260025288</v>
      </c>
      <c r="BA112" s="177">
        <v>0.283225988953088</v>
      </c>
      <c r="BB112" s="177">
        <v>0.974784344635183</v>
      </c>
      <c r="BC112" s="248">
        <v>-0.00714172892780057</v>
      </c>
      <c r="BD112" s="249">
        <v>0.33565459750978</v>
      </c>
      <c r="BE112" s="230">
        <v>0.0501211088905276</v>
      </c>
      <c r="BF112" s="177">
        <v>0.0570093509459868</v>
      </c>
      <c r="BG112" s="177">
        <v>0.879173469945563</v>
      </c>
      <c r="BH112" s="177">
        <v>-0.00688824205545922</v>
      </c>
      <c r="BI112" s="249">
        <v>0.0539034239481321</v>
      </c>
      <c r="BJ112" s="285">
        <v>19.9516734991669</v>
      </c>
      <c r="BK112" s="286">
        <v>17.5409820214835</v>
      </c>
      <c r="BL112" s="177">
        <v>1.13743195647375</v>
      </c>
      <c r="BM112" s="299">
        <v>2.41069147768341</v>
      </c>
      <c r="BN112" s="274">
        <v>18.551697216159</v>
      </c>
      <c r="BO112" s="285">
        <v>5.50834301428365</v>
      </c>
      <c r="BP112" s="286">
        <v>4.96806198024302</v>
      </c>
      <c r="BQ112" s="177">
        <v>1.10875086425838</v>
      </c>
      <c r="BR112" s="299">
        <v>0.540281034040632</v>
      </c>
      <c r="BS112" s="274">
        <v>6.22696246221315</v>
      </c>
      <c r="BT112" s="193">
        <v>689.99417283</v>
      </c>
      <c r="BU112" s="668">
        <v>197.05926125</v>
      </c>
      <c r="BV112" s="669">
        <f t="shared" si="4"/>
        <v>0.532981564890122</v>
      </c>
      <c r="BW112" s="670">
        <f t="shared" si="5"/>
        <v>0.515231501204062</v>
      </c>
    </row>
    <row r="113" s="159" customFormat="1" ht="16.5" hidden="1" customHeight="1" outlineLevel="3" spans="1:75">
      <c r="A113" s="203" t="s">
        <v>134</v>
      </c>
      <c r="B113" s="192">
        <v>108.673649</v>
      </c>
      <c r="C113" s="193">
        <v>133.99392</v>
      </c>
      <c r="D113" s="177">
        <v>0.811034179759797</v>
      </c>
      <c r="E113" s="195">
        <v>-25.3202710000001</v>
      </c>
      <c r="F113" s="258">
        <v>136.55242</v>
      </c>
      <c r="G113" s="192">
        <v>0</v>
      </c>
      <c r="H113" s="193">
        <v>0</v>
      </c>
      <c r="I113" s="177" t="s">
        <v>29</v>
      </c>
      <c r="J113" s="195">
        <v>0</v>
      </c>
      <c r="K113" s="196">
        <v>0</v>
      </c>
      <c r="L113" s="192">
        <v>74.087097</v>
      </c>
      <c r="M113" s="193">
        <v>90.08411242</v>
      </c>
      <c r="N113" s="177">
        <v>0.822421346114652</v>
      </c>
      <c r="O113" s="195">
        <v>-15.99701542</v>
      </c>
      <c r="P113" s="196">
        <v>91.0951729999999</v>
      </c>
      <c r="Q113" s="192">
        <v>34.5865519999999</v>
      </c>
      <c r="R113" s="193">
        <v>43.90980758</v>
      </c>
      <c r="S113" s="177">
        <v>0.78767259312139</v>
      </c>
      <c r="T113" s="195">
        <v>-9.32325558000015</v>
      </c>
      <c r="U113" s="196">
        <v>45.457247</v>
      </c>
      <c r="V113" s="230">
        <v>0.318260703659632</v>
      </c>
      <c r="W113" s="177">
        <v>0.327699999970148</v>
      </c>
      <c r="X113" s="177">
        <v>0.9711953118359</v>
      </c>
      <c r="Y113" s="248">
        <v>-0.0094392963105156</v>
      </c>
      <c r="Z113" s="249">
        <v>0.332892284149926</v>
      </c>
      <c r="AA113" s="192">
        <v>10.8041</v>
      </c>
      <c r="AB113" s="193">
        <v>11.25961707</v>
      </c>
      <c r="AC113" s="177">
        <v>0.959544177464643</v>
      </c>
      <c r="AD113" s="195">
        <v>-0.455517070000001</v>
      </c>
      <c r="AE113" s="656">
        <v>10.133371</v>
      </c>
      <c r="AF113" s="192">
        <v>0.528703</v>
      </c>
      <c r="AG113" s="193">
        <v>0.798371</v>
      </c>
      <c r="AH113" s="177">
        <v>0.662227210156681</v>
      </c>
      <c r="AI113" s="195">
        <v>-0.269668</v>
      </c>
      <c r="AJ113" s="196">
        <v>0.848959999999999</v>
      </c>
      <c r="AK113" s="192">
        <v>0</v>
      </c>
      <c r="AL113" s="193">
        <v>0</v>
      </c>
      <c r="AM113" s="177" t="s">
        <v>29</v>
      </c>
      <c r="AN113" s="195">
        <v>0</v>
      </c>
      <c r="AO113" s="196">
        <v>0</v>
      </c>
      <c r="AP113" s="192">
        <v>0</v>
      </c>
      <c r="AQ113" s="193">
        <v>0</v>
      </c>
      <c r="AR113" s="194" t="s">
        <v>29</v>
      </c>
      <c r="AS113" s="195">
        <v>0</v>
      </c>
      <c r="AT113" s="196">
        <v>0</v>
      </c>
      <c r="AU113" s="192">
        <v>23.2537489999998</v>
      </c>
      <c r="AV113" s="193">
        <v>31.85181951</v>
      </c>
      <c r="AW113" s="194">
        <v>0.730060302919249</v>
      </c>
      <c r="AX113" s="661">
        <v>-8.59807051000015</v>
      </c>
      <c r="AY113" s="196">
        <v>34.474916</v>
      </c>
      <c r="AZ113" s="230">
        <v>0.213977806156117</v>
      </c>
      <c r="BA113" s="177">
        <v>0.237710931287032</v>
      </c>
      <c r="BB113" s="177">
        <v>0.900159723398427</v>
      </c>
      <c r="BC113" s="248">
        <v>-0.0237331251309147</v>
      </c>
      <c r="BD113" s="249">
        <v>0.25246653263267</v>
      </c>
      <c r="BE113" s="230">
        <v>0.0994178450748443</v>
      </c>
      <c r="BF113" s="177">
        <v>0.0840308058007408</v>
      </c>
      <c r="BG113" s="177">
        <v>1.18311188530776</v>
      </c>
      <c r="BH113" s="177">
        <v>0.0153870392741035</v>
      </c>
      <c r="BI113" s="249">
        <v>0.0742086518862133</v>
      </c>
      <c r="BJ113" s="285">
        <v>10.0585563813737</v>
      </c>
      <c r="BK113" s="286">
        <v>11.9003976038414</v>
      </c>
      <c r="BL113" s="177">
        <v>0.845228597919018</v>
      </c>
      <c r="BM113" s="299">
        <v>-1.8418412224677</v>
      </c>
      <c r="BN113" s="274">
        <v>13.4755176732402</v>
      </c>
      <c r="BO113" s="285">
        <v>2.15230782758396</v>
      </c>
      <c r="BP113" s="286">
        <v>2.8288545970951</v>
      </c>
      <c r="BQ113" s="177">
        <v>0.760840740911223</v>
      </c>
      <c r="BR113" s="299">
        <v>-0.676546769511145</v>
      </c>
      <c r="BS113" s="274">
        <v>3.40211722239322</v>
      </c>
      <c r="BT113" s="193">
        <v>292.938432</v>
      </c>
      <c r="BU113" s="668">
        <v>70.6732480200001</v>
      </c>
      <c r="BV113" s="669">
        <f t="shared" si="4"/>
        <v>0.370977779385397</v>
      </c>
      <c r="BW113" s="670">
        <f t="shared" si="5"/>
        <v>0.329031842337558</v>
      </c>
    </row>
    <row r="114" s="159" customFormat="1" ht="16.5" hidden="1" customHeight="1" outlineLevel="3" spans="1:75">
      <c r="A114" s="203" t="s">
        <v>135</v>
      </c>
      <c r="B114" s="192">
        <v>17.035787</v>
      </c>
      <c r="C114" s="193">
        <v>19.9303484</v>
      </c>
      <c r="D114" s="177">
        <v>0.854766141468956</v>
      </c>
      <c r="E114" s="195">
        <v>-2.89456140000002</v>
      </c>
      <c r="F114" s="258">
        <v>0</v>
      </c>
      <c r="G114" s="192">
        <v>0</v>
      </c>
      <c r="H114" s="193">
        <v>0</v>
      </c>
      <c r="I114" s="177" t="s">
        <v>29</v>
      </c>
      <c r="J114" s="195">
        <v>0</v>
      </c>
      <c r="K114" s="196">
        <v>0</v>
      </c>
      <c r="L114" s="192">
        <v>11.896531</v>
      </c>
      <c r="M114" s="193">
        <v>13.95124388</v>
      </c>
      <c r="N114" s="177">
        <v>0.852721886473107</v>
      </c>
      <c r="O114" s="195">
        <v>-2.05471288000001</v>
      </c>
      <c r="P114" s="196">
        <v>0</v>
      </c>
      <c r="Q114" s="192">
        <v>5.13925599999999</v>
      </c>
      <c r="R114" s="193">
        <v>5.97910452</v>
      </c>
      <c r="S114" s="177">
        <v>0.859536069792603</v>
      </c>
      <c r="T114" s="195">
        <v>-0.839848520000013</v>
      </c>
      <c r="U114" s="196">
        <v>0</v>
      </c>
      <c r="V114" s="230">
        <v>0.301674116963307</v>
      </c>
      <c r="W114" s="177">
        <v>0.3</v>
      </c>
      <c r="X114" s="177">
        <v>1.00558038987769</v>
      </c>
      <c r="Y114" s="248">
        <v>0.00167411696330749</v>
      </c>
      <c r="Z114" s="249" t="s">
        <v>29</v>
      </c>
      <c r="AA114" s="192">
        <v>1.893604</v>
      </c>
      <c r="AB114" s="193">
        <v>3.37584008</v>
      </c>
      <c r="AC114" s="177">
        <v>0.560928229751926</v>
      </c>
      <c r="AD114" s="195">
        <v>-1.48223608</v>
      </c>
      <c r="AE114" s="656">
        <v>0</v>
      </c>
      <c r="AF114" s="192">
        <v>0.174284</v>
      </c>
      <c r="AG114" s="193">
        <v>0.49</v>
      </c>
      <c r="AH114" s="177">
        <v>0.355681632653061</v>
      </c>
      <c r="AI114" s="195">
        <v>-0.315716</v>
      </c>
      <c r="AJ114" s="196">
        <v>0</v>
      </c>
      <c r="AK114" s="192">
        <v>0</v>
      </c>
      <c r="AL114" s="193">
        <v>0</v>
      </c>
      <c r="AM114" s="177" t="s">
        <v>29</v>
      </c>
      <c r="AN114" s="195">
        <v>0</v>
      </c>
      <c r="AO114" s="196">
        <v>0</v>
      </c>
      <c r="AP114" s="192">
        <v>0</v>
      </c>
      <c r="AQ114" s="193">
        <v>0</v>
      </c>
      <c r="AR114" s="194" t="s">
        <v>29</v>
      </c>
      <c r="AS114" s="195">
        <v>0</v>
      </c>
      <c r="AT114" s="196">
        <v>0</v>
      </c>
      <c r="AU114" s="192">
        <v>3.07136799999999</v>
      </c>
      <c r="AV114" s="193">
        <v>2.11326444</v>
      </c>
      <c r="AW114" s="194">
        <v>1.45337608576804</v>
      </c>
      <c r="AX114" s="661">
        <v>0.958103559999988</v>
      </c>
      <c r="AY114" s="196">
        <v>0</v>
      </c>
      <c r="AZ114" s="230">
        <v>0.180289175956473</v>
      </c>
      <c r="BA114" s="177">
        <v>0.106032488624233</v>
      </c>
      <c r="BB114" s="177">
        <v>1.70032014051275</v>
      </c>
      <c r="BC114" s="248">
        <v>0.0742566873322398</v>
      </c>
      <c r="BD114" s="249" t="s">
        <v>29</v>
      </c>
      <c r="BE114" s="230">
        <v>0.111154477336445</v>
      </c>
      <c r="BF114" s="177">
        <v>0.169381889982415</v>
      </c>
      <c r="BG114" s="177">
        <v>0.656235901890012</v>
      </c>
      <c r="BH114" s="177">
        <v>-0.0582274126459701</v>
      </c>
      <c r="BI114" s="249" t="s">
        <v>29</v>
      </c>
      <c r="BJ114" s="285">
        <v>8.99648870619199</v>
      </c>
      <c r="BK114" s="286">
        <v>5.90381887995121</v>
      </c>
      <c r="BL114" s="177">
        <v>1.52384226026025</v>
      </c>
      <c r="BM114" s="299">
        <v>3.09266982624078</v>
      </c>
      <c r="BN114" s="274" t="s">
        <v>29</v>
      </c>
      <c r="BO114" s="285">
        <v>1.62196953534107</v>
      </c>
      <c r="BP114" s="286">
        <v>0.625996608227959</v>
      </c>
      <c r="BQ114" s="177">
        <v>2.59101968608498</v>
      </c>
      <c r="BR114" s="299">
        <v>0.99597292711311</v>
      </c>
      <c r="BS114" s="274" t="s">
        <v>29</v>
      </c>
      <c r="BT114" s="193">
        <v>38.9386832</v>
      </c>
      <c r="BU114" s="668">
        <v>3.7049248</v>
      </c>
      <c r="BV114" s="669">
        <f t="shared" si="4"/>
        <v>0.437502904566634</v>
      </c>
      <c r="BW114" s="670">
        <f t="shared" si="5"/>
        <v>0.828996043320499</v>
      </c>
    </row>
    <row r="115" s="163" customFormat="1" collapsed="1" spans="1:75">
      <c r="A115" s="197" t="s">
        <v>136</v>
      </c>
      <c r="B115" s="198">
        <v>1240.000135</v>
      </c>
      <c r="C115" s="199">
        <v>1158.62146426</v>
      </c>
      <c r="D115" s="232">
        <v>1.07023749624039</v>
      </c>
      <c r="E115" s="199">
        <v>81.37867074</v>
      </c>
      <c r="F115" s="201">
        <v>1150.833817</v>
      </c>
      <c r="G115" s="198">
        <v>0</v>
      </c>
      <c r="H115" s="199">
        <v>0</v>
      </c>
      <c r="I115" s="232" t="s">
        <v>29</v>
      </c>
      <c r="J115" s="199">
        <v>0</v>
      </c>
      <c r="K115" s="201">
        <v>0</v>
      </c>
      <c r="L115" s="198">
        <v>841.816949999998</v>
      </c>
      <c r="M115" s="199">
        <v>775.27489789</v>
      </c>
      <c r="N115" s="232">
        <v>1.08583026780707</v>
      </c>
      <c r="O115" s="199">
        <v>66.5420521099977</v>
      </c>
      <c r="P115" s="201">
        <v>754.813942000002</v>
      </c>
      <c r="Q115" s="198">
        <v>398.183185000002</v>
      </c>
      <c r="R115" s="199">
        <v>383.34656637</v>
      </c>
      <c r="S115" s="232">
        <v>1.03870288645205</v>
      </c>
      <c r="T115" s="199">
        <v>14.836618630002</v>
      </c>
      <c r="U115" s="655">
        <v>396.019874999997</v>
      </c>
      <c r="V115" s="231">
        <v>0.321115436814047</v>
      </c>
      <c r="W115" s="232">
        <v>0.330864374772169</v>
      </c>
      <c r="X115" s="232">
        <v>0.970534942104796</v>
      </c>
      <c r="Y115" s="200">
        <v>-0.00974893795812237</v>
      </c>
      <c r="Z115" s="250">
        <v>0.344115604833671</v>
      </c>
      <c r="AA115" s="198">
        <v>84.3966609999999</v>
      </c>
      <c r="AB115" s="199">
        <v>89.26576761</v>
      </c>
      <c r="AC115" s="232">
        <v>0.945453820200448</v>
      </c>
      <c r="AD115" s="199">
        <v>-4.86910661000009</v>
      </c>
      <c r="AE115" s="202">
        <v>77.8352199999999</v>
      </c>
      <c r="AF115" s="198">
        <v>5.08764100000018</v>
      </c>
      <c r="AG115" s="199">
        <v>8.02998879999998</v>
      </c>
      <c r="AH115" s="232">
        <v>0.633580086687068</v>
      </c>
      <c r="AI115" s="199">
        <v>-2.9423477999998</v>
      </c>
      <c r="AJ115" s="201">
        <v>5.74053099999998</v>
      </c>
      <c r="AK115" s="198">
        <v>0</v>
      </c>
      <c r="AL115" s="199">
        <v>0</v>
      </c>
      <c r="AM115" s="232" t="s">
        <v>29</v>
      </c>
      <c r="AN115" s="199">
        <v>0</v>
      </c>
      <c r="AO115" s="201">
        <v>0</v>
      </c>
      <c r="AP115" s="198">
        <v>0</v>
      </c>
      <c r="AQ115" s="199">
        <v>0</v>
      </c>
      <c r="AR115" s="200" t="s">
        <v>29</v>
      </c>
      <c r="AS115" s="199">
        <v>0</v>
      </c>
      <c r="AT115" s="201">
        <v>0</v>
      </c>
      <c r="AU115" s="198">
        <v>308.698883000002</v>
      </c>
      <c r="AV115" s="199">
        <v>286.05080996</v>
      </c>
      <c r="AW115" s="200">
        <v>1.0791750005643</v>
      </c>
      <c r="AX115" s="662">
        <v>22.6480730400018</v>
      </c>
      <c r="AY115" s="201">
        <v>312.444123999998</v>
      </c>
      <c r="AZ115" s="231">
        <v>0.248950684993274</v>
      </c>
      <c r="BA115" s="232">
        <v>0.24688892687026</v>
      </c>
      <c r="BB115" s="232">
        <v>1.00835095420905</v>
      </c>
      <c r="BC115" s="200">
        <v>0.00206175812301426</v>
      </c>
      <c r="BD115" s="250">
        <v>0.271493693863184</v>
      </c>
      <c r="BE115" s="231">
        <v>0.0680618159771409</v>
      </c>
      <c r="BF115" s="232">
        <v>0.077044807440205</v>
      </c>
      <c r="BG115" s="232">
        <v>0.883405621202496</v>
      </c>
      <c r="BH115" s="232">
        <v>-0.00898299146306403</v>
      </c>
      <c r="BI115" s="250">
        <v>0.0676337615824509</v>
      </c>
      <c r="BJ115" s="287">
        <v>14.6925259874914</v>
      </c>
      <c r="BK115" s="288">
        <v>12.9794600470136</v>
      </c>
      <c r="BL115" s="232">
        <v>1.13198283551648</v>
      </c>
      <c r="BM115" s="232">
        <v>1.71306594047774</v>
      </c>
      <c r="BN115" s="275">
        <v>14.7855150534681</v>
      </c>
      <c r="BO115" s="287">
        <v>3.65771440886746</v>
      </c>
      <c r="BP115" s="288">
        <v>3.20448496236261</v>
      </c>
      <c r="BQ115" s="232">
        <v>1.14143597234131</v>
      </c>
      <c r="BR115" s="232">
        <v>0.453229446504851</v>
      </c>
      <c r="BS115" s="275">
        <v>4.01417409753577</v>
      </c>
      <c r="BT115" s="199">
        <v>2562.92575952</v>
      </c>
      <c r="BU115" s="655">
        <v>648.21454509</v>
      </c>
      <c r="BV115" s="671">
        <f t="shared" si="4"/>
        <v>0.483822104637254</v>
      </c>
      <c r="BW115" s="250">
        <f t="shared" si="5"/>
        <v>0.476229491205171</v>
      </c>
    </row>
    <row r="116" s="164" customFormat="1" ht="16.5" hidden="1" customHeight="1" outlineLevel="1" spans="1:75">
      <c r="A116" s="203" t="s">
        <v>137</v>
      </c>
      <c r="B116" s="192">
        <v>240.592826</v>
      </c>
      <c r="C116" s="193">
        <v>163.997184</v>
      </c>
      <c r="D116" s="177">
        <v>1.4670546172305</v>
      </c>
      <c r="E116" s="195">
        <v>76.5956419999999</v>
      </c>
      <c r="F116" s="258">
        <v>145.272391</v>
      </c>
      <c r="G116" s="192">
        <v>0</v>
      </c>
      <c r="H116" s="193">
        <v>0</v>
      </c>
      <c r="I116" s="177" t="s">
        <v>29</v>
      </c>
      <c r="J116" s="195">
        <v>0</v>
      </c>
      <c r="K116" s="196">
        <v>0</v>
      </c>
      <c r="L116" s="192">
        <v>148.537011</v>
      </c>
      <c r="M116" s="193">
        <v>110.63250033</v>
      </c>
      <c r="N116" s="177">
        <v>1.34261641522099</v>
      </c>
      <c r="O116" s="195">
        <v>37.9045106699997</v>
      </c>
      <c r="P116" s="196">
        <v>97.3771419999999</v>
      </c>
      <c r="Q116" s="192">
        <v>92.0558150000002</v>
      </c>
      <c r="R116" s="193">
        <v>53.36468367</v>
      </c>
      <c r="S116" s="177">
        <v>1.72503252467982</v>
      </c>
      <c r="T116" s="195">
        <v>38.6911313300002</v>
      </c>
      <c r="U116" s="196">
        <v>47.8952490000001</v>
      </c>
      <c r="V116" s="230">
        <v>0.382620781053548</v>
      </c>
      <c r="W116" s="177">
        <v>0.325399999978048</v>
      </c>
      <c r="X116" s="177">
        <v>1.17584751407302</v>
      </c>
      <c r="Y116" s="248">
        <v>0.0572207810754992</v>
      </c>
      <c r="Z116" s="249">
        <v>0.329692714977068</v>
      </c>
      <c r="AA116" s="192">
        <v>6.698244</v>
      </c>
      <c r="AB116" s="193">
        <v>6.40298304</v>
      </c>
      <c r="AC116" s="177">
        <v>1.04611303171592</v>
      </c>
      <c r="AD116" s="195">
        <v>0.29526096</v>
      </c>
      <c r="AE116" s="656">
        <v>6.089317</v>
      </c>
      <c r="AF116" s="192">
        <v>1.132964</v>
      </c>
      <c r="AG116" s="193">
        <v>0.501811</v>
      </c>
      <c r="AH116" s="177">
        <v>2.25775042794996</v>
      </c>
      <c r="AI116" s="195">
        <v>0.631152999999999</v>
      </c>
      <c r="AJ116" s="196">
        <v>-1.220766</v>
      </c>
      <c r="AK116" s="192">
        <v>0</v>
      </c>
      <c r="AL116" s="193">
        <v>0</v>
      </c>
      <c r="AM116" s="177" t="s">
        <v>29</v>
      </c>
      <c r="AN116" s="195">
        <v>0</v>
      </c>
      <c r="AO116" s="196">
        <v>0.10031</v>
      </c>
      <c r="AP116" s="192">
        <v>0</v>
      </c>
      <c r="AQ116" s="193">
        <v>0</v>
      </c>
      <c r="AR116" s="194" t="s">
        <v>29</v>
      </c>
      <c r="AS116" s="195">
        <v>0</v>
      </c>
      <c r="AT116" s="196">
        <v>0</v>
      </c>
      <c r="AU116" s="192">
        <v>84.2246070000002</v>
      </c>
      <c r="AV116" s="193">
        <v>46.45988963</v>
      </c>
      <c r="AW116" s="194">
        <v>1.81284561092919</v>
      </c>
      <c r="AX116" s="661">
        <v>37.7647173700002</v>
      </c>
      <c r="AY116" s="196">
        <v>43.1270080000001</v>
      </c>
      <c r="AZ116" s="230">
        <v>0.350071148837997</v>
      </c>
      <c r="BA116" s="177">
        <v>0.283296874353647</v>
      </c>
      <c r="BB116" s="177">
        <v>1.23570424007218</v>
      </c>
      <c r="BC116" s="248">
        <v>0.0667742744843494</v>
      </c>
      <c r="BD116" s="249">
        <v>0.296869953768436</v>
      </c>
      <c r="BE116" s="230">
        <v>0.0278405807494859</v>
      </c>
      <c r="BF116" s="177">
        <v>0.0390432499133644</v>
      </c>
      <c r="BG116" s="177">
        <v>0.713070269797293</v>
      </c>
      <c r="BH116" s="177">
        <v>-0.0112026691638785</v>
      </c>
      <c r="BI116" s="249">
        <v>0.0419165469645226</v>
      </c>
      <c r="BJ116" s="285">
        <v>35.9187909547636</v>
      </c>
      <c r="BK116" s="286">
        <v>25.6126219569059</v>
      </c>
      <c r="BL116" s="177">
        <v>1.40238633183273</v>
      </c>
      <c r="BM116" s="299">
        <v>10.3061689978578</v>
      </c>
      <c r="BN116" s="274">
        <v>23.8569269755541</v>
      </c>
      <c r="BO116" s="285">
        <v>12.574132414406</v>
      </c>
      <c r="BP116" s="286">
        <v>7.25597574439304</v>
      </c>
      <c r="BQ116" s="177">
        <v>1.73293473646497</v>
      </c>
      <c r="BR116" s="299">
        <v>5.31815667001292</v>
      </c>
      <c r="BS116" s="274">
        <v>7.08240480828969</v>
      </c>
      <c r="BT116" s="193">
        <v>370.9982208</v>
      </c>
      <c r="BU116" s="668">
        <v>106.89683296</v>
      </c>
      <c r="BV116" s="669">
        <f t="shared" si="4"/>
        <v>0.648501293297846</v>
      </c>
      <c r="BW116" s="670">
        <f t="shared" si="5"/>
        <v>0.787905540957574</v>
      </c>
    </row>
    <row r="117" s="159" customFormat="1" ht="16.5" hidden="1" customHeight="1" outlineLevel="1" spans="1:75">
      <c r="A117" s="203" t="s">
        <v>138</v>
      </c>
      <c r="B117" s="192">
        <v>40.013358</v>
      </c>
      <c r="C117" s="193">
        <v>27.4999704</v>
      </c>
      <c r="D117" s="177">
        <v>1.45503276614436</v>
      </c>
      <c r="E117" s="195">
        <v>12.5133876</v>
      </c>
      <c r="F117" s="258">
        <v>28.859085</v>
      </c>
      <c r="G117" s="192">
        <v>0</v>
      </c>
      <c r="H117" s="193">
        <v>0</v>
      </c>
      <c r="I117" s="177" t="s">
        <v>29</v>
      </c>
      <c r="J117" s="195">
        <v>0</v>
      </c>
      <c r="K117" s="196">
        <v>0</v>
      </c>
      <c r="L117" s="192">
        <v>30.819</v>
      </c>
      <c r="M117" s="193">
        <v>18.28748031</v>
      </c>
      <c r="N117" s="177">
        <v>1.68525130185089</v>
      </c>
      <c r="O117" s="195">
        <v>12.53151969</v>
      </c>
      <c r="P117" s="196">
        <v>19.549344</v>
      </c>
      <c r="Q117" s="192">
        <v>9.19435799999998</v>
      </c>
      <c r="R117" s="193">
        <v>9.21249009</v>
      </c>
      <c r="S117" s="177">
        <v>0.998031792726735</v>
      </c>
      <c r="T117" s="195">
        <v>-0.0181320900000195</v>
      </c>
      <c r="U117" s="196">
        <v>9.309741</v>
      </c>
      <c r="V117" s="230">
        <v>0.229782214229558</v>
      </c>
      <c r="W117" s="177">
        <v>0.335000000218182</v>
      </c>
      <c r="X117" s="177">
        <v>0.685917056954934</v>
      </c>
      <c r="Y117" s="248">
        <v>-0.105217785988624</v>
      </c>
      <c r="Z117" s="249">
        <v>0.322593075975902</v>
      </c>
      <c r="AA117" s="192">
        <v>5.77553</v>
      </c>
      <c r="AB117" s="193">
        <v>5.86908604</v>
      </c>
      <c r="AC117" s="177">
        <v>0.984059521471933</v>
      </c>
      <c r="AD117" s="195">
        <v>-0.0935560400000002</v>
      </c>
      <c r="AE117" s="656">
        <v>4.616423</v>
      </c>
      <c r="AF117" s="192">
        <v>0.218369</v>
      </c>
      <c r="AG117" s="193">
        <v>0.464398</v>
      </c>
      <c r="AH117" s="177">
        <v>0.470219509989276</v>
      </c>
      <c r="AI117" s="195">
        <v>-0.246029</v>
      </c>
      <c r="AJ117" s="196">
        <v>-0.632821</v>
      </c>
      <c r="AK117" s="318">
        <v>0</v>
      </c>
      <c r="AL117" s="193">
        <v>0</v>
      </c>
      <c r="AM117" s="177" t="s">
        <v>29</v>
      </c>
      <c r="AN117" s="193">
        <v>0</v>
      </c>
      <c r="AO117" s="196">
        <v>0</v>
      </c>
      <c r="AP117" s="318">
        <v>0</v>
      </c>
      <c r="AQ117" s="193">
        <v>0</v>
      </c>
      <c r="AR117" s="194" t="s">
        <v>29</v>
      </c>
      <c r="AS117" s="193">
        <v>0</v>
      </c>
      <c r="AT117" s="196">
        <v>0</v>
      </c>
      <c r="AU117" s="192">
        <v>3.20045899999998</v>
      </c>
      <c r="AV117" s="193">
        <v>2.87900605</v>
      </c>
      <c r="AW117" s="194">
        <v>1.11165414188691</v>
      </c>
      <c r="AX117" s="661">
        <v>0.321452949999976</v>
      </c>
      <c r="AY117" s="196">
        <v>5.326139</v>
      </c>
      <c r="AZ117" s="266">
        <v>0.0799847640880324</v>
      </c>
      <c r="BA117" s="177">
        <v>0.104691241776755</v>
      </c>
      <c r="BB117" s="177">
        <v>0.764006260032649</v>
      </c>
      <c r="BC117" s="194">
        <v>-0.0247064776887225</v>
      </c>
      <c r="BD117" s="249">
        <v>0.184556752232443</v>
      </c>
      <c r="BE117" s="310">
        <v>0.14434004764109</v>
      </c>
      <c r="BF117" s="177">
        <v>0.21342154026464</v>
      </c>
      <c r="BG117" s="177">
        <v>0.676314337634855</v>
      </c>
      <c r="BH117" s="177">
        <v>-0.0690814926235493</v>
      </c>
      <c r="BI117" s="249">
        <v>0.159964288542066</v>
      </c>
      <c r="BJ117" s="323">
        <v>6.92808417582455</v>
      </c>
      <c r="BK117" s="286">
        <v>4.6855626604513</v>
      </c>
      <c r="BL117" s="177">
        <v>1.47860239588755</v>
      </c>
      <c r="BM117" s="177">
        <v>2.24252151537325</v>
      </c>
      <c r="BN117" s="274">
        <v>6.25139529024962</v>
      </c>
      <c r="BO117" s="323">
        <v>0.554141178385357</v>
      </c>
      <c r="BP117" s="286">
        <v>0.490537373345442</v>
      </c>
      <c r="BQ117" s="177">
        <v>1.12966148655736</v>
      </c>
      <c r="BR117" s="177">
        <v>0.0636038050399146</v>
      </c>
      <c r="BS117" s="274">
        <v>1.15373721168966</v>
      </c>
      <c r="BT117" s="193">
        <v>63.99989232</v>
      </c>
      <c r="BU117" s="668">
        <v>8.85899586</v>
      </c>
      <c r="BV117" s="669">
        <f t="shared" si="4"/>
        <v>0.625209770665439</v>
      </c>
      <c r="BW117" s="670">
        <f t="shared" si="5"/>
        <v>0.361266564583312</v>
      </c>
    </row>
    <row r="118" s="159" customFormat="1" ht="16.5" hidden="1" customHeight="1" outlineLevel="1" spans="1:75">
      <c r="A118" s="203" t="s">
        <v>139</v>
      </c>
      <c r="B118" s="192">
        <v>15.224816</v>
      </c>
      <c r="C118" s="193">
        <v>11.50008</v>
      </c>
      <c r="D118" s="177">
        <v>1.32388783382376</v>
      </c>
      <c r="E118" s="195">
        <v>3.72473599999999</v>
      </c>
      <c r="F118" s="258">
        <v>17.309461</v>
      </c>
      <c r="G118" s="192">
        <v>0</v>
      </c>
      <c r="H118" s="193">
        <v>0</v>
      </c>
      <c r="I118" s="177" t="s">
        <v>29</v>
      </c>
      <c r="J118" s="195">
        <v>0</v>
      </c>
      <c r="K118" s="196">
        <v>0</v>
      </c>
      <c r="L118" s="192">
        <v>10.786521</v>
      </c>
      <c r="M118" s="193">
        <v>7.7050536</v>
      </c>
      <c r="N118" s="177">
        <v>1.39992809394603</v>
      </c>
      <c r="O118" s="195">
        <v>3.0814674</v>
      </c>
      <c r="P118" s="196">
        <v>11.88119</v>
      </c>
      <c r="Q118" s="192">
        <v>4.43829499999999</v>
      </c>
      <c r="R118" s="193">
        <v>3.7950264</v>
      </c>
      <c r="S118" s="177">
        <v>1.1695030632725</v>
      </c>
      <c r="T118" s="195">
        <v>0.643268599999994</v>
      </c>
      <c r="U118" s="196">
        <v>5.42827100000001</v>
      </c>
      <c r="V118" s="230">
        <v>0.291517151997108</v>
      </c>
      <c r="W118" s="177">
        <v>0.33</v>
      </c>
      <c r="X118" s="177">
        <v>0.883385309082144</v>
      </c>
      <c r="Y118" s="248">
        <v>-0.0384828480028924</v>
      </c>
      <c r="Z118" s="249">
        <v>0.313601388281241</v>
      </c>
      <c r="AA118" s="192">
        <v>0.907693999999997</v>
      </c>
      <c r="AB118" s="193">
        <v>1.22200001</v>
      </c>
      <c r="AC118" s="177">
        <v>0.742793774608886</v>
      </c>
      <c r="AD118" s="195">
        <v>-0.314306010000003</v>
      </c>
      <c r="AE118" s="656">
        <v>1.099519</v>
      </c>
      <c r="AF118" s="192">
        <v>0.086382</v>
      </c>
      <c r="AG118" s="193">
        <v>1.33128801</v>
      </c>
      <c r="AH118" s="177">
        <v>0.0648860346905701</v>
      </c>
      <c r="AI118" s="195">
        <v>-1.24490601</v>
      </c>
      <c r="AJ118" s="196">
        <v>0.083194</v>
      </c>
      <c r="AK118" s="318">
        <v>0.0369</v>
      </c>
      <c r="AL118" s="193">
        <v>0</v>
      </c>
      <c r="AM118" s="177" t="s">
        <v>29</v>
      </c>
      <c r="AN118" s="193">
        <v>0.0369</v>
      </c>
      <c r="AO118" s="196">
        <v>0.02085</v>
      </c>
      <c r="AP118" s="318">
        <v>0</v>
      </c>
      <c r="AQ118" s="193">
        <v>0</v>
      </c>
      <c r="AR118" s="194" t="s">
        <v>29</v>
      </c>
      <c r="AS118" s="193">
        <v>0</v>
      </c>
      <c r="AT118" s="196">
        <v>0</v>
      </c>
      <c r="AU118" s="192">
        <v>3.481119</v>
      </c>
      <c r="AV118" s="193">
        <v>1.24173838</v>
      </c>
      <c r="AW118" s="194">
        <v>2.80342385809159</v>
      </c>
      <c r="AX118" s="661">
        <v>2.23938062</v>
      </c>
      <c r="AY118" s="196">
        <v>4.26640800000001</v>
      </c>
      <c r="AZ118" s="310">
        <v>0.228647689403931</v>
      </c>
      <c r="BA118" s="177">
        <v>0.107976499293918</v>
      </c>
      <c r="BB118" s="177">
        <v>2.11756901639809</v>
      </c>
      <c r="BC118" s="194">
        <v>0.120671190110013</v>
      </c>
      <c r="BD118" s="249">
        <v>0.246478385433262</v>
      </c>
      <c r="BE118" s="310">
        <v>0.0596193740535187</v>
      </c>
      <c r="BF118" s="177">
        <v>0.10626013123387</v>
      </c>
      <c r="BG118" s="177">
        <v>0.561070020912185</v>
      </c>
      <c r="BH118" s="177">
        <v>-0.0466407571803509</v>
      </c>
      <c r="BI118" s="249">
        <v>0.0635212731349633</v>
      </c>
      <c r="BJ118" s="323">
        <v>16.7730711010539</v>
      </c>
      <c r="BK118" s="286">
        <v>9.41086735342989</v>
      </c>
      <c r="BL118" s="177">
        <v>1.78230873639302</v>
      </c>
      <c r="BM118" s="177">
        <v>7.36220374762404</v>
      </c>
      <c r="BN118" s="274">
        <v>15.742757514877</v>
      </c>
      <c r="BO118" s="323">
        <v>3.83512395146383</v>
      </c>
      <c r="BP118" s="286">
        <v>1.01615251214278</v>
      </c>
      <c r="BQ118" s="177">
        <v>3.77416175784149</v>
      </c>
      <c r="BR118" s="177">
        <v>2.81897143932105</v>
      </c>
      <c r="BS118" s="274">
        <v>3.88024945453423</v>
      </c>
      <c r="BT118" s="193">
        <v>26.50008</v>
      </c>
      <c r="BU118" s="668">
        <v>3.56575036</v>
      </c>
      <c r="BV118" s="669">
        <f t="shared" si="4"/>
        <v>0.574519624091701</v>
      </c>
      <c r="BW118" s="670">
        <f t="shared" si="5"/>
        <v>0.976265483711541</v>
      </c>
    </row>
    <row r="119" s="159" customFormat="1" ht="16.5" hidden="1" customHeight="1" outlineLevel="1" spans="1:75">
      <c r="A119" s="203" t="s">
        <v>140</v>
      </c>
      <c r="B119" s="192">
        <v>59.1245129999999</v>
      </c>
      <c r="C119" s="193">
        <v>50.49648</v>
      </c>
      <c r="D119" s="177">
        <v>1.17086404834555</v>
      </c>
      <c r="E119" s="195">
        <v>8.62803299999991</v>
      </c>
      <c r="F119" s="258">
        <v>53.796124</v>
      </c>
      <c r="G119" s="192">
        <v>0</v>
      </c>
      <c r="H119" s="193">
        <v>0</v>
      </c>
      <c r="I119" s="177" t="s">
        <v>29</v>
      </c>
      <c r="J119" s="195">
        <v>0</v>
      </c>
      <c r="K119" s="196">
        <v>0</v>
      </c>
      <c r="L119" s="192">
        <v>38.5928739999999</v>
      </c>
      <c r="M119" s="193">
        <v>34.41840077</v>
      </c>
      <c r="N119" s="177">
        <v>1.12128608931878</v>
      </c>
      <c r="O119" s="195">
        <v>4.17447322999991</v>
      </c>
      <c r="P119" s="196">
        <v>36.746996</v>
      </c>
      <c r="Q119" s="192">
        <v>20.531639</v>
      </c>
      <c r="R119" s="193">
        <v>16.07807923</v>
      </c>
      <c r="S119" s="177">
        <v>1.27699575964834</v>
      </c>
      <c r="T119" s="195">
        <v>4.45355977</v>
      </c>
      <c r="U119" s="196">
        <v>17.049128</v>
      </c>
      <c r="V119" s="230">
        <v>0.347261025219777</v>
      </c>
      <c r="W119" s="177">
        <v>0.318399999960393</v>
      </c>
      <c r="X119" s="177">
        <v>1.09064392356462</v>
      </c>
      <c r="Y119" s="248">
        <v>0.0288610252593837</v>
      </c>
      <c r="Z119" s="249">
        <v>0.316921122421385</v>
      </c>
      <c r="AA119" s="192">
        <v>2.566647</v>
      </c>
      <c r="AB119" s="193">
        <v>3.35332002</v>
      </c>
      <c r="AC119" s="177">
        <v>0.765404728654558</v>
      </c>
      <c r="AD119" s="195">
        <v>-0.786673020000003</v>
      </c>
      <c r="AE119" s="656">
        <v>3.11014499999999</v>
      </c>
      <c r="AF119" s="192">
        <v>0.205304</v>
      </c>
      <c r="AG119" s="193">
        <v>0.11</v>
      </c>
      <c r="AH119" s="177">
        <v>1.8664</v>
      </c>
      <c r="AI119" s="195">
        <v>0.0953039999999997</v>
      </c>
      <c r="AJ119" s="196">
        <v>0.276344</v>
      </c>
      <c r="AK119" s="318">
        <v>0.05</v>
      </c>
      <c r="AL119" s="193">
        <v>0</v>
      </c>
      <c r="AM119" s="177" t="s">
        <v>29</v>
      </c>
      <c r="AN119" s="193">
        <v>0.05</v>
      </c>
      <c r="AO119" s="196">
        <v>0.0780999999999999</v>
      </c>
      <c r="AP119" s="318">
        <v>0</v>
      </c>
      <c r="AQ119" s="193">
        <v>0</v>
      </c>
      <c r="AR119" s="194" t="s">
        <v>29</v>
      </c>
      <c r="AS119" s="193">
        <v>0</v>
      </c>
      <c r="AT119" s="196">
        <v>0</v>
      </c>
      <c r="AU119" s="192">
        <v>17.809688</v>
      </c>
      <c r="AV119" s="193">
        <v>12.61475921</v>
      </c>
      <c r="AW119" s="194">
        <v>1.41181355137416</v>
      </c>
      <c r="AX119" s="661">
        <v>5.19492879</v>
      </c>
      <c r="AY119" s="196">
        <v>13.740739</v>
      </c>
      <c r="AZ119" s="310">
        <v>0.301223419802207</v>
      </c>
      <c r="BA119" s="177">
        <v>0.249814624900587</v>
      </c>
      <c r="BB119" s="177">
        <v>1.20578777132074</v>
      </c>
      <c r="BC119" s="194">
        <v>0.0514087949016196</v>
      </c>
      <c r="BD119" s="249">
        <v>0.255422472444297</v>
      </c>
      <c r="BE119" s="310">
        <v>0.0434108776506963</v>
      </c>
      <c r="BF119" s="177">
        <v>0.0664070053991882</v>
      </c>
      <c r="BG119" s="177">
        <v>0.653709309578759</v>
      </c>
      <c r="BH119" s="177">
        <v>-0.022996127748492</v>
      </c>
      <c r="BI119" s="249">
        <v>0.057813551771871</v>
      </c>
      <c r="BJ119" s="323">
        <v>23.0357010527743</v>
      </c>
      <c r="BK119" s="286">
        <v>15.0586522308718</v>
      </c>
      <c r="BL119" s="177">
        <v>1.52973192418567</v>
      </c>
      <c r="BM119" s="177">
        <v>7.97704882190252</v>
      </c>
      <c r="BN119" s="274">
        <v>17.2969826165661</v>
      </c>
      <c r="BO119" s="323">
        <v>6.93889264865797</v>
      </c>
      <c r="BP119" s="286">
        <v>3.76187155856363</v>
      </c>
      <c r="BQ119" s="177">
        <v>1.84453204758203</v>
      </c>
      <c r="BR119" s="177">
        <v>3.17702109009434</v>
      </c>
      <c r="BS119" s="274">
        <v>4.41803806574936</v>
      </c>
      <c r="BT119" s="193">
        <v>105.99984</v>
      </c>
      <c r="BU119" s="668">
        <v>26.63370901</v>
      </c>
      <c r="BV119" s="669">
        <f t="shared" si="4"/>
        <v>0.557779266459269</v>
      </c>
      <c r="BW119" s="670">
        <f t="shared" si="5"/>
        <v>0.668689741759704</v>
      </c>
    </row>
    <row r="120" s="164" customFormat="1" ht="16.5" hidden="1" customHeight="1" outlineLevel="1" spans="1:75">
      <c r="A120" s="203" t="s">
        <v>141</v>
      </c>
      <c r="B120" s="192">
        <v>186.697963</v>
      </c>
      <c r="C120" s="193">
        <v>156.0024</v>
      </c>
      <c r="D120" s="177">
        <v>1.19676340235791</v>
      </c>
      <c r="E120" s="195">
        <v>30.6955629999998</v>
      </c>
      <c r="F120" s="258">
        <v>142.69335</v>
      </c>
      <c r="G120" s="192">
        <v>0</v>
      </c>
      <c r="H120" s="193">
        <v>0</v>
      </c>
      <c r="I120" s="177" t="s">
        <v>29</v>
      </c>
      <c r="J120" s="195">
        <v>0</v>
      </c>
      <c r="K120" s="196">
        <v>0</v>
      </c>
      <c r="L120" s="192">
        <v>147.955055999999</v>
      </c>
      <c r="M120" s="193">
        <v>106.72124184</v>
      </c>
      <c r="N120" s="177">
        <v>1.38636932487928</v>
      </c>
      <c r="O120" s="195">
        <v>41.2338141599987</v>
      </c>
      <c r="P120" s="196">
        <v>98.2300479999989</v>
      </c>
      <c r="Q120" s="192">
        <v>38.7429070000011</v>
      </c>
      <c r="R120" s="193">
        <v>49.28115816</v>
      </c>
      <c r="S120" s="177">
        <v>0.786160643266852</v>
      </c>
      <c r="T120" s="195">
        <v>-10.5382511599989</v>
      </c>
      <c r="U120" s="196">
        <v>44.4633020000011</v>
      </c>
      <c r="V120" s="230">
        <v>0.207516495506708</v>
      </c>
      <c r="W120" s="177">
        <v>0.3159</v>
      </c>
      <c r="X120" s="177">
        <v>0.656905652126333</v>
      </c>
      <c r="Y120" s="248">
        <v>-0.108383504493292</v>
      </c>
      <c r="Z120" s="249">
        <v>0.311600379415026</v>
      </c>
      <c r="AA120" s="192">
        <v>11.406471</v>
      </c>
      <c r="AB120" s="193">
        <v>12.95556792</v>
      </c>
      <c r="AC120" s="177">
        <v>0.8804300259498</v>
      </c>
      <c r="AD120" s="195">
        <v>-1.54909692</v>
      </c>
      <c r="AE120" s="656">
        <v>11.656236</v>
      </c>
      <c r="AF120" s="192">
        <v>3.24264</v>
      </c>
      <c r="AG120" s="193">
        <v>2.517743</v>
      </c>
      <c r="AH120" s="177">
        <v>1.28791540677504</v>
      </c>
      <c r="AI120" s="195">
        <v>0.724896999999998</v>
      </c>
      <c r="AJ120" s="196">
        <v>2.707145</v>
      </c>
      <c r="AK120" s="318">
        <v>0</v>
      </c>
      <c r="AL120" s="193">
        <v>0</v>
      </c>
      <c r="AM120" s="177" t="s">
        <v>29</v>
      </c>
      <c r="AN120" s="193">
        <v>0</v>
      </c>
      <c r="AO120" s="196">
        <v>0.0792</v>
      </c>
      <c r="AP120" s="318">
        <v>0</v>
      </c>
      <c r="AQ120" s="193">
        <v>0</v>
      </c>
      <c r="AR120" s="194" t="s">
        <v>29</v>
      </c>
      <c r="AS120" s="193">
        <v>0</v>
      </c>
      <c r="AT120" s="196">
        <v>0</v>
      </c>
      <c r="AU120" s="192">
        <v>24.0937960000011</v>
      </c>
      <c r="AV120" s="193">
        <v>33.80784724</v>
      </c>
      <c r="AW120" s="194">
        <v>0.712668743116371</v>
      </c>
      <c r="AX120" s="661">
        <v>-9.71405123999895</v>
      </c>
      <c r="AY120" s="196">
        <v>30.1791210000011</v>
      </c>
      <c r="AZ120" s="266">
        <v>0.129052270377482</v>
      </c>
      <c r="BA120" s="177">
        <v>0.21671363543125</v>
      </c>
      <c r="BB120" s="177">
        <v>0.595496772137452</v>
      </c>
      <c r="BC120" s="194">
        <v>-0.087661365053768</v>
      </c>
      <c r="BD120" s="249">
        <v>0.211496338126487</v>
      </c>
      <c r="BE120" s="310">
        <v>0.061095851377875</v>
      </c>
      <c r="BF120" s="177">
        <v>0.0830472346579283</v>
      </c>
      <c r="BG120" s="177">
        <v>0.735675927434898</v>
      </c>
      <c r="BH120" s="177">
        <v>-0.0219513832800533</v>
      </c>
      <c r="BI120" s="249">
        <v>0.0816873105859523</v>
      </c>
      <c r="BJ120" s="323">
        <v>16.3677234615333</v>
      </c>
      <c r="BK120" s="286">
        <v>12.0413401375615</v>
      </c>
      <c r="BL120" s="177">
        <v>1.35929417112604</v>
      </c>
      <c r="BM120" s="177">
        <v>4.32638332397186</v>
      </c>
      <c r="BN120" s="274">
        <v>12.2418034432385</v>
      </c>
      <c r="BO120" s="323">
        <v>2.11229187362165</v>
      </c>
      <c r="BP120" s="286">
        <v>2.60952259667518</v>
      </c>
      <c r="BQ120" s="177">
        <v>0.80945529129081</v>
      </c>
      <c r="BR120" s="177">
        <v>-0.497230723053522</v>
      </c>
      <c r="BS120" s="274">
        <v>2.58909660030915</v>
      </c>
      <c r="BT120" s="193">
        <v>355.01544</v>
      </c>
      <c r="BU120" s="668">
        <v>80.51675565</v>
      </c>
      <c r="BV120" s="669">
        <f t="shared" si="4"/>
        <v>0.525886882553615</v>
      </c>
      <c r="BW120" s="670">
        <f t="shared" si="5"/>
        <v>0.299239528536581</v>
      </c>
    </row>
    <row r="121" s="164" customFormat="1" ht="16.5" hidden="1" customHeight="1" outlineLevel="1" spans="1:75">
      <c r="A121" s="203" t="s">
        <v>142</v>
      </c>
      <c r="B121" s="192">
        <v>30.3341790000001</v>
      </c>
      <c r="C121" s="193">
        <v>32.98464</v>
      </c>
      <c r="D121" s="177">
        <v>0.919645598678661</v>
      </c>
      <c r="E121" s="195">
        <v>-2.65046099999989</v>
      </c>
      <c r="F121" s="258">
        <v>33.7411349999999</v>
      </c>
      <c r="G121" s="192">
        <v>0</v>
      </c>
      <c r="H121" s="193">
        <v>0</v>
      </c>
      <c r="I121" s="177" t="s">
        <v>29</v>
      </c>
      <c r="J121" s="195">
        <v>0</v>
      </c>
      <c r="K121" s="196">
        <v>0</v>
      </c>
      <c r="L121" s="192">
        <v>18.618548</v>
      </c>
      <c r="M121" s="193">
        <v>22.45594291</v>
      </c>
      <c r="N121" s="177">
        <v>0.829114505439397</v>
      </c>
      <c r="O121" s="195">
        <v>-3.83739491000002</v>
      </c>
      <c r="P121" s="196">
        <v>23.069288</v>
      </c>
      <c r="Q121" s="192">
        <v>11.7156310000001</v>
      </c>
      <c r="R121" s="193">
        <v>10.52869709</v>
      </c>
      <c r="S121" s="177">
        <v>1.11273321854111</v>
      </c>
      <c r="T121" s="195">
        <v>1.18693391000013</v>
      </c>
      <c r="U121" s="196">
        <v>10.6718469999999</v>
      </c>
      <c r="V121" s="230">
        <v>0.386218825965261</v>
      </c>
      <c r="W121" s="177">
        <v>0.319200000060634</v>
      </c>
      <c r="X121" s="177">
        <v>1.20995872773151</v>
      </c>
      <c r="Y121" s="248">
        <v>0.0670188259046272</v>
      </c>
      <c r="Z121" s="249">
        <v>0.316285951850758</v>
      </c>
      <c r="AA121" s="192">
        <v>3.44804799999999</v>
      </c>
      <c r="AB121" s="193">
        <v>3.82084202</v>
      </c>
      <c r="AC121" s="177">
        <v>0.902431448866864</v>
      </c>
      <c r="AD121" s="195">
        <v>-0.372794020000005</v>
      </c>
      <c r="AE121" s="656">
        <v>3.562002</v>
      </c>
      <c r="AF121" s="192">
        <v>0.182094</v>
      </c>
      <c r="AG121" s="193">
        <v>3.8571</v>
      </c>
      <c r="AH121" s="177">
        <v>0.0472100801120012</v>
      </c>
      <c r="AI121" s="195">
        <v>-3.675006</v>
      </c>
      <c r="AJ121" s="196">
        <v>3.806157</v>
      </c>
      <c r="AK121" s="192">
        <v>0</v>
      </c>
      <c r="AL121" s="193">
        <v>0</v>
      </c>
      <c r="AM121" s="177" t="s">
        <v>29</v>
      </c>
      <c r="AN121" s="195">
        <v>0</v>
      </c>
      <c r="AO121" s="196">
        <v>0</v>
      </c>
      <c r="AP121" s="192">
        <v>0</v>
      </c>
      <c r="AQ121" s="193">
        <v>0</v>
      </c>
      <c r="AR121" s="194" t="s">
        <v>29</v>
      </c>
      <c r="AS121" s="195">
        <v>0</v>
      </c>
      <c r="AT121" s="196">
        <v>0</v>
      </c>
      <c r="AU121" s="192">
        <v>8.08548900000013</v>
      </c>
      <c r="AV121" s="193">
        <v>2.85075507</v>
      </c>
      <c r="AW121" s="194">
        <v>2.83626225384566</v>
      </c>
      <c r="AX121" s="661">
        <v>5.23473393000013</v>
      </c>
      <c r="AY121" s="196">
        <v>3.3036879999999</v>
      </c>
      <c r="AZ121" s="230">
        <v>0.266547151317334</v>
      </c>
      <c r="BA121" s="177">
        <v>0.0864267449940337</v>
      </c>
      <c r="BB121" s="177">
        <v>3.08408180055531</v>
      </c>
      <c r="BC121" s="248">
        <v>0.180120406323301</v>
      </c>
      <c r="BD121" s="249">
        <v>0.0979127702728409</v>
      </c>
      <c r="BE121" s="230">
        <v>0.113668743103282</v>
      </c>
      <c r="BF121" s="177">
        <v>0.115837008377233</v>
      </c>
      <c r="BG121" s="177">
        <v>0.981281756976242</v>
      </c>
      <c r="BH121" s="177">
        <v>-0.00216826527395018</v>
      </c>
      <c r="BI121" s="249">
        <v>0.105568529333705</v>
      </c>
      <c r="BJ121" s="285">
        <v>8.79749324835389</v>
      </c>
      <c r="BK121" s="286">
        <v>8.63281963173133</v>
      </c>
      <c r="BL121" s="177">
        <v>1.01907529910822</v>
      </c>
      <c r="BM121" s="299">
        <v>0.164673616622562</v>
      </c>
      <c r="BN121" s="274">
        <v>9.47251994805166</v>
      </c>
      <c r="BO121" s="285">
        <v>2.34494676408221</v>
      </c>
      <c r="BP121" s="286">
        <v>0.746106500891131</v>
      </c>
      <c r="BQ121" s="177">
        <v>3.14291158337512</v>
      </c>
      <c r="BR121" s="299">
        <v>1.59884026319108</v>
      </c>
      <c r="BS121" s="274">
        <v>0.927480669578485</v>
      </c>
      <c r="BT121" s="193">
        <v>73.49472</v>
      </c>
      <c r="BU121" s="668">
        <v>7.93073059</v>
      </c>
      <c r="BV121" s="669">
        <f t="shared" si="4"/>
        <v>0.412739568230209</v>
      </c>
      <c r="BW121" s="670">
        <f t="shared" si="5"/>
        <v>1.01951376462028</v>
      </c>
    </row>
    <row r="122" s="159" customFormat="1" ht="16.5" hidden="1" customHeight="1" outlineLevel="1" spans="1:75">
      <c r="A122" s="203" t="s">
        <v>143</v>
      </c>
      <c r="B122" s="192">
        <v>0</v>
      </c>
      <c r="C122" s="321">
        <v>0</v>
      </c>
      <c r="D122" s="314" t="s">
        <v>29</v>
      </c>
      <c r="E122" s="195">
        <v>0</v>
      </c>
      <c r="F122" s="258">
        <v>0</v>
      </c>
      <c r="G122" s="320">
        <v>0</v>
      </c>
      <c r="H122" s="321">
        <v>0</v>
      </c>
      <c r="I122" s="314" t="s">
        <v>29</v>
      </c>
      <c r="J122" s="321">
        <v>0</v>
      </c>
      <c r="K122" s="455">
        <v>0</v>
      </c>
      <c r="L122" s="320">
        <v>0</v>
      </c>
      <c r="M122" s="321">
        <v>0</v>
      </c>
      <c r="N122" s="314" t="s">
        <v>29</v>
      </c>
      <c r="O122" s="321">
        <v>0</v>
      </c>
      <c r="P122" s="455">
        <v>0</v>
      </c>
      <c r="Q122" s="320">
        <v>0</v>
      </c>
      <c r="R122" s="321">
        <v>0</v>
      </c>
      <c r="S122" s="314" t="s">
        <v>29</v>
      </c>
      <c r="T122" s="321">
        <v>0</v>
      </c>
      <c r="U122" s="455">
        <v>0</v>
      </c>
      <c r="V122" s="313" t="s">
        <v>29</v>
      </c>
      <c r="W122" s="314" t="s">
        <v>29</v>
      </c>
      <c r="X122" s="314" t="s">
        <v>29</v>
      </c>
      <c r="Y122" s="308" t="s">
        <v>29</v>
      </c>
      <c r="Z122" s="316" t="s">
        <v>29</v>
      </c>
      <c r="AA122" s="320">
        <v>0</v>
      </c>
      <c r="AB122" s="321">
        <v>0</v>
      </c>
      <c r="AC122" s="314" t="s">
        <v>29</v>
      </c>
      <c r="AD122" s="195">
        <v>0</v>
      </c>
      <c r="AE122" s="475">
        <v>0</v>
      </c>
      <c r="AF122" s="320">
        <v>0</v>
      </c>
      <c r="AG122" s="321">
        <v>0</v>
      </c>
      <c r="AH122" s="314" t="s">
        <v>29</v>
      </c>
      <c r="AI122" s="195">
        <v>0</v>
      </c>
      <c r="AJ122" s="455">
        <v>0</v>
      </c>
      <c r="AK122" s="320">
        <v>0</v>
      </c>
      <c r="AL122" s="321">
        <v>0</v>
      </c>
      <c r="AM122" s="314" t="s">
        <v>29</v>
      </c>
      <c r="AN122" s="321">
        <v>0</v>
      </c>
      <c r="AO122" s="455">
        <v>0</v>
      </c>
      <c r="AP122" s="320">
        <v>0</v>
      </c>
      <c r="AQ122" s="321">
        <v>0</v>
      </c>
      <c r="AR122" s="308" t="s">
        <v>29</v>
      </c>
      <c r="AS122" s="321">
        <v>0</v>
      </c>
      <c r="AT122" s="455">
        <v>0</v>
      </c>
      <c r="AU122" s="192">
        <v>0</v>
      </c>
      <c r="AV122" s="193">
        <v>0</v>
      </c>
      <c r="AW122" s="308" t="s">
        <v>29</v>
      </c>
      <c r="AX122" s="661">
        <v>0</v>
      </c>
      <c r="AY122" s="196">
        <v>0</v>
      </c>
      <c r="AZ122" s="313" t="s">
        <v>29</v>
      </c>
      <c r="BA122" s="314" t="s">
        <v>29</v>
      </c>
      <c r="BB122" s="314" t="s">
        <v>29</v>
      </c>
      <c r="BC122" s="308" t="s">
        <v>29</v>
      </c>
      <c r="BD122" s="316" t="s">
        <v>29</v>
      </c>
      <c r="BE122" s="313" t="s">
        <v>29</v>
      </c>
      <c r="BF122" s="314" t="s">
        <v>29</v>
      </c>
      <c r="BG122" s="314" t="s">
        <v>29</v>
      </c>
      <c r="BH122" s="314" t="s">
        <v>29</v>
      </c>
      <c r="BI122" s="316" t="s">
        <v>29</v>
      </c>
      <c r="BJ122" s="326" t="s">
        <v>29</v>
      </c>
      <c r="BK122" s="327" t="s">
        <v>29</v>
      </c>
      <c r="BL122" s="314" t="s">
        <v>29</v>
      </c>
      <c r="BM122" s="314" t="s">
        <v>29</v>
      </c>
      <c r="BN122" s="322" t="s">
        <v>29</v>
      </c>
      <c r="BO122" s="326" t="s">
        <v>29</v>
      </c>
      <c r="BP122" s="327" t="s">
        <v>29</v>
      </c>
      <c r="BQ122" s="314" t="s">
        <v>29</v>
      </c>
      <c r="BR122" s="314" t="s">
        <v>29</v>
      </c>
      <c r="BS122" s="322" t="s">
        <v>29</v>
      </c>
      <c r="BT122" s="321">
        <v>0</v>
      </c>
      <c r="BU122" s="672">
        <v>0</v>
      </c>
      <c r="BV122" s="673" t="str">
        <f t="shared" si="4"/>
        <v>/</v>
      </c>
      <c r="BW122" s="674" t="str">
        <f t="shared" si="5"/>
        <v>/</v>
      </c>
    </row>
    <row r="123" s="163" customFormat="1" collapsed="1" spans="1:75">
      <c r="A123" s="197" t="s">
        <v>144</v>
      </c>
      <c r="B123" s="198">
        <v>571.987655</v>
      </c>
      <c r="C123" s="199">
        <v>442.4807544</v>
      </c>
      <c r="D123" s="232">
        <v>1.29268369146498</v>
      </c>
      <c r="E123" s="199">
        <v>129.5069006</v>
      </c>
      <c r="F123" s="201">
        <v>421.671546</v>
      </c>
      <c r="G123" s="198">
        <v>0</v>
      </c>
      <c r="H123" s="199">
        <v>0</v>
      </c>
      <c r="I123" s="232" t="s">
        <v>29</v>
      </c>
      <c r="J123" s="199">
        <v>0</v>
      </c>
      <c r="K123" s="201">
        <v>0</v>
      </c>
      <c r="L123" s="198">
        <v>395.309009999998</v>
      </c>
      <c r="M123" s="199">
        <v>300.22061976</v>
      </c>
      <c r="N123" s="232">
        <v>1.31672837900346</v>
      </c>
      <c r="O123" s="199">
        <v>95.0883902399982</v>
      </c>
      <c r="P123" s="201">
        <v>286.854007999999</v>
      </c>
      <c r="Q123" s="198">
        <v>176.678645000001</v>
      </c>
      <c r="R123" s="199">
        <v>142.26013464</v>
      </c>
      <c r="S123" s="232">
        <v>1.2419406564397</v>
      </c>
      <c r="T123" s="199">
        <v>34.4185103600014</v>
      </c>
      <c r="U123" s="655">
        <v>134.817538000001</v>
      </c>
      <c r="V123" s="231">
        <v>0.308885416416901</v>
      </c>
      <c r="W123" s="232">
        <v>0.321505812909091</v>
      </c>
      <c r="X123" s="232">
        <v>0.960745977256221</v>
      </c>
      <c r="Y123" s="200">
        <v>-0.0126203964921907</v>
      </c>
      <c r="Z123" s="250">
        <v>0.319721686888499</v>
      </c>
      <c r="AA123" s="198">
        <v>30.802634</v>
      </c>
      <c r="AB123" s="199">
        <v>33.62379905</v>
      </c>
      <c r="AC123" s="232">
        <v>0.916096183961699</v>
      </c>
      <c r="AD123" s="199">
        <v>-2.82116505000001</v>
      </c>
      <c r="AE123" s="202">
        <v>30.133642</v>
      </c>
      <c r="AF123" s="198">
        <v>5.067753</v>
      </c>
      <c r="AG123" s="199">
        <v>8.78234001</v>
      </c>
      <c r="AH123" s="232">
        <v>0.577039034497595</v>
      </c>
      <c r="AI123" s="199">
        <v>-3.71458701</v>
      </c>
      <c r="AJ123" s="201">
        <v>5.019253</v>
      </c>
      <c r="AK123" s="198">
        <v>0.0869</v>
      </c>
      <c r="AL123" s="199">
        <v>0</v>
      </c>
      <c r="AM123" s="232" t="s">
        <v>29</v>
      </c>
      <c r="AN123" s="199">
        <v>0.0869</v>
      </c>
      <c r="AO123" s="201">
        <v>0.27846</v>
      </c>
      <c r="AP123" s="198">
        <v>0</v>
      </c>
      <c r="AQ123" s="199">
        <v>0</v>
      </c>
      <c r="AR123" s="200" t="s">
        <v>29</v>
      </c>
      <c r="AS123" s="199">
        <v>0</v>
      </c>
      <c r="AT123" s="201">
        <v>0</v>
      </c>
      <c r="AU123" s="198">
        <v>140.895158000001</v>
      </c>
      <c r="AV123" s="199">
        <v>99.85399558</v>
      </c>
      <c r="AW123" s="200">
        <v>1.41101171947717</v>
      </c>
      <c r="AX123" s="662">
        <v>41.0411624200014</v>
      </c>
      <c r="AY123" s="201">
        <v>99.9431030000012</v>
      </c>
      <c r="AZ123" s="231">
        <v>0.246325522532478</v>
      </c>
      <c r="BA123" s="232">
        <v>0.225668562049441</v>
      </c>
      <c r="BB123" s="232">
        <v>1.09153672224184</v>
      </c>
      <c r="BC123" s="200">
        <v>0.0206569604830362</v>
      </c>
      <c r="BD123" s="250">
        <v>0.237016473954828</v>
      </c>
      <c r="BE123" s="231">
        <v>0.0538519209824555</v>
      </c>
      <c r="BF123" s="232">
        <v>0.0759892915469139</v>
      </c>
      <c r="BG123" s="232">
        <v>0.708677760855405</v>
      </c>
      <c r="BH123" s="232">
        <v>-0.0221373705644584</v>
      </c>
      <c r="BI123" s="250">
        <v>0.071462355679081</v>
      </c>
      <c r="BJ123" s="287">
        <v>18.5694397109026</v>
      </c>
      <c r="BK123" s="288">
        <v>13.1597489546619</v>
      </c>
      <c r="BL123" s="232">
        <v>1.41107856805462</v>
      </c>
      <c r="BM123" s="232">
        <v>5.40969075624071</v>
      </c>
      <c r="BN123" s="275">
        <v>13.9933814173541</v>
      </c>
      <c r="BO123" s="287">
        <v>4.57412693992343</v>
      </c>
      <c r="BP123" s="288">
        <v>2.9697416235302</v>
      </c>
      <c r="BQ123" s="232">
        <v>1.54024407500006</v>
      </c>
      <c r="BR123" s="232">
        <v>1.60438531639324</v>
      </c>
      <c r="BS123" s="275">
        <v>3.31666192224628</v>
      </c>
      <c r="BT123" s="199">
        <v>996.00819312</v>
      </c>
      <c r="BU123" s="655">
        <v>234.40277443</v>
      </c>
      <c r="BV123" s="671">
        <f t="shared" si="4"/>
        <v>0.574280070135012</v>
      </c>
      <c r="BW123" s="250">
        <f t="shared" si="5"/>
        <v>0.601081443436911</v>
      </c>
    </row>
    <row r="124" s="159" customFormat="1" ht="16.2" spans="1:75">
      <c r="A124" s="213" t="s">
        <v>145</v>
      </c>
      <c r="B124" s="214">
        <v>1811.98779</v>
      </c>
      <c r="C124" s="215">
        <v>1601.10221866</v>
      </c>
      <c r="D124" s="238">
        <v>1.13171274693286</v>
      </c>
      <c r="E124" s="215">
        <v>210.88557134</v>
      </c>
      <c r="F124" s="217">
        <v>1572.505363</v>
      </c>
      <c r="G124" s="214">
        <v>0</v>
      </c>
      <c r="H124" s="215">
        <v>0</v>
      </c>
      <c r="I124" s="238" t="s">
        <v>29</v>
      </c>
      <c r="J124" s="215">
        <v>0</v>
      </c>
      <c r="K124" s="217">
        <v>0</v>
      </c>
      <c r="L124" s="214">
        <v>1237.12596</v>
      </c>
      <c r="M124" s="215">
        <v>1075.49551765</v>
      </c>
      <c r="N124" s="238">
        <v>1.15028462666508</v>
      </c>
      <c r="O124" s="215">
        <v>161.630442349996</v>
      </c>
      <c r="P124" s="217">
        <v>1041.66795</v>
      </c>
      <c r="Q124" s="214">
        <v>574.861830000003</v>
      </c>
      <c r="R124" s="215">
        <v>525.60670101</v>
      </c>
      <c r="S124" s="238">
        <v>1.09371099891869</v>
      </c>
      <c r="T124" s="215">
        <v>49.2551289900033</v>
      </c>
      <c r="U124" s="217">
        <v>530.837412999998</v>
      </c>
      <c r="V124" s="237">
        <v>0.317254803356044</v>
      </c>
      <c r="W124" s="238">
        <v>0.328278041766685</v>
      </c>
      <c r="X124" s="238">
        <v>0.966421030321378</v>
      </c>
      <c r="Y124" s="216">
        <v>-0.011023238410641</v>
      </c>
      <c r="Z124" s="257">
        <v>0.337574310072479</v>
      </c>
      <c r="AA124" s="214">
        <v>115.199295</v>
      </c>
      <c r="AB124" s="215">
        <v>122.88956666</v>
      </c>
      <c r="AC124" s="238">
        <v>0.937421281000389</v>
      </c>
      <c r="AD124" s="215">
        <v>-7.69027166000009</v>
      </c>
      <c r="AE124" s="328">
        <v>107.968862</v>
      </c>
      <c r="AF124" s="214">
        <v>10.1553940000002</v>
      </c>
      <c r="AG124" s="215">
        <v>16.81232881</v>
      </c>
      <c r="AH124" s="238">
        <v>0.604044455397502</v>
      </c>
      <c r="AI124" s="215">
        <v>-6.65693480999981</v>
      </c>
      <c r="AJ124" s="217">
        <v>10.759784</v>
      </c>
      <c r="AK124" s="214">
        <v>0.0869</v>
      </c>
      <c r="AL124" s="215">
        <v>0</v>
      </c>
      <c r="AM124" s="238" t="s">
        <v>29</v>
      </c>
      <c r="AN124" s="215">
        <v>0.0869</v>
      </c>
      <c r="AO124" s="217">
        <v>0.27846</v>
      </c>
      <c r="AP124" s="214">
        <v>0</v>
      </c>
      <c r="AQ124" s="215">
        <v>0</v>
      </c>
      <c r="AR124" s="216" t="s">
        <v>29</v>
      </c>
      <c r="AS124" s="215">
        <v>0</v>
      </c>
      <c r="AT124" s="217">
        <v>0</v>
      </c>
      <c r="AU124" s="214">
        <v>449.594041000003</v>
      </c>
      <c r="AV124" s="215">
        <v>385.90480554</v>
      </c>
      <c r="AW124" s="216">
        <v>1.16503872080806</v>
      </c>
      <c r="AX124" s="488">
        <v>63.6892354600031</v>
      </c>
      <c r="AY124" s="217">
        <v>412.387226999999</v>
      </c>
      <c r="AZ124" s="237">
        <v>0.248122003625644</v>
      </c>
      <c r="BA124" s="238">
        <v>0.241024464923278</v>
      </c>
      <c r="BB124" s="238">
        <v>1.02944737873238</v>
      </c>
      <c r="BC124" s="216">
        <v>0.00709753870236615</v>
      </c>
      <c r="BD124" s="257">
        <v>0.262248534538066</v>
      </c>
      <c r="BE124" s="237">
        <v>0.0635761982700777</v>
      </c>
      <c r="BF124" s="238">
        <v>0.0767531049721792</v>
      </c>
      <c r="BG124" s="238">
        <v>0.828320864584205</v>
      </c>
      <c r="BH124" s="238">
        <v>-0.0131769067021015</v>
      </c>
      <c r="BI124" s="257">
        <v>0.0686604093953732</v>
      </c>
      <c r="BJ124" s="292">
        <v>15.7291569362469</v>
      </c>
      <c r="BK124" s="293">
        <v>13.0287888726127</v>
      </c>
      <c r="BL124" s="238">
        <v>1.20726163345164</v>
      </c>
      <c r="BM124" s="238">
        <v>2.70036806363422</v>
      </c>
      <c r="BN124" s="279">
        <v>14.5644339846798</v>
      </c>
      <c r="BO124" s="292">
        <v>3.90274993436378</v>
      </c>
      <c r="BP124" s="293">
        <v>3.14025686661983</v>
      </c>
      <c r="BQ124" s="238">
        <v>1.24281232400097</v>
      </c>
      <c r="BR124" s="238">
        <v>0.762493067743951</v>
      </c>
      <c r="BS124" s="279">
        <v>3.81950146885867</v>
      </c>
      <c r="BT124" s="215">
        <v>3558.93395264</v>
      </c>
      <c r="BU124" s="634">
        <v>882.61731952</v>
      </c>
      <c r="BV124" s="675">
        <f t="shared" si="4"/>
        <v>0.509137796349347</v>
      </c>
      <c r="BW124" s="257">
        <f t="shared" si="5"/>
        <v>0.509387286037519</v>
      </c>
    </row>
    <row r="125" s="159" customFormat="1" ht="16.5" hidden="1" customHeight="1" outlineLevel="2" spans="1:75">
      <c r="A125" s="309" t="s">
        <v>146</v>
      </c>
      <c r="B125" s="192">
        <v>102.20062</v>
      </c>
      <c r="C125" s="321">
        <v>99.0838848</v>
      </c>
      <c r="D125" s="314">
        <v>1.03145552080735</v>
      </c>
      <c r="E125" s="321">
        <v>3.1167351999997</v>
      </c>
      <c r="F125" s="258">
        <v>84.5103189999991</v>
      </c>
      <c r="G125" s="320">
        <v>0</v>
      </c>
      <c r="H125" s="321">
        <v>0</v>
      </c>
      <c r="I125" s="314" t="s">
        <v>29</v>
      </c>
      <c r="J125" s="321">
        <v>0</v>
      </c>
      <c r="K125" s="455">
        <v>0</v>
      </c>
      <c r="L125" s="320">
        <v>52.1768759999999</v>
      </c>
      <c r="M125" s="321">
        <v>66.77262997</v>
      </c>
      <c r="N125" s="314">
        <v>0.781411126436719</v>
      </c>
      <c r="O125" s="321">
        <v>-14.5957539700001</v>
      </c>
      <c r="P125" s="455">
        <v>75.534123</v>
      </c>
      <c r="Q125" s="320">
        <v>50.0237439999997</v>
      </c>
      <c r="R125" s="321">
        <v>32.31125483</v>
      </c>
      <c r="S125" s="314">
        <v>1.54818326503229</v>
      </c>
      <c r="T125" s="321">
        <v>17.7124891699997</v>
      </c>
      <c r="U125" s="455">
        <v>8.97619599999905</v>
      </c>
      <c r="V125" s="313">
        <v>0.489466150009656</v>
      </c>
      <c r="W125" s="314">
        <v>0.326099999966897</v>
      </c>
      <c r="X125" s="314">
        <v>1.50096948806913</v>
      </c>
      <c r="Y125" s="308">
        <v>0.16336615004276</v>
      </c>
      <c r="Z125" s="316">
        <v>0.106214200895386</v>
      </c>
      <c r="AA125" s="320">
        <v>6.424121</v>
      </c>
      <c r="AB125" s="321">
        <v>6.14908103</v>
      </c>
      <c r="AC125" s="314">
        <v>1.04472862996245</v>
      </c>
      <c r="AD125" s="321">
        <v>0.275039969999995</v>
      </c>
      <c r="AE125" s="475">
        <v>5.71889799999999</v>
      </c>
      <c r="AF125" s="320">
        <v>1.09606700000002</v>
      </c>
      <c r="AG125" s="321">
        <v>0.540065019999999</v>
      </c>
      <c r="AH125" s="314">
        <v>2.02950933574631</v>
      </c>
      <c r="AI125" s="321">
        <v>0.556001980000019</v>
      </c>
      <c r="AJ125" s="455">
        <v>0.609528000000008</v>
      </c>
      <c r="AK125" s="320">
        <v>0</v>
      </c>
      <c r="AL125" s="321">
        <v>0</v>
      </c>
      <c r="AM125" s="314" t="s">
        <v>29</v>
      </c>
      <c r="AN125" s="321">
        <v>0</v>
      </c>
      <c r="AO125" s="455">
        <v>0</v>
      </c>
      <c r="AP125" s="320">
        <v>0</v>
      </c>
      <c r="AQ125" s="321">
        <v>0</v>
      </c>
      <c r="AR125" s="308" t="s">
        <v>29</v>
      </c>
      <c r="AS125" s="321">
        <v>0</v>
      </c>
      <c r="AT125" s="455">
        <v>0</v>
      </c>
      <c r="AU125" s="192">
        <v>42.5035559999997</v>
      </c>
      <c r="AV125" s="193">
        <v>25.62210878</v>
      </c>
      <c r="AW125" s="308">
        <v>1.65886252240007</v>
      </c>
      <c r="AX125" s="661">
        <v>16.8814472199997</v>
      </c>
      <c r="AY125" s="196">
        <v>2.64776999999905</v>
      </c>
      <c r="AZ125" s="313">
        <v>0.415883543563629</v>
      </c>
      <c r="BA125" s="314">
        <v>0.258590070743774</v>
      </c>
      <c r="BB125" s="314">
        <v>1.60827344363005</v>
      </c>
      <c r="BC125" s="308">
        <v>0.157293472819854</v>
      </c>
      <c r="BD125" s="316">
        <v>0.031330730156149</v>
      </c>
      <c r="BE125" s="313">
        <v>0.0628579454801743</v>
      </c>
      <c r="BF125" s="314">
        <v>0.062059345396195</v>
      </c>
      <c r="BG125" s="314">
        <v>1.01286832915947</v>
      </c>
      <c r="BH125" s="314">
        <v>0.000798600083979285</v>
      </c>
      <c r="BI125" s="316">
        <v>0.0676710024014944</v>
      </c>
      <c r="BJ125" s="326">
        <v>15.9088877684589</v>
      </c>
      <c r="BK125" s="327">
        <v>16.1136085728244</v>
      </c>
      <c r="BL125" s="314">
        <v>0.987295160892092</v>
      </c>
      <c r="BM125" s="314">
        <v>-0.204720804365548</v>
      </c>
      <c r="BN125" s="322">
        <v>14.777378264134</v>
      </c>
      <c r="BO125" s="326">
        <v>6.61624461930274</v>
      </c>
      <c r="BP125" s="327">
        <v>4.16681918078416</v>
      </c>
      <c r="BQ125" s="314">
        <v>1.58784058828721</v>
      </c>
      <c r="BR125" s="314">
        <v>2.44942543851859</v>
      </c>
      <c r="BS125" s="322">
        <v>0.462986050808923</v>
      </c>
      <c r="BT125" s="321">
        <v>226.0770432</v>
      </c>
      <c r="BU125" s="672">
        <v>60.07043169</v>
      </c>
      <c r="BV125" s="673">
        <f t="shared" si="4"/>
        <v>0.45206102553981</v>
      </c>
      <c r="BW125" s="674">
        <f t="shared" si="5"/>
        <v>0.707562020185637</v>
      </c>
    </row>
    <row r="126" s="159" customFormat="1" ht="16.5" hidden="1" customHeight="1" outlineLevel="2" spans="1:75">
      <c r="A126" s="309" t="s">
        <v>147</v>
      </c>
      <c r="B126" s="192">
        <v>13.831323</v>
      </c>
      <c r="C126" s="321">
        <v>22.9992096</v>
      </c>
      <c r="D126" s="314">
        <v>0.601382536206809</v>
      </c>
      <c r="E126" s="321">
        <v>-9.16788660000001</v>
      </c>
      <c r="F126" s="258">
        <v>27.050124</v>
      </c>
      <c r="G126" s="320">
        <v>0</v>
      </c>
      <c r="H126" s="321">
        <v>0</v>
      </c>
      <c r="I126" s="314" t="s">
        <v>29</v>
      </c>
      <c r="J126" s="321">
        <v>0</v>
      </c>
      <c r="K126" s="455">
        <v>0</v>
      </c>
      <c r="L126" s="320">
        <v>7.20995899999992</v>
      </c>
      <c r="M126" s="321">
        <v>13.56953367</v>
      </c>
      <c r="N126" s="314">
        <v>0.531334324033548</v>
      </c>
      <c r="O126" s="321">
        <v>-6.35957467000008</v>
      </c>
      <c r="P126" s="455">
        <v>15.59056</v>
      </c>
      <c r="Q126" s="320">
        <v>6.62136400000007</v>
      </c>
      <c r="R126" s="321">
        <v>9.42967593</v>
      </c>
      <c r="S126" s="314">
        <v>0.702183622125822</v>
      </c>
      <c r="T126" s="321">
        <v>-2.80831192999993</v>
      </c>
      <c r="U126" s="455">
        <v>11.459564</v>
      </c>
      <c r="V126" s="313">
        <v>0.478722389752598</v>
      </c>
      <c r="W126" s="314">
        <v>0.409999999739121</v>
      </c>
      <c r="X126" s="314">
        <v>1.16761558550538</v>
      </c>
      <c r="Y126" s="308">
        <v>0.068722390013477</v>
      </c>
      <c r="Z126" s="316">
        <v>0.423641828776829</v>
      </c>
      <c r="AA126" s="320">
        <v>2.941735</v>
      </c>
      <c r="AB126" s="321">
        <v>3.22610202</v>
      </c>
      <c r="AC126" s="314">
        <v>0.911854300255513</v>
      </c>
      <c r="AD126" s="321">
        <v>-0.284367020000003</v>
      </c>
      <c r="AE126" s="475">
        <v>0</v>
      </c>
      <c r="AF126" s="320">
        <v>0.421404</v>
      </c>
      <c r="AG126" s="321">
        <v>0</v>
      </c>
      <c r="AH126" s="314" t="s">
        <v>29</v>
      </c>
      <c r="AI126" s="321">
        <v>0.421404</v>
      </c>
      <c r="AJ126" s="455">
        <v>0.04</v>
      </c>
      <c r="AK126" s="320">
        <v>0</v>
      </c>
      <c r="AL126" s="321">
        <v>0</v>
      </c>
      <c r="AM126" s="314" t="s">
        <v>29</v>
      </c>
      <c r="AN126" s="321">
        <v>0</v>
      </c>
      <c r="AO126" s="455">
        <v>0</v>
      </c>
      <c r="AP126" s="320">
        <v>0</v>
      </c>
      <c r="AQ126" s="321">
        <v>0</v>
      </c>
      <c r="AR126" s="308" t="s">
        <v>29</v>
      </c>
      <c r="AS126" s="321">
        <v>0</v>
      </c>
      <c r="AT126" s="455">
        <v>0</v>
      </c>
      <c r="AU126" s="192">
        <v>3.25822500000008</v>
      </c>
      <c r="AV126" s="193">
        <v>6.20357391</v>
      </c>
      <c r="AW126" s="308">
        <v>0.525217406493361</v>
      </c>
      <c r="AX126" s="661">
        <v>-2.94534890999992</v>
      </c>
      <c r="AY126" s="196">
        <v>11.419564</v>
      </c>
      <c r="AZ126" s="313">
        <v>0.235568571423</v>
      </c>
      <c r="BA126" s="314">
        <v>0.269729874108369</v>
      </c>
      <c r="BB126" s="314">
        <v>0.873349947615945</v>
      </c>
      <c r="BC126" s="308">
        <v>-0.0341613026853697</v>
      </c>
      <c r="BD126" s="316">
        <v>0.422163092487118</v>
      </c>
      <c r="BE126" s="313">
        <v>0.212686450891213</v>
      </c>
      <c r="BF126" s="314">
        <v>0.140270125630752</v>
      </c>
      <c r="BG126" s="314">
        <v>1.51626335212025</v>
      </c>
      <c r="BH126" s="314">
        <v>0.0724163252604605</v>
      </c>
      <c r="BI126" s="316">
        <v>0</v>
      </c>
      <c r="BJ126" s="326">
        <v>4.70175695635399</v>
      </c>
      <c r="BK126" s="327">
        <v>7.129101763496</v>
      </c>
      <c r="BL126" s="314">
        <v>0.659516038953037</v>
      </c>
      <c r="BM126" s="314">
        <v>-2.42734480714201</v>
      </c>
      <c r="BN126" s="322" t="s">
        <v>29</v>
      </c>
      <c r="BO126" s="326">
        <v>1.10758616938646</v>
      </c>
      <c r="BP126" s="327">
        <v>1.92293172117353</v>
      </c>
      <c r="BQ126" s="314">
        <v>0.57598829807151</v>
      </c>
      <c r="BR126" s="314">
        <v>-0.815345551787069</v>
      </c>
      <c r="BS126" s="322" t="s">
        <v>29</v>
      </c>
      <c r="BT126" s="321">
        <v>55.993056</v>
      </c>
      <c r="BU126" s="672">
        <v>16.22494891</v>
      </c>
      <c r="BV126" s="673">
        <f t="shared" si="4"/>
        <v>0.247018541013371</v>
      </c>
      <c r="BW126" s="674">
        <f t="shared" si="5"/>
        <v>0.200815732491578</v>
      </c>
    </row>
    <row r="127" s="159" customFormat="1" ht="16.5" hidden="1" customHeight="1" outlineLevel="2" spans="1:75">
      <c r="A127" s="309" t="s">
        <v>148</v>
      </c>
      <c r="B127" s="192">
        <v>8.82858699999999</v>
      </c>
      <c r="C127" s="321">
        <v>0</v>
      </c>
      <c r="D127" s="314" t="s">
        <v>29</v>
      </c>
      <c r="E127" s="321">
        <v>8.82858699999999</v>
      </c>
      <c r="F127" s="258">
        <v>0</v>
      </c>
      <c r="G127" s="320">
        <v>0</v>
      </c>
      <c r="H127" s="321">
        <v>0</v>
      </c>
      <c r="I127" s="314" t="s">
        <v>29</v>
      </c>
      <c r="J127" s="321">
        <v>0</v>
      </c>
      <c r="K127" s="455">
        <v>0</v>
      </c>
      <c r="L127" s="320">
        <v>5.66497200000001</v>
      </c>
      <c r="M127" s="321">
        <v>0</v>
      </c>
      <c r="N127" s="314" t="s">
        <v>29</v>
      </c>
      <c r="O127" s="321">
        <v>5.66497200000001</v>
      </c>
      <c r="P127" s="455">
        <v>0</v>
      </c>
      <c r="Q127" s="320">
        <v>3.16361499999998</v>
      </c>
      <c r="R127" s="321">
        <v>0</v>
      </c>
      <c r="S127" s="314" t="s">
        <v>29</v>
      </c>
      <c r="T127" s="321">
        <v>3.16361499999998</v>
      </c>
      <c r="U127" s="455">
        <v>0</v>
      </c>
      <c r="V127" s="313">
        <v>0.358337636588956</v>
      </c>
      <c r="W127" s="314" t="s">
        <v>29</v>
      </c>
      <c r="X127" s="314" t="s">
        <v>29</v>
      </c>
      <c r="Y127" s="308" t="s">
        <v>29</v>
      </c>
      <c r="Z127" s="316" t="s">
        <v>29</v>
      </c>
      <c r="AA127" s="320">
        <v>1.702518</v>
      </c>
      <c r="AB127" s="321">
        <v>0</v>
      </c>
      <c r="AC127" s="314" t="s">
        <v>29</v>
      </c>
      <c r="AD127" s="321">
        <v>1.702518</v>
      </c>
      <c r="AE127" s="475">
        <v>0</v>
      </c>
      <c r="AF127" s="320">
        <v>0</v>
      </c>
      <c r="AG127" s="321">
        <v>0</v>
      </c>
      <c r="AH127" s="314" t="s">
        <v>29</v>
      </c>
      <c r="AI127" s="321">
        <v>0</v>
      </c>
      <c r="AJ127" s="455">
        <v>0</v>
      </c>
      <c r="AK127" s="320">
        <v>0</v>
      </c>
      <c r="AL127" s="321">
        <v>0</v>
      </c>
      <c r="AM127" s="314" t="s">
        <v>29</v>
      </c>
      <c r="AN127" s="321">
        <v>0</v>
      </c>
      <c r="AO127" s="455">
        <v>0</v>
      </c>
      <c r="AP127" s="320">
        <v>0</v>
      </c>
      <c r="AQ127" s="321">
        <v>0</v>
      </c>
      <c r="AR127" s="308" t="s">
        <v>29</v>
      </c>
      <c r="AS127" s="321">
        <v>0</v>
      </c>
      <c r="AT127" s="455">
        <v>0</v>
      </c>
      <c r="AU127" s="192">
        <v>1.46109699999998</v>
      </c>
      <c r="AV127" s="193">
        <v>0</v>
      </c>
      <c r="AW127" s="308" t="s">
        <v>29</v>
      </c>
      <c r="AX127" s="661">
        <v>1.46109699999998</v>
      </c>
      <c r="AY127" s="196">
        <v>0</v>
      </c>
      <c r="AZ127" s="313">
        <v>0.165496132053746</v>
      </c>
      <c r="BA127" s="314" t="s">
        <v>29</v>
      </c>
      <c r="BB127" s="314" t="s">
        <v>29</v>
      </c>
      <c r="BC127" s="308" t="s">
        <v>29</v>
      </c>
      <c r="BD127" s="316" t="s">
        <v>29</v>
      </c>
      <c r="BE127" s="313">
        <v>0.19284150453521</v>
      </c>
      <c r="BF127" s="314" t="s">
        <v>29</v>
      </c>
      <c r="BG127" s="314" t="s">
        <v>29</v>
      </c>
      <c r="BH127" s="314" t="s">
        <v>29</v>
      </c>
      <c r="BI127" s="316" t="s">
        <v>29</v>
      </c>
      <c r="BJ127" s="326">
        <v>5.18560567347893</v>
      </c>
      <c r="BK127" s="327" t="s">
        <v>29</v>
      </c>
      <c r="BL127" s="314" t="s">
        <v>29</v>
      </c>
      <c r="BM127" s="314" t="s">
        <v>29</v>
      </c>
      <c r="BN127" s="322" t="s">
        <v>29</v>
      </c>
      <c r="BO127" s="326">
        <v>0.858197681316725</v>
      </c>
      <c r="BP127" s="327" t="s">
        <v>29</v>
      </c>
      <c r="BQ127" s="314" t="s">
        <v>29</v>
      </c>
      <c r="BR127" s="314" t="s">
        <v>29</v>
      </c>
      <c r="BS127" s="322" t="s">
        <v>29</v>
      </c>
      <c r="BT127" s="321">
        <v>0</v>
      </c>
      <c r="BU127" s="672">
        <v>0</v>
      </c>
      <c r="BV127" s="673" t="str">
        <f t="shared" si="4"/>
        <v>/</v>
      </c>
      <c r="BW127" s="674" t="str">
        <f t="shared" si="5"/>
        <v>/</v>
      </c>
    </row>
    <row r="128" s="159" customFormat="1" ht="16.5" hidden="1" customHeight="1" outlineLevel="2" spans="1:75">
      <c r="A128" s="309" t="s">
        <v>149</v>
      </c>
      <c r="B128" s="192">
        <v>17.825667</v>
      </c>
      <c r="C128" s="321">
        <v>19.007952</v>
      </c>
      <c r="D128" s="314">
        <v>0.93780050580936</v>
      </c>
      <c r="E128" s="321">
        <v>-1.18228499999996</v>
      </c>
      <c r="F128" s="258">
        <v>22.0517019999999</v>
      </c>
      <c r="G128" s="320">
        <v>0.159546</v>
      </c>
      <c r="H128" s="321">
        <v>0</v>
      </c>
      <c r="I128" s="314" t="s">
        <v>29</v>
      </c>
      <c r="J128" s="321">
        <v>0.159546</v>
      </c>
      <c r="K128" s="455">
        <v>0.0862969999999999</v>
      </c>
      <c r="L128" s="320">
        <v>14.831396</v>
      </c>
      <c r="M128" s="321">
        <v>6.46270368</v>
      </c>
      <c r="N128" s="314">
        <v>2.29492124881084</v>
      </c>
      <c r="O128" s="321">
        <v>8.36869231999999</v>
      </c>
      <c r="P128" s="455">
        <v>5.63333200000001</v>
      </c>
      <c r="Q128" s="320">
        <v>2.99427100000005</v>
      </c>
      <c r="R128" s="321">
        <v>12.54524832</v>
      </c>
      <c r="S128" s="314">
        <v>0.2386776988086</v>
      </c>
      <c r="T128" s="321">
        <v>-9.55097731999995</v>
      </c>
      <c r="U128" s="455">
        <v>16.4183699999999</v>
      </c>
      <c r="V128" s="313">
        <v>0.167975257251246</v>
      </c>
      <c r="W128" s="314">
        <v>0.66</v>
      </c>
      <c r="X128" s="314">
        <v>0.254507965532191</v>
      </c>
      <c r="Y128" s="308">
        <v>-0.492024742748754</v>
      </c>
      <c r="Z128" s="316">
        <v>0.744539809217446</v>
      </c>
      <c r="AA128" s="320">
        <v>5.903894</v>
      </c>
      <c r="AB128" s="321">
        <v>5.62605303</v>
      </c>
      <c r="AC128" s="314">
        <v>1.04938470514203</v>
      </c>
      <c r="AD128" s="321">
        <v>0.277840969999997</v>
      </c>
      <c r="AE128" s="475">
        <v>5.70871199999999</v>
      </c>
      <c r="AF128" s="320">
        <v>0.364264999999999</v>
      </c>
      <c r="AG128" s="321">
        <v>0.231915</v>
      </c>
      <c r="AH128" s="314">
        <v>1.57068322445723</v>
      </c>
      <c r="AI128" s="321">
        <v>0.132349999999999</v>
      </c>
      <c r="AJ128" s="455">
        <v>0.453001999999999</v>
      </c>
      <c r="AK128" s="320">
        <v>0</v>
      </c>
      <c r="AL128" s="321">
        <v>0</v>
      </c>
      <c r="AM128" s="314" t="s">
        <v>29</v>
      </c>
      <c r="AN128" s="321">
        <v>0</v>
      </c>
      <c r="AO128" s="455">
        <v>0</v>
      </c>
      <c r="AP128" s="320">
        <v>0</v>
      </c>
      <c r="AQ128" s="321">
        <v>0</v>
      </c>
      <c r="AR128" s="308" t="s">
        <v>29</v>
      </c>
      <c r="AS128" s="321">
        <v>0</v>
      </c>
      <c r="AT128" s="455">
        <v>0</v>
      </c>
      <c r="AU128" s="192">
        <v>-3.43343399999995</v>
      </c>
      <c r="AV128" s="193">
        <v>6.68728029</v>
      </c>
      <c r="AW128" s="308">
        <v>-0.513427559651451</v>
      </c>
      <c r="AX128" s="661">
        <v>-10.1207142899999</v>
      </c>
      <c r="AY128" s="196">
        <v>10.1703589999999</v>
      </c>
      <c r="AZ128" s="313">
        <v>-0.19261181082312</v>
      </c>
      <c r="BA128" s="314">
        <v>0.351814876742113</v>
      </c>
      <c r="BB128" s="314">
        <v>-0.5474805744622</v>
      </c>
      <c r="BC128" s="308">
        <v>-0.544426687565233</v>
      </c>
      <c r="BD128" s="316">
        <v>0.461205171374071</v>
      </c>
      <c r="BE128" s="313">
        <v>0.331201856289584</v>
      </c>
      <c r="BF128" s="314">
        <v>0.295984177043376</v>
      </c>
      <c r="BG128" s="314">
        <v>1.11898500655678</v>
      </c>
      <c r="BH128" s="314">
        <v>0.0352176792462078</v>
      </c>
      <c r="BI128" s="316">
        <v>0.258878521032073</v>
      </c>
      <c r="BJ128" s="326">
        <v>3.01930674907104</v>
      </c>
      <c r="BK128" s="327">
        <v>3.37855898240618</v>
      </c>
      <c r="BL128" s="314">
        <v>0.893667023365305</v>
      </c>
      <c r="BM128" s="314">
        <v>-0.359252233335134</v>
      </c>
      <c r="BN128" s="322">
        <v>3.86281564037561</v>
      </c>
      <c r="BO128" s="326">
        <v>-0.581554140369043</v>
      </c>
      <c r="BP128" s="327">
        <v>1.18862731196119</v>
      </c>
      <c r="BQ128" s="314">
        <v>-0.489265335329962</v>
      </c>
      <c r="BR128" s="314">
        <v>-1.77018145233023</v>
      </c>
      <c r="BS128" s="322">
        <v>1.78155054940588</v>
      </c>
      <c r="BT128" s="321">
        <v>42.015408</v>
      </c>
      <c r="BU128" s="672">
        <v>15.86923322</v>
      </c>
      <c r="BV128" s="673">
        <f t="shared" si="4"/>
        <v>0.424264998212084</v>
      </c>
      <c r="BW128" s="674">
        <f t="shared" si="5"/>
        <v>-0.216357901632751</v>
      </c>
    </row>
    <row r="129" s="159" customFormat="1" ht="16.5" hidden="1" customHeight="1" outlineLevel="2" spans="1:75">
      <c r="A129" s="309" t="s">
        <v>150</v>
      </c>
      <c r="B129" s="192">
        <v>113.652706</v>
      </c>
      <c r="C129" s="321">
        <v>94.998528</v>
      </c>
      <c r="D129" s="314">
        <v>1.19636281101113</v>
      </c>
      <c r="E129" s="321">
        <v>18.6541779999997</v>
      </c>
      <c r="F129" s="258">
        <v>103.861054</v>
      </c>
      <c r="G129" s="320">
        <v>0</v>
      </c>
      <c r="H129" s="321">
        <v>0</v>
      </c>
      <c r="I129" s="314" t="s">
        <v>29</v>
      </c>
      <c r="J129" s="321">
        <v>0</v>
      </c>
      <c r="K129" s="455">
        <v>0</v>
      </c>
      <c r="L129" s="320">
        <v>77.4365179999996</v>
      </c>
      <c r="M129" s="321">
        <v>63.17402112</v>
      </c>
      <c r="N129" s="314">
        <v>1.22576522163925</v>
      </c>
      <c r="O129" s="321">
        <v>14.2624968799996</v>
      </c>
      <c r="P129" s="455">
        <v>76.965228000001</v>
      </c>
      <c r="Q129" s="320">
        <v>36.216188</v>
      </c>
      <c r="R129" s="321">
        <v>31.82450688</v>
      </c>
      <c r="S129" s="314">
        <v>1.13799683170456</v>
      </c>
      <c r="T129" s="321">
        <v>4.39168112000004</v>
      </c>
      <c r="U129" s="455">
        <v>26.895825999999</v>
      </c>
      <c r="V129" s="313">
        <v>0.318656627498162</v>
      </c>
      <c r="W129" s="314">
        <v>0.335</v>
      </c>
      <c r="X129" s="314">
        <v>0.95121381342735</v>
      </c>
      <c r="Y129" s="308">
        <v>-0.0163433725018378</v>
      </c>
      <c r="Z129" s="316">
        <v>0.258959686659824</v>
      </c>
      <c r="AA129" s="320">
        <v>6.63965799999997</v>
      </c>
      <c r="AB129" s="321">
        <v>7.69784804</v>
      </c>
      <c r="AC129" s="314">
        <v>0.862534303807844</v>
      </c>
      <c r="AD129" s="321">
        <v>-1.05819004000003</v>
      </c>
      <c r="AE129" s="475">
        <v>11.762674</v>
      </c>
      <c r="AF129" s="320">
        <v>0.147624</v>
      </c>
      <c r="AG129" s="321">
        <v>0.068943</v>
      </c>
      <c r="AH129" s="314">
        <v>2.14124711718376</v>
      </c>
      <c r="AI129" s="321">
        <v>0.0786809999999998</v>
      </c>
      <c r="AJ129" s="455">
        <v>0.224255</v>
      </c>
      <c r="AK129" s="320">
        <v>0</v>
      </c>
      <c r="AL129" s="321">
        <v>0</v>
      </c>
      <c r="AM129" s="314" t="s">
        <v>29</v>
      </c>
      <c r="AN129" s="321">
        <v>0</v>
      </c>
      <c r="AO129" s="455">
        <v>0</v>
      </c>
      <c r="AP129" s="320">
        <v>0</v>
      </c>
      <c r="AQ129" s="321">
        <v>0</v>
      </c>
      <c r="AR129" s="308" t="s">
        <v>29</v>
      </c>
      <c r="AS129" s="321">
        <v>0</v>
      </c>
      <c r="AT129" s="455">
        <v>0</v>
      </c>
      <c r="AU129" s="192">
        <v>29.4289060000001</v>
      </c>
      <c r="AV129" s="193">
        <v>24.05771584</v>
      </c>
      <c r="AW129" s="308">
        <v>1.22326268194878</v>
      </c>
      <c r="AX129" s="661">
        <v>5.37119016000007</v>
      </c>
      <c r="AY129" s="196">
        <v>14.9088969999991</v>
      </c>
      <c r="AZ129" s="313">
        <v>0.25893713432569</v>
      </c>
      <c r="BA129" s="314">
        <v>0.253243038039495</v>
      </c>
      <c r="BB129" s="314">
        <v>1.0224847100646</v>
      </c>
      <c r="BC129" s="308">
        <v>0.00569409628619533</v>
      </c>
      <c r="BD129" s="316">
        <v>0.143546559810562</v>
      </c>
      <c r="BE129" s="313">
        <v>0.0584205887715511</v>
      </c>
      <c r="BF129" s="314">
        <v>0.0810312349260822</v>
      </c>
      <c r="BG129" s="314">
        <v>0.720963821233171</v>
      </c>
      <c r="BH129" s="314">
        <v>-0.0226106461545312</v>
      </c>
      <c r="BI129" s="316">
        <v>0.113253944062613</v>
      </c>
      <c r="BJ129" s="326">
        <v>17.1172530271891</v>
      </c>
      <c r="BK129" s="327">
        <v>12.3409201514973</v>
      </c>
      <c r="BL129" s="314">
        <v>1.38703215133535</v>
      </c>
      <c r="BM129" s="314">
        <v>4.77633287569176</v>
      </c>
      <c r="BN129" s="322">
        <v>8.8297145700034</v>
      </c>
      <c r="BO129" s="326">
        <v>4.43229244638808</v>
      </c>
      <c r="BP129" s="327">
        <v>3.125252111368</v>
      </c>
      <c r="BQ129" s="314">
        <v>1.4182191671084</v>
      </c>
      <c r="BR129" s="314">
        <v>1.30704033502008</v>
      </c>
      <c r="BS129" s="322">
        <v>1.26747515063319</v>
      </c>
      <c r="BT129" s="321">
        <v>222.9991488</v>
      </c>
      <c r="BU129" s="672">
        <v>58.48113277</v>
      </c>
      <c r="BV129" s="673">
        <f t="shared" si="4"/>
        <v>0.509655335509514</v>
      </c>
      <c r="BW129" s="674">
        <f t="shared" si="5"/>
        <v>0.503220519269707</v>
      </c>
    </row>
    <row r="130" s="159" customFormat="1" ht="16.5" hidden="1" customHeight="1" outlineLevel="2" spans="1:75">
      <c r="A130" s="309" t="s">
        <v>151</v>
      </c>
      <c r="B130" s="192">
        <v>10.185019</v>
      </c>
      <c r="C130" s="321">
        <v>8.0004</v>
      </c>
      <c r="D130" s="314">
        <v>1.27306372181391</v>
      </c>
      <c r="E130" s="321">
        <v>2.184619</v>
      </c>
      <c r="F130" s="258">
        <v>19.872566</v>
      </c>
      <c r="G130" s="320">
        <v>0</v>
      </c>
      <c r="H130" s="321">
        <v>0</v>
      </c>
      <c r="I130" s="314" t="s">
        <v>29</v>
      </c>
      <c r="J130" s="321">
        <v>0</v>
      </c>
      <c r="K130" s="455">
        <v>0</v>
      </c>
      <c r="L130" s="320">
        <v>9.94764499999999</v>
      </c>
      <c r="M130" s="321">
        <v>6.40032</v>
      </c>
      <c r="N130" s="314">
        <v>1.55424181915904</v>
      </c>
      <c r="O130" s="321">
        <v>3.54732499999999</v>
      </c>
      <c r="P130" s="455">
        <v>16.129371</v>
      </c>
      <c r="Q130" s="320">
        <v>0.23737400000001</v>
      </c>
      <c r="R130" s="321">
        <v>1.60008</v>
      </c>
      <c r="S130" s="314">
        <v>0.148351332433385</v>
      </c>
      <c r="T130" s="321">
        <v>-1.36270599999999</v>
      </c>
      <c r="U130" s="455">
        <v>3.74319500000002</v>
      </c>
      <c r="V130" s="313">
        <v>0.0233061911813822</v>
      </c>
      <c r="W130" s="314">
        <v>0.2</v>
      </c>
      <c r="X130" s="314">
        <v>0.116530955906911</v>
      </c>
      <c r="Y130" s="308">
        <v>-0.176693808818618</v>
      </c>
      <c r="Z130" s="316">
        <v>0.188359922920876</v>
      </c>
      <c r="AA130" s="320">
        <v>2.11245199999999</v>
      </c>
      <c r="AB130" s="321">
        <v>2.29817401</v>
      </c>
      <c r="AC130" s="314">
        <v>0.919187141969287</v>
      </c>
      <c r="AD130" s="321">
        <v>-0.185722010000005</v>
      </c>
      <c r="AE130" s="475">
        <v>5.04555599999998</v>
      </c>
      <c r="AF130" s="320">
        <v>-3.420755</v>
      </c>
      <c r="AG130" s="321">
        <v>0.240054</v>
      </c>
      <c r="AH130" s="314">
        <v>-14.249939596924</v>
      </c>
      <c r="AI130" s="321">
        <v>-3.660809</v>
      </c>
      <c r="AJ130" s="455">
        <v>-8.097866</v>
      </c>
      <c r="AK130" s="320">
        <v>0</v>
      </c>
      <c r="AL130" s="321">
        <v>0</v>
      </c>
      <c r="AM130" s="314" t="s">
        <v>29</v>
      </c>
      <c r="AN130" s="321">
        <v>0</v>
      </c>
      <c r="AO130" s="455">
        <v>0</v>
      </c>
      <c r="AP130" s="320">
        <v>0</v>
      </c>
      <c r="AQ130" s="321">
        <v>0</v>
      </c>
      <c r="AR130" s="308" t="s">
        <v>29</v>
      </c>
      <c r="AS130" s="321">
        <v>0</v>
      </c>
      <c r="AT130" s="455">
        <v>0</v>
      </c>
      <c r="AU130" s="192">
        <v>1.54567700000002</v>
      </c>
      <c r="AV130" s="193">
        <v>-0.938148010000001</v>
      </c>
      <c r="AW130" s="308">
        <v>3.6475833061779</v>
      </c>
      <c r="AX130" s="661">
        <v>2.48382501000002</v>
      </c>
      <c r="AY130" s="196">
        <v>6.79550500000004</v>
      </c>
      <c r="AZ130" s="313">
        <v>0.151759854350789</v>
      </c>
      <c r="BA130" s="314">
        <v>-0.117262638118094</v>
      </c>
      <c r="BB130" s="314">
        <v>3.29418761837809</v>
      </c>
      <c r="BC130" s="308">
        <v>0.269022492468883</v>
      </c>
      <c r="BD130" s="316">
        <v>0.341954078803917</v>
      </c>
      <c r="BE130" s="313">
        <v>0.207407762322289</v>
      </c>
      <c r="BF130" s="314">
        <v>0.287257388380581</v>
      </c>
      <c r="BG130" s="314">
        <v>0.722027598633943</v>
      </c>
      <c r="BH130" s="314">
        <v>-0.0798496260582923</v>
      </c>
      <c r="BI130" s="316">
        <v>0.253895546252053</v>
      </c>
      <c r="BJ130" s="326">
        <v>4.82142032102979</v>
      </c>
      <c r="BK130" s="327">
        <v>3.48119853639803</v>
      </c>
      <c r="BL130" s="314">
        <v>1.38498860970408</v>
      </c>
      <c r="BM130" s="314">
        <v>1.34022178463176</v>
      </c>
      <c r="BN130" s="322">
        <v>3.93862757642569</v>
      </c>
      <c r="BO130" s="326">
        <v>0.731698045683414</v>
      </c>
      <c r="BP130" s="327">
        <v>-0.408214524190882</v>
      </c>
      <c r="BQ130" s="314">
        <v>3.79243511027371</v>
      </c>
      <c r="BR130" s="314">
        <v>1.1399125698743</v>
      </c>
      <c r="BS130" s="322">
        <v>1.34682976464835</v>
      </c>
      <c r="BT130" s="321">
        <v>15</v>
      </c>
      <c r="BU130" s="672">
        <v>-2.34145602</v>
      </c>
      <c r="BV130" s="673">
        <f t="shared" si="4"/>
        <v>0.679001266666667</v>
      </c>
      <c r="BW130" s="674">
        <f t="shared" si="5"/>
        <v>2.66013497020543</v>
      </c>
    </row>
    <row r="131" s="159" customFormat="1" ht="16.2" collapsed="1" spans="1:75">
      <c r="A131" s="213" t="s">
        <v>152</v>
      </c>
      <c r="B131" s="214">
        <v>266.523921999999</v>
      </c>
      <c r="C131" s="215">
        <v>244.0899744</v>
      </c>
      <c r="D131" s="238">
        <v>1.09190851715702</v>
      </c>
      <c r="E131" s="215">
        <v>22.4339475999994</v>
      </c>
      <c r="F131" s="217">
        <v>257.345764999999</v>
      </c>
      <c r="G131" s="214">
        <v>0.159546</v>
      </c>
      <c r="H131" s="215">
        <v>0</v>
      </c>
      <c r="I131" s="238" t="s">
        <v>29</v>
      </c>
      <c r="J131" s="215">
        <v>0.159546</v>
      </c>
      <c r="K131" s="217">
        <v>0.0862969999999999</v>
      </c>
      <c r="L131" s="214">
        <v>167.267365999999</v>
      </c>
      <c r="M131" s="215">
        <v>156.37920844</v>
      </c>
      <c r="N131" s="238">
        <v>1.06962663175378</v>
      </c>
      <c r="O131" s="215">
        <v>10.8881575599995</v>
      </c>
      <c r="P131" s="217">
        <v>189.852614000001</v>
      </c>
      <c r="Q131" s="214">
        <v>99.2565559999999</v>
      </c>
      <c r="R131" s="215">
        <v>87.71076596</v>
      </c>
      <c r="S131" s="238">
        <v>1.1316348103181</v>
      </c>
      <c r="T131" s="215">
        <v>11.5457900399999</v>
      </c>
      <c r="U131" s="217">
        <v>67.493150999998</v>
      </c>
      <c r="V131" s="237">
        <v>0.37241143404756</v>
      </c>
      <c r="W131" s="238">
        <v>0.35933784734749</v>
      </c>
      <c r="X131" s="238">
        <v>1.03638243729842</v>
      </c>
      <c r="Y131" s="216">
        <v>0.0130735867000702</v>
      </c>
      <c r="Z131" s="257">
        <v>0.262266414215125</v>
      </c>
      <c r="AA131" s="214">
        <v>25.724378</v>
      </c>
      <c r="AB131" s="215">
        <v>24.99725813</v>
      </c>
      <c r="AC131" s="238">
        <v>1.02908798501894</v>
      </c>
      <c r="AD131" s="215">
        <v>0.727119869999957</v>
      </c>
      <c r="AE131" s="328">
        <v>28.2358399999999</v>
      </c>
      <c r="AF131" s="214">
        <v>-1.39139499999998</v>
      </c>
      <c r="AG131" s="215">
        <v>1.08097702</v>
      </c>
      <c r="AH131" s="238">
        <v>-1.28716427292782</v>
      </c>
      <c r="AI131" s="215">
        <v>-2.47237201999998</v>
      </c>
      <c r="AJ131" s="217">
        <v>-6.771081</v>
      </c>
      <c r="AK131" s="214">
        <v>0</v>
      </c>
      <c r="AL131" s="215">
        <v>0</v>
      </c>
      <c r="AM131" s="238" t="s">
        <v>29</v>
      </c>
      <c r="AN131" s="215">
        <v>0</v>
      </c>
      <c r="AO131" s="217">
        <v>0</v>
      </c>
      <c r="AP131" s="214">
        <v>0</v>
      </c>
      <c r="AQ131" s="215">
        <v>0</v>
      </c>
      <c r="AR131" s="216" t="s">
        <v>29</v>
      </c>
      <c r="AS131" s="215">
        <v>0</v>
      </c>
      <c r="AT131" s="217">
        <v>0</v>
      </c>
      <c r="AU131" s="214">
        <v>74.7640269999999</v>
      </c>
      <c r="AV131" s="215">
        <v>61.63253081</v>
      </c>
      <c r="AW131" s="216">
        <v>1.21306112238814</v>
      </c>
      <c r="AX131" s="488">
        <v>13.1314961899999</v>
      </c>
      <c r="AY131" s="217">
        <v>45.9420949999981</v>
      </c>
      <c r="AZ131" s="237">
        <v>0.280515258964259</v>
      </c>
      <c r="BA131" s="238">
        <v>0.252499230914746</v>
      </c>
      <c r="BB131" s="238">
        <v>1.1109549044883</v>
      </c>
      <c r="BC131" s="216">
        <v>0.0280160280495136</v>
      </c>
      <c r="BD131" s="257">
        <v>0.178522832889821</v>
      </c>
      <c r="BE131" s="237">
        <v>0.0965180829058939</v>
      </c>
      <c r="BF131" s="238">
        <v>0.102410015779821</v>
      </c>
      <c r="BG131" s="238">
        <v>0.942467220329365</v>
      </c>
      <c r="BH131" s="238">
        <v>-0.00589193287392664</v>
      </c>
      <c r="BI131" s="257">
        <v>0.109719466337439</v>
      </c>
      <c r="BJ131" s="292">
        <v>10.3607528236446</v>
      </c>
      <c r="BK131" s="293">
        <v>9.76466991421991</v>
      </c>
      <c r="BL131" s="238">
        <v>1.06104486016026</v>
      </c>
      <c r="BM131" s="238">
        <v>0.596082909424648</v>
      </c>
      <c r="BN131" s="279">
        <v>9.11415297012589</v>
      </c>
      <c r="BO131" s="292">
        <v>2.90634926138933</v>
      </c>
      <c r="BP131" s="293">
        <v>2.46557164347688</v>
      </c>
      <c r="BQ131" s="238">
        <v>1.17877299127714</v>
      </c>
      <c r="BR131" s="238">
        <v>0.440777617912451</v>
      </c>
      <c r="BS131" s="279">
        <v>1.62708440761805</v>
      </c>
      <c r="BT131" s="215">
        <v>562.084656</v>
      </c>
      <c r="BU131" s="634">
        <v>148.30429057</v>
      </c>
      <c r="BV131" s="675">
        <f t="shared" si="4"/>
        <v>0.474170428164114</v>
      </c>
      <c r="BW131" s="257">
        <f t="shared" si="5"/>
        <v>0.504125853086571</v>
      </c>
    </row>
    <row r="132" s="159" customFormat="1" ht="16.2" spans="1:75">
      <c r="A132" s="213" t="s">
        <v>153</v>
      </c>
      <c r="B132" s="214">
        <v>680.798273999998</v>
      </c>
      <c r="C132" s="215">
        <v>1962.25721756</v>
      </c>
      <c r="D132" s="238">
        <v>0.346946500136484</v>
      </c>
      <c r="E132" s="215">
        <v>-1281.45894356</v>
      </c>
      <c r="F132" s="217">
        <v>625.430656999998</v>
      </c>
      <c r="G132" s="214">
        <v>0</v>
      </c>
      <c r="H132" s="215">
        <v>0</v>
      </c>
      <c r="I132" s="238" t="s">
        <v>29</v>
      </c>
      <c r="J132" s="215">
        <v>0</v>
      </c>
      <c r="K132" s="217">
        <v>0</v>
      </c>
      <c r="L132" s="214">
        <v>555.815692999999</v>
      </c>
      <c r="M132" s="215">
        <v>1832.82712886684</v>
      </c>
      <c r="N132" s="238">
        <v>0.3032559286394</v>
      </c>
      <c r="O132" s="215">
        <v>-1277.01143586684</v>
      </c>
      <c r="P132" s="217">
        <v>498.277704</v>
      </c>
      <c r="Q132" s="214">
        <v>124.982580999999</v>
      </c>
      <c r="R132" s="215">
        <v>129.43008869316</v>
      </c>
      <c r="S132" s="238">
        <v>0.965637760600593</v>
      </c>
      <c r="T132" s="215">
        <v>-4.4475076931609</v>
      </c>
      <c r="U132" s="217">
        <v>127.152952999999</v>
      </c>
      <c r="V132" s="237">
        <v>0.183582399916601</v>
      </c>
      <c r="W132" s="238">
        <v>0.0659597974898022</v>
      </c>
      <c r="X132" s="238">
        <v>2.7832468701103</v>
      </c>
      <c r="Y132" s="216">
        <v>0.117622602426799</v>
      </c>
      <c r="Z132" s="257">
        <v>0.203304637495566</v>
      </c>
      <c r="AA132" s="214">
        <v>16.59351</v>
      </c>
      <c r="AB132" s="215">
        <v>49.24151221</v>
      </c>
      <c r="AC132" s="238">
        <v>0.33698213672305</v>
      </c>
      <c r="AD132" s="215">
        <v>-32.64800221</v>
      </c>
      <c r="AE132" s="328">
        <v>29.243108</v>
      </c>
      <c r="AF132" s="214">
        <v>10.182897</v>
      </c>
      <c r="AG132" s="215">
        <v>9.237389</v>
      </c>
      <c r="AH132" s="238">
        <v>1.10235662912972</v>
      </c>
      <c r="AI132" s="215">
        <v>0.945507999999956</v>
      </c>
      <c r="AJ132" s="217">
        <v>11.568384</v>
      </c>
      <c r="AK132" s="214">
        <v>0</v>
      </c>
      <c r="AL132" s="215">
        <v>0</v>
      </c>
      <c r="AM132" s="238" t="s">
        <v>29</v>
      </c>
      <c r="AN132" s="215">
        <v>0</v>
      </c>
      <c r="AO132" s="217">
        <v>0</v>
      </c>
      <c r="AP132" s="214">
        <v>0</v>
      </c>
      <c r="AQ132" s="215">
        <v>0</v>
      </c>
      <c r="AR132" s="216" t="s">
        <v>29</v>
      </c>
      <c r="AS132" s="215">
        <v>0</v>
      </c>
      <c r="AT132" s="217">
        <v>0</v>
      </c>
      <c r="AU132" s="328">
        <v>98.2061739999995</v>
      </c>
      <c r="AV132" s="328">
        <v>70.9511874831604</v>
      </c>
      <c r="AW132" s="216">
        <v>1.38413714391049</v>
      </c>
      <c r="AX132" s="535">
        <v>27.2549865168391</v>
      </c>
      <c r="AY132" s="217">
        <v>86.3414609999986</v>
      </c>
      <c r="AZ132" s="237">
        <v>0.14425150261177</v>
      </c>
      <c r="BA132" s="238">
        <v>0.036157944457142</v>
      </c>
      <c r="BB132" s="238">
        <v>3.98948294150824</v>
      </c>
      <c r="BC132" s="216">
        <v>0.108093558154628</v>
      </c>
      <c r="BD132" s="257">
        <v>0.13805121324585</v>
      </c>
      <c r="BE132" s="237">
        <v>0.0243736076216903</v>
      </c>
      <c r="BF132" s="238">
        <v>0.0250943208511829</v>
      </c>
      <c r="BG132" s="238">
        <v>0.971279827265834</v>
      </c>
      <c r="BH132" s="238">
        <v>-0.000720713229492562</v>
      </c>
      <c r="BI132" s="257">
        <v>0.0467567550018579</v>
      </c>
      <c r="BJ132" s="292">
        <v>41.0279846759365</v>
      </c>
      <c r="BK132" s="293">
        <v>39.8496538691089</v>
      </c>
      <c r="BL132" s="238">
        <v>1.02956941133537</v>
      </c>
      <c r="BM132" s="238">
        <v>1.17833080682762</v>
      </c>
      <c r="BN132" s="279">
        <v>21.3872840397128</v>
      </c>
      <c r="BO132" s="292">
        <v>5.91834843863654</v>
      </c>
      <c r="BP132" s="293">
        <v>1.44088157123557</v>
      </c>
      <c r="BQ132" s="238">
        <v>4.10744960362113</v>
      </c>
      <c r="BR132" s="238">
        <v>4.47746686740096</v>
      </c>
      <c r="BS132" s="279">
        <v>2.95254050971595</v>
      </c>
      <c r="BT132" s="215">
        <v>2584.83139136</v>
      </c>
      <c r="BU132" s="634">
        <v>29.1191219099997</v>
      </c>
      <c r="BV132" s="675">
        <f t="shared" si="4"/>
        <v>0.26338208220297</v>
      </c>
      <c r="BW132" s="257">
        <f t="shared" si="5"/>
        <v>3.37256646349198</v>
      </c>
    </row>
    <row r="133" s="159" customFormat="1" ht="16.2" spans="1:75">
      <c r="A133" s="213" t="s">
        <v>154</v>
      </c>
      <c r="B133" s="214">
        <v>75.160990000001</v>
      </c>
      <c r="C133" s="215">
        <v>75.15</v>
      </c>
      <c r="D133" s="238">
        <v>1.00014624085164</v>
      </c>
      <c r="E133" s="215">
        <v>0.0109900000009446</v>
      </c>
      <c r="F133" s="217">
        <v>46.4072200000009</v>
      </c>
      <c r="G133" s="214">
        <v>0</v>
      </c>
      <c r="H133" s="215">
        <v>0</v>
      </c>
      <c r="I133" s="238" t="s">
        <v>29</v>
      </c>
      <c r="J133" s="215">
        <v>0</v>
      </c>
      <c r="K133" s="217">
        <v>0</v>
      </c>
      <c r="L133" s="214">
        <v>18.108515</v>
      </c>
      <c r="M133" s="215">
        <v>0</v>
      </c>
      <c r="N133" s="238" t="s">
        <v>29</v>
      </c>
      <c r="O133" s="215">
        <v>18.108515</v>
      </c>
      <c r="P133" s="217">
        <v>1.234495</v>
      </c>
      <c r="Q133" s="214"/>
      <c r="R133" s="215"/>
      <c r="S133" s="238"/>
      <c r="T133" s="215"/>
      <c r="U133" s="217"/>
      <c r="V133" s="237"/>
      <c r="W133" s="238"/>
      <c r="X133" s="238"/>
      <c r="Y133" s="216"/>
      <c r="Z133" s="257"/>
      <c r="AA133" s="214">
        <v>35.3024159999999</v>
      </c>
      <c r="AB133" s="215">
        <v>29.2179292</v>
      </c>
      <c r="AC133" s="238">
        <v>1.20824497035197</v>
      </c>
      <c r="AD133" s="215">
        <v>6.08448679999987</v>
      </c>
      <c r="AE133" s="328">
        <v>18.799428</v>
      </c>
      <c r="AF133" s="214">
        <v>36.5191799999999</v>
      </c>
      <c r="AG133" s="215">
        <v>44.447322</v>
      </c>
      <c r="AH133" s="238">
        <v>0.82162835367224</v>
      </c>
      <c r="AI133" s="215">
        <v>-7.92814200000007</v>
      </c>
      <c r="AJ133" s="217">
        <v>34.610693</v>
      </c>
      <c r="AK133" s="214">
        <v>0.456599999999999</v>
      </c>
      <c r="AL133" s="215">
        <v>0</v>
      </c>
      <c r="AM133" s="238" t="s">
        <v>29</v>
      </c>
      <c r="AN133" s="215">
        <v>0.456599999999999</v>
      </c>
      <c r="AO133" s="217">
        <v>0.3</v>
      </c>
      <c r="AP133" s="214">
        <v>0</v>
      </c>
      <c r="AQ133" s="215">
        <v>0</v>
      </c>
      <c r="AR133" s="216" t="s">
        <v>29</v>
      </c>
      <c r="AS133" s="215">
        <v>0</v>
      </c>
      <c r="AT133" s="217">
        <v>0.00283899999999999</v>
      </c>
      <c r="AU133" s="328">
        <v>-14.3125209999988</v>
      </c>
      <c r="AV133" s="328">
        <v>1.48474880000001</v>
      </c>
      <c r="AW133" s="216">
        <v>-9.63969191286687</v>
      </c>
      <c r="AX133" s="535">
        <v>-15.7972697999989</v>
      </c>
      <c r="AY133" s="217">
        <v>-7.94023499999908</v>
      </c>
      <c r="AZ133" s="237">
        <v>-0.190424860023779</v>
      </c>
      <c r="BA133" s="238">
        <v>0.019757136393879</v>
      </c>
      <c r="BB133" s="238">
        <v>-9.63828240224</v>
      </c>
      <c r="BC133" s="216">
        <v>-0.210181996417658</v>
      </c>
      <c r="BD133" s="257">
        <v>-0.171099130695589</v>
      </c>
      <c r="BE133" s="237">
        <v>0.469690673313369</v>
      </c>
      <c r="BF133" s="238">
        <v>0.388794799733866</v>
      </c>
      <c r="BG133" s="238">
        <v>1.20806830141473</v>
      </c>
      <c r="BH133" s="238">
        <v>0.0808958735795038</v>
      </c>
      <c r="BI133" s="257">
        <v>0.405097051708756</v>
      </c>
      <c r="BJ133" s="292">
        <v>2.12906079855841</v>
      </c>
      <c r="BK133" s="293">
        <v>2.57205086252314</v>
      </c>
      <c r="BL133" s="238">
        <v>0.827767766796741</v>
      </c>
      <c r="BM133" s="238">
        <v>-0.442990063964728</v>
      </c>
      <c r="BN133" s="279">
        <v>2.46854425570826</v>
      </c>
      <c r="BO133" s="292">
        <v>-0.405426104547601</v>
      </c>
      <c r="BP133" s="293">
        <v>0.0508163597028637</v>
      </c>
      <c r="BQ133" s="238">
        <v>-7.97825949985853</v>
      </c>
      <c r="BR133" s="238">
        <v>-0.456242464250465</v>
      </c>
      <c r="BS133" s="279">
        <v>-0.422365776235271</v>
      </c>
      <c r="BT133" s="215">
        <v>101.15</v>
      </c>
      <c r="BU133" s="634">
        <v>-62.9860024</v>
      </c>
      <c r="BV133" s="675">
        <f t="shared" si="4"/>
        <v>0.743064656450825</v>
      </c>
      <c r="BW133" s="257">
        <f t="shared" si="5"/>
        <v>1.77276663933829</v>
      </c>
    </row>
    <row r="134" s="159" customFormat="1" ht="16.2" spans="1:16360">
      <c r="A134" s="302" t="s">
        <v>155</v>
      </c>
      <c r="B134" s="303">
        <v>2834.470976</v>
      </c>
      <c r="C134" s="304">
        <v>3882.59941062</v>
      </c>
      <c r="D134" s="312">
        <v>0.730044662410169</v>
      </c>
      <c r="E134" s="306">
        <v>-1048.12843462</v>
      </c>
      <c r="F134" s="307">
        <v>2501.689005</v>
      </c>
      <c r="G134" s="303">
        <v>0.159546</v>
      </c>
      <c r="H134" s="304">
        <v>0</v>
      </c>
      <c r="I134" s="312" t="s">
        <v>29</v>
      </c>
      <c r="J134" s="304">
        <v>0.159546</v>
      </c>
      <c r="K134" s="317">
        <v>0.0862969999999999</v>
      </c>
      <c r="L134" s="303">
        <v>1978.31753399999</v>
      </c>
      <c r="M134" s="304">
        <v>3064.70185495684</v>
      </c>
      <c r="N134" s="312">
        <v>0.645517126176652</v>
      </c>
      <c r="O134" s="304">
        <v>-1086.38432095685</v>
      </c>
      <c r="P134" s="317">
        <v>1731.032763</v>
      </c>
      <c r="Q134" s="303">
        <v>799.100967000003</v>
      </c>
      <c r="R134" s="304">
        <v>742.74755566316</v>
      </c>
      <c r="S134" s="312">
        <v>1.0758715540794</v>
      </c>
      <c r="T134" s="304">
        <v>56.3534113368423</v>
      </c>
      <c r="U134" s="317">
        <v>725.483516999995</v>
      </c>
      <c r="V134" s="311">
        <v>0.281922437649262</v>
      </c>
      <c r="W134" s="312">
        <v>0.191301619639548</v>
      </c>
      <c r="X134" s="312">
        <v>1.47370648602172</v>
      </c>
      <c r="Y134" s="305">
        <v>0.0906208180097142</v>
      </c>
      <c r="Z134" s="315">
        <v>0.289997483919867</v>
      </c>
      <c r="AA134" s="303">
        <v>192.819599</v>
      </c>
      <c r="AB134" s="304">
        <v>226.3462662</v>
      </c>
      <c r="AC134" s="312">
        <v>0.851878859046979</v>
      </c>
      <c r="AD134" s="306">
        <v>-33.5266672000003</v>
      </c>
      <c r="AE134" s="304">
        <v>184.247238</v>
      </c>
      <c r="AF134" s="303">
        <v>55.4660760000001</v>
      </c>
      <c r="AG134" s="304">
        <v>71.57801683</v>
      </c>
      <c r="AH134" s="312">
        <v>0.774903782703756</v>
      </c>
      <c r="AI134" s="306">
        <v>-16.1119408299999</v>
      </c>
      <c r="AJ134" s="307">
        <v>50.1677799999999</v>
      </c>
      <c r="AK134" s="303">
        <v>0.543499999999999</v>
      </c>
      <c r="AL134" s="304">
        <v>0</v>
      </c>
      <c r="AM134" s="312" t="s">
        <v>29</v>
      </c>
      <c r="AN134" s="306">
        <v>0.543499999999999</v>
      </c>
      <c r="AO134" s="307">
        <v>0.57846</v>
      </c>
      <c r="AP134" s="303">
        <v>0</v>
      </c>
      <c r="AQ134" s="304">
        <v>0</v>
      </c>
      <c r="AR134" s="305" t="s">
        <v>29</v>
      </c>
      <c r="AS134" s="306">
        <v>0</v>
      </c>
      <c r="AT134" s="307">
        <v>0.00283899999999999</v>
      </c>
      <c r="AU134" s="303">
        <v>608.251721000004</v>
      </c>
      <c r="AV134" s="304">
        <v>519.973272633161</v>
      </c>
      <c r="AW134" s="305">
        <v>1.16977497308621</v>
      </c>
      <c r="AX134" s="520">
        <v>88.2784483668435</v>
      </c>
      <c r="AY134" s="304">
        <v>536.730547999996</v>
      </c>
      <c r="AZ134" s="311">
        <v>0.214590915253741</v>
      </c>
      <c r="BA134" s="312">
        <v>0.133924007511794</v>
      </c>
      <c r="BB134" s="312">
        <v>1.60233343700414</v>
      </c>
      <c r="BC134" s="305">
        <v>0.0806669077419468</v>
      </c>
      <c r="BD134" s="315">
        <v>0.214547270634863</v>
      </c>
      <c r="BE134" s="311">
        <v>0.0680266619883004</v>
      </c>
      <c r="BF134" s="312">
        <v>0.0582976099931606</v>
      </c>
      <c r="BG134" s="312">
        <v>1.16688594946313</v>
      </c>
      <c r="BH134" s="312">
        <v>0.00972905199513975</v>
      </c>
      <c r="BI134" s="315">
        <v>0.0736491376952747</v>
      </c>
      <c r="BJ134" s="324">
        <v>14.7001186119052</v>
      </c>
      <c r="BK134" s="325">
        <v>17.1533618636736</v>
      </c>
      <c r="BL134" s="312">
        <v>0.856981781690053</v>
      </c>
      <c r="BM134" s="312">
        <v>-2.4532432517684</v>
      </c>
      <c r="BN134" s="319">
        <v>13.5778914905634</v>
      </c>
      <c r="BO134" s="324">
        <v>3.15451190726729</v>
      </c>
      <c r="BP134" s="325">
        <v>2.29724696308315</v>
      </c>
      <c r="BQ134" s="312">
        <v>1.37317056370535</v>
      </c>
      <c r="BR134" s="312">
        <v>0.857264944184143</v>
      </c>
      <c r="BS134" s="319">
        <v>2.9130995602767</v>
      </c>
      <c r="BT134" s="304">
        <v>6807</v>
      </c>
      <c r="BU134" s="307">
        <v>997.054729599999</v>
      </c>
      <c r="BV134" s="312">
        <f t="shared" si="4"/>
        <v>0.416405314529161</v>
      </c>
      <c r="BW134" s="315">
        <f t="shared" si="5"/>
        <v>0.610048478726964</v>
      </c>
      <c r="BX134" s="425"/>
      <c r="BY134" s="425"/>
      <c r="BZ134" s="425"/>
      <c r="CA134" s="423"/>
      <c r="CB134" s="424"/>
      <c r="CC134" s="425"/>
      <c r="CD134" s="425"/>
      <c r="CE134" s="425"/>
      <c r="CF134" s="423"/>
      <c r="CG134" s="424"/>
      <c r="CH134" s="425"/>
      <c r="CI134" s="425"/>
      <c r="CJ134" s="425"/>
      <c r="CK134" s="427"/>
      <c r="CL134" s="424"/>
      <c r="CM134" s="425"/>
      <c r="CN134" s="425"/>
      <c r="CO134" s="424"/>
      <c r="CP134" s="423"/>
      <c r="CQ134" s="424"/>
      <c r="CR134" s="426"/>
      <c r="CS134" s="423"/>
      <c r="CT134" s="423"/>
      <c r="CU134" s="423"/>
      <c r="CV134" s="423"/>
      <c r="CW134" s="423"/>
      <c r="CX134" s="425"/>
      <c r="CY134" s="425"/>
      <c r="CZ134" s="423"/>
      <c r="DA134" s="424"/>
      <c r="DB134" s="425"/>
      <c r="DC134" s="424"/>
      <c r="DD134" s="423"/>
      <c r="DE134" s="428"/>
      <c r="DF134" s="423"/>
      <c r="DG134" s="423"/>
      <c r="DH134" s="423"/>
      <c r="DI134" s="423"/>
      <c r="DJ134" s="423"/>
      <c r="DK134" s="429"/>
      <c r="DL134" s="430"/>
      <c r="DM134" s="423"/>
      <c r="DN134" s="423"/>
      <c r="DO134" s="428"/>
      <c r="DP134" s="429"/>
      <c r="DQ134" s="430"/>
      <c r="DR134" s="423"/>
      <c r="DS134" s="428"/>
      <c r="DT134" s="431"/>
      <c r="DU134" s="425"/>
      <c r="DV134" s="423"/>
      <c r="DW134" s="424"/>
      <c r="DX134" s="423"/>
      <c r="DY134" s="426"/>
      <c r="DZ134" s="432"/>
      <c r="EA134" s="433"/>
      <c r="EB134" s="433"/>
      <c r="EC134" s="434"/>
      <c r="ED134" s="434"/>
      <c r="EE134" s="435"/>
      <c r="EF134" s="425"/>
      <c r="EG134" s="425"/>
      <c r="EH134" s="423"/>
      <c r="EI134" s="424"/>
      <c r="EJ134" s="425"/>
      <c r="EK134" s="425"/>
      <c r="EL134" s="425"/>
      <c r="EM134" s="423"/>
      <c r="EN134" s="425"/>
      <c r="EO134" s="426"/>
      <c r="EP134" s="425"/>
      <c r="EQ134" s="425"/>
      <c r="ER134" s="423"/>
      <c r="ES134" s="425"/>
      <c r="ET134" s="426"/>
      <c r="EU134" s="425"/>
      <c r="EV134" s="425"/>
      <c r="EW134" s="423"/>
      <c r="EX134" s="425"/>
      <c r="EY134" s="426"/>
      <c r="EZ134" s="423"/>
      <c r="FA134" s="423"/>
      <c r="FB134" s="423"/>
      <c r="FC134" s="423"/>
      <c r="FD134" s="423"/>
      <c r="FE134" s="425"/>
      <c r="FF134" s="425"/>
      <c r="FG134" s="423"/>
      <c r="FH134" s="424"/>
      <c r="FI134" s="425"/>
      <c r="FJ134" s="425"/>
      <c r="FK134" s="425"/>
      <c r="FL134" s="423"/>
      <c r="FM134" s="424"/>
      <c r="FN134" s="425"/>
      <c r="FO134" s="425"/>
      <c r="FP134" s="425"/>
      <c r="FQ134" s="423"/>
      <c r="FR134" s="424"/>
      <c r="FS134" s="425"/>
      <c r="FT134" s="425"/>
      <c r="FU134" s="425"/>
      <c r="FV134" s="427"/>
      <c r="FW134" s="424"/>
      <c r="FX134" s="425"/>
      <c r="FY134" s="425"/>
      <c r="FZ134" s="424"/>
      <c r="GA134" s="423"/>
      <c r="GB134" s="424"/>
      <c r="GC134" s="426"/>
      <c r="GD134" s="423"/>
      <c r="GE134" s="423"/>
      <c r="GF134" s="423"/>
      <c r="GG134" s="423"/>
      <c r="GH134" s="423"/>
      <c r="GI134" s="425"/>
      <c r="GJ134" s="425"/>
      <c r="GK134" s="423"/>
      <c r="GL134" s="424"/>
      <c r="GM134" s="425"/>
      <c r="GN134" s="424"/>
      <c r="GO134" s="423"/>
      <c r="GP134" s="428"/>
      <c r="GQ134" s="423"/>
      <c r="GR134" s="423"/>
      <c r="GS134" s="423"/>
      <c r="GT134" s="423"/>
      <c r="GU134" s="423"/>
      <c r="GV134" s="429"/>
      <c r="GW134" s="430"/>
      <c r="GX134" s="423"/>
      <c r="GY134" s="423"/>
      <c r="GZ134" s="428"/>
      <c r="HA134" s="429"/>
      <c r="HB134" s="430"/>
      <c r="HC134" s="423"/>
      <c r="HD134" s="428"/>
      <c r="HE134" s="431"/>
      <c r="HF134" s="425"/>
      <c r="HG134" s="423"/>
      <c r="HH134" s="424"/>
      <c r="HI134" s="423"/>
      <c r="HJ134" s="426"/>
      <c r="HK134" s="432"/>
      <c r="HL134" s="433"/>
      <c r="HM134" s="433"/>
      <c r="HN134" s="434"/>
      <c r="HO134" s="434"/>
      <c r="HP134" s="435"/>
      <c r="HQ134" s="425"/>
      <c r="HR134" s="425"/>
      <c r="HS134" s="423"/>
      <c r="HT134" s="424"/>
      <c r="HU134" s="425"/>
      <c r="HV134" s="425"/>
      <c r="HW134" s="425"/>
      <c r="HX134" s="423"/>
      <c r="HY134" s="425"/>
      <c r="HZ134" s="426"/>
      <c r="IA134" s="425"/>
      <c r="IB134" s="425"/>
      <c r="IC134" s="423"/>
      <c r="ID134" s="425"/>
      <c r="IE134" s="426"/>
      <c r="IF134" s="425"/>
      <c r="IG134" s="425"/>
      <c r="IH134" s="423"/>
      <c r="II134" s="425"/>
      <c r="IJ134" s="426"/>
      <c r="IK134" s="423"/>
      <c r="IL134" s="423"/>
      <c r="IM134" s="423"/>
      <c r="IN134" s="423"/>
      <c r="IO134" s="423"/>
      <c r="IP134" s="425"/>
      <c r="IQ134" s="425"/>
      <c r="IR134" s="423"/>
      <c r="IS134" s="424"/>
      <c r="IT134" s="425"/>
      <c r="IU134" s="425"/>
      <c r="IV134" s="425"/>
      <c r="IW134" s="423"/>
      <c r="IX134" s="424"/>
      <c r="IY134" s="425"/>
      <c r="IZ134" s="425"/>
      <c r="JA134" s="425"/>
      <c r="JB134" s="423"/>
      <c r="JC134" s="424"/>
      <c r="JD134" s="425"/>
      <c r="JE134" s="425"/>
      <c r="JF134" s="425"/>
      <c r="JG134" s="427"/>
      <c r="JH134" s="424"/>
      <c r="JI134" s="425"/>
      <c r="JJ134" s="425"/>
      <c r="JK134" s="424"/>
      <c r="JL134" s="423"/>
      <c r="JM134" s="424"/>
      <c r="JN134" s="426"/>
      <c r="JO134" s="423"/>
      <c r="JP134" s="423"/>
      <c r="JQ134" s="423"/>
      <c r="JR134" s="423"/>
      <c r="JS134" s="423"/>
      <c r="JT134" s="425"/>
      <c r="JU134" s="425"/>
      <c r="JV134" s="423"/>
      <c r="JW134" s="424"/>
      <c r="JX134" s="425"/>
      <c r="JY134" s="424"/>
      <c r="JZ134" s="423"/>
      <c r="KA134" s="428"/>
      <c r="KB134" s="423"/>
      <c r="KC134" s="423"/>
      <c r="KD134" s="423"/>
      <c r="KE134" s="423"/>
      <c r="KF134" s="423"/>
      <c r="KG134" s="429"/>
      <c r="KH134" s="430"/>
      <c r="KI134" s="423"/>
      <c r="KJ134" s="423"/>
      <c r="KK134" s="428"/>
      <c r="KL134" s="429"/>
      <c r="KM134" s="430"/>
      <c r="KN134" s="423"/>
      <c r="KO134" s="428"/>
      <c r="KP134" s="431"/>
      <c r="KQ134" s="425"/>
      <c r="KR134" s="423"/>
      <c r="KS134" s="424"/>
      <c r="KT134" s="423"/>
      <c r="KU134" s="426"/>
      <c r="KV134" s="432"/>
      <c r="KW134" s="433"/>
      <c r="KX134" s="433"/>
      <c r="KY134" s="434"/>
      <c r="KZ134" s="434"/>
      <c r="LA134" s="435"/>
      <c r="LB134" s="425"/>
      <c r="LC134" s="425"/>
      <c r="LD134" s="423"/>
      <c r="LE134" s="424"/>
      <c r="LF134" s="425"/>
      <c r="LG134" s="425"/>
      <c r="LH134" s="425"/>
      <c r="LI134" s="423"/>
      <c r="LJ134" s="425"/>
      <c r="LK134" s="426"/>
      <c r="LL134" s="425"/>
      <c r="LM134" s="425"/>
      <c r="LN134" s="423"/>
      <c r="LO134" s="425"/>
      <c r="LP134" s="426"/>
      <c r="LQ134" s="425"/>
      <c r="LR134" s="425"/>
      <c r="LS134" s="423"/>
      <c r="LT134" s="425"/>
      <c r="LU134" s="426"/>
      <c r="LV134" s="423"/>
      <c r="LW134" s="423"/>
      <c r="LX134" s="423"/>
      <c r="LY134" s="423"/>
      <c r="LZ134" s="423"/>
      <c r="MA134" s="425"/>
      <c r="MB134" s="425"/>
      <c r="MC134" s="423"/>
      <c r="MD134" s="424"/>
      <c r="ME134" s="425"/>
      <c r="MF134" s="425"/>
      <c r="MG134" s="425"/>
      <c r="MH134" s="423"/>
      <c r="MI134" s="424"/>
      <c r="MJ134" s="425"/>
      <c r="MK134" s="425"/>
      <c r="ML134" s="425"/>
      <c r="MM134" s="423"/>
      <c r="MN134" s="424"/>
      <c r="MO134" s="425"/>
      <c r="MP134" s="425"/>
      <c r="MQ134" s="425"/>
      <c r="MR134" s="427"/>
      <c r="MS134" s="424"/>
      <c r="MT134" s="425"/>
      <c r="MU134" s="425"/>
      <c r="MV134" s="424"/>
      <c r="MW134" s="423"/>
      <c r="MX134" s="424"/>
      <c r="MY134" s="426"/>
      <c r="MZ134" s="423"/>
      <c r="NA134" s="423"/>
      <c r="NB134" s="423"/>
      <c r="NC134" s="423"/>
      <c r="ND134" s="423"/>
      <c r="NE134" s="425"/>
      <c r="NF134" s="425"/>
      <c r="NG134" s="423"/>
      <c r="NH134" s="424"/>
      <c r="NI134" s="425"/>
      <c r="NJ134" s="424"/>
      <c r="NK134" s="423"/>
      <c r="NL134" s="428"/>
      <c r="NM134" s="423"/>
      <c r="NN134" s="423"/>
      <c r="NO134" s="423"/>
      <c r="NP134" s="423"/>
      <c r="NQ134" s="423"/>
      <c r="NR134" s="429"/>
      <c r="NS134" s="430"/>
      <c r="NT134" s="423"/>
      <c r="NU134" s="423"/>
      <c r="NV134" s="428"/>
      <c r="NW134" s="429"/>
      <c r="NX134" s="430"/>
      <c r="NY134" s="423"/>
      <c r="NZ134" s="428"/>
      <c r="OA134" s="431"/>
      <c r="OB134" s="425"/>
      <c r="OC134" s="423"/>
      <c r="OD134" s="424"/>
      <c r="OE134" s="423"/>
      <c r="OF134" s="426"/>
      <c r="OG134" s="432"/>
      <c r="OH134" s="433"/>
      <c r="OI134" s="433"/>
      <c r="OJ134" s="434"/>
      <c r="OK134" s="434"/>
      <c r="OL134" s="435"/>
      <c r="OM134" s="425"/>
      <c r="ON134" s="425"/>
      <c r="OO134" s="423"/>
      <c r="OP134" s="424"/>
      <c r="OQ134" s="425"/>
      <c r="OR134" s="425"/>
      <c r="OS134" s="425"/>
      <c r="OT134" s="423"/>
      <c r="OU134" s="425"/>
      <c r="OV134" s="426"/>
      <c r="OW134" s="425"/>
      <c r="OX134" s="425"/>
      <c r="OY134" s="423"/>
      <c r="OZ134" s="425"/>
      <c r="PA134" s="426"/>
      <c r="PB134" s="425"/>
      <c r="PC134" s="425"/>
      <c r="PD134" s="423"/>
      <c r="PE134" s="425"/>
      <c r="PF134" s="426"/>
      <c r="PG134" s="423"/>
      <c r="PH134" s="423"/>
      <c r="PI134" s="423"/>
      <c r="PJ134" s="423"/>
      <c r="PK134" s="423"/>
      <c r="PL134" s="425"/>
      <c r="PM134" s="425"/>
      <c r="PN134" s="423"/>
      <c r="PO134" s="424"/>
      <c r="PP134" s="425"/>
      <c r="PQ134" s="425"/>
      <c r="PR134" s="425"/>
      <c r="PS134" s="423"/>
      <c r="PT134" s="424"/>
      <c r="PU134" s="425"/>
      <c r="PV134" s="425"/>
      <c r="PW134" s="425"/>
      <c r="PX134" s="423"/>
      <c r="PY134" s="424"/>
      <c r="PZ134" s="425"/>
      <c r="QA134" s="425"/>
      <c r="QB134" s="425"/>
      <c r="QC134" s="427"/>
      <c r="QD134" s="424"/>
      <c r="QE134" s="425"/>
      <c r="QF134" s="425"/>
      <c r="QG134" s="424"/>
      <c r="QH134" s="423"/>
      <c r="QI134" s="424"/>
      <c r="QJ134" s="426"/>
      <c r="QK134" s="423"/>
      <c r="QL134" s="423"/>
      <c r="QM134" s="423"/>
      <c r="QN134" s="423"/>
      <c r="QO134" s="423"/>
      <c r="QP134" s="425"/>
      <c r="QQ134" s="425"/>
      <c r="QR134" s="423"/>
      <c r="QS134" s="424"/>
      <c r="QT134" s="425"/>
      <c r="QU134" s="424"/>
      <c r="QV134" s="423"/>
      <c r="QW134" s="428"/>
      <c r="QX134" s="423"/>
      <c r="QY134" s="423"/>
      <c r="QZ134" s="423"/>
      <c r="RA134" s="423"/>
      <c r="RB134" s="423"/>
      <c r="RC134" s="429"/>
      <c r="RD134" s="430"/>
      <c r="RE134" s="423"/>
      <c r="RF134" s="423"/>
      <c r="RG134" s="428"/>
      <c r="RH134" s="429"/>
      <c r="RI134" s="430"/>
      <c r="RJ134" s="423"/>
      <c r="RK134" s="428"/>
      <c r="RL134" s="431"/>
      <c r="RM134" s="425"/>
      <c r="RN134" s="423"/>
      <c r="RO134" s="424"/>
      <c r="RP134" s="423"/>
      <c r="RQ134" s="426"/>
      <c r="RR134" s="432"/>
      <c r="RS134" s="433"/>
      <c r="RT134" s="433"/>
      <c r="RU134" s="434"/>
      <c r="RV134" s="434"/>
      <c r="RW134" s="435"/>
      <c r="RX134" s="425"/>
      <c r="RY134" s="425"/>
      <c r="RZ134" s="423"/>
      <c r="SA134" s="424"/>
      <c r="SB134" s="425"/>
      <c r="SC134" s="425"/>
      <c r="SD134" s="425"/>
      <c r="SE134" s="423"/>
      <c r="SF134" s="425"/>
      <c r="SG134" s="426"/>
      <c r="SH134" s="425"/>
      <c r="SI134" s="425"/>
      <c r="SJ134" s="423"/>
      <c r="SK134" s="425"/>
      <c r="SL134" s="426"/>
      <c r="SM134" s="425"/>
      <c r="SN134" s="425"/>
      <c r="SO134" s="423"/>
      <c r="SP134" s="425"/>
      <c r="SQ134" s="426"/>
      <c r="SR134" s="423"/>
      <c r="SS134" s="423"/>
      <c r="ST134" s="423"/>
      <c r="SU134" s="423"/>
      <c r="SV134" s="423"/>
      <c r="SW134" s="425"/>
      <c r="SX134" s="425"/>
      <c r="SY134" s="423"/>
      <c r="SZ134" s="424"/>
      <c r="TA134" s="425"/>
      <c r="TB134" s="425"/>
      <c r="TC134" s="425"/>
      <c r="TD134" s="423"/>
      <c r="TE134" s="424"/>
      <c r="TF134" s="425"/>
      <c r="TG134" s="425"/>
      <c r="TH134" s="425"/>
      <c r="TI134" s="423"/>
      <c r="TJ134" s="424"/>
      <c r="TK134" s="425"/>
      <c r="TL134" s="425"/>
      <c r="TM134" s="425"/>
      <c r="TN134" s="427"/>
      <c r="TO134" s="424"/>
      <c r="TP134" s="425"/>
      <c r="TQ134" s="425"/>
      <c r="TR134" s="424"/>
      <c r="TS134" s="423"/>
      <c r="TT134" s="424"/>
      <c r="TU134" s="426"/>
      <c r="TV134" s="423"/>
      <c r="TW134" s="423"/>
      <c r="TX134" s="423"/>
      <c r="TY134" s="423"/>
      <c r="TZ134" s="423"/>
      <c r="UA134" s="425"/>
      <c r="UB134" s="425"/>
      <c r="UC134" s="423"/>
      <c r="UD134" s="424"/>
      <c r="UE134" s="425"/>
      <c r="UF134" s="424"/>
      <c r="UG134" s="423"/>
      <c r="UH134" s="428"/>
      <c r="UI134" s="423"/>
      <c r="UJ134" s="423"/>
      <c r="UK134" s="423"/>
      <c r="UL134" s="423"/>
      <c r="UM134" s="423"/>
      <c r="UN134" s="429"/>
      <c r="UO134" s="430"/>
      <c r="UP134" s="423"/>
      <c r="UQ134" s="423"/>
      <c r="UR134" s="428"/>
      <c r="US134" s="429"/>
      <c r="UT134" s="430"/>
      <c r="UU134" s="423"/>
      <c r="UV134" s="428"/>
      <c r="UW134" s="431"/>
      <c r="UX134" s="425"/>
      <c r="UY134" s="423"/>
      <c r="UZ134" s="424"/>
      <c r="VA134" s="423"/>
      <c r="VB134" s="426"/>
      <c r="VC134" s="432"/>
      <c r="VD134" s="433"/>
      <c r="VE134" s="433"/>
      <c r="VF134" s="434"/>
      <c r="VG134" s="434"/>
      <c r="VH134" s="435"/>
      <c r="VI134" s="425"/>
      <c r="VJ134" s="425"/>
      <c r="VK134" s="423"/>
      <c r="VL134" s="424"/>
      <c r="VM134" s="425"/>
      <c r="VN134" s="425"/>
      <c r="VO134" s="425"/>
      <c r="VP134" s="423"/>
      <c r="VQ134" s="425"/>
      <c r="VR134" s="426"/>
      <c r="VS134" s="425"/>
      <c r="VT134" s="425"/>
      <c r="VU134" s="423"/>
      <c r="VV134" s="425"/>
      <c r="VW134" s="426"/>
      <c r="VX134" s="425"/>
      <c r="VY134" s="425"/>
      <c r="VZ134" s="423"/>
      <c r="WA134" s="425"/>
      <c r="WB134" s="426"/>
      <c r="WC134" s="423"/>
      <c r="WD134" s="423"/>
      <c r="WE134" s="423"/>
      <c r="WF134" s="423"/>
      <c r="WG134" s="423"/>
      <c r="WH134" s="425"/>
      <c r="WI134" s="425"/>
      <c r="WJ134" s="423"/>
      <c r="WK134" s="424"/>
      <c r="WL134" s="425"/>
      <c r="WM134" s="425"/>
      <c r="WN134" s="425"/>
      <c r="WO134" s="423"/>
      <c r="WP134" s="424"/>
      <c r="WQ134" s="425"/>
      <c r="WR134" s="425"/>
      <c r="WS134" s="425"/>
      <c r="WT134" s="423"/>
      <c r="WU134" s="424"/>
      <c r="WV134" s="425"/>
      <c r="WW134" s="425"/>
      <c r="WX134" s="425"/>
      <c r="WY134" s="427"/>
      <c r="WZ134" s="424"/>
      <c r="XA134" s="425"/>
      <c r="XB134" s="425"/>
      <c r="XC134" s="424"/>
      <c r="XD134" s="423"/>
      <c r="XE134" s="424"/>
      <c r="XF134" s="426"/>
      <c r="XG134" s="423"/>
      <c r="XH134" s="423"/>
      <c r="XI134" s="423"/>
      <c r="XJ134" s="423"/>
      <c r="XK134" s="423"/>
      <c r="XL134" s="425"/>
      <c r="XM134" s="425"/>
      <c r="XN134" s="423"/>
      <c r="XO134" s="424"/>
      <c r="XP134" s="425"/>
      <c r="XQ134" s="424"/>
      <c r="XR134" s="423"/>
      <c r="XS134" s="428"/>
      <c r="XT134" s="423"/>
      <c r="XU134" s="423"/>
      <c r="XV134" s="423"/>
      <c r="XW134" s="423"/>
      <c r="XX134" s="423"/>
      <c r="XY134" s="429"/>
      <c r="XZ134" s="430"/>
      <c r="YA134" s="423"/>
      <c r="YB134" s="423"/>
      <c r="YC134" s="428"/>
      <c r="YD134" s="429"/>
      <c r="YE134" s="430"/>
      <c r="YF134" s="423"/>
      <c r="YG134" s="428"/>
      <c r="YH134" s="431"/>
      <c r="YI134" s="425"/>
      <c r="YJ134" s="423"/>
      <c r="YK134" s="424"/>
      <c r="YL134" s="423"/>
      <c r="YM134" s="426"/>
      <c r="YN134" s="432"/>
      <c r="YO134" s="433"/>
      <c r="YP134" s="433"/>
      <c r="YQ134" s="434"/>
      <c r="YR134" s="434"/>
      <c r="YS134" s="435"/>
      <c r="YT134" s="425"/>
      <c r="YU134" s="425"/>
      <c r="YV134" s="423"/>
      <c r="YW134" s="424"/>
      <c r="YX134" s="425"/>
      <c r="YY134" s="425"/>
      <c r="YZ134" s="425"/>
      <c r="ZA134" s="423"/>
      <c r="ZB134" s="425"/>
      <c r="ZC134" s="426"/>
      <c r="ZD134" s="425"/>
      <c r="ZE134" s="425"/>
      <c r="ZF134" s="423"/>
      <c r="ZG134" s="425"/>
      <c r="ZH134" s="426"/>
      <c r="ZI134" s="425"/>
      <c r="ZJ134" s="425"/>
      <c r="ZK134" s="423"/>
      <c r="ZL134" s="425"/>
      <c r="ZM134" s="426"/>
      <c r="ZN134" s="423"/>
      <c r="ZO134" s="423"/>
      <c r="ZP134" s="423"/>
      <c r="ZQ134" s="423"/>
      <c r="ZR134" s="423"/>
      <c r="ZS134" s="425"/>
      <c r="ZT134" s="425"/>
      <c r="ZU134" s="423"/>
      <c r="ZV134" s="424"/>
      <c r="ZW134" s="425"/>
      <c r="ZX134" s="425"/>
      <c r="ZY134" s="425"/>
      <c r="ZZ134" s="423"/>
      <c r="AAA134" s="424"/>
      <c r="AAB134" s="425"/>
      <c r="AAC134" s="425"/>
      <c r="AAD134" s="425"/>
      <c r="AAE134" s="423"/>
      <c r="AAF134" s="424"/>
      <c r="AAG134" s="425"/>
      <c r="AAH134" s="425"/>
      <c r="AAI134" s="425"/>
      <c r="AAJ134" s="427"/>
      <c r="AAK134" s="424"/>
      <c r="AAL134" s="425"/>
      <c r="AAM134" s="425"/>
      <c r="AAN134" s="424"/>
      <c r="AAO134" s="423"/>
      <c r="AAP134" s="424"/>
      <c r="AAQ134" s="426"/>
      <c r="AAR134" s="423"/>
      <c r="AAS134" s="423"/>
      <c r="AAT134" s="423"/>
      <c r="AAU134" s="423"/>
      <c r="AAV134" s="423"/>
      <c r="AAW134" s="425"/>
      <c r="AAX134" s="425"/>
      <c r="AAY134" s="423"/>
      <c r="AAZ134" s="424"/>
      <c r="ABA134" s="425"/>
      <c r="ABB134" s="424"/>
      <c r="ABC134" s="423"/>
      <c r="ABD134" s="428"/>
      <c r="ABE134" s="423"/>
      <c r="ABF134" s="423"/>
      <c r="ABG134" s="423"/>
      <c r="ABH134" s="423"/>
      <c r="ABI134" s="423"/>
      <c r="ABJ134" s="429"/>
      <c r="ABK134" s="430"/>
      <c r="ABL134" s="423"/>
      <c r="ABM134" s="423"/>
      <c r="ABN134" s="428"/>
      <c r="ABO134" s="429"/>
      <c r="ABP134" s="430"/>
      <c r="ABQ134" s="423"/>
      <c r="ABR134" s="428"/>
      <c r="ABS134" s="431"/>
      <c r="ABT134" s="425"/>
      <c r="ABU134" s="423"/>
      <c r="ABV134" s="424"/>
      <c r="ABW134" s="423"/>
      <c r="ABX134" s="426"/>
      <c r="ABY134" s="432"/>
      <c r="ABZ134" s="433"/>
      <c r="ACA134" s="433"/>
      <c r="ACB134" s="434"/>
      <c r="ACC134" s="434"/>
      <c r="ACD134" s="435"/>
      <c r="ACE134" s="425"/>
      <c r="ACF134" s="425"/>
      <c r="ACG134" s="423"/>
      <c r="ACH134" s="424"/>
      <c r="ACI134" s="425"/>
      <c r="ACJ134" s="425"/>
      <c r="ACK134" s="425"/>
      <c r="ACL134" s="423"/>
      <c r="ACM134" s="425"/>
      <c r="ACN134" s="426"/>
      <c r="ACO134" s="425"/>
      <c r="ACP134" s="425"/>
      <c r="ACQ134" s="423"/>
      <c r="ACR134" s="425"/>
      <c r="ACS134" s="426"/>
      <c r="ACT134" s="425"/>
      <c r="ACU134" s="425"/>
      <c r="ACV134" s="423"/>
      <c r="ACW134" s="425"/>
      <c r="ACX134" s="426"/>
      <c r="ACY134" s="423"/>
      <c r="ACZ134" s="423"/>
      <c r="ADA134" s="423"/>
      <c r="ADB134" s="423"/>
      <c r="ADC134" s="423"/>
      <c r="ADD134" s="425"/>
      <c r="ADE134" s="425"/>
      <c r="ADF134" s="423"/>
      <c r="ADG134" s="424"/>
      <c r="ADH134" s="425"/>
      <c r="ADI134" s="425"/>
      <c r="ADJ134" s="425"/>
      <c r="ADK134" s="423"/>
      <c r="ADL134" s="424"/>
      <c r="ADM134" s="425"/>
      <c r="ADN134" s="425"/>
      <c r="ADO134" s="425"/>
      <c r="ADP134" s="423"/>
      <c r="ADQ134" s="424"/>
      <c r="ADR134" s="425"/>
      <c r="ADS134" s="425"/>
      <c r="ADT134" s="425"/>
      <c r="ADU134" s="427"/>
      <c r="ADV134" s="424"/>
      <c r="ADW134" s="425"/>
      <c r="ADX134" s="425"/>
      <c r="ADY134" s="424"/>
      <c r="ADZ134" s="423"/>
      <c r="AEA134" s="424"/>
      <c r="AEB134" s="426"/>
      <c r="AEC134" s="423"/>
      <c r="AED134" s="423"/>
      <c r="AEE134" s="423"/>
      <c r="AEF134" s="423"/>
      <c r="AEG134" s="423"/>
      <c r="AEH134" s="425"/>
      <c r="AEI134" s="425"/>
      <c r="AEJ134" s="423"/>
      <c r="AEK134" s="424"/>
      <c r="AEL134" s="425"/>
      <c r="AEM134" s="424"/>
      <c r="AEN134" s="423"/>
      <c r="AEO134" s="428"/>
      <c r="AEP134" s="423"/>
      <c r="AEQ134" s="423"/>
      <c r="AER134" s="423"/>
      <c r="AES134" s="423"/>
      <c r="AET134" s="423"/>
      <c r="AEU134" s="429"/>
      <c r="AEV134" s="430"/>
      <c r="AEW134" s="423"/>
      <c r="AEX134" s="423"/>
      <c r="AEY134" s="428"/>
      <c r="AEZ134" s="429"/>
      <c r="AFA134" s="430"/>
      <c r="AFB134" s="423"/>
      <c r="AFC134" s="428"/>
      <c r="AFD134" s="431"/>
      <c r="AFE134" s="425"/>
      <c r="AFF134" s="423"/>
      <c r="AFG134" s="424"/>
      <c r="AFH134" s="423"/>
      <c r="AFI134" s="426"/>
      <c r="AFJ134" s="432"/>
      <c r="AFK134" s="433"/>
      <c r="AFL134" s="433"/>
      <c r="AFM134" s="434"/>
      <c r="AFN134" s="434"/>
      <c r="AFO134" s="435"/>
      <c r="AFP134" s="425"/>
      <c r="AFQ134" s="425"/>
      <c r="AFR134" s="423"/>
      <c r="AFS134" s="424"/>
      <c r="AFT134" s="425"/>
      <c r="AFU134" s="425"/>
      <c r="AFV134" s="425"/>
      <c r="AFW134" s="423"/>
      <c r="AFX134" s="425"/>
      <c r="AFY134" s="426"/>
      <c r="AFZ134" s="425"/>
      <c r="AGA134" s="425"/>
      <c r="AGB134" s="423"/>
      <c r="AGC134" s="425"/>
      <c r="AGD134" s="426"/>
      <c r="AGE134" s="425"/>
      <c r="AGF134" s="425"/>
      <c r="AGG134" s="423"/>
      <c r="AGH134" s="425"/>
      <c r="AGI134" s="426"/>
      <c r="AGJ134" s="423"/>
      <c r="AGK134" s="423"/>
      <c r="AGL134" s="423"/>
      <c r="AGM134" s="423"/>
      <c r="AGN134" s="423"/>
      <c r="AGO134" s="425"/>
      <c r="AGP134" s="425"/>
      <c r="AGQ134" s="423"/>
      <c r="AGR134" s="424"/>
      <c r="AGS134" s="425"/>
      <c r="AGT134" s="425"/>
      <c r="AGU134" s="425"/>
      <c r="AGV134" s="423"/>
      <c r="AGW134" s="424"/>
      <c r="AGX134" s="425"/>
      <c r="AGY134" s="425"/>
      <c r="AGZ134" s="425"/>
      <c r="AHA134" s="423"/>
      <c r="AHB134" s="424"/>
      <c r="AHC134" s="425"/>
      <c r="AHD134" s="425"/>
      <c r="AHE134" s="425"/>
      <c r="AHF134" s="427"/>
      <c r="AHG134" s="424"/>
      <c r="AHH134" s="425"/>
      <c r="AHI134" s="425"/>
      <c r="AHJ134" s="424"/>
      <c r="AHK134" s="423"/>
      <c r="AHL134" s="424"/>
      <c r="AHM134" s="426"/>
      <c r="AHN134" s="423"/>
      <c r="AHO134" s="423"/>
      <c r="AHP134" s="423"/>
      <c r="AHQ134" s="423"/>
      <c r="AHR134" s="423"/>
      <c r="AHS134" s="425"/>
      <c r="AHT134" s="425"/>
      <c r="AHU134" s="423"/>
      <c r="AHV134" s="424"/>
      <c r="AHW134" s="425"/>
      <c r="AHX134" s="424"/>
      <c r="AHY134" s="423"/>
      <c r="AHZ134" s="428"/>
      <c r="AIA134" s="423"/>
      <c r="AIB134" s="423"/>
      <c r="AIC134" s="423"/>
      <c r="AID134" s="423"/>
      <c r="AIE134" s="423"/>
      <c r="AIF134" s="429"/>
      <c r="AIG134" s="430"/>
      <c r="AIH134" s="423"/>
      <c r="AII134" s="423"/>
      <c r="AIJ134" s="428"/>
      <c r="AIK134" s="429"/>
      <c r="AIL134" s="430"/>
      <c r="AIM134" s="423"/>
      <c r="AIN134" s="428"/>
      <c r="AIO134" s="431"/>
      <c r="AIP134" s="425"/>
      <c r="AIQ134" s="423"/>
      <c r="AIR134" s="424"/>
      <c r="AIS134" s="423"/>
      <c r="AIT134" s="426"/>
      <c r="AIU134" s="432"/>
      <c r="AIV134" s="433"/>
      <c r="AIW134" s="433"/>
      <c r="AIX134" s="434"/>
      <c r="AIY134" s="434"/>
      <c r="AIZ134" s="435"/>
      <c r="AJA134" s="425"/>
      <c r="AJB134" s="425"/>
      <c r="AJC134" s="423"/>
      <c r="AJD134" s="424"/>
      <c r="AJE134" s="425"/>
      <c r="AJF134" s="425"/>
      <c r="AJG134" s="425"/>
      <c r="AJH134" s="423"/>
      <c r="AJI134" s="425"/>
      <c r="AJJ134" s="426"/>
      <c r="AJK134" s="425"/>
      <c r="AJL134" s="425"/>
      <c r="AJM134" s="423"/>
      <c r="AJN134" s="425"/>
      <c r="AJO134" s="426"/>
      <c r="AJP134" s="425"/>
      <c r="AJQ134" s="425"/>
      <c r="AJR134" s="423"/>
      <c r="AJS134" s="425"/>
      <c r="AJT134" s="426"/>
      <c r="AJU134" s="423"/>
      <c r="AJV134" s="423"/>
      <c r="AJW134" s="423"/>
      <c r="AJX134" s="423"/>
      <c r="AJY134" s="423"/>
      <c r="AJZ134" s="425"/>
      <c r="AKA134" s="425"/>
      <c r="AKB134" s="423"/>
      <c r="AKC134" s="424"/>
      <c r="AKD134" s="425"/>
      <c r="AKE134" s="425"/>
      <c r="AKF134" s="425"/>
      <c r="AKG134" s="423"/>
      <c r="AKH134" s="424"/>
      <c r="AKI134" s="425"/>
      <c r="AKJ134" s="425"/>
      <c r="AKK134" s="425"/>
      <c r="AKL134" s="423"/>
      <c r="AKM134" s="424"/>
      <c r="AKN134" s="425"/>
      <c r="AKO134" s="425"/>
      <c r="AKP134" s="425"/>
      <c r="AKQ134" s="427"/>
      <c r="AKR134" s="424"/>
      <c r="AKS134" s="425"/>
      <c r="AKT134" s="425"/>
      <c r="AKU134" s="424"/>
      <c r="AKV134" s="423"/>
      <c r="AKW134" s="424"/>
      <c r="AKX134" s="426"/>
      <c r="AKY134" s="423"/>
      <c r="AKZ134" s="423"/>
      <c r="ALA134" s="423"/>
      <c r="ALB134" s="423"/>
      <c r="ALC134" s="423"/>
      <c r="ALD134" s="425"/>
      <c r="ALE134" s="425"/>
      <c r="ALF134" s="423"/>
      <c r="ALG134" s="424"/>
      <c r="ALH134" s="425"/>
      <c r="ALI134" s="424"/>
      <c r="ALJ134" s="423"/>
      <c r="ALK134" s="428"/>
      <c r="ALL134" s="423"/>
      <c r="ALM134" s="423"/>
      <c r="ALN134" s="423"/>
      <c r="ALO134" s="423"/>
      <c r="ALP134" s="423"/>
      <c r="ALQ134" s="429"/>
      <c r="ALR134" s="430"/>
      <c r="ALS134" s="423"/>
      <c r="ALT134" s="423"/>
      <c r="ALU134" s="428"/>
      <c r="ALV134" s="429"/>
      <c r="ALW134" s="430"/>
      <c r="ALX134" s="423"/>
      <c r="ALY134" s="428"/>
      <c r="ALZ134" s="431"/>
      <c r="AMA134" s="425"/>
      <c r="AMB134" s="423"/>
      <c r="AMC134" s="424"/>
      <c r="AMD134" s="423"/>
      <c r="AME134" s="426"/>
      <c r="AMF134" s="432"/>
      <c r="AMG134" s="433"/>
      <c r="AMH134" s="433"/>
      <c r="AMI134" s="434"/>
      <c r="AMJ134" s="434"/>
      <c r="AMK134" s="435"/>
      <c r="AML134" s="425"/>
      <c r="AMM134" s="425"/>
      <c r="AMN134" s="423"/>
      <c r="AMO134" s="424"/>
      <c r="AMP134" s="425"/>
      <c r="AMQ134" s="425"/>
      <c r="AMR134" s="425"/>
      <c r="AMS134" s="423"/>
      <c r="AMT134" s="425"/>
      <c r="AMU134" s="426"/>
      <c r="AMV134" s="425"/>
      <c r="AMW134" s="425"/>
      <c r="AMX134" s="423"/>
      <c r="AMY134" s="425"/>
      <c r="AMZ134" s="426"/>
      <c r="ANA134" s="425"/>
      <c r="ANB134" s="425"/>
      <c r="ANC134" s="423"/>
      <c r="AND134" s="425"/>
      <c r="ANE134" s="426"/>
      <c r="ANF134" s="423"/>
      <c r="ANG134" s="423"/>
      <c r="ANH134" s="423"/>
      <c r="ANI134" s="423"/>
      <c r="ANJ134" s="423"/>
      <c r="ANK134" s="425"/>
      <c r="ANL134" s="425"/>
      <c r="ANM134" s="423"/>
      <c r="ANN134" s="424"/>
      <c r="ANO134" s="425"/>
      <c r="ANP134" s="425"/>
      <c r="ANQ134" s="425"/>
      <c r="ANR134" s="423"/>
      <c r="ANS134" s="424"/>
      <c r="ANT134" s="425"/>
      <c r="ANU134" s="425"/>
      <c r="ANV134" s="425"/>
      <c r="ANW134" s="423"/>
      <c r="ANX134" s="424"/>
      <c r="ANY134" s="425"/>
      <c r="ANZ134" s="425"/>
      <c r="AOA134" s="425"/>
      <c r="AOB134" s="427"/>
      <c r="AOC134" s="424"/>
      <c r="AOD134" s="425"/>
      <c r="AOE134" s="425"/>
      <c r="AOF134" s="424"/>
      <c r="AOG134" s="423"/>
      <c r="AOH134" s="424"/>
      <c r="AOI134" s="426"/>
      <c r="AOJ134" s="423"/>
      <c r="AOK134" s="423"/>
      <c r="AOL134" s="423"/>
      <c r="AOM134" s="423"/>
      <c r="AON134" s="423"/>
      <c r="AOO134" s="425"/>
      <c r="AOP134" s="425"/>
      <c r="AOQ134" s="423"/>
      <c r="AOR134" s="424"/>
      <c r="AOS134" s="425"/>
      <c r="AOT134" s="424"/>
      <c r="AOU134" s="423"/>
      <c r="AOV134" s="428"/>
      <c r="AOW134" s="423"/>
      <c r="AOX134" s="423"/>
      <c r="AOY134" s="423"/>
      <c r="AOZ134" s="423"/>
      <c r="APA134" s="423"/>
      <c r="APB134" s="429"/>
      <c r="APC134" s="430"/>
      <c r="APD134" s="423"/>
      <c r="APE134" s="423"/>
      <c r="APF134" s="428"/>
      <c r="APG134" s="429"/>
      <c r="APH134" s="430"/>
      <c r="API134" s="423"/>
      <c r="APJ134" s="428"/>
      <c r="APK134" s="431"/>
      <c r="APL134" s="425"/>
      <c r="APM134" s="423"/>
      <c r="APN134" s="424"/>
      <c r="APO134" s="423"/>
      <c r="APP134" s="426"/>
      <c r="APQ134" s="432"/>
      <c r="APR134" s="433"/>
      <c r="APS134" s="433"/>
      <c r="APT134" s="434"/>
      <c r="APU134" s="434"/>
      <c r="APV134" s="435"/>
      <c r="APW134" s="425"/>
      <c r="APX134" s="425"/>
      <c r="APY134" s="423"/>
      <c r="APZ134" s="424"/>
      <c r="AQA134" s="425"/>
      <c r="AQB134" s="425"/>
      <c r="AQC134" s="425"/>
      <c r="AQD134" s="423"/>
      <c r="AQE134" s="425"/>
      <c r="AQF134" s="426"/>
      <c r="AQG134" s="425"/>
      <c r="AQH134" s="425"/>
      <c r="AQI134" s="423"/>
      <c r="AQJ134" s="425"/>
      <c r="AQK134" s="426"/>
      <c r="AQL134" s="425"/>
      <c r="AQM134" s="425"/>
      <c r="AQN134" s="423"/>
      <c r="AQO134" s="425"/>
      <c r="AQP134" s="426"/>
      <c r="AQQ134" s="423"/>
      <c r="AQR134" s="423"/>
      <c r="AQS134" s="423"/>
      <c r="AQT134" s="423"/>
      <c r="AQU134" s="423"/>
      <c r="AQV134" s="425"/>
      <c r="AQW134" s="425"/>
      <c r="AQX134" s="423"/>
      <c r="AQY134" s="424"/>
      <c r="AQZ134" s="425"/>
      <c r="ARA134" s="425"/>
      <c r="ARB134" s="425"/>
      <c r="ARC134" s="423"/>
      <c r="ARD134" s="424"/>
      <c r="ARE134" s="425"/>
      <c r="ARF134" s="425"/>
      <c r="ARG134" s="425"/>
      <c r="ARH134" s="423"/>
      <c r="ARI134" s="424"/>
      <c r="ARJ134" s="425"/>
      <c r="ARK134" s="425"/>
      <c r="ARL134" s="425"/>
      <c r="ARM134" s="427"/>
      <c r="ARN134" s="424"/>
      <c r="ARO134" s="425"/>
      <c r="ARP134" s="425"/>
      <c r="ARQ134" s="424"/>
      <c r="ARR134" s="423"/>
      <c r="ARS134" s="424"/>
      <c r="ART134" s="426"/>
      <c r="ARU134" s="423"/>
      <c r="ARV134" s="423"/>
      <c r="ARW134" s="423"/>
      <c r="ARX134" s="423"/>
      <c r="ARY134" s="423"/>
      <c r="ARZ134" s="425"/>
      <c r="ASA134" s="425"/>
      <c r="ASB134" s="423"/>
      <c r="ASC134" s="424"/>
      <c r="ASD134" s="425"/>
      <c r="ASE134" s="424"/>
      <c r="ASF134" s="423"/>
      <c r="ASG134" s="428"/>
      <c r="ASH134" s="423"/>
      <c r="ASI134" s="423"/>
      <c r="ASJ134" s="423"/>
      <c r="ASK134" s="423"/>
      <c r="ASL134" s="423"/>
      <c r="ASM134" s="429"/>
      <c r="ASN134" s="430"/>
      <c r="ASO134" s="423"/>
      <c r="ASP134" s="423"/>
      <c r="ASQ134" s="428"/>
      <c r="ASR134" s="429"/>
      <c r="ASS134" s="430"/>
      <c r="AST134" s="423"/>
      <c r="ASU134" s="428"/>
      <c r="ASV134" s="431"/>
      <c r="ASW134" s="425"/>
      <c r="ASX134" s="423"/>
      <c r="ASY134" s="424"/>
      <c r="ASZ134" s="423"/>
      <c r="ATA134" s="426"/>
      <c r="ATB134" s="432"/>
      <c r="ATC134" s="433"/>
      <c r="ATD134" s="433"/>
      <c r="ATE134" s="434"/>
      <c r="ATF134" s="434"/>
      <c r="ATG134" s="435"/>
      <c r="ATH134" s="425"/>
      <c r="ATI134" s="425"/>
      <c r="ATJ134" s="423"/>
      <c r="ATK134" s="424"/>
      <c r="ATL134" s="425"/>
      <c r="ATM134" s="425"/>
      <c r="ATN134" s="425"/>
      <c r="ATO134" s="423"/>
      <c r="ATP134" s="425"/>
      <c r="ATQ134" s="426"/>
      <c r="ATR134" s="425"/>
      <c r="ATS134" s="425"/>
      <c r="ATT134" s="423"/>
      <c r="ATU134" s="425"/>
      <c r="ATV134" s="426"/>
      <c r="ATW134" s="425"/>
      <c r="ATX134" s="425"/>
      <c r="ATY134" s="423"/>
      <c r="ATZ134" s="425"/>
      <c r="AUA134" s="426"/>
      <c r="AUB134" s="423"/>
      <c r="AUC134" s="423"/>
      <c r="AUD134" s="423"/>
      <c r="AUE134" s="423"/>
      <c r="AUF134" s="423"/>
      <c r="AUG134" s="425"/>
      <c r="AUH134" s="425"/>
      <c r="AUI134" s="423"/>
      <c r="AUJ134" s="424"/>
      <c r="AUK134" s="425"/>
      <c r="AUL134" s="425"/>
      <c r="AUM134" s="425"/>
      <c r="AUN134" s="423"/>
      <c r="AUO134" s="424"/>
      <c r="AUP134" s="425"/>
      <c r="AUQ134" s="425"/>
      <c r="AUR134" s="425"/>
      <c r="AUS134" s="423"/>
      <c r="AUT134" s="424"/>
      <c r="AUU134" s="425"/>
      <c r="AUV134" s="425"/>
      <c r="AUW134" s="425"/>
      <c r="AUX134" s="427"/>
      <c r="AUY134" s="424"/>
      <c r="AUZ134" s="425"/>
      <c r="AVA134" s="425"/>
      <c r="AVB134" s="424"/>
      <c r="AVC134" s="423"/>
      <c r="AVD134" s="424"/>
      <c r="AVE134" s="426"/>
      <c r="AVF134" s="423"/>
      <c r="AVG134" s="423"/>
      <c r="AVH134" s="423"/>
      <c r="AVI134" s="423"/>
      <c r="AVJ134" s="423"/>
      <c r="AVK134" s="425"/>
      <c r="AVL134" s="425"/>
      <c r="AVM134" s="423"/>
      <c r="AVN134" s="424"/>
      <c r="AVO134" s="425"/>
      <c r="AVP134" s="424"/>
      <c r="AVQ134" s="423"/>
      <c r="AVR134" s="428"/>
      <c r="AVS134" s="423"/>
      <c r="AVT134" s="423"/>
      <c r="AVU134" s="423"/>
      <c r="AVV134" s="423"/>
      <c r="AVW134" s="423"/>
      <c r="AVX134" s="429"/>
      <c r="AVY134" s="430"/>
      <c r="AVZ134" s="423"/>
      <c r="AWA134" s="423"/>
      <c r="AWB134" s="428"/>
      <c r="AWC134" s="429"/>
      <c r="AWD134" s="430"/>
      <c r="AWE134" s="423"/>
      <c r="AWF134" s="428"/>
      <c r="AWG134" s="431"/>
      <c r="AWH134" s="425"/>
      <c r="AWI134" s="423"/>
      <c r="AWJ134" s="424"/>
      <c r="AWK134" s="423"/>
      <c r="AWL134" s="426"/>
      <c r="AWM134" s="432"/>
      <c r="AWN134" s="433"/>
      <c r="AWO134" s="433"/>
      <c r="AWP134" s="434"/>
      <c r="AWQ134" s="434"/>
      <c r="AWR134" s="435"/>
      <c r="AWS134" s="425"/>
      <c r="AWT134" s="425"/>
      <c r="AWU134" s="423"/>
      <c r="AWV134" s="424"/>
      <c r="AWW134" s="425"/>
      <c r="AWX134" s="425"/>
      <c r="AWY134" s="425"/>
      <c r="AWZ134" s="423"/>
      <c r="AXA134" s="425"/>
      <c r="AXB134" s="426"/>
      <c r="AXC134" s="425"/>
      <c r="AXD134" s="425"/>
      <c r="AXE134" s="423"/>
      <c r="AXF134" s="425"/>
      <c r="AXG134" s="426"/>
      <c r="AXH134" s="425"/>
      <c r="AXI134" s="425"/>
      <c r="AXJ134" s="423"/>
      <c r="AXK134" s="425"/>
      <c r="AXL134" s="426"/>
      <c r="AXM134" s="423"/>
      <c r="AXN134" s="423"/>
      <c r="AXO134" s="423"/>
      <c r="AXP134" s="423"/>
      <c r="AXQ134" s="423"/>
      <c r="AXR134" s="425"/>
      <c r="AXS134" s="425"/>
      <c r="AXT134" s="423"/>
      <c r="AXU134" s="424"/>
      <c r="AXV134" s="425"/>
      <c r="AXW134" s="425"/>
      <c r="AXX134" s="425"/>
      <c r="AXY134" s="423"/>
      <c r="AXZ134" s="424"/>
      <c r="AYA134" s="425"/>
      <c r="AYB134" s="425"/>
      <c r="AYC134" s="425"/>
      <c r="AYD134" s="423"/>
      <c r="AYE134" s="424"/>
      <c r="AYF134" s="425"/>
      <c r="AYG134" s="425"/>
      <c r="AYH134" s="425"/>
      <c r="AYI134" s="427"/>
      <c r="AYJ134" s="424"/>
      <c r="AYK134" s="425"/>
      <c r="AYL134" s="425"/>
      <c r="AYM134" s="424"/>
      <c r="AYN134" s="423"/>
      <c r="AYO134" s="424"/>
      <c r="AYP134" s="426"/>
      <c r="AYQ134" s="423"/>
      <c r="AYR134" s="423"/>
      <c r="AYS134" s="423"/>
      <c r="AYT134" s="423"/>
      <c r="AYU134" s="423"/>
      <c r="AYV134" s="425"/>
      <c r="AYW134" s="425"/>
      <c r="AYX134" s="423"/>
      <c r="AYY134" s="424"/>
      <c r="AYZ134" s="425"/>
      <c r="AZA134" s="424"/>
      <c r="AZB134" s="423"/>
      <c r="AZC134" s="428"/>
      <c r="AZD134" s="423"/>
      <c r="AZE134" s="423"/>
      <c r="AZF134" s="423"/>
      <c r="AZG134" s="423"/>
      <c r="AZH134" s="423"/>
      <c r="AZI134" s="429"/>
      <c r="AZJ134" s="430"/>
      <c r="AZK134" s="423"/>
      <c r="AZL134" s="423"/>
      <c r="AZM134" s="428"/>
      <c r="AZN134" s="429"/>
      <c r="AZO134" s="430"/>
      <c r="AZP134" s="423"/>
      <c r="AZQ134" s="428"/>
      <c r="AZR134" s="431"/>
      <c r="AZS134" s="425"/>
      <c r="AZT134" s="423"/>
      <c r="AZU134" s="424"/>
      <c r="AZV134" s="423"/>
      <c r="AZW134" s="426"/>
      <c r="AZX134" s="432"/>
      <c r="AZY134" s="433"/>
      <c r="AZZ134" s="433"/>
      <c r="BAA134" s="434"/>
      <c r="BAB134" s="434"/>
      <c r="BAC134" s="435"/>
      <c r="BAD134" s="425"/>
      <c r="BAE134" s="425"/>
      <c r="BAF134" s="423"/>
      <c r="BAG134" s="424"/>
      <c r="BAH134" s="425"/>
      <c r="BAI134" s="425"/>
      <c r="BAJ134" s="425"/>
      <c r="BAK134" s="423"/>
      <c r="BAL134" s="425"/>
      <c r="BAM134" s="426"/>
      <c r="BAN134" s="425"/>
      <c r="BAO134" s="425"/>
      <c r="BAP134" s="423"/>
      <c r="BAQ134" s="425"/>
      <c r="BAR134" s="426"/>
      <c r="BAS134" s="425"/>
      <c r="BAT134" s="425"/>
      <c r="BAU134" s="423"/>
      <c r="BAV134" s="425"/>
      <c r="BAW134" s="426"/>
      <c r="BAX134" s="423"/>
      <c r="BAY134" s="423"/>
      <c r="BAZ134" s="423"/>
      <c r="BBA134" s="423"/>
      <c r="BBB134" s="423"/>
      <c r="BBC134" s="425"/>
      <c r="BBD134" s="425"/>
      <c r="BBE134" s="423"/>
      <c r="BBF134" s="424"/>
      <c r="BBG134" s="425"/>
      <c r="BBH134" s="425"/>
      <c r="BBI134" s="425"/>
      <c r="BBJ134" s="423"/>
      <c r="BBK134" s="424"/>
      <c r="BBL134" s="425"/>
      <c r="BBM134" s="425"/>
      <c r="BBN134" s="425"/>
      <c r="BBO134" s="423"/>
      <c r="BBP134" s="424"/>
      <c r="BBQ134" s="425"/>
      <c r="BBR134" s="425"/>
      <c r="BBS134" s="425"/>
      <c r="BBT134" s="427"/>
      <c r="BBU134" s="424"/>
      <c r="BBV134" s="425"/>
      <c r="BBW134" s="425"/>
      <c r="BBX134" s="424"/>
      <c r="BBY134" s="423"/>
      <c r="BBZ134" s="424"/>
      <c r="BCA134" s="426"/>
      <c r="BCB134" s="423"/>
      <c r="BCC134" s="423"/>
      <c r="BCD134" s="423"/>
      <c r="BCE134" s="423"/>
      <c r="BCF134" s="423"/>
      <c r="BCG134" s="425"/>
      <c r="BCH134" s="425"/>
      <c r="BCI134" s="423"/>
      <c r="BCJ134" s="424"/>
      <c r="BCK134" s="425"/>
      <c r="BCL134" s="424"/>
      <c r="BCM134" s="423"/>
      <c r="BCN134" s="428"/>
      <c r="BCO134" s="423"/>
      <c r="BCP134" s="423"/>
      <c r="BCQ134" s="423"/>
      <c r="BCR134" s="423"/>
      <c r="BCS134" s="423"/>
      <c r="BCT134" s="429"/>
      <c r="BCU134" s="430"/>
      <c r="BCV134" s="423"/>
      <c r="BCW134" s="423"/>
      <c r="BCX134" s="428"/>
      <c r="BCY134" s="429"/>
      <c r="BCZ134" s="430"/>
      <c r="BDA134" s="423"/>
      <c r="BDB134" s="428"/>
      <c r="BDC134" s="431"/>
      <c r="BDD134" s="425"/>
      <c r="BDE134" s="423"/>
      <c r="BDF134" s="424"/>
      <c r="BDG134" s="423"/>
      <c r="BDH134" s="426"/>
      <c r="BDI134" s="432"/>
      <c r="BDJ134" s="433"/>
      <c r="BDK134" s="433"/>
      <c r="BDL134" s="434"/>
      <c r="BDM134" s="434"/>
      <c r="BDN134" s="435"/>
      <c r="BDO134" s="425"/>
      <c r="BDP134" s="425"/>
      <c r="BDQ134" s="423"/>
      <c r="BDR134" s="424"/>
      <c r="BDS134" s="425"/>
      <c r="BDT134" s="425"/>
      <c r="BDU134" s="425"/>
      <c r="BDV134" s="423"/>
      <c r="BDW134" s="425"/>
      <c r="BDX134" s="426"/>
      <c r="BDY134" s="425"/>
      <c r="BDZ134" s="425"/>
      <c r="BEA134" s="423"/>
      <c r="BEB134" s="425"/>
      <c r="BEC134" s="426"/>
      <c r="BED134" s="425"/>
      <c r="BEE134" s="425"/>
      <c r="BEF134" s="423"/>
      <c r="BEG134" s="425"/>
      <c r="BEH134" s="426"/>
      <c r="BEI134" s="423"/>
      <c r="BEJ134" s="423"/>
      <c r="BEK134" s="423"/>
      <c r="BEL134" s="423"/>
      <c r="BEM134" s="423"/>
      <c r="BEN134" s="425"/>
      <c r="BEO134" s="425"/>
      <c r="BEP134" s="423"/>
      <c r="BEQ134" s="424"/>
      <c r="BER134" s="425"/>
      <c r="BES134" s="425"/>
      <c r="BET134" s="425"/>
      <c r="BEU134" s="423"/>
      <c r="BEV134" s="424"/>
      <c r="BEW134" s="425"/>
      <c r="BEX134" s="425"/>
      <c r="BEY134" s="425"/>
      <c r="BEZ134" s="423"/>
      <c r="BFA134" s="424"/>
      <c r="BFB134" s="425"/>
      <c r="BFC134" s="425"/>
      <c r="BFD134" s="425"/>
      <c r="BFE134" s="427"/>
      <c r="BFF134" s="424"/>
      <c r="BFG134" s="425"/>
      <c r="BFH134" s="425"/>
      <c r="BFI134" s="424"/>
      <c r="BFJ134" s="423"/>
      <c r="BFK134" s="424"/>
      <c r="BFL134" s="426"/>
      <c r="BFM134" s="423"/>
      <c r="BFN134" s="423"/>
      <c r="BFO134" s="423"/>
      <c r="BFP134" s="423"/>
      <c r="BFQ134" s="423"/>
      <c r="BFR134" s="425"/>
      <c r="BFS134" s="425"/>
      <c r="BFT134" s="423"/>
      <c r="BFU134" s="424"/>
      <c r="BFV134" s="425"/>
      <c r="BFW134" s="424"/>
      <c r="BFX134" s="423"/>
      <c r="BFY134" s="428"/>
      <c r="BFZ134" s="423"/>
      <c r="BGA134" s="423"/>
      <c r="BGB134" s="423"/>
      <c r="BGC134" s="423"/>
      <c r="BGD134" s="423"/>
      <c r="BGE134" s="429"/>
      <c r="BGF134" s="430"/>
      <c r="BGG134" s="423"/>
      <c r="BGH134" s="423"/>
      <c r="BGI134" s="428"/>
      <c r="BGJ134" s="429"/>
      <c r="BGK134" s="430"/>
      <c r="BGL134" s="423"/>
      <c r="BGM134" s="428"/>
      <c r="BGN134" s="431"/>
      <c r="BGO134" s="425"/>
      <c r="BGP134" s="423"/>
      <c r="BGQ134" s="424"/>
      <c r="BGR134" s="423"/>
      <c r="BGS134" s="426"/>
      <c r="BGT134" s="432"/>
      <c r="BGU134" s="433"/>
      <c r="BGV134" s="433"/>
      <c r="BGW134" s="434"/>
      <c r="BGX134" s="434"/>
      <c r="BGY134" s="435"/>
      <c r="BGZ134" s="425"/>
      <c r="BHA134" s="425"/>
      <c r="BHB134" s="423"/>
      <c r="BHC134" s="424"/>
      <c r="BHD134" s="425"/>
      <c r="BHE134" s="425"/>
      <c r="BHF134" s="425"/>
      <c r="BHG134" s="423"/>
      <c r="BHH134" s="425"/>
      <c r="BHI134" s="426"/>
      <c r="BHJ134" s="425"/>
      <c r="BHK134" s="425"/>
      <c r="BHL134" s="423"/>
      <c r="BHM134" s="425"/>
      <c r="BHN134" s="426"/>
      <c r="BHO134" s="425"/>
      <c r="BHP134" s="425"/>
      <c r="BHQ134" s="423"/>
      <c r="BHR134" s="425"/>
      <c r="BHS134" s="426"/>
      <c r="BHT134" s="423"/>
      <c r="BHU134" s="423"/>
      <c r="BHV134" s="423"/>
      <c r="BHW134" s="423"/>
      <c r="BHX134" s="423"/>
      <c r="BHY134" s="425"/>
      <c r="BHZ134" s="425"/>
      <c r="BIA134" s="423"/>
      <c r="BIB134" s="424"/>
      <c r="BIC134" s="425"/>
      <c r="BID134" s="425"/>
      <c r="BIE134" s="425"/>
      <c r="BIF134" s="423"/>
      <c r="BIG134" s="424"/>
      <c r="BIH134" s="425"/>
      <c r="BII134" s="425"/>
      <c r="BIJ134" s="425"/>
      <c r="BIK134" s="423"/>
      <c r="BIL134" s="424"/>
      <c r="BIM134" s="425"/>
      <c r="BIN134" s="425"/>
      <c r="BIO134" s="425"/>
      <c r="BIP134" s="427"/>
      <c r="BIQ134" s="424"/>
      <c r="BIR134" s="425"/>
      <c r="BIS134" s="425"/>
      <c r="BIT134" s="424"/>
      <c r="BIU134" s="423"/>
      <c r="BIV134" s="424"/>
      <c r="BIW134" s="426"/>
      <c r="BIX134" s="423"/>
      <c r="BIY134" s="423"/>
      <c r="BIZ134" s="423"/>
      <c r="BJA134" s="423"/>
      <c r="BJB134" s="423"/>
      <c r="BJC134" s="425"/>
      <c r="BJD134" s="425"/>
      <c r="BJE134" s="423"/>
      <c r="BJF134" s="424"/>
      <c r="BJG134" s="425"/>
      <c r="BJH134" s="424"/>
      <c r="BJI134" s="423"/>
      <c r="BJJ134" s="428"/>
      <c r="BJK134" s="423"/>
      <c r="BJL134" s="423"/>
      <c r="BJM134" s="423"/>
      <c r="BJN134" s="423"/>
      <c r="BJO134" s="423"/>
      <c r="BJP134" s="429"/>
      <c r="BJQ134" s="430"/>
      <c r="BJR134" s="423"/>
      <c r="BJS134" s="423"/>
      <c r="BJT134" s="428"/>
      <c r="BJU134" s="429"/>
      <c r="BJV134" s="430"/>
      <c r="BJW134" s="423"/>
      <c r="BJX134" s="428"/>
      <c r="BJY134" s="431"/>
      <c r="BJZ134" s="425"/>
      <c r="BKA134" s="423"/>
      <c r="BKB134" s="424"/>
      <c r="BKC134" s="423"/>
      <c r="BKD134" s="426"/>
      <c r="BKE134" s="432"/>
      <c r="BKF134" s="433"/>
      <c r="BKG134" s="433"/>
      <c r="BKH134" s="434"/>
      <c r="BKI134" s="434"/>
      <c r="BKJ134" s="435"/>
      <c r="BKK134" s="425"/>
      <c r="BKL134" s="425"/>
      <c r="BKM134" s="423"/>
      <c r="BKN134" s="424"/>
      <c r="BKO134" s="425"/>
      <c r="BKP134" s="425"/>
      <c r="BKQ134" s="425"/>
      <c r="BKR134" s="423"/>
      <c r="BKS134" s="425"/>
      <c r="BKT134" s="426"/>
      <c r="BKU134" s="425"/>
      <c r="BKV134" s="425"/>
      <c r="BKW134" s="423"/>
      <c r="BKX134" s="425"/>
      <c r="BKY134" s="426"/>
      <c r="BKZ134" s="425"/>
      <c r="BLA134" s="425"/>
      <c r="BLB134" s="423"/>
      <c r="BLC134" s="425"/>
      <c r="BLD134" s="426"/>
      <c r="BLE134" s="423"/>
      <c r="BLF134" s="423"/>
      <c r="BLG134" s="423"/>
      <c r="BLH134" s="423"/>
      <c r="BLI134" s="423"/>
      <c r="BLJ134" s="425"/>
      <c r="BLK134" s="425"/>
      <c r="BLL134" s="423"/>
      <c r="BLM134" s="424"/>
      <c r="BLN134" s="425"/>
      <c r="BLO134" s="425"/>
      <c r="BLP134" s="425"/>
      <c r="BLQ134" s="423"/>
      <c r="BLR134" s="424"/>
      <c r="BLS134" s="425"/>
      <c r="BLT134" s="425"/>
      <c r="BLU134" s="425"/>
      <c r="BLV134" s="423"/>
      <c r="BLW134" s="424"/>
      <c r="BLX134" s="425"/>
      <c r="BLY134" s="425"/>
      <c r="BLZ134" s="425"/>
      <c r="BMA134" s="427"/>
      <c r="BMB134" s="424"/>
      <c r="BMC134" s="425"/>
      <c r="BMD134" s="425"/>
      <c r="BME134" s="424"/>
      <c r="BMF134" s="423"/>
      <c r="BMG134" s="424"/>
      <c r="BMH134" s="426"/>
      <c r="BMI134" s="423"/>
      <c r="BMJ134" s="423"/>
      <c r="BMK134" s="423"/>
      <c r="BML134" s="423"/>
      <c r="BMM134" s="423"/>
      <c r="BMN134" s="425"/>
      <c r="BMO134" s="425"/>
      <c r="BMP134" s="423"/>
      <c r="BMQ134" s="424"/>
      <c r="BMR134" s="425"/>
      <c r="BMS134" s="424"/>
      <c r="BMT134" s="423"/>
      <c r="BMU134" s="428"/>
      <c r="BMV134" s="423"/>
      <c r="BMW134" s="423"/>
      <c r="BMX134" s="423"/>
      <c r="BMY134" s="423"/>
      <c r="BMZ134" s="423"/>
      <c r="BNA134" s="429"/>
      <c r="BNB134" s="430"/>
      <c r="BNC134" s="423"/>
      <c r="BND134" s="423"/>
      <c r="BNE134" s="428"/>
      <c r="BNF134" s="429"/>
      <c r="BNG134" s="430"/>
      <c r="BNH134" s="423"/>
      <c r="BNI134" s="428"/>
      <c r="BNJ134" s="431"/>
      <c r="BNK134" s="425"/>
      <c r="BNL134" s="423"/>
      <c r="BNM134" s="424"/>
      <c r="BNN134" s="423"/>
      <c r="BNO134" s="426"/>
      <c r="BNP134" s="432"/>
      <c r="BNQ134" s="433"/>
      <c r="BNR134" s="433"/>
      <c r="BNS134" s="434"/>
      <c r="BNT134" s="434"/>
      <c r="BNU134" s="435"/>
      <c r="BNV134" s="425"/>
      <c r="BNW134" s="425"/>
      <c r="BNX134" s="423"/>
      <c r="BNY134" s="424"/>
      <c r="BNZ134" s="425"/>
      <c r="BOA134" s="425"/>
      <c r="BOB134" s="425"/>
      <c r="BOC134" s="423"/>
      <c r="BOD134" s="425"/>
      <c r="BOE134" s="426"/>
      <c r="BOF134" s="425"/>
      <c r="BOG134" s="425"/>
      <c r="BOH134" s="423"/>
      <c r="BOI134" s="425"/>
      <c r="BOJ134" s="426"/>
      <c r="BOK134" s="425"/>
      <c r="BOL134" s="425"/>
      <c r="BOM134" s="423"/>
      <c r="BON134" s="425"/>
      <c r="BOO134" s="426"/>
      <c r="BOP134" s="423"/>
      <c r="BOQ134" s="423"/>
      <c r="BOR134" s="423"/>
      <c r="BOS134" s="423"/>
      <c r="BOT134" s="423"/>
      <c r="BOU134" s="425"/>
      <c r="BOV134" s="425"/>
      <c r="BOW134" s="423"/>
      <c r="BOX134" s="424"/>
      <c r="BOY134" s="425"/>
      <c r="BOZ134" s="425"/>
      <c r="BPA134" s="425"/>
      <c r="BPB134" s="423"/>
      <c r="BPC134" s="424"/>
      <c r="BPD134" s="425"/>
      <c r="BPE134" s="425"/>
      <c r="BPF134" s="425"/>
      <c r="BPG134" s="423"/>
      <c r="BPH134" s="424"/>
      <c r="BPI134" s="425"/>
      <c r="BPJ134" s="425"/>
      <c r="BPK134" s="425"/>
      <c r="BPL134" s="427"/>
      <c r="BPM134" s="424"/>
      <c r="BPN134" s="425"/>
      <c r="BPO134" s="425"/>
      <c r="BPP134" s="424"/>
      <c r="BPQ134" s="423"/>
      <c r="BPR134" s="424"/>
      <c r="BPS134" s="426"/>
      <c r="BPT134" s="423"/>
      <c r="BPU134" s="423"/>
      <c r="BPV134" s="423"/>
      <c r="BPW134" s="423"/>
      <c r="BPX134" s="423"/>
      <c r="BPY134" s="425"/>
      <c r="BPZ134" s="425"/>
      <c r="BQA134" s="423"/>
      <c r="BQB134" s="424"/>
      <c r="BQC134" s="425"/>
      <c r="BQD134" s="424"/>
      <c r="BQE134" s="423"/>
      <c r="BQF134" s="428"/>
      <c r="BQG134" s="423"/>
      <c r="BQH134" s="423"/>
      <c r="BQI134" s="423"/>
      <c r="BQJ134" s="423"/>
      <c r="BQK134" s="423"/>
      <c r="BQL134" s="429"/>
      <c r="BQM134" s="430"/>
      <c r="BQN134" s="423"/>
      <c r="BQO134" s="423"/>
      <c r="BQP134" s="428"/>
      <c r="BQQ134" s="429"/>
      <c r="BQR134" s="430"/>
      <c r="BQS134" s="423"/>
      <c r="BQT134" s="428"/>
      <c r="BQU134" s="431"/>
      <c r="BQV134" s="425"/>
      <c r="BQW134" s="423"/>
      <c r="BQX134" s="424"/>
      <c r="BQY134" s="423"/>
      <c r="BQZ134" s="426"/>
      <c r="BRA134" s="432"/>
      <c r="BRB134" s="433"/>
      <c r="BRC134" s="433"/>
      <c r="BRD134" s="434"/>
      <c r="BRE134" s="434"/>
      <c r="BRF134" s="435"/>
      <c r="BRG134" s="425"/>
      <c r="BRH134" s="425"/>
      <c r="BRI134" s="423"/>
      <c r="BRJ134" s="424"/>
      <c r="BRK134" s="425"/>
      <c r="BRL134" s="425"/>
      <c r="BRM134" s="425"/>
      <c r="BRN134" s="423"/>
      <c r="BRO134" s="425"/>
      <c r="BRP134" s="426"/>
      <c r="BRQ134" s="425"/>
      <c r="BRR134" s="425"/>
      <c r="BRS134" s="423"/>
      <c r="BRT134" s="425"/>
      <c r="BRU134" s="426"/>
      <c r="BRV134" s="425"/>
      <c r="BRW134" s="425"/>
      <c r="BRX134" s="423"/>
      <c r="BRY134" s="425"/>
      <c r="BRZ134" s="426"/>
      <c r="BSA134" s="423"/>
      <c r="BSB134" s="423"/>
      <c r="BSC134" s="423"/>
      <c r="BSD134" s="423"/>
      <c r="BSE134" s="423"/>
      <c r="BSF134" s="425"/>
      <c r="BSG134" s="425"/>
      <c r="BSH134" s="423"/>
      <c r="BSI134" s="424"/>
      <c r="BSJ134" s="425"/>
      <c r="BSK134" s="425"/>
      <c r="BSL134" s="425"/>
      <c r="BSM134" s="423"/>
      <c r="BSN134" s="424"/>
      <c r="BSO134" s="425"/>
      <c r="BSP134" s="425"/>
      <c r="BSQ134" s="425"/>
      <c r="BSR134" s="423"/>
      <c r="BSS134" s="424"/>
      <c r="BST134" s="425"/>
      <c r="BSU134" s="425"/>
      <c r="BSV134" s="425"/>
      <c r="BSW134" s="427"/>
      <c r="BSX134" s="424"/>
      <c r="BSY134" s="425"/>
      <c r="BSZ134" s="425"/>
      <c r="BTA134" s="424"/>
      <c r="BTB134" s="423"/>
      <c r="BTC134" s="424"/>
      <c r="BTD134" s="426"/>
      <c r="BTE134" s="423"/>
      <c r="BTF134" s="423"/>
      <c r="BTG134" s="423"/>
      <c r="BTH134" s="423"/>
      <c r="BTI134" s="423"/>
      <c r="BTJ134" s="425"/>
      <c r="BTK134" s="425"/>
      <c r="BTL134" s="423"/>
      <c r="BTM134" s="424"/>
      <c r="BTN134" s="425"/>
      <c r="BTO134" s="424"/>
      <c r="BTP134" s="423"/>
      <c r="BTQ134" s="428"/>
      <c r="BTR134" s="423"/>
      <c r="BTS134" s="423"/>
      <c r="BTT134" s="423"/>
      <c r="BTU134" s="423"/>
      <c r="BTV134" s="423"/>
      <c r="BTW134" s="429"/>
      <c r="BTX134" s="430"/>
      <c r="BTY134" s="423"/>
      <c r="BTZ134" s="423"/>
      <c r="BUA134" s="428"/>
      <c r="BUB134" s="429"/>
      <c r="BUC134" s="430"/>
      <c r="BUD134" s="423"/>
      <c r="BUE134" s="428"/>
      <c r="BUF134" s="431"/>
      <c r="BUG134" s="425"/>
      <c r="BUH134" s="423"/>
      <c r="BUI134" s="424"/>
      <c r="BUJ134" s="423"/>
      <c r="BUK134" s="426"/>
      <c r="BUL134" s="432"/>
      <c r="BUM134" s="433"/>
      <c r="BUN134" s="433"/>
      <c r="BUO134" s="434"/>
      <c r="BUP134" s="434"/>
      <c r="BUQ134" s="435"/>
      <c r="BUR134" s="425"/>
      <c r="BUS134" s="425"/>
      <c r="BUT134" s="423"/>
      <c r="BUU134" s="424"/>
      <c r="BUV134" s="425"/>
      <c r="BUW134" s="425"/>
      <c r="BUX134" s="425"/>
      <c r="BUY134" s="423"/>
      <c r="BUZ134" s="425"/>
      <c r="BVA134" s="426"/>
      <c r="BVB134" s="425"/>
      <c r="BVC134" s="425"/>
      <c r="BVD134" s="423"/>
      <c r="BVE134" s="425"/>
      <c r="BVF134" s="426"/>
      <c r="BVG134" s="425"/>
      <c r="BVH134" s="425"/>
      <c r="BVI134" s="423"/>
      <c r="BVJ134" s="425"/>
      <c r="BVK134" s="426"/>
      <c r="BVL134" s="423"/>
      <c r="BVM134" s="423"/>
      <c r="BVN134" s="423"/>
      <c r="BVO134" s="423"/>
      <c r="BVP134" s="423"/>
      <c r="BVQ134" s="425"/>
      <c r="BVR134" s="425"/>
      <c r="BVS134" s="423"/>
      <c r="BVT134" s="424"/>
      <c r="BVU134" s="425"/>
      <c r="BVV134" s="425"/>
      <c r="BVW134" s="425"/>
      <c r="BVX134" s="423"/>
      <c r="BVY134" s="424"/>
      <c r="BVZ134" s="425"/>
      <c r="BWA134" s="425"/>
      <c r="BWB134" s="425"/>
      <c r="BWC134" s="423"/>
      <c r="BWD134" s="424"/>
      <c r="BWE134" s="425"/>
      <c r="BWF134" s="425"/>
      <c r="BWG134" s="425"/>
      <c r="BWH134" s="427"/>
      <c r="BWI134" s="424"/>
      <c r="BWJ134" s="425"/>
      <c r="BWK134" s="425"/>
      <c r="BWL134" s="424"/>
      <c r="BWM134" s="423"/>
      <c r="BWN134" s="424"/>
      <c r="BWO134" s="426"/>
      <c r="BWP134" s="423"/>
      <c r="BWQ134" s="423"/>
      <c r="BWR134" s="423"/>
      <c r="BWS134" s="423"/>
      <c r="BWT134" s="423"/>
      <c r="BWU134" s="425"/>
      <c r="BWV134" s="425"/>
      <c r="BWW134" s="423"/>
      <c r="BWX134" s="424"/>
      <c r="BWY134" s="425"/>
      <c r="BWZ134" s="424"/>
      <c r="BXA134" s="423"/>
      <c r="BXB134" s="428"/>
      <c r="BXC134" s="423"/>
      <c r="BXD134" s="423"/>
      <c r="BXE134" s="423"/>
      <c r="BXF134" s="423"/>
      <c r="BXG134" s="423"/>
      <c r="BXH134" s="429"/>
      <c r="BXI134" s="430"/>
      <c r="BXJ134" s="423"/>
      <c r="BXK134" s="423"/>
      <c r="BXL134" s="428"/>
      <c r="BXM134" s="429"/>
      <c r="BXN134" s="430"/>
      <c r="BXO134" s="423"/>
      <c r="BXP134" s="428"/>
      <c r="BXQ134" s="431"/>
      <c r="BXR134" s="425"/>
      <c r="BXS134" s="423"/>
      <c r="BXT134" s="424"/>
      <c r="BXU134" s="423"/>
      <c r="BXV134" s="426"/>
      <c r="BXW134" s="432"/>
      <c r="BXX134" s="433"/>
      <c r="BXY134" s="433"/>
      <c r="BXZ134" s="434"/>
      <c r="BYA134" s="434"/>
      <c r="BYB134" s="435"/>
      <c r="BYC134" s="425"/>
      <c r="BYD134" s="425"/>
      <c r="BYE134" s="423"/>
      <c r="BYF134" s="424"/>
      <c r="BYG134" s="425"/>
      <c r="BYH134" s="425"/>
      <c r="BYI134" s="425"/>
      <c r="BYJ134" s="423"/>
      <c r="BYK134" s="425"/>
      <c r="BYL134" s="426"/>
      <c r="BYM134" s="425"/>
      <c r="BYN134" s="425"/>
      <c r="BYO134" s="423"/>
      <c r="BYP134" s="425"/>
      <c r="BYQ134" s="426"/>
      <c r="BYR134" s="425"/>
      <c r="BYS134" s="425"/>
      <c r="BYT134" s="423"/>
      <c r="BYU134" s="425"/>
      <c r="BYV134" s="426"/>
      <c r="BYW134" s="423"/>
      <c r="BYX134" s="423"/>
      <c r="BYY134" s="423"/>
      <c r="BYZ134" s="423"/>
      <c r="BZA134" s="423"/>
      <c r="BZB134" s="425"/>
      <c r="BZC134" s="425"/>
      <c r="BZD134" s="423"/>
      <c r="BZE134" s="424"/>
      <c r="BZF134" s="425"/>
      <c r="BZG134" s="425"/>
      <c r="BZH134" s="425"/>
      <c r="BZI134" s="423"/>
      <c r="BZJ134" s="424"/>
      <c r="BZK134" s="425"/>
      <c r="BZL134" s="425"/>
      <c r="BZM134" s="425"/>
      <c r="BZN134" s="423"/>
      <c r="BZO134" s="424"/>
      <c r="BZP134" s="425"/>
      <c r="BZQ134" s="425"/>
      <c r="BZR134" s="425"/>
      <c r="BZS134" s="427"/>
      <c r="BZT134" s="424"/>
      <c r="BZU134" s="425"/>
      <c r="BZV134" s="425"/>
      <c r="BZW134" s="424"/>
      <c r="BZX134" s="423"/>
      <c r="BZY134" s="424"/>
      <c r="BZZ134" s="426"/>
      <c r="CAA134" s="423"/>
      <c r="CAB134" s="423"/>
      <c r="CAC134" s="423"/>
      <c r="CAD134" s="423"/>
      <c r="CAE134" s="423"/>
      <c r="CAF134" s="425"/>
      <c r="CAG134" s="425"/>
      <c r="CAH134" s="423"/>
      <c r="CAI134" s="424"/>
      <c r="CAJ134" s="425"/>
      <c r="CAK134" s="424"/>
      <c r="CAL134" s="423"/>
      <c r="CAM134" s="428"/>
      <c r="CAN134" s="423"/>
      <c r="CAO134" s="423"/>
      <c r="CAP134" s="423"/>
      <c r="CAQ134" s="423"/>
      <c r="CAR134" s="423"/>
      <c r="CAS134" s="429"/>
      <c r="CAT134" s="430"/>
      <c r="CAU134" s="423"/>
      <c r="CAV134" s="423"/>
      <c r="CAW134" s="428"/>
      <c r="CAX134" s="429"/>
      <c r="CAY134" s="430"/>
      <c r="CAZ134" s="423"/>
      <c r="CBA134" s="428"/>
      <c r="CBB134" s="431"/>
      <c r="CBC134" s="425"/>
      <c r="CBD134" s="423"/>
      <c r="CBE134" s="424"/>
      <c r="CBF134" s="423"/>
      <c r="CBG134" s="426"/>
      <c r="CBH134" s="432"/>
      <c r="CBI134" s="433"/>
      <c r="CBJ134" s="433"/>
      <c r="CBK134" s="434"/>
      <c r="CBL134" s="434"/>
      <c r="CBM134" s="435"/>
      <c r="CBN134" s="425"/>
      <c r="CBO134" s="425"/>
      <c r="CBP134" s="423"/>
      <c r="CBQ134" s="424"/>
      <c r="CBR134" s="425"/>
      <c r="CBS134" s="425"/>
      <c r="CBT134" s="425"/>
      <c r="CBU134" s="423"/>
      <c r="CBV134" s="425"/>
      <c r="CBW134" s="426"/>
      <c r="CBX134" s="425"/>
      <c r="CBY134" s="425"/>
      <c r="CBZ134" s="423"/>
      <c r="CCA134" s="425"/>
      <c r="CCB134" s="426"/>
      <c r="CCC134" s="425"/>
      <c r="CCD134" s="425"/>
      <c r="CCE134" s="423"/>
      <c r="CCF134" s="425"/>
      <c r="CCG134" s="426"/>
      <c r="CCH134" s="423"/>
      <c r="CCI134" s="423"/>
      <c r="CCJ134" s="423"/>
      <c r="CCK134" s="423"/>
      <c r="CCL134" s="423"/>
      <c r="CCM134" s="425"/>
      <c r="CCN134" s="425"/>
      <c r="CCO134" s="423"/>
      <c r="CCP134" s="424"/>
      <c r="CCQ134" s="425"/>
      <c r="CCR134" s="425"/>
      <c r="CCS134" s="425"/>
      <c r="CCT134" s="423"/>
      <c r="CCU134" s="424"/>
      <c r="CCV134" s="425"/>
      <c r="CCW134" s="425"/>
      <c r="CCX134" s="425"/>
      <c r="CCY134" s="423"/>
      <c r="CCZ134" s="424"/>
      <c r="CDA134" s="425"/>
      <c r="CDB134" s="425"/>
      <c r="CDC134" s="425"/>
      <c r="CDD134" s="427"/>
      <c r="CDE134" s="424"/>
      <c r="CDF134" s="425"/>
      <c r="CDG134" s="425"/>
      <c r="CDH134" s="424"/>
      <c r="CDI134" s="423"/>
      <c r="CDJ134" s="424"/>
      <c r="CDK134" s="426"/>
      <c r="CDL134" s="423"/>
      <c r="CDM134" s="423"/>
      <c r="CDN134" s="423"/>
      <c r="CDO134" s="423"/>
      <c r="CDP134" s="423"/>
      <c r="CDQ134" s="425"/>
      <c r="CDR134" s="425"/>
      <c r="CDS134" s="423"/>
      <c r="CDT134" s="424"/>
      <c r="CDU134" s="425"/>
      <c r="CDV134" s="424"/>
      <c r="CDW134" s="423"/>
      <c r="CDX134" s="428"/>
      <c r="CDY134" s="423"/>
      <c r="CDZ134" s="423"/>
      <c r="CEA134" s="423"/>
      <c r="CEB134" s="423"/>
      <c r="CEC134" s="423"/>
      <c r="CED134" s="429"/>
      <c r="CEE134" s="430"/>
      <c r="CEF134" s="423"/>
      <c r="CEG134" s="423"/>
      <c r="CEH134" s="428"/>
      <c r="CEI134" s="429"/>
      <c r="CEJ134" s="430"/>
      <c r="CEK134" s="423"/>
      <c r="CEL134" s="428"/>
      <c r="CEM134" s="431"/>
      <c r="CEN134" s="425"/>
      <c r="CEO134" s="423"/>
      <c r="CEP134" s="424"/>
      <c r="CEQ134" s="423"/>
      <c r="CER134" s="426"/>
      <c r="CES134" s="432"/>
      <c r="CET134" s="433"/>
      <c r="CEU134" s="433"/>
      <c r="CEV134" s="434"/>
      <c r="CEW134" s="434"/>
      <c r="CEX134" s="435"/>
      <c r="CEY134" s="425"/>
      <c r="CEZ134" s="425"/>
      <c r="CFA134" s="423"/>
      <c r="CFB134" s="424"/>
      <c r="CFC134" s="425"/>
      <c r="CFD134" s="425"/>
      <c r="CFE134" s="425"/>
      <c r="CFF134" s="423"/>
      <c r="CFG134" s="425"/>
      <c r="CFH134" s="426"/>
      <c r="CFI134" s="425"/>
      <c r="CFJ134" s="425"/>
      <c r="CFK134" s="423"/>
      <c r="CFL134" s="425"/>
      <c r="CFM134" s="426"/>
      <c r="CFN134" s="425"/>
      <c r="CFO134" s="425"/>
      <c r="CFP134" s="423"/>
      <c r="CFQ134" s="425"/>
      <c r="CFR134" s="426"/>
      <c r="CFS134" s="423"/>
      <c r="CFT134" s="423"/>
      <c r="CFU134" s="423"/>
      <c r="CFV134" s="423"/>
      <c r="CFW134" s="423"/>
      <c r="CFX134" s="425"/>
      <c r="CFY134" s="425"/>
      <c r="CFZ134" s="423"/>
      <c r="CGA134" s="424"/>
      <c r="CGB134" s="425"/>
      <c r="CGC134" s="425"/>
      <c r="CGD134" s="425"/>
      <c r="CGE134" s="423"/>
      <c r="CGF134" s="424"/>
      <c r="CGG134" s="425"/>
      <c r="CGH134" s="425"/>
      <c r="CGI134" s="425"/>
      <c r="CGJ134" s="423"/>
      <c r="CGK134" s="424"/>
      <c r="CGL134" s="425"/>
      <c r="CGM134" s="425"/>
      <c r="CGN134" s="425"/>
      <c r="CGO134" s="427"/>
      <c r="CGP134" s="424"/>
      <c r="CGQ134" s="425"/>
      <c r="CGR134" s="425"/>
      <c r="CGS134" s="424"/>
      <c r="CGT134" s="423"/>
      <c r="CGU134" s="424"/>
      <c r="CGV134" s="426"/>
      <c r="CGW134" s="423"/>
      <c r="CGX134" s="423"/>
      <c r="CGY134" s="423"/>
      <c r="CGZ134" s="423"/>
      <c r="CHA134" s="423"/>
      <c r="CHB134" s="425"/>
      <c r="CHC134" s="425"/>
      <c r="CHD134" s="423"/>
      <c r="CHE134" s="424"/>
      <c r="CHF134" s="425"/>
      <c r="CHG134" s="424"/>
      <c r="CHH134" s="423"/>
      <c r="CHI134" s="428"/>
      <c r="CHJ134" s="423"/>
      <c r="CHK134" s="423"/>
      <c r="CHL134" s="423"/>
      <c r="CHM134" s="423"/>
      <c r="CHN134" s="423"/>
      <c r="CHO134" s="429"/>
      <c r="CHP134" s="430"/>
      <c r="CHQ134" s="423"/>
      <c r="CHR134" s="423"/>
      <c r="CHS134" s="428"/>
      <c r="CHT134" s="429"/>
      <c r="CHU134" s="430"/>
      <c r="CHV134" s="423"/>
      <c r="CHW134" s="428"/>
      <c r="CHX134" s="431"/>
      <c r="CHY134" s="425"/>
      <c r="CHZ134" s="423"/>
      <c r="CIA134" s="424"/>
      <c r="CIB134" s="423"/>
      <c r="CIC134" s="426"/>
      <c r="CID134" s="432"/>
      <c r="CIE134" s="433"/>
      <c r="CIF134" s="433"/>
      <c r="CIG134" s="434"/>
      <c r="CIH134" s="434"/>
      <c r="CII134" s="435"/>
      <c r="CIJ134" s="425"/>
      <c r="CIK134" s="425"/>
      <c r="CIL134" s="423"/>
      <c r="CIM134" s="424"/>
      <c r="CIN134" s="425"/>
      <c r="CIO134" s="425"/>
      <c r="CIP134" s="425"/>
      <c r="CIQ134" s="423"/>
      <c r="CIR134" s="425"/>
      <c r="CIS134" s="426"/>
      <c r="CIT134" s="425"/>
      <c r="CIU134" s="425"/>
      <c r="CIV134" s="423"/>
      <c r="CIW134" s="425"/>
      <c r="CIX134" s="426"/>
      <c r="CIY134" s="425"/>
      <c r="CIZ134" s="425"/>
      <c r="CJA134" s="423"/>
      <c r="CJB134" s="425"/>
      <c r="CJC134" s="426"/>
      <c r="CJD134" s="423"/>
      <c r="CJE134" s="423"/>
      <c r="CJF134" s="423"/>
      <c r="CJG134" s="423"/>
      <c r="CJH134" s="423"/>
      <c r="CJI134" s="425"/>
      <c r="CJJ134" s="425"/>
      <c r="CJK134" s="423"/>
      <c r="CJL134" s="424"/>
      <c r="CJM134" s="425"/>
      <c r="CJN134" s="425"/>
      <c r="CJO134" s="425"/>
      <c r="CJP134" s="423"/>
      <c r="CJQ134" s="424"/>
      <c r="CJR134" s="425"/>
      <c r="CJS134" s="425"/>
      <c r="CJT134" s="425"/>
      <c r="CJU134" s="423"/>
      <c r="CJV134" s="424"/>
      <c r="CJW134" s="425"/>
      <c r="CJX134" s="425"/>
      <c r="CJY134" s="425"/>
      <c r="CJZ134" s="427"/>
      <c r="CKA134" s="424"/>
      <c r="CKB134" s="425"/>
      <c r="CKC134" s="425"/>
      <c r="CKD134" s="424"/>
      <c r="CKE134" s="423"/>
      <c r="CKF134" s="424"/>
      <c r="CKG134" s="426"/>
      <c r="CKH134" s="423"/>
      <c r="CKI134" s="423"/>
      <c r="CKJ134" s="423"/>
      <c r="CKK134" s="423"/>
      <c r="CKL134" s="423"/>
      <c r="CKM134" s="425"/>
      <c r="CKN134" s="425"/>
      <c r="CKO134" s="423"/>
      <c r="CKP134" s="424"/>
      <c r="CKQ134" s="425"/>
      <c r="CKR134" s="424"/>
      <c r="CKS134" s="423"/>
      <c r="CKT134" s="428"/>
      <c r="CKU134" s="423"/>
      <c r="CKV134" s="423"/>
      <c r="CKW134" s="423"/>
      <c r="CKX134" s="423"/>
      <c r="CKY134" s="423"/>
      <c r="CKZ134" s="429"/>
      <c r="CLA134" s="430"/>
      <c r="CLB134" s="423"/>
      <c r="CLC134" s="423"/>
      <c r="CLD134" s="428"/>
      <c r="CLE134" s="429"/>
      <c r="CLF134" s="430"/>
      <c r="CLG134" s="423"/>
      <c r="CLH134" s="428"/>
      <c r="CLI134" s="431"/>
      <c r="CLJ134" s="425"/>
      <c r="CLK134" s="423"/>
      <c r="CLL134" s="424"/>
      <c r="CLM134" s="423"/>
      <c r="CLN134" s="426"/>
      <c r="CLO134" s="432"/>
      <c r="CLP134" s="433"/>
      <c r="CLQ134" s="433"/>
      <c r="CLR134" s="434"/>
      <c r="CLS134" s="434"/>
      <c r="CLT134" s="435"/>
      <c r="CLU134" s="425"/>
      <c r="CLV134" s="425"/>
      <c r="CLW134" s="423"/>
      <c r="CLX134" s="424"/>
      <c r="CLY134" s="425"/>
      <c r="CLZ134" s="425"/>
      <c r="CMA134" s="425"/>
      <c r="CMB134" s="423"/>
      <c r="CMC134" s="425"/>
      <c r="CMD134" s="426"/>
      <c r="CME134" s="425"/>
      <c r="CMF134" s="425"/>
      <c r="CMG134" s="423"/>
      <c r="CMH134" s="425"/>
      <c r="CMI134" s="426"/>
      <c r="CMJ134" s="425"/>
      <c r="CMK134" s="425"/>
      <c r="CML134" s="423"/>
      <c r="CMM134" s="425"/>
      <c r="CMN134" s="426"/>
      <c r="CMO134" s="423"/>
      <c r="CMP134" s="423"/>
      <c r="CMQ134" s="423"/>
      <c r="CMR134" s="423"/>
      <c r="CMS134" s="423"/>
      <c r="CMT134" s="425"/>
      <c r="CMU134" s="425"/>
      <c r="CMV134" s="423"/>
      <c r="CMW134" s="424"/>
      <c r="CMX134" s="425"/>
      <c r="CMY134" s="425"/>
      <c r="CMZ134" s="425"/>
      <c r="CNA134" s="423"/>
      <c r="CNB134" s="424"/>
      <c r="CNC134" s="425"/>
      <c r="CND134" s="425"/>
      <c r="CNE134" s="425"/>
      <c r="CNF134" s="423"/>
      <c r="CNG134" s="424"/>
      <c r="CNH134" s="425"/>
      <c r="CNI134" s="425"/>
      <c r="CNJ134" s="425"/>
      <c r="CNK134" s="427"/>
      <c r="CNL134" s="424"/>
      <c r="CNM134" s="425"/>
      <c r="CNN134" s="425"/>
      <c r="CNO134" s="424"/>
      <c r="CNP134" s="423"/>
      <c r="CNQ134" s="424"/>
      <c r="CNR134" s="426"/>
      <c r="CNS134" s="423"/>
      <c r="CNT134" s="423"/>
      <c r="CNU134" s="423"/>
      <c r="CNV134" s="423"/>
      <c r="CNW134" s="423"/>
      <c r="CNX134" s="425"/>
      <c r="CNY134" s="425"/>
      <c r="CNZ134" s="423"/>
      <c r="COA134" s="424"/>
      <c r="COB134" s="425"/>
      <c r="COC134" s="424"/>
      <c r="COD134" s="423"/>
      <c r="COE134" s="428"/>
      <c r="COF134" s="423"/>
      <c r="COG134" s="423"/>
      <c r="COH134" s="423"/>
      <c r="COI134" s="423"/>
      <c r="COJ134" s="423"/>
      <c r="COK134" s="429"/>
      <c r="COL134" s="430"/>
      <c r="COM134" s="423"/>
      <c r="CON134" s="423"/>
      <c r="COO134" s="428"/>
      <c r="COP134" s="429"/>
      <c r="COQ134" s="430"/>
      <c r="COR134" s="423"/>
      <c r="COS134" s="428"/>
      <c r="COT134" s="431"/>
      <c r="COU134" s="425"/>
      <c r="COV134" s="423"/>
      <c r="COW134" s="424"/>
      <c r="COX134" s="423"/>
      <c r="COY134" s="426"/>
      <c r="COZ134" s="432"/>
      <c r="CPA134" s="433"/>
      <c r="CPB134" s="433"/>
      <c r="CPC134" s="434"/>
      <c r="CPD134" s="434"/>
      <c r="CPE134" s="435"/>
      <c r="CPF134" s="425"/>
      <c r="CPG134" s="425"/>
      <c r="CPH134" s="423"/>
      <c r="CPI134" s="424"/>
      <c r="CPJ134" s="425"/>
      <c r="CPK134" s="425"/>
      <c r="CPL134" s="425"/>
      <c r="CPM134" s="423"/>
      <c r="CPN134" s="425"/>
      <c r="CPO134" s="426"/>
      <c r="CPP134" s="425"/>
      <c r="CPQ134" s="425"/>
      <c r="CPR134" s="423"/>
      <c r="CPS134" s="425"/>
      <c r="CPT134" s="426"/>
      <c r="CPU134" s="425"/>
      <c r="CPV134" s="425"/>
      <c r="CPW134" s="423"/>
      <c r="CPX134" s="425"/>
      <c r="CPY134" s="426"/>
      <c r="CPZ134" s="423"/>
      <c r="CQA134" s="423"/>
      <c r="CQB134" s="423"/>
      <c r="CQC134" s="423"/>
      <c r="CQD134" s="423"/>
      <c r="CQE134" s="425"/>
      <c r="CQF134" s="425"/>
      <c r="CQG134" s="423"/>
      <c r="CQH134" s="424"/>
      <c r="CQI134" s="425"/>
      <c r="CQJ134" s="425"/>
      <c r="CQK134" s="425"/>
      <c r="CQL134" s="423"/>
      <c r="CQM134" s="424"/>
      <c r="CQN134" s="425"/>
      <c r="CQO134" s="425"/>
      <c r="CQP134" s="425"/>
      <c r="CQQ134" s="423"/>
      <c r="CQR134" s="424"/>
      <c r="CQS134" s="425"/>
      <c r="CQT134" s="425"/>
      <c r="CQU134" s="425"/>
      <c r="CQV134" s="427"/>
      <c r="CQW134" s="424"/>
      <c r="CQX134" s="425"/>
      <c r="CQY134" s="425"/>
      <c r="CQZ134" s="424"/>
      <c r="CRA134" s="423"/>
      <c r="CRB134" s="424"/>
      <c r="CRC134" s="426"/>
      <c r="CRD134" s="423"/>
      <c r="CRE134" s="423"/>
      <c r="CRF134" s="423"/>
      <c r="CRG134" s="423"/>
      <c r="CRH134" s="423"/>
      <c r="CRI134" s="425"/>
      <c r="CRJ134" s="425"/>
      <c r="CRK134" s="423"/>
      <c r="CRL134" s="424"/>
      <c r="CRM134" s="425"/>
      <c r="CRN134" s="424"/>
      <c r="CRO134" s="423"/>
      <c r="CRP134" s="428"/>
      <c r="CRQ134" s="423"/>
      <c r="CRR134" s="423"/>
      <c r="CRS134" s="423"/>
      <c r="CRT134" s="423"/>
      <c r="CRU134" s="423"/>
      <c r="CRV134" s="429"/>
      <c r="CRW134" s="430"/>
      <c r="CRX134" s="423"/>
      <c r="CRY134" s="423"/>
      <c r="CRZ134" s="428"/>
      <c r="CSA134" s="429"/>
      <c r="XDB134" s="172"/>
      <c r="XDC134" s="172"/>
      <c r="XDD134" s="172"/>
      <c r="XDE134" s="172"/>
      <c r="XDF134" s="172"/>
      <c r="XDG134" s="172"/>
      <c r="XDH134" s="172"/>
      <c r="XDI134" s="172"/>
      <c r="XDJ134" s="172"/>
      <c r="XDK134" s="172"/>
      <c r="XDL134" s="164"/>
      <c r="XDM134" s="164"/>
      <c r="XDN134" s="164"/>
      <c r="XDO134" s="164"/>
      <c r="XDP134" s="164"/>
      <c r="XDQ134" s="164"/>
      <c r="XDR134" s="164"/>
      <c r="XDS134" s="164"/>
      <c r="XDT134" s="164"/>
      <c r="XDU134" s="164"/>
      <c r="XDV134" s="164"/>
      <c r="XDW134" s="164"/>
      <c r="XDX134" s="164"/>
      <c r="XDY134" s="164"/>
      <c r="XDZ134" s="164"/>
      <c r="XEA134" s="164"/>
      <c r="XEB134" s="164"/>
      <c r="XEC134" s="164"/>
      <c r="XED134" s="164"/>
      <c r="XEE134" s="164"/>
      <c r="XEF134" s="164"/>
    </row>
    <row r="135" s="159" customFormat="1" ht="16.95" spans="1:16360">
      <c r="A135" s="523" t="s">
        <v>156</v>
      </c>
      <c r="B135" s="524">
        <v>11387.58301009</v>
      </c>
      <c r="C135" s="525">
        <v>15722.68894312</v>
      </c>
      <c r="D135" s="526">
        <v>0.724277065538019</v>
      </c>
      <c r="E135" s="527">
        <v>-4335.10593302999</v>
      </c>
      <c r="F135" s="528">
        <v>6350.73314599999</v>
      </c>
      <c r="G135" s="524">
        <v>436.049659999999</v>
      </c>
      <c r="H135" s="525">
        <v>464.41519563</v>
      </c>
      <c r="I135" s="526">
        <v>0.9389220337816</v>
      </c>
      <c r="J135" s="527">
        <v>-28.3655356300006</v>
      </c>
      <c r="K135" s="528">
        <v>459.528949999999</v>
      </c>
      <c r="L135" s="524">
        <v>7731.49355999999</v>
      </c>
      <c r="M135" s="525">
        <v>11333.3437443768</v>
      </c>
      <c r="N135" s="526">
        <v>0.682189981560919</v>
      </c>
      <c r="O135" s="527">
        <v>-3601.85018437685</v>
      </c>
      <c r="P135" s="528">
        <v>4240.75808299999</v>
      </c>
      <c r="Q135" s="524">
        <v>2305.20694209002</v>
      </c>
      <c r="R135" s="525">
        <v>3048.70022907316</v>
      </c>
      <c r="S135" s="526">
        <v>0.756127781966554</v>
      </c>
      <c r="T135" s="527">
        <v>-743.493286983145</v>
      </c>
      <c r="U135" s="528">
        <v>1493.71340200001</v>
      </c>
      <c r="V135" s="532">
        <v>0.20243162574951</v>
      </c>
      <c r="W135" s="526">
        <v>0.193904505781578</v>
      </c>
      <c r="X135" s="526">
        <v>1.04397587324524</v>
      </c>
      <c r="Y135" s="533">
        <v>0.00852711996793193</v>
      </c>
      <c r="Z135" s="534">
        <v>0.235203301360698</v>
      </c>
      <c r="AA135" s="524">
        <v>1987.736297</v>
      </c>
      <c r="AB135" s="525">
        <v>2048.38549152</v>
      </c>
      <c r="AC135" s="526">
        <v>0.97039170860608</v>
      </c>
      <c r="AD135" s="527">
        <v>-60.6491945200021</v>
      </c>
      <c r="AE135" s="525">
        <v>1177.051289</v>
      </c>
      <c r="AF135" s="524">
        <v>623.309676999999</v>
      </c>
      <c r="AG135" s="525">
        <v>1010.79645735</v>
      </c>
      <c r="AH135" s="526">
        <v>0.616652019768774</v>
      </c>
      <c r="AI135" s="527">
        <v>-387.486780350001</v>
      </c>
      <c r="AJ135" s="528">
        <v>366.553694</v>
      </c>
      <c r="AK135" s="524">
        <v>3.400639</v>
      </c>
      <c r="AL135" s="525">
        <v>0.38</v>
      </c>
      <c r="AM135" s="526">
        <v>8.94904999999999</v>
      </c>
      <c r="AN135" s="527">
        <v>3.020639</v>
      </c>
      <c r="AO135" s="528">
        <v>5.980648</v>
      </c>
      <c r="AP135" s="524">
        <v>13.953205</v>
      </c>
      <c r="AQ135" s="525">
        <v>0</v>
      </c>
      <c r="AR135" s="533" t="s">
        <v>29</v>
      </c>
      <c r="AS135" s="527">
        <v>13.953205</v>
      </c>
      <c r="AT135" s="528">
        <v>0.0914679999999999</v>
      </c>
      <c r="AU135" s="524">
        <v>598.359836090018</v>
      </c>
      <c r="AV135" s="525">
        <v>866.128054243161</v>
      </c>
      <c r="AW135" s="533">
        <v>0.69084453870147</v>
      </c>
      <c r="AX135" s="536">
        <v>-267.768218153143</v>
      </c>
      <c r="AY135" s="528">
        <v>112.73031000001</v>
      </c>
      <c r="AZ135" s="532">
        <v>0.0525449373725609</v>
      </c>
      <c r="BA135" s="526">
        <v>0.0550877815732763</v>
      </c>
      <c r="BB135" s="526">
        <v>0.95384014153242</v>
      </c>
      <c r="BC135" s="533">
        <v>-0.0025428442007154</v>
      </c>
      <c r="BD135" s="534">
        <v>0.0177507552920898</v>
      </c>
      <c r="BE135" s="532">
        <v>0.174552957834754</v>
      </c>
      <c r="BF135" s="526">
        <v>0.130282135513235</v>
      </c>
      <c r="BG135" s="526">
        <v>1.33980731239258</v>
      </c>
      <c r="BH135" s="526">
        <v>0.0442708223215187</v>
      </c>
      <c r="BI135" s="534">
        <v>0.185341008973328</v>
      </c>
      <c r="BJ135" s="540">
        <v>5.7289203941573</v>
      </c>
      <c r="BK135" s="541">
        <v>7.67564943620696</v>
      </c>
      <c r="BL135" s="526">
        <v>0.746375983136137</v>
      </c>
      <c r="BM135" s="526">
        <v>-1.94672904204965</v>
      </c>
      <c r="BN135" s="542">
        <v>5.39545999851499</v>
      </c>
      <c r="BO135" s="540">
        <v>0.301025763323382</v>
      </c>
      <c r="BP135" s="541">
        <v>0.42283449957481</v>
      </c>
      <c r="BQ135" s="526">
        <v>0.711923373390972</v>
      </c>
      <c r="BR135" s="526">
        <v>-0.121808736251428</v>
      </c>
      <c r="BS135" s="542">
        <v>0.0957734901218989</v>
      </c>
      <c r="BT135" s="525">
        <v>40240.19547196</v>
      </c>
      <c r="BU135" s="528">
        <v>2475.37191487</v>
      </c>
      <c r="BV135" s="526">
        <f t="shared" si="4"/>
        <v>0.28299025083079</v>
      </c>
      <c r="BW135" s="534">
        <f t="shared" si="5"/>
        <v>0.241725226215731</v>
      </c>
      <c r="XDB135" s="172"/>
      <c r="XDC135" s="172"/>
      <c r="XDD135" s="172"/>
      <c r="XDE135" s="172"/>
      <c r="XDF135" s="172"/>
      <c r="XDG135" s="172"/>
      <c r="XDH135" s="172"/>
      <c r="XDI135" s="172"/>
      <c r="XDJ135" s="172"/>
      <c r="XDK135" s="172"/>
      <c r="XDL135" s="164"/>
      <c r="XDM135" s="164"/>
      <c r="XDN135" s="164"/>
      <c r="XDO135" s="164"/>
      <c r="XDP135" s="164"/>
      <c r="XDQ135" s="164"/>
      <c r="XDR135" s="164"/>
      <c r="XDS135" s="164"/>
      <c r="XDT135" s="164"/>
      <c r="XDU135" s="164"/>
      <c r="XDV135" s="164"/>
      <c r="XDW135" s="164"/>
      <c r="XDX135" s="164"/>
      <c r="XDY135" s="164"/>
      <c r="XDZ135" s="164"/>
      <c r="XEA135" s="164"/>
      <c r="XEB135" s="164"/>
      <c r="XEC135" s="164"/>
      <c r="XED135" s="164"/>
      <c r="XEE135" s="164"/>
      <c r="XEF135" s="164"/>
    </row>
    <row r="136" s="159" customFormat="1" ht="16.95" spans="1:16360">
      <c r="A136" s="329" t="s">
        <v>157</v>
      </c>
      <c r="B136" s="331">
        <v>15187.18228109</v>
      </c>
      <c r="C136" s="331">
        <v>19777.73455927</v>
      </c>
      <c r="D136" s="363">
        <v>0.767892916935303</v>
      </c>
      <c r="E136" s="331">
        <v>-4590.55227818</v>
      </c>
      <c r="F136" s="333">
        <v>10422.349054</v>
      </c>
      <c r="G136" s="330">
        <v>831.037676</v>
      </c>
      <c r="H136" s="331">
        <v>794.21090563</v>
      </c>
      <c r="I136" s="363">
        <v>1.04636900615308</v>
      </c>
      <c r="J136" s="331">
        <v>36.8267703699995</v>
      </c>
      <c r="K136" s="333">
        <v>842.763529999998</v>
      </c>
      <c r="L136" s="330">
        <v>7731.51313999999</v>
      </c>
      <c r="M136" s="331">
        <v>11333.3437443768</v>
      </c>
      <c r="N136" s="363">
        <v>0.68219170920639</v>
      </c>
      <c r="O136" s="331">
        <v>-3601.83060437685</v>
      </c>
      <c r="P136" s="333">
        <v>4294.05563999999</v>
      </c>
      <c r="Q136" s="330">
        <v>4979.84808309001</v>
      </c>
      <c r="R136" s="331">
        <v>6157.95264336316</v>
      </c>
      <c r="S136" s="363">
        <v>0.808685673875249</v>
      </c>
      <c r="T136" s="331">
        <v>-1178.10456027315</v>
      </c>
      <c r="U136" s="333">
        <v>5180.33458900002</v>
      </c>
      <c r="V136" s="362">
        <v>0.327898091358959</v>
      </c>
      <c r="W136" s="363">
        <v>0.311357836505945</v>
      </c>
      <c r="X136" s="363">
        <v>1.0531229759258</v>
      </c>
      <c r="Y136" s="332">
        <v>0.0165402548530141</v>
      </c>
      <c r="Z136" s="367">
        <v>0.497040980124519</v>
      </c>
      <c r="AA136" s="330">
        <v>3384.731152</v>
      </c>
      <c r="AB136" s="331">
        <v>3446.68308234</v>
      </c>
      <c r="AC136" s="363">
        <v>0.98202563773344</v>
      </c>
      <c r="AD136" s="331">
        <v>-61.9519303400029</v>
      </c>
      <c r="AE136" s="331">
        <v>2593.653239</v>
      </c>
      <c r="AF136" s="330">
        <v>2562.579482</v>
      </c>
      <c r="AG136" s="331">
        <v>3073.32971358</v>
      </c>
      <c r="AH136" s="363">
        <v>0.833812093338646</v>
      </c>
      <c r="AI136" s="331">
        <v>-510.750231579999</v>
      </c>
      <c r="AJ136" s="333">
        <v>2434.920658</v>
      </c>
      <c r="AK136" s="330">
        <v>21.589218</v>
      </c>
      <c r="AL136" s="331">
        <v>0.38</v>
      </c>
      <c r="AM136" s="363">
        <v>56.8137315789473</v>
      </c>
      <c r="AN136" s="331">
        <v>21.209218</v>
      </c>
      <c r="AO136" s="333">
        <v>15.695528</v>
      </c>
      <c r="AP136" s="330">
        <v>16.562159</v>
      </c>
      <c r="AQ136" s="331">
        <v>0</v>
      </c>
      <c r="AR136" s="332" t="s">
        <v>29</v>
      </c>
      <c r="AS136" s="331">
        <v>16.562159</v>
      </c>
      <c r="AT136" s="333">
        <v>2.01517299999999</v>
      </c>
      <c r="AU136" s="331">
        <v>682.266476090012</v>
      </c>
      <c r="AV136" s="331">
        <v>1130.54711334316</v>
      </c>
      <c r="AW136" s="332">
        <v>0.603483453310026</v>
      </c>
      <c r="AX136" s="537">
        <v>-448.28063725315</v>
      </c>
      <c r="AY136" s="333">
        <v>270.636342000028</v>
      </c>
      <c r="AZ136" s="362">
        <v>0.0449238353410377</v>
      </c>
      <c r="BA136" s="363">
        <v>0.0571626194069464</v>
      </c>
      <c r="BB136" s="363">
        <v>0.785895324726469</v>
      </c>
      <c r="BC136" s="332">
        <v>-0.0122387840659087</v>
      </c>
      <c r="BD136" s="367">
        <v>0.0259669236366787</v>
      </c>
      <c r="BE136" s="362">
        <v>0.222867618848193</v>
      </c>
      <c r="BF136" s="363">
        <v>0.174270873744966</v>
      </c>
      <c r="BG136" s="363">
        <v>1.27885752827719</v>
      </c>
      <c r="BH136" s="363">
        <v>0.0485967451032267</v>
      </c>
      <c r="BI136" s="396">
        <v>0.248854958278775</v>
      </c>
      <c r="BJ136" s="397">
        <v>4.48696856532197</v>
      </c>
      <c r="BK136" s="398">
        <v>5.73819352890508</v>
      </c>
      <c r="BL136" s="363">
        <v>0.781947932344858</v>
      </c>
      <c r="BM136" s="363">
        <v>-1.25122496358311</v>
      </c>
      <c r="BN136" s="381">
        <v>4.01840496535243</v>
      </c>
      <c r="BO136" s="397">
        <v>0.201571837008936</v>
      </c>
      <c r="BP136" s="398">
        <v>0.328010172776204</v>
      </c>
      <c r="BQ136" s="363">
        <v>0.614529224209353</v>
      </c>
      <c r="BR136" s="363">
        <v>-0.126438335767268</v>
      </c>
      <c r="BS136" s="381">
        <v>0.104345614876557</v>
      </c>
      <c r="BT136" s="331">
        <v>48537.21048611</v>
      </c>
      <c r="BU136" s="333">
        <v>2559.10932844999</v>
      </c>
      <c r="BV136" s="693">
        <f t="shared" si="4"/>
        <v>0.312897715566826</v>
      </c>
      <c r="BW136" s="694">
        <f t="shared" si="5"/>
        <v>0.266603098392537</v>
      </c>
      <c r="XDB136" s="172"/>
      <c r="XDC136" s="172"/>
      <c r="XDD136" s="172"/>
      <c r="XDE136" s="172"/>
      <c r="XDF136" s="172"/>
      <c r="XDG136" s="172"/>
      <c r="XDH136" s="172"/>
      <c r="XDI136" s="172"/>
      <c r="XDJ136" s="172"/>
      <c r="XDK136" s="172"/>
      <c r="XDL136" s="164"/>
      <c r="XDM136" s="164"/>
      <c r="XDN136" s="164"/>
      <c r="XDO136" s="164"/>
      <c r="XDP136" s="164"/>
      <c r="XDQ136" s="164"/>
      <c r="XDR136" s="164"/>
      <c r="XDS136" s="164"/>
      <c r="XDT136" s="164"/>
      <c r="XDU136" s="164"/>
      <c r="XDV136" s="164"/>
      <c r="XDW136" s="164"/>
      <c r="XDX136" s="164"/>
      <c r="XDY136" s="164"/>
      <c r="XDZ136" s="164"/>
      <c r="XEA136" s="164"/>
      <c r="XEB136" s="164"/>
      <c r="XEC136" s="164"/>
      <c r="XED136" s="164"/>
      <c r="XEE136" s="164"/>
      <c r="XEF136" s="164"/>
    </row>
    <row r="137" s="159" customFormat="1" ht="16.2" spans="1:75">
      <c r="A137" s="334"/>
      <c r="B137" s="334"/>
      <c r="C137" s="529"/>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538"/>
      <c r="AX137" s="366"/>
      <c r="AY137" s="334"/>
      <c r="AZ137" s="334"/>
      <c r="BA137" s="334"/>
      <c r="BB137" s="334"/>
      <c r="BC137" s="368"/>
      <c r="BD137" s="334"/>
      <c r="BE137" s="382"/>
      <c r="BF137" s="382"/>
      <c r="BG137" s="382"/>
      <c r="BH137" s="382"/>
      <c r="BI137" s="382"/>
      <c r="BJ137" s="383"/>
      <c r="BK137" s="383"/>
      <c r="BL137" s="382"/>
      <c r="BM137" s="382"/>
      <c r="BN137" s="415"/>
      <c r="BO137" s="383"/>
      <c r="BP137" s="383"/>
      <c r="BQ137" s="382"/>
      <c r="BR137" s="415"/>
      <c r="BS137" s="382"/>
      <c r="BT137" s="529"/>
      <c r="BU137" s="529"/>
      <c r="BV137" s="366"/>
      <c r="BW137" s="366"/>
    </row>
    <row r="138" s="165" customFormat="1" spans="1:73">
      <c r="A138" s="530"/>
      <c r="B138" s="529"/>
      <c r="C138" s="529"/>
      <c r="D138" s="531"/>
      <c r="E138" s="529"/>
      <c r="F138" s="529"/>
      <c r="G138" s="529"/>
      <c r="H138" s="529"/>
      <c r="I138" s="531"/>
      <c r="J138" s="529"/>
      <c r="K138" s="529"/>
      <c r="L138" s="529"/>
      <c r="M138" s="531"/>
      <c r="N138" s="529"/>
      <c r="O138" s="529"/>
      <c r="P138" s="529"/>
      <c r="Q138" s="531"/>
      <c r="R138" s="529"/>
      <c r="S138" s="531"/>
      <c r="T138" s="531"/>
      <c r="U138" s="531"/>
      <c r="V138" s="531"/>
      <c r="W138" s="529"/>
      <c r="X138" s="529"/>
      <c r="Y138" s="531"/>
      <c r="Z138" s="529"/>
      <c r="AA138" s="529"/>
      <c r="AB138" s="529"/>
      <c r="AC138" s="531"/>
      <c r="AD138" s="529"/>
      <c r="AE138" s="530"/>
      <c r="AF138" s="530"/>
      <c r="AG138" s="530"/>
      <c r="AH138" s="530"/>
      <c r="AI138" s="530"/>
      <c r="AJ138" s="530"/>
      <c r="AK138" s="530"/>
      <c r="AL138" s="530"/>
      <c r="AM138" s="531"/>
      <c r="AN138" s="530"/>
      <c r="AO138" s="530"/>
      <c r="AP138" s="531"/>
      <c r="AQ138" s="531"/>
      <c r="AR138" s="531"/>
      <c r="AS138" s="531"/>
      <c r="AT138" s="531"/>
      <c r="AU138" s="531"/>
      <c r="AV138" s="531"/>
      <c r="AW138" s="531"/>
      <c r="AX138" s="539"/>
      <c r="AY138" s="530"/>
      <c r="AZ138" s="531"/>
      <c r="BA138" s="530"/>
      <c r="BB138" s="530"/>
      <c r="BC138" s="530"/>
      <c r="BD138" s="531"/>
      <c r="BE138" s="177"/>
      <c r="BF138" s="177"/>
      <c r="BG138" s="177"/>
      <c r="BH138" s="399"/>
      <c r="BI138" s="399"/>
      <c r="BJ138" s="385"/>
      <c r="BK138" s="385"/>
      <c r="BL138" s="385"/>
      <c r="BM138" s="399"/>
      <c r="BN138" s="416"/>
      <c r="BO138" s="385"/>
      <c r="BP138" s="385"/>
      <c r="BQ138" s="385"/>
      <c r="BR138" s="417"/>
      <c r="BS138" s="399"/>
      <c r="BT138" s="529"/>
      <c r="BU138" s="529"/>
    </row>
    <row r="142" s="159" customFormat="1" spans="20:16360">
      <c r="T142" s="175"/>
      <c r="X142" s="175"/>
      <c r="Y142" s="168"/>
      <c r="Z142" s="167"/>
      <c r="AR142" s="169"/>
      <c r="AX142" s="169"/>
      <c r="AZ142" s="170"/>
      <c r="BA142" s="170"/>
      <c r="BB142" s="170"/>
      <c r="BC142" s="170"/>
      <c r="BD142" s="170"/>
      <c r="BE142" s="167"/>
      <c r="BF142" s="167"/>
      <c r="BG142" s="167"/>
      <c r="BH142" s="167"/>
      <c r="BI142" s="167"/>
      <c r="BJ142" s="170"/>
      <c r="BK142" s="170"/>
      <c r="BL142" s="170"/>
      <c r="BM142" s="167"/>
      <c r="BN142" s="171"/>
      <c r="BO142" s="170"/>
      <c r="BP142" s="170"/>
      <c r="BQ142" s="170"/>
      <c r="BR142" s="171"/>
      <c r="BS142" s="167"/>
      <c r="XDB142" s="172"/>
      <c r="XDC142" s="172"/>
      <c r="XDD142" s="172"/>
      <c r="XDE142" s="172"/>
      <c r="XDF142" s="172"/>
      <c r="XDG142" s="172"/>
      <c r="XDH142" s="172"/>
      <c r="XDI142" s="172"/>
      <c r="XDJ142" s="172"/>
      <c r="XDK142" s="172"/>
      <c r="XDL142" s="164"/>
      <c r="XDM142" s="164"/>
      <c r="XDN142" s="164"/>
      <c r="XDO142" s="164"/>
      <c r="XDP142" s="164"/>
      <c r="XDQ142" s="164"/>
      <c r="XDR142" s="164"/>
      <c r="XDS142" s="164"/>
      <c r="XDT142" s="164"/>
      <c r="XDU142" s="164"/>
      <c r="XDV142" s="164"/>
      <c r="XDW142" s="164"/>
      <c r="XDX142" s="164"/>
      <c r="XDY142" s="164"/>
      <c r="XDZ142" s="164"/>
      <c r="XEA142" s="164"/>
      <c r="XEB142" s="164"/>
      <c r="XEC142" s="164"/>
      <c r="XED142" s="164"/>
      <c r="XEE142" s="164"/>
      <c r="XEF142" s="164"/>
    </row>
    <row r="143" s="159" customFormat="1" spans="1:16360">
      <c r="A143" s="172"/>
      <c r="B143" s="172"/>
      <c r="C143" s="172"/>
      <c r="D143" s="172"/>
      <c r="E143" s="172"/>
      <c r="F143" s="172"/>
      <c r="T143" s="175"/>
      <c r="X143" s="175"/>
      <c r="Y143" s="168"/>
      <c r="Z143" s="167"/>
      <c r="AR143" s="169"/>
      <c r="AX143" s="169"/>
      <c r="AZ143" s="170"/>
      <c r="BA143" s="170"/>
      <c r="BB143" s="170"/>
      <c r="BC143" s="170"/>
      <c r="BD143" s="170"/>
      <c r="BE143" s="167"/>
      <c r="BF143" s="167"/>
      <c r="BG143" s="167"/>
      <c r="BH143" s="167"/>
      <c r="BI143" s="167"/>
      <c r="BJ143" s="170"/>
      <c r="BK143" s="170"/>
      <c r="BL143" s="170"/>
      <c r="BM143" s="167"/>
      <c r="BN143" s="171"/>
      <c r="BO143" s="170"/>
      <c r="BP143" s="170"/>
      <c r="BQ143" s="170"/>
      <c r="BR143" s="171"/>
      <c r="BS143" s="167"/>
      <c r="BT143" s="172"/>
      <c r="BU143" s="172"/>
      <c r="XDB143" s="172"/>
      <c r="XDC143" s="172"/>
      <c r="XDD143" s="172"/>
      <c r="XDE143" s="172"/>
      <c r="XDF143" s="172"/>
      <c r="XDG143" s="172"/>
      <c r="XDH143" s="172"/>
      <c r="XDI143" s="172"/>
      <c r="XDJ143" s="172"/>
      <c r="XDK143" s="172"/>
      <c r="XDL143" s="164"/>
      <c r="XDM143" s="164"/>
      <c r="XDN143" s="164"/>
      <c r="XDO143" s="164"/>
      <c r="XDP143" s="164"/>
      <c r="XDQ143" s="164"/>
      <c r="XDR143" s="164"/>
      <c r="XDS143" s="164"/>
      <c r="XDT143" s="164"/>
      <c r="XDU143" s="164"/>
      <c r="XDV143" s="164"/>
      <c r="XDW143" s="164"/>
      <c r="XDX143" s="164"/>
      <c r="XDY143" s="164"/>
      <c r="XDZ143" s="164"/>
      <c r="XEA143" s="164"/>
      <c r="XEB143" s="164"/>
      <c r="XEC143" s="164"/>
      <c r="XED143" s="164"/>
      <c r="XEE143" s="164"/>
      <c r="XEF143" s="164"/>
    </row>
    <row r="144" s="159" customFormat="1" spans="1:16360">
      <c r="A144" s="172"/>
      <c r="B144" s="172"/>
      <c r="C144" s="172"/>
      <c r="D144" s="172"/>
      <c r="E144" s="172"/>
      <c r="F144" s="172"/>
      <c r="T144" s="175"/>
      <c r="X144" s="175"/>
      <c r="Y144" s="168"/>
      <c r="Z144" s="167"/>
      <c r="AR144" s="169"/>
      <c r="AX144" s="169"/>
      <c r="AZ144" s="170"/>
      <c r="BA144" s="170"/>
      <c r="BB144" s="170"/>
      <c r="BC144" s="170"/>
      <c r="BD144" s="170"/>
      <c r="BE144" s="167"/>
      <c r="BF144" s="167"/>
      <c r="BG144" s="167"/>
      <c r="BH144" s="167"/>
      <c r="BI144" s="167"/>
      <c r="BJ144" s="170"/>
      <c r="BK144" s="170"/>
      <c r="BL144" s="170"/>
      <c r="BM144" s="167"/>
      <c r="BN144" s="171"/>
      <c r="BO144" s="170"/>
      <c r="BP144" s="170"/>
      <c r="BQ144" s="170"/>
      <c r="BR144" s="171"/>
      <c r="BS144" s="167"/>
      <c r="BT144" s="172"/>
      <c r="BU144" s="172"/>
      <c r="XDB144" s="172"/>
      <c r="XDC144" s="172"/>
      <c r="XDD144" s="172"/>
      <c r="XDE144" s="172"/>
      <c r="XDF144" s="172"/>
      <c r="XDG144" s="172"/>
      <c r="XDH144" s="172"/>
      <c r="XDI144" s="172"/>
      <c r="XDJ144" s="172"/>
      <c r="XDK144" s="172"/>
      <c r="XDL144" s="164"/>
      <c r="XDM144" s="164"/>
      <c r="XDN144" s="164"/>
      <c r="XDO144" s="164"/>
      <c r="XDP144" s="164"/>
      <c r="XDQ144" s="164"/>
      <c r="XDR144" s="164"/>
      <c r="XDS144" s="164"/>
      <c r="XDT144" s="164"/>
      <c r="XDU144" s="164"/>
      <c r="XDV144" s="164"/>
      <c r="XDW144" s="164"/>
      <c r="XDX144" s="164"/>
      <c r="XDY144" s="164"/>
      <c r="XDZ144" s="164"/>
      <c r="XEA144" s="164"/>
      <c r="XEB144" s="164"/>
      <c r="XEC144" s="164"/>
      <c r="XED144" s="164"/>
      <c r="XEE144" s="164"/>
      <c r="XEF144" s="164"/>
    </row>
    <row r="145" s="159" customFormat="1" spans="1:16360">
      <c r="A145" s="172"/>
      <c r="B145" s="172"/>
      <c r="C145" s="172"/>
      <c r="D145" s="172"/>
      <c r="E145" s="172"/>
      <c r="F145" s="172"/>
      <c r="V145" s="167"/>
      <c r="W145" s="167"/>
      <c r="X145" s="167"/>
      <c r="Y145" s="168"/>
      <c r="Z145" s="167"/>
      <c r="AR145" s="169"/>
      <c r="AX145" s="169"/>
      <c r="AZ145" s="170"/>
      <c r="BA145" s="170"/>
      <c r="BB145" s="170"/>
      <c r="BC145" s="170"/>
      <c r="BD145" s="170"/>
      <c r="BE145" s="167"/>
      <c r="BF145" s="167"/>
      <c r="BG145" s="167"/>
      <c r="BH145" s="167"/>
      <c r="BI145" s="167"/>
      <c r="BJ145" s="170"/>
      <c r="BK145" s="170"/>
      <c r="BL145" s="170"/>
      <c r="BM145" s="167"/>
      <c r="BN145" s="171"/>
      <c r="BO145" s="170"/>
      <c r="BP145" s="170"/>
      <c r="BQ145" s="170"/>
      <c r="BR145" s="171"/>
      <c r="BS145" s="167"/>
      <c r="BT145" s="172"/>
      <c r="BU145" s="172"/>
      <c r="XDB145" s="172"/>
      <c r="XDC145" s="172"/>
      <c r="XDD145" s="172"/>
      <c r="XDE145" s="172"/>
      <c r="XDF145" s="172"/>
      <c r="XDG145" s="172"/>
      <c r="XDH145" s="172"/>
      <c r="XDI145" s="172"/>
      <c r="XDJ145" s="172"/>
      <c r="XDK145" s="172"/>
      <c r="XDL145" s="164"/>
      <c r="XDM145" s="164"/>
      <c r="XDN145" s="164"/>
      <c r="XDO145" s="164"/>
      <c r="XDP145" s="164"/>
      <c r="XDQ145" s="164"/>
      <c r="XDR145" s="164"/>
      <c r="XDS145" s="164"/>
      <c r="XDT145" s="164"/>
      <c r="XDU145" s="164"/>
      <c r="XDV145" s="164"/>
      <c r="XDW145" s="164"/>
      <c r="XDX145" s="164"/>
      <c r="XDY145" s="164"/>
      <c r="XDZ145" s="164"/>
      <c r="XEA145" s="164"/>
      <c r="XEB145" s="164"/>
      <c r="XEC145" s="164"/>
      <c r="XED145" s="164"/>
      <c r="XEE145" s="164"/>
      <c r="XEF145" s="164"/>
    </row>
    <row r="173" s="159" customFormat="1" spans="2:16360">
      <c r="B173" s="175"/>
      <c r="C173" s="175"/>
      <c r="D173" s="175"/>
      <c r="V173" s="167"/>
      <c r="W173" s="167"/>
      <c r="X173" s="167"/>
      <c r="Y173" s="168"/>
      <c r="Z173" s="167"/>
      <c r="AR173" s="169"/>
      <c r="AX173" s="169"/>
      <c r="AZ173" s="170"/>
      <c r="BA173" s="170"/>
      <c r="BB173" s="170"/>
      <c r="BC173" s="170"/>
      <c r="BD173" s="170"/>
      <c r="BE173" s="167"/>
      <c r="BF173" s="167"/>
      <c r="BG173" s="167"/>
      <c r="BH173" s="167"/>
      <c r="BI173" s="167"/>
      <c r="BJ173" s="170"/>
      <c r="BK173" s="170"/>
      <c r="BL173" s="170"/>
      <c r="BM173" s="167"/>
      <c r="BN173" s="171"/>
      <c r="BO173" s="170"/>
      <c r="BP173" s="170"/>
      <c r="BQ173" s="170"/>
      <c r="BR173" s="171"/>
      <c r="BS173" s="167"/>
      <c r="BT173" s="175"/>
      <c r="BU173" s="175"/>
      <c r="XDB173" s="172"/>
      <c r="XDC173" s="172"/>
      <c r="XDD173" s="172"/>
      <c r="XDE173" s="172"/>
      <c r="XDF173" s="172"/>
      <c r="XDG173" s="172"/>
      <c r="XDH173" s="172"/>
      <c r="XDI173" s="172"/>
      <c r="XDJ173" s="172"/>
      <c r="XDK173" s="172"/>
      <c r="XDL173" s="164"/>
      <c r="XDM173" s="164"/>
      <c r="XDN173" s="164"/>
      <c r="XDO173" s="164"/>
      <c r="XDP173" s="164"/>
      <c r="XDQ173" s="164"/>
      <c r="XDR173" s="164"/>
      <c r="XDS173" s="164"/>
      <c r="XDT173" s="164"/>
      <c r="XDU173" s="164"/>
      <c r="XDV173" s="164"/>
      <c r="XDW173" s="164"/>
      <c r="XDX173" s="164"/>
      <c r="XDY173" s="164"/>
      <c r="XDZ173" s="164"/>
      <c r="XEA173" s="164"/>
      <c r="XEB173" s="164"/>
      <c r="XEC173" s="164"/>
      <c r="XED173" s="164"/>
      <c r="XEE173" s="164"/>
      <c r="XEF173" s="164"/>
    </row>
    <row r="174" s="159" customFormat="1" spans="2:16360">
      <c r="B174" s="175"/>
      <c r="C174" s="175"/>
      <c r="D174" s="175"/>
      <c r="V174" s="167"/>
      <c r="W174" s="167"/>
      <c r="X174" s="167"/>
      <c r="Y174" s="168"/>
      <c r="Z174" s="167"/>
      <c r="AR174" s="169"/>
      <c r="AX174" s="169"/>
      <c r="AZ174" s="170"/>
      <c r="BA174" s="170"/>
      <c r="BB174" s="170"/>
      <c r="BC174" s="170"/>
      <c r="BD174" s="170"/>
      <c r="BE174" s="167"/>
      <c r="BF174" s="167"/>
      <c r="BG174" s="167"/>
      <c r="BH174" s="167"/>
      <c r="BI174" s="167"/>
      <c r="BJ174" s="170"/>
      <c r="BK174" s="170"/>
      <c r="BL174" s="170"/>
      <c r="BM174" s="167"/>
      <c r="BN174" s="171"/>
      <c r="BO174" s="170"/>
      <c r="BP174" s="170"/>
      <c r="BQ174" s="170"/>
      <c r="BR174" s="171"/>
      <c r="BS174" s="167"/>
      <c r="BT174" s="175"/>
      <c r="BU174" s="175"/>
      <c r="XDB174" s="172"/>
      <c r="XDC174" s="172"/>
      <c r="XDD174" s="172"/>
      <c r="XDE174" s="172"/>
      <c r="XDF174" s="172"/>
      <c r="XDG174" s="172"/>
      <c r="XDH174" s="172"/>
      <c r="XDI174" s="172"/>
      <c r="XDJ174" s="172"/>
      <c r="XDK174" s="172"/>
      <c r="XDL174" s="164"/>
      <c r="XDM174" s="164"/>
      <c r="XDN174" s="164"/>
      <c r="XDO174" s="164"/>
      <c r="XDP174" s="164"/>
      <c r="XDQ174" s="164"/>
      <c r="XDR174" s="164"/>
      <c r="XDS174" s="164"/>
      <c r="XDT174" s="164"/>
      <c r="XDU174" s="164"/>
      <c r="XDV174" s="164"/>
      <c r="XDW174" s="164"/>
      <c r="XDX174" s="164"/>
      <c r="XDY174" s="164"/>
      <c r="XDZ174" s="164"/>
      <c r="XEA174" s="164"/>
      <c r="XEB174" s="164"/>
      <c r="XEC174" s="164"/>
      <c r="XED174" s="164"/>
      <c r="XEE174" s="164"/>
      <c r="XEF174" s="164"/>
    </row>
    <row r="175" s="159" customFormat="1" spans="2:16360">
      <c r="B175" s="175"/>
      <c r="C175" s="175"/>
      <c r="D175" s="175"/>
      <c r="V175" s="167"/>
      <c r="W175" s="167"/>
      <c r="X175" s="167"/>
      <c r="Y175" s="168"/>
      <c r="Z175" s="167"/>
      <c r="AR175" s="169"/>
      <c r="AX175" s="169"/>
      <c r="AZ175" s="170"/>
      <c r="BA175" s="170"/>
      <c r="BB175" s="170"/>
      <c r="BC175" s="170"/>
      <c r="BD175" s="170"/>
      <c r="BE175" s="167"/>
      <c r="BF175" s="167"/>
      <c r="BG175" s="167"/>
      <c r="BH175" s="167"/>
      <c r="BI175" s="167"/>
      <c r="BJ175" s="170"/>
      <c r="BK175" s="170"/>
      <c r="BL175" s="170"/>
      <c r="BM175" s="167"/>
      <c r="BN175" s="171"/>
      <c r="BO175" s="170"/>
      <c r="BP175" s="170"/>
      <c r="BQ175" s="170"/>
      <c r="BR175" s="171"/>
      <c r="BS175" s="167"/>
      <c r="BT175" s="175"/>
      <c r="BU175" s="175"/>
      <c r="XDB175" s="172"/>
      <c r="XDC175" s="172"/>
      <c r="XDD175" s="172"/>
      <c r="XDE175" s="172"/>
      <c r="XDF175" s="172"/>
      <c r="XDG175" s="172"/>
      <c r="XDH175" s="172"/>
      <c r="XDI175" s="172"/>
      <c r="XDJ175" s="172"/>
      <c r="XDK175" s="172"/>
      <c r="XDL175" s="164"/>
      <c r="XDM175" s="164"/>
      <c r="XDN175" s="164"/>
      <c r="XDO175" s="164"/>
      <c r="XDP175" s="164"/>
      <c r="XDQ175" s="164"/>
      <c r="XDR175" s="164"/>
      <c r="XDS175" s="164"/>
      <c r="XDT175" s="164"/>
      <c r="XDU175" s="164"/>
      <c r="XDV175" s="164"/>
      <c r="XDW175" s="164"/>
      <c r="XDX175" s="164"/>
      <c r="XDY175" s="164"/>
      <c r="XDZ175" s="164"/>
      <c r="XEA175" s="164"/>
      <c r="XEB175" s="164"/>
      <c r="XEC175" s="164"/>
      <c r="XED175" s="164"/>
      <c r="XEE175" s="164"/>
      <c r="XEF175" s="164"/>
    </row>
    <row r="176" s="159" customFormat="1" spans="2:16360">
      <c r="B176" s="175"/>
      <c r="C176" s="175"/>
      <c r="D176" s="175"/>
      <c r="V176" s="167"/>
      <c r="W176" s="167"/>
      <c r="X176" s="167"/>
      <c r="Y176" s="168"/>
      <c r="Z176" s="167"/>
      <c r="AR176" s="169"/>
      <c r="AX176" s="169"/>
      <c r="AZ176" s="170"/>
      <c r="BA176" s="170"/>
      <c r="BB176" s="170"/>
      <c r="BC176" s="170"/>
      <c r="BD176" s="170"/>
      <c r="BE176" s="167"/>
      <c r="BF176" s="167"/>
      <c r="BG176" s="167"/>
      <c r="BH176" s="167"/>
      <c r="BI176" s="167"/>
      <c r="BJ176" s="170"/>
      <c r="BK176" s="170"/>
      <c r="BL176" s="170"/>
      <c r="BM176" s="167"/>
      <c r="BN176" s="171"/>
      <c r="BO176" s="170"/>
      <c r="BP176" s="170"/>
      <c r="BQ176" s="170"/>
      <c r="BR176" s="171"/>
      <c r="BS176" s="167"/>
      <c r="BT176" s="175"/>
      <c r="BU176" s="175"/>
      <c r="XDB176" s="172"/>
      <c r="XDC176" s="172"/>
      <c r="XDD176" s="172"/>
      <c r="XDE176" s="172"/>
      <c r="XDF176" s="172"/>
      <c r="XDG176" s="172"/>
      <c r="XDH176" s="172"/>
      <c r="XDI176" s="172"/>
      <c r="XDJ176" s="172"/>
      <c r="XDK176" s="172"/>
      <c r="XDL176" s="164"/>
      <c r="XDM176" s="164"/>
      <c r="XDN176" s="164"/>
      <c r="XDO176" s="164"/>
      <c r="XDP176" s="164"/>
      <c r="XDQ176" s="164"/>
      <c r="XDR176" s="164"/>
      <c r="XDS176" s="164"/>
      <c r="XDT176" s="164"/>
      <c r="XDU176" s="164"/>
      <c r="XDV176" s="164"/>
      <c r="XDW176" s="164"/>
      <c r="XDX176" s="164"/>
      <c r="XDY176" s="164"/>
      <c r="XDZ176" s="164"/>
      <c r="XEA176" s="164"/>
      <c r="XEB176" s="164"/>
      <c r="XEC176" s="164"/>
      <c r="XED176" s="164"/>
      <c r="XEE176" s="164"/>
      <c r="XEF176" s="164"/>
    </row>
    <row r="177" s="159" customFormat="1" spans="2:16360">
      <c r="B177" s="175"/>
      <c r="C177" s="175"/>
      <c r="D177" s="175"/>
      <c r="V177" s="167"/>
      <c r="W177" s="167"/>
      <c r="X177" s="167"/>
      <c r="Y177" s="168"/>
      <c r="Z177" s="167"/>
      <c r="AR177" s="169"/>
      <c r="AX177" s="169"/>
      <c r="AZ177" s="170"/>
      <c r="BA177" s="170"/>
      <c r="BB177" s="170"/>
      <c r="BC177" s="170"/>
      <c r="BD177" s="170"/>
      <c r="BE177" s="167"/>
      <c r="BF177" s="167"/>
      <c r="BG177" s="167"/>
      <c r="BH177" s="167"/>
      <c r="BI177" s="167"/>
      <c r="BJ177" s="170"/>
      <c r="BK177" s="170"/>
      <c r="BL177" s="170"/>
      <c r="BM177" s="167"/>
      <c r="BN177" s="171"/>
      <c r="BO177" s="170"/>
      <c r="BP177" s="170"/>
      <c r="BQ177" s="170"/>
      <c r="BR177" s="171"/>
      <c r="BS177" s="167"/>
      <c r="BT177" s="175"/>
      <c r="BU177" s="175"/>
      <c r="XDB177" s="172"/>
      <c r="XDC177" s="172"/>
      <c r="XDD177" s="172"/>
      <c r="XDE177" s="172"/>
      <c r="XDF177" s="172"/>
      <c r="XDG177" s="172"/>
      <c r="XDH177" s="172"/>
      <c r="XDI177" s="172"/>
      <c r="XDJ177" s="172"/>
      <c r="XDK177" s="172"/>
      <c r="XDL177" s="164"/>
      <c r="XDM177" s="164"/>
      <c r="XDN177" s="164"/>
      <c r="XDO177" s="164"/>
      <c r="XDP177" s="164"/>
      <c r="XDQ177" s="164"/>
      <c r="XDR177" s="164"/>
      <c r="XDS177" s="164"/>
      <c r="XDT177" s="164"/>
      <c r="XDU177" s="164"/>
      <c r="XDV177" s="164"/>
      <c r="XDW177" s="164"/>
      <c r="XDX177" s="164"/>
      <c r="XDY177" s="164"/>
      <c r="XDZ177" s="164"/>
      <c r="XEA177" s="164"/>
      <c r="XEB177" s="164"/>
      <c r="XEC177" s="164"/>
      <c r="XED177" s="164"/>
      <c r="XEE177" s="164"/>
      <c r="XEF177" s="164"/>
    </row>
    <row r="178" s="159" customFormat="1" spans="2:16360">
      <c r="B178" s="175"/>
      <c r="C178" s="175"/>
      <c r="D178" s="175"/>
      <c r="V178" s="167"/>
      <c r="W178" s="167"/>
      <c r="X178" s="167"/>
      <c r="Y178" s="168"/>
      <c r="Z178" s="167"/>
      <c r="AR178" s="169"/>
      <c r="AX178" s="169"/>
      <c r="AZ178" s="170"/>
      <c r="BA178" s="170"/>
      <c r="BB178" s="170"/>
      <c r="BC178" s="170"/>
      <c r="BD178" s="170"/>
      <c r="BE178" s="167"/>
      <c r="BF178" s="167"/>
      <c r="BG178" s="167"/>
      <c r="BH178" s="167"/>
      <c r="BI178" s="167"/>
      <c r="BJ178" s="170"/>
      <c r="BK178" s="170"/>
      <c r="BL178" s="170"/>
      <c r="BM178" s="167"/>
      <c r="BN178" s="171"/>
      <c r="BO178" s="170"/>
      <c r="BP178" s="170"/>
      <c r="BQ178" s="170"/>
      <c r="BR178" s="171"/>
      <c r="BS178" s="167"/>
      <c r="BT178" s="175"/>
      <c r="BU178" s="175"/>
      <c r="XDB178" s="172"/>
      <c r="XDC178" s="172"/>
      <c r="XDD178" s="172"/>
      <c r="XDE178" s="172"/>
      <c r="XDF178" s="172"/>
      <c r="XDG178" s="172"/>
      <c r="XDH178" s="172"/>
      <c r="XDI178" s="172"/>
      <c r="XDJ178" s="172"/>
      <c r="XDK178" s="172"/>
      <c r="XDL178" s="164"/>
      <c r="XDM178" s="164"/>
      <c r="XDN178" s="164"/>
      <c r="XDO178" s="164"/>
      <c r="XDP178" s="164"/>
      <c r="XDQ178" s="164"/>
      <c r="XDR178" s="164"/>
      <c r="XDS178" s="164"/>
      <c r="XDT178" s="164"/>
      <c r="XDU178" s="164"/>
      <c r="XDV178" s="164"/>
      <c r="XDW178" s="164"/>
      <c r="XDX178" s="164"/>
      <c r="XDY178" s="164"/>
      <c r="XDZ178" s="164"/>
      <c r="XEA178" s="164"/>
      <c r="XEB178" s="164"/>
      <c r="XEC178" s="164"/>
      <c r="XED178" s="164"/>
      <c r="XEE178" s="164"/>
      <c r="XEF178" s="164"/>
    </row>
    <row r="179" s="159" customFormat="1" spans="2:16360">
      <c r="B179" s="175"/>
      <c r="C179" s="175"/>
      <c r="D179" s="175"/>
      <c r="V179" s="167"/>
      <c r="W179" s="167"/>
      <c r="X179" s="167"/>
      <c r="Y179" s="168"/>
      <c r="Z179" s="167"/>
      <c r="AR179" s="169"/>
      <c r="AX179" s="169"/>
      <c r="AZ179" s="170"/>
      <c r="BA179" s="170"/>
      <c r="BB179" s="170"/>
      <c r="BC179" s="170"/>
      <c r="BD179" s="170"/>
      <c r="BE179" s="167"/>
      <c r="BF179" s="167"/>
      <c r="BG179" s="167"/>
      <c r="BH179" s="167"/>
      <c r="BI179" s="167"/>
      <c r="BJ179" s="170"/>
      <c r="BK179" s="170"/>
      <c r="BL179" s="170"/>
      <c r="BM179" s="167"/>
      <c r="BN179" s="171"/>
      <c r="BO179" s="170"/>
      <c r="BP179" s="170"/>
      <c r="BQ179" s="170"/>
      <c r="BR179" s="171"/>
      <c r="BS179" s="167"/>
      <c r="BT179" s="175"/>
      <c r="BU179" s="175"/>
      <c r="XDB179" s="172"/>
      <c r="XDC179" s="172"/>
      <c r="XDD179" s="172"/>
      <c r="XDE179" s="172"/>
      <c r="XDF179" s="172"/>
      <c r="XDG179" s="172"/>
      <c r="XDH179" s="172"/>
      <c r="XDI179" s="172"/>
      <c r="XDJ179" s="172"/>
      <c r="XDK179" s="172"/>
      <c r="XDL179" s="164"/>
      <c r="XDM179" s="164"/>
      <c r="XDN179" s="164"/>
      <c r="XDO179" s="164"/>
      <c r="XDP179" s="164"/>
      <c r="XDQ179" s="164"/>
      <c r="XDR179" s="164"/>
      <c r="XDS179" s="164"/>
      <c r="XDT179" s="164"/>
      <c r="XDU179" s="164"/>
      <c r="XDV179" s="164"/>
      <c r="XDW179" s="164"/>
      <c r="XDX179" s="164"/>
      <c r="XDY179" s="164"/>
      <c r="XDZ179" s="164"/>
      <c r="XEA179" s="164"/>
      <c r="XEB179" s="164"/>
      <c r="XEC179" s="164"/>
      <c r="XED179" s="164"/>
      <c r="XEE179" s="164"/>
      <c r="XEF179" s="164"/>
    </row>
    <row r="181" s="159" customFormat="1" spans="2:16360">
      <c r="B181" s="436"/>
      <c r="V181" s="167"/>
      <c r="W181" s="167"/>
      <c r="X181" s="167"/>
      <c r="Y181" s="168"/>
      <c r="Z181" s="167"/>
      <c r="AR181" s="169"/>
      <c r="AX181" s="169"/>
      <c r="AZ181" s="170"/>
      <c r="BA181" s="170"/>
      <c r="BB181" s="170"/>
      <c r="BC181" s="170"/>
      <c r="BD181" s="170"/>
      <c r="BE181" s="167"/>
      <c r="BF181" s="167"/>
      <c r="BG181" s="167"/>
      <c r="BH181" s="167"/>
      <c r="BI181" s="167"/>
      <c r="BJ181" s="170"/>
      <c r="BK181" s="170"/>
      <c r="BL181" s="170"/>
      <c r="BM181" s="167"/>
      <c r="BN181" s="171"/>
      <c r="BO181" s="170"/>
      <c r="BP181" s="170"/>
      <c r="BQ181" s="170"/>
      <c r="BR181" s="171"/>
      <c r="BS181" s="167"/>
      <c r="XDB181" s="172"/>
      <c r="XDC181" s="172"/>
      <c r="XDD181" s="172"/>
      <c r="XDE181" s="172"/>
      <c r="XDF181" s="172"/>
      <c r="XDG181" s="172"/>
      <c r="XDH181" s="172"/>
      <c r="XDI181" s="172"/>
      <c r="XDJ181" s="172"/>
      <c r="XDK181" s="172"/>
      <c r="XDL181" s="164"/>
      <c r="XDM181" s="164"/>
      <c r="XDN181" s="164"/>
      <c r="XDO181" s="164"/>
      <c r="XDP181" s="164"/>
      <c r="XDQ181" s="164"/>
      <c r="XDR181" s="164"/>
      <c r="XDS181" s="164"/>
      <c r="XDT181" s="164"/>
      <c r="XDU181" s="164"/>
      <c r="XDV181" s="164"/>
      <c r="XDW181" s="164"/>
      <c r="XDX181" s="164"/>
      <c r="XDY181" s="164"/>
      <c r="XDZ181" s="164"/>
      <c r="XEA181" s="164"/>
      <c r="XEB181" s="164"/>
      <c r="XEC181" s="164"/>
      <c r="XED181" s="164"/>
      <c r="XEE181" s="164"/>
      <c r="XEF181" s="164"/>
    </row>
    <row r="185" s="159" customFormat="1" spans="2:16360">
      <c r="B185" s="436"/>
      <c r="V185" s="167"/>
      <c r="W185" s="167"/>
      <c r="X185" s="167"/>
      <c r="Y185" s="168"/>
      <c r="Z185" s="167"/>
      <c r="AR185" s="169"/>
      <c r="AX185" s="169"/>
      <c r="AZ185" s="170"/>
      <c r="BA185" s="170"/>
      <c r="BB185" s="170"/>
      <c r="BC185" s="170"/>
      <c r="BD185" s="170"/>
      <c r="BE185" s="167"/>
      <c r="BF185" s="167"/>
      <c r="BG185" s="167"/>
      <c r="BH185" s="167"/>
      <c r="BI185" s="167"/>
      <c r="BJ185" s="170"/>
      <c r="BK185" s="170"/>
      <c r="BL185" s="170"/>
      <c r="BM185" s="167"/>
      <c r="BN185" s="171"/>
      <c r="BO185" s="170"/>
      <c r="BP185" s="170"/>
      <c r="BQ185" s="170"/>
      <c r="BR185" s="171"/>
      <c r="BS185" s="167"/>
      <c r="XDB185" s="172"/>
      <c r="XDC185" s="172"/>
      <c r="XDD185" s="172"/>
      <c r="XDE185" s="172"/>
      <c r="XDF185" s="172"/>
      <c r="XDG185" s="172"/>
      <c r="XDH185" s="172"/>
      <c r="XDI185" s="172"/>
      <c r="XDJ185" s="172"/>
      <c r="XDK185" s="172"/>
      <c r="XDL185" s="164"/>
      <c r="XDM185" s="164"/>
      <c r="XDN185" s="164"/>
      <c r="XDO185" s="164"/>
      <c r="XDP185" s="164"/>
      <c r="XDQ185" s="164"/>
      <c r="XDR185" s="164"/>
      <c r="XDS185" s="164"/>
      <c r="XDT185" s="164"/>
      <c r="XDU185" s="164"/>
      <c r="XDV185" s="164"/>
      <c r="XDW185" s="164"/>
      <c r="XDX185" s="164"/>
      <c r="XDY185" s="164"/>
      <c r="XDZ185" s="164"/>
      <c r="XEA185" s="164"/>
      <c r="XEB185" s="164"/>
      <c r="XEC185" s="164"/>
      <c r="XED185" s="164"/>
      <c r="XEE185" s="164"/>
      <c r="XEF185" s="164"/>
    </row>
  </sheetData>
  <mergeCells count="17">
    <mergeCell ref="A5:BW5"/>
    <mergeCell ref="B6:F6"/>
    <mergeCell ref="G6:K6"/>
    <mergeCell ref="L6:P6"/>
    <mergeCell ref="Q6:U6"/>
    <mergeCell ref="V6:Z6"/>
    <mergeCell ref="AF6:AJ6"/>
    <mergeCell ref="AK6:AO6"/>
    <mergeCell ref="AP6:AT6"/>
    <mergeCell ref="AU6:AY6"/>
    <mergeCell ref="AZ6:BD6"/>
    <mergeCell ref="BE6:BI6"/>
    <mergeCell ref="BJ6:BN6"/>
    <mergeCell ref="BO6:BS6"/>
    <mergeCell ref="BT6:BU6"/>
    <mergeCell ref="BV6:BW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I7">
    <cfRule type="cellIs" dxfId="0" priority="2" operator="lessThan">
      <formula>0</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BP185"/>
  <sheetViews>
    <sheetView zoomScale="65" zoomScaleNormal="65" topLeftCell="A3" workbookViewId="0">
      <pane xSplit="1" ySplit="5" topLeftCell="B8" activePane="bottomRight" state="frozen"/>
      <selection/>
      <selection pane="topRight"/>
      <selection pane="bottomLeft"/>
      <selection pane="bottomRight" activeCell="T26" sqref="T26"/>
    </sheetView>
  </sheetViews>
  <sheetFormatPr defaultColWidth="11.5833333333333" defaultRowHeight="16.2"/>
  <cols>
    <col min="1" max="1" width="36.9166666666667" style="159" customWidth="1"/>
    <col min="2" max="7" width="11.5833333333333" style="159" customWidth="1"/>
    <col min="8" max="8" width="11.5833333333333" style="219" customWidth="1"/>
    <col min="9" max="11" width="11.5833333333333" style="159" customWidth="1"/>
    <col min="12" max="13" width="9.58333333333333" style="169" customWidth="1"/>
    <col min="14" max="14" width="11.5833333333333" style="159" customWidth="1"/>
    <col min="15" max="15" width="11.5833333333333" style="219" customWidth="1"/>
    <col min="16" max="16261" width="11.5833333333333" style="159" customWidth="1"/>
    <col min="16262" max="16271" width="11.5833333333333" style="172" customWidth="1"/>
    <col min="16272" max="16283" width="11.5833333333333" style="164" customWidth="1"/>
    <col min="16284" max="16384" width="11.5833333333333" style="164"/>
  </cols>
  <sheetData>
    <row r="1" hidden="1"/>
    <row r="2" s="159" customFormat="1" hidden="1" spans="2:15">
      <c r="B2" s="172"/>
      <c r="C2" s="172"/>
      <c r="D2" s="167"/>
      <c r="E2" s="167"/>
      <c r="F2" s="167"/>
      <c r="G2" s="167"/>
      <c r="H2" s="219"/>
      <c r="J2" s="219"/>
      <c r="L2" s="480"/>
      <c r="M2" s="480"/>
      <c r="N2" s="173"/>
      <c r="O2" s="219"/>
    </row>
    <row r="3" s="159" customFormat="1" spans="1:15">
      <c r="A3" s="438"/>
      <c r="B3" s="438"/>
      <c r="C3" s="438"/>
      <c r="D3" s="438"/>
      <c r="E3" s="438"/>
      <c r="F3" s="438"/>
      <c r="H3" s="219"/>
      <c r="K3" s="438"/>
      <c r="N3" s="173"/>
      <c r="O3" s="219"/>
    </row>
    <row r="4" s="159" customFormat="1" ht="16.95" spans="1:15">
      <c r="A4" s="438"/>
      <c r="B4" s="438"/>
      <c r="C4" s="438"/>
      <c r="D4" s="438"/>
      <c r="E4" s="438"/>
      <c r="F4" s="438"/>
      <c r="H4" s="219"/>
      <c r="K4" s="438"/>
      <c r="N4" s="173"/>
      <c r="O4" s="219"/>
    </row>
    <row r="5" s="161" customFormat="1" ht="18.15" spans="1:15">
      <c r="A5" s="178"/>
      <c r="B5" s="628" t="s">
        <v>5</v>
      </c>
      <c r="C5" s="179"/>
      <c r="D5" s="179"/>
      <c r="E5" s="179"/>
      <c r="F5" s="179"/>
      <c r="G5" s="179"/>
      <c r="H5" s="179"/>
      <c r="I5" s="179"/>
      <c r="J5" s="179"/>
      <c r="K5" s="179"/>
      <c r="L5" s="179"/>
      <c r="M5" s="179"/>
      <c r="N5" s="179"/>
      <c r="O5" s="635"/>
    </row>
    <row r="6" s="159" customFormat="1" ht="21" customHeight="1" spans="1:16292">
      <c r="A6" s="180" t="s">
        <v>6</v>
      </c>
      <c r="B6" s="181" t="s">
        <v>7</v>
      </c>
      <c r="C6" s="182"/>
      <c r="D6" s="182"/>
      <c r="E6" s="182"/>
      <c r="F6" s="182"/>
      <c r="G6" s="182"/>
      <c r="H6" s="183"/>
      <c r="I6" s="220" t="s">
        <v>16</v>
      </c>
      <c r="J6" s="221"/>
      <c r="K6" s="221"/>
      <c r="L6" s="221"/>
      <c r="M6" s="221"/>
      <c r="N6" s="222"/>
      <c r="O6" s="222"/>
      <c r="XAL6" s="172"/>
      <c r="XAM6" s="172"/>
      <c r="XAN6" s="172"/>
      <c r="XAO6" s="172"/>
      <c r="XAP6" s="172"/>
      <c r="XAQ6" s="172"/>
      <c r="XAR6" s="172"/>
      <c r="XAS6" s="172"/>
      <c r="XAT6" s="172"/>
      <c r="XAU6" s="172"/>
      <c r="XAV6" s="164"/>
      <c r="XAW6" s="164"/>
      <c r="XAX6" s="164"/>
      <c r="XAY6" s="164"/>
      <c r="XAZ6" s="164"/>
      <c r="XBA6" s="164"/>
      <c r="XBB6" s="164"/>
      <c r="XBC6" s="164"/>
      <c r="XBD6" s="164"/>
      <c r="XBE6" s="164"/>
      <c r="XBF6" s="164"/>
      <c r="XBG6" s="164"/>
      <c r="XBH6" s="164"/>
      <c r="XBI6" s="164"/>
      <c r="XBJ6" s="164"/>
      <c r="XBK6" s="164"/>
      <c r="XBL6" s="164"/>
      <c r="XBM6" s="164"/>
      <c r="XBN6" s="164"/>
      <c r="XBO6" s="164"/>
      <c r="XBP6" s="164"/>
    </row>
    <row r="7" s="159" customFormat="1" spans="1:16292">
      <c r="A7" s="186"/>
      <c r="B7" s="187">
        <v>202601</v>
      </c>
      <c r="C7" s="188">
        <v>202602</v>
      </c>
      <c r="D7" s="188">
        <v>202603</v>
      </c>
      <c r="E7" s="188">
        <v>202604</v>
      </c>
      <c r="F7" s="188">
        <v>202605</v>
      </c>
      <c r="G7" s="188">
        <v>202606</v>
      </c>
      <c r="H7" s="629" t="s">
        <v>202</v>
      </c>
      <c r="I7" s="636">
        <v>202601</v>
      </c>
      <c r="J7" s="637">
        <v>202602</v>
      </c>
      <c r="K7" s="637">
        <v>202603</v>
      </c>
      <c r="L7" s="637">
        <v>202604</v>
      </c>
      <c r="M7" s="637">
        <v>202605</v>
      </c>
      <c r="N7" s="637">
        <v>202606</v>
      </c>
      <c r="O7" s="638" t="s">
        <v>202</v>
      </c>
      <c r="XAL7" s="172"/>
      <c r="XAM7" s="172"/>
      <c r="XAN7" s="172"/>
      <c r="XAO7" s="172"/>
      <c r="XAP7" s="172"/>
      <c r="XAQ7" s="172"/>
      <c r="XAR7" s="172"/>
      <c r="XAS7" s="172"/>
      <c r="XAT7" s="172"/>
      <c r="XAU7" s="172"/>
      <c r="XAV7" s="164"/>
      <c r="XAW7" s="164"/>
      <c r="XAX7" s="164"/>
      <c r="XAY7" s="164"/>
      <c r="XAZ7" s="164"/>
      <c r="XBA7" s="164"/>
      <c r="XBB7" s="164"/>
      <c r="XBC7" s="164"/>
      <c r="XBD7" s="164"/>
      <c r="XBE7" s="164"/>
      <c r="XBF7" s="164"/>
      <c r="XBG7" s="164"/>
      <c r="XBH7" s="164"/>
      <c r="XBI7" s="164"/>
      <c r="XBJ7" s="164"/>
      <c r="XBK7" s="164"/>
      <c r="XBL7" s="164"/>
      <c r="XBM7" s="164"/>
      <c r="XBN7" s="164"/>
      <c r="XBO7" s="164"/>
      <c r="XBP7" s="164"/>
    </row>
    <row r="8" s="159" customFormat="1" outlineLevel="1" spans="1:15">
      <c r="A8" s="439" t="s">
        <v>28</v>
      </c>
      <c r="B8" s="506">
        <v>191.778</v>
      </c>
      <c r="C8" s="441">
        <v>35.1097</v>
      </c>
      <c r="D8" s="441">
        <v>198.1283</v>
      </c>
      <c r="E8" s="441">
        <v>196.2081</v>
      </c>
      <c r="F8" s="441">
        <v>180.9193</v>
      </c>
      <c r="G8" s="441">
        <v>154.139</v>
      </c>
      <c r="H8" s="630">
        <f t="shared" ref="H8:H71" si="0">SUM(B8:G8)</f>
        <v>956.2824</v>
      </c>
      <c r="I8" s="506">
        <v>73.17137489</v>
      </c>
      <c r="J8" s="441">
        <v>-19.32947811</v>
      </c>
      <c r="K8" s="441">
        <v>98.13531189</v>
      </c>
      <c r="L8" s="441">
        <v>76.11865189</v>
      </c>
      <c r="M8" s="441">
        <v>67.77434189</v>
      </c>
      <c r="N8" s="441">
        <v>36.73054189</v>
      </c>
      <c r="O8" s="630">
        <f t="shared" ref="O8:O71" si="1">SUM(I8:N8)</f>
        <v>332.60074434</v>
      </c>
    </row>
    <row r="9" s="437" customFormat="1" outlineLevel="1" spans="1:15">
      <c r="A9" s="439" t="s">
        <v>30</v>
      </c>
      <c r="B9" s="506">
        <v>83.20263</v>
      </c>
      <c r="C9" s="441">
        <v>15.56478</v>
      </c>
      <c r="D9" s="441">
        <v>77.40749</v>
      </c>
      <c r="E9" s="441">
        <v>64.32418</v>
      </c>
      <c r="F9" s="441">
        <v>53.55059</v>
      </c>
      <c r="G9" s="441">
        <v>48.49864</v>
      </c>
      <c r="H9" s="630">
        <f t="shared" si="0"/>
        <v>342.54831</v>
      </c>
      <c r="I9" s="506">
        <v>31.92289395</v>
      </c>
      <c r="J9" s="441">
        <v>-8.24539405</v>
      </c>
      <c r="K9" s="441">
        <v>37.31888595</v>
      </c>
      <c r="L9" s="441">
        <v>19.16165595</v>
      </c>
      <c r="M9" s="441">
        <v>11.65216595</v>
      </c>
      <c r="N9" s="441">
        <v>3.94825795000001</v>
      </c>
      <c r="O9" s="630">
        <f t="shared" si="1"/>
        <v>95.7584657</v>
      </c>
    </row>
    <row r="10" s="163" customFormat="1" spans="1:15">
      <c r="A10" s="445" t="s">
        <v>31</v>
      </c>
      <c r="B10" s="446">
        <v>274.98063</v>
      </c>
      <c r="C10" s="447">
        <v>50.67448</v>
      </c>
      <c r="D10" s="447">
        <v>275.53579</v>
      </c>
      <c r="E10" s="447">
        <v>260.53228</v>
      </c>
      <c r="F10" s="447">
        <v>234.46989</v>
      </c>
      <c r="G10" s="447">
        <v>202.63764</v>
      </c>
      <c r="H10" s="631">
        <f t="shared" si="0"/>
        <v>1298.83071</v>
      </c>
      <c r="I10" s="446">
        <v>105.09426884</v>
      </c>
      <c r="J10" s="447">
        <v>-27.57487216</v>
      </c>
      <c r="K10" s="447">
        <v>135.45419784</v>
      </c>
      <c r="L10" s="447">
        <v>95.28030784</v>
      </c>
      <c r="M10" s="447">
        <v>79.42650784</v>
      </c>
      <c r="N10" s="447">
        <v>40.67879984</v>
      </c>
      <c r="O10" s="631">
        <f t="shared" si="1"/>
        <v>428.35921004</v>
      </c>
    </row>
    <row r="11" s="164" customFormat="1" outlineLevel="1" spans="1:15">
      <c r="A11" s="439" t="s">
        <v>32</v>
      </c>
      <c r="B11" s="506">
        <v>31.76</v>
      </c>
      <c r="C11" s="441">
        <v>15.76</v>
      </c>
      <c r="D11" s="441">
        <v>98.66</v>
      </c>
      <c r="E11" s="441">
        <v>18.76</v>
      </c>
      <c r="F11" s="441">
        <v>25.46</v>
      </c>
      <c r="G11" s="441">
        <v>24.66</v>
      </c>
      <c r="H11" s="630">
        <f t="shared" si="0"/>
        <v>215.06</v>
      </c>
      <c r="I11" s="506">
        <v>-31.63521839</v>
      </c>
      <c r="J11" s="441">
        <v>-40.73943039</v>
      </c>
      <c r="K11" s="441">
        <v>44.65516961</v>
      </c>
      <c r="L11" s="441">
        <v>-34.93428239</v>
      </c>
      <c r="M11" s="441">
        <v>-29.27428239</v>
      </c>
      <c r="N11" s="441">
        <v>-138.01209339</v>
      </c>
      <c r="O11" s="630">
        <f t="shared" si="1"/>
        <v>-229.94013734</v>
      </c>
    </row>
    <row r="12" s="159" customFormat="1" outlineLevel="1" spans="1:15">
      <c r="A12" s="439" t="s">
        <v>33</v>
      </c>
      <c r="B12" s="506">
        <v>23.9</v>
      </c>
      <c r="C12" s="441">
        <v>13.4</v>
      </c>
      <c r="D12" s="441">
        <v>37.9</v>
      </c>
      <c r="E12" s="441">
        <v>26.1</v>
      </c>
      <c r="F12" s="441">
        <v>25.1</v>
      </c>
      <c r="G12" s="441">
        <v>19.2</v>
      </c>
      <c r="H12" s="630">
        <f t="shared" si="0"/>
        <v>145.6</v>
      </c>
      <c r="I12" s="506">
        <v>1.18466997</v>
      </c>
      <c r="J12" s="441">
        <v>0.875669969999999</v>
      </c>
      <c r="K12" s="441">
        <v>18.20366997</v>
      </c>
      <c r="L12" s="441">
        <v>3.30866997</v>
      </c>
      <c r="M12" s="441">
        <v>3.72866997</v>
      </c>
      <c r="N12" s="441">
        <v>1.46221597</v>
      </c>
      <c r="O12" s="630">
        <f t="shared" si="1"/>
        <v>28.76356582</v>
      </c>
    </row>
    <row r="13" s="164" customFormat="1" outlineLevel="1" spans="1:15">
      <c r="A13" s="439" t="s">
        <v>34</v>
      </c>
      <c r="B13" s="506">
        <v>22</v>
      </c>
      <c r="C13" s="441">
        <v>9</v>
      </c>
      <c r="D13" s="441">
        <v>21</v>
      </c>
      <c r="E13" s="441">
        <v>20</v>
      </c>
      <c r="F13" s="441">
        <v>21</v>
      </c>
      <c r="G13" s="441">
        <v>21</v>
      </c>
      <c r="H13" s="630">
        <f t="shared" si="0"/>
        <v>114</v>
      </c>
      <c r="I13" s="506">
        <v>-15.62256538</v>
      </c>
      <c r="J13" s="441">
        <v>-17.44506538</v>
      </c>
      <c r="K13" s="441">
        <v>-14.00506538</v>
      </c>
      <c r="L13" s="441">
        <v>-13.52056538</v>
      </c>
      <c r="M13" s="441">
        <v>-13.95056538</v>
      </c>
      <c r="N13" s="441">
        <v>-24.77236538</v>
      </c>
      <c r="O13" s="630">
        <f t="shared" si="1"/>
        <v>-99.31619228</v>
      </c>
    </row>
    <row r="14" s="163" customFormat="1" spans="1:15">
      <c r="A14" s="445" t="s">
        <v>35</v>
      </c>
      <c r="B14" s="446">
        <v>77.66</v>
      </c>
      <c r="C14" s="447">
        <v>38.16</v>
      </c>
      <c r="D14" s="447">
        <v>157.56</v>
      </c>
      <c r="E14" s="447">
        <v>64.86</v>
      </c>
      <c r="F14" s="447">
        <v>71.56</v>
      </c>
      <c r="G14" s="447">
        <v>64.86</v>
      </c>
      <c r="H14" s="631">
        <f t="shared" si="0"/>
        <v>474.66</v>
      </c>
      <c r="I14" s="446">
        <v>-46.0731138</v>
      </c>
      <c r="J14" s="447">
        <v>-57.3088258</v>
      </c>
      <c r="K14" s="447">
        <v>48.8537742</v>
      </c>
      <c r="L14" s="447">
        <v>-45.1461778</v>
      </c>
      <c r="M14" s="447">
        <v>-39.4961778</v>
      </c>
      <c r="N14" s="447">
        <v>-161.3222428</v>
      </c>
      <c r="O14" s="631">
        <f t="shared" si="1"/>
        <v>-300.4927638</v>
      </c>
    </row>
    <row r="15" s="163" customFormat="1" spans="1:15">
      <c r="A15" s="445" t="s">
        <v>36</v>
      </c>
      <c r="B15" s="446">
        <v>395.59589182</v>
      </c>
      <c r="C15" s="447">
        <v>385.59589182</v>
      </c>
      <c r="D15" s="447">
        <v>395.59589182</v>
      </c>
      <c r="E15" s="447">
        <v>405.59589182</v>
      </c>
      <c r="F15" s="447">
        <v>405.59589182</v>
      </c>
      <c r="G15" s="447">
        <v>405.59589182</v>
      </c>
      <c r="H15" s="631">
        <f t="shared" si="0"/>
        <v>2393.57535092</v>
      </c>
      <c r="I15" s="446">
        <v>122.99586585</v>
      </c>
      <c r="J15" s="447">
        <v>207.77552385</v>
      </c>
      <c r="K15" s="447">
        <v>121.07262435</v>
      </c>
      <c r="L15" s="447">
        <v>115.32115065</v>
      </c>
      <c r="M15" s="447">
        <v>84.7040591500001</v>
      </c>
      <c r="N15" s="447">
        <v>101.59782245</v>
      </c>
      <c r="O15" s="631">
        <f t="shared" si="1"/>
        <v>753.4670463</v>
      </c>
    </row>
    <row r="16" s="163" customFormat="1" spans="1:15">
      <c r="A16" s="445" t="s">
        <v>37</v>
      </c>
      <c r="B16" s="446">
        <v>412.69</v>
      </c>
      <c r="C16" s="447">
        <v>86.76</v>
      </c>
      <c r="D16" s="447">
        <v>353.544</v>
      </c>
      <c r="E16" s="447">
        <v>261.538</v>
      </c>
      <c r="F16" s="447">
        <v>290.106</v>
      </c>
      <c r="G16" s="447">
        <v>249.284</v>
      </c>
      <c r="H16" s="631">
        <f t="shared" si="0"/>
        <v>1653.922</v>
      </c>
      <c r="I16" s="446">
        <v>209.39729057</v>
      </c>
      <c r="J16" s="447">
        <v>-25.99770943</v>
      </c>
      <c r="K16" s="447">
        <v>154.85729057</v>
      </c>
      <c r="L16" s="447">
        <v>94.42229057</v>
      </c>
      <c r="M16" s="447">
        <v>96.48129057</v>
      </c>
      <c r="N16" s="447">
        <v>-109.97337643</v>
      </c>
      <c r="O16" s="631">
        <f t="shared" si="1"/>
        <v>419.18707642</v>
      </c>
    </row>
    <row r="17" s="164" customFormat="1" outlineLevel="1" spans="1:15">
      <c r="A17" s="451" t="s">
        <v>38</v>
      </c>
      <c r="B17" s="506">
        <v>0</v>
      </c>
      <c r="C17" s="441">
        <v>0</v>
      </c>
      <c r="D17" s="441">
        <v>0</v>
      </c>
      <c r="E17" s="441">
        <v>0</v>
      </c>
      <c r="F17" s="441">
        <v>0</v>
      </c>
      <c r="G17" s="441">
        <v>0</v>
      </c>
      <c r="H17" s="630">
        <f t="shared" si="0"/>
        <v>0</v>
      </c>
      <c r="I17" s="506">
        <v>-30.40151577</v>
      </c>
      <c r="J17" s="441">
        <v>-27.07621577</v>
      </c>
      <c r="K17" s="441">
        <v>-29.46901577</v>
      </c>
      <c r="L17" s="441">
        <v>-30.67451577</v>
      </c>
      <c r="M17" s="441">
        <v>-30.44951577</v>
      </c>
      <c r="N17" s="441">
        <v>-34.74966577</v>
      </c>
      <c r="O17" s="630">
        <f t="shared" si="1"/>
        <v>-182.82044462</v>
      </c>
    </row>
    <row r="18" s="164" customFormat="1" outlineLevel="1" spans="1:15">
      <c r="A18" s="451" t="s">
        <v>39</v>
      </c>
      <c r="B18" s="506">
        <v>33.15</v>
      </c>
      <c r="C18" s="441">
        <v>24.34</v>
      </c>
      <c r="D18" s="441">
        <v>39.92</v>
      </c>
      <c r="E18" s="441">
        <v>31.49</v>
      </c>
      <c r="F18" s="441">
        <v>29.84</v>
      </c>
      <c r="G18" s="441">
        <v>34.81</v>
      </c>
      <c r="H18" s="630">
        <f t="shared" si="0"/>
        <v>193.55</v>
      </c>
      <c r="I18" s="506">
        <v>-27.41754003</v>
      </c>
      <c r="J18" s="441">
        <v>-30.61314003</v>
      </c>
      <c r="K18" s="441">
        <v>-28.57854003</v>
      </c>
      <c r="L18" s="441">
        <v>-27.26074003</v>
      </c>
      <c r="M18" s="441">
        <v>-28.55074003</v>
      </c>
      <c r="N18" s="441">
        <v>-31.02624003</v>
      </c>
      <c r="O18" s="630">
        <f t="shared" si="1"/>
        <v>-173.44694018</v>
      </c>
    </row>
    <row r="19" s="164" customFormat="1" outlineLevel="1" spans="1:15">
      <c r="A19" s="451" t="s">
        <v>40</v>
      </c>
      <c r="B19" s="506">
        <v>10</v>
      </c>
      <c r="C19" s="441">
        <v>6</v>
      </c>
      <c r="D19" s="441">
        <v>8</v>
      </c>
      <c r="E19" s="441">
        <v>8</v>
      </c>
      <c r="F19" s="441">
        <v>8</v>
      </c>
      <c r="G19" s="441">
        <v>6</v>
      </c>
      <c r="H19" s="630">
        <f t="shared" si="0"/>
        <v>46</v>
      </c>
      <c r="I19" s="506">
        <v>6.048</v>
      </c>
      <c r="J19" s="441">
        <v>3.6288</v>
      </c>
      <c r="K19" s="441">
        <v>4.8384</v>
      </c>
      <c r="L19" s="441">
        <v>4.8384</v>
      </c>
      <c r="M19" s="441">
        <v>4.8384</v>
      </c>
      <c r="N19" s="441">
        <v>-39.6712</v>
      </c>
      <c r="O19" s="630">
        <f t="shared" si="1"/>
        <v>-15.4792</v>
      </c>
    </row>
    <row r="20" s="164" customFormat="1" outlineLevel="1" spans="1:15">
      <c r="A20" s="451" t="s">
        <v>41</v>
      </c>
      <c r="B20" s="506">
        <v>44.8</v>
      </c>
      <c r="C20" s="441">
        <v>44.8</v>
      </c>
      <c r="D20" s="441">
        <v>44.8</v>
      </c>
      <c r="E20" s="441">
        <v>44.75</v>
      </c>
      <c r="F20" s="441">
        <v>44.7</v>
      </c>
      <c r="G20" s="441">
        <v>44.7</v>
      </c>
      <c r="H20" s="630">
        <f t="shared" si="0"/>
        <v>268.55</v>
      </c>
      <c r="I20" s="506">
        <v>19.72104528</v>
      </c>
      <c r="J20" s="441">
        <v>19.63884528</v>
      </c>
      <c r="K20" s="441">
        <v>18.94694528</v>
      </c>
      <c r="L20" s="441">
        <v>19.45654528</v>
      </c>
      <c r="M20" s="441">
        <v>18.63934528</v>
      </c>
      <c r="N20" s="441">
        <v>15.30254528</v>
      </c>
      <c r="O20" s="630">
        <f t="shared" si="1"/>
        <v>111.70527168</v>
      </c>
    </row>
    <row r="21" s="163" customFormat="1" spans="1:15">
      <c r="A21" s="445" t="s">
        <v>42</v>
      </c>
      <c r="B21" s="446">
        <v>87.95</v>
      </c>
      <c r="C21" s="447">
        <v>75.14</v>
      </c>
      <c r="D21" s="447">
        <v>92.72</v>
      </c>
      <c r="E21" s="447">
        <v>84.24</v>
      </c>
      <c r="F21" s="447">
        <v>82.54</v>
      </c>
      <c r="G21" s="447">
        <v>85.51</v>
      </c>
      <c r="H21" s="631">
        <f t="shared" si="0"/>
        <v>508.1</v>
      </c>
      <c r="I21" s="446">
        <v>-32.05001052</v>
      </c>
      <c r="J21" s="447">
        <v>-34.42171052</v>
      </c>
      <c r="K21" s="447">
        <v>-34.26221052</v>
      </c>
      <c r="L21" s="447">
        <v>-33.64031052</v>
      </c>
      <c r="M21" s="447">
        <v>-35.52251052</v>
      </c>
      <c r="N21" s="447">
        <v>-90.14456052</v>
      </c>
      <c r="O21" s="631">
        <f t="shared" si="1"/>
        <v>-260.04131312</v>
      </c>
    </row>
    <row r="22" s="164" customFormat="1" outlineLevel="1" spans="1:15">
      <c r="A22" s="451" t="s">
        <v>43</v>
      </c>
      <c r="B22" s="506">
        <v>6.9</v>
      </c>
      <c r="C22" s="441">
        <v>1.24</v>
      </c>
      <c r="D22" s="441">
        <v>1.24</v>
      </c>
      <c r="E22" s="441">
        <v>1.24</v>
      </c>
      <c r="F22" s="441">
        <v>1.24</v>
      </c>
      <c r="G22" s="441">
        <v>71.12</v>
      </c>
      <c r="H22" s="630">
        <f t="shared" si="0"/>
        <v>82.98</v>
      </c>
      <c r="I22" s="506">
        <v>-62.3569536</v>
      </c>
      <c r="J22" s="441">
        <v>-73.27285227</v>
      </c>
      <c r="K22" s="441">
        <v>-63.75095227</v>
      </c>
      <c r="L22" s="441">
        <v>-73.35895227</v>
      </c>
      <c r="M22" s="441">
        <v>-67.21295227</v>
      </c>
      <c r="N22" s="441">
        <v>-30.95104827</v>
      </c>
      <c r="O22" s="630">
        <f t="shared" si="1"/>
        <v>-370.90371095</v>
      </c>
    </row>
    <row r="23" s="164" customFormat="1" outlineLevel="1" spans="1:15">
      <c r="A23" s="451" t="s">
        <v>44</v>
      </c>
      <c r="B23" s="506">
        <v>3.62</v>
      </c>
      <c r="C23" s="441">
        <v>3.62</v>
      </c>
      <c r="D23" s="441">
        <v>3.62</v>
      </c>
      <c r="E23" s="441">
        <v>3.62</v>
      </c>
      <c r="F23" s="441">
        <v>3.62</v>
      </c>
      <c r="G23" s="441">
        <v>3.62</v>
      </c>
      <c r="H23" s="630">
        <f t="shared" si="0"/>
        <v>21.72</v>
      </c>
      <c r="I23" s="506">
        <v>-17.63728412</v>
      </c>
      <c r="J23" s="441">
        <v>-19.08263612</v>
      </c>
      <c r="K23" s="441">
        <v>-18.50863612</v>
      </c>
      <c r="L23" s="441">
        <v>-17.70263612</v>
      </c>
      <c r="M23" s="441">
        <v>-18.32101912</v>
      </c>
      <c r="N23" s="441">
        <v>-53.51976012</v>
      </c>
      <c r="O23" s="630">
        <f t="shared" si="1"/>
        <v>-144.77197172</v>
      </c>
    </row>
    <row r="24" s="164" customFormat="1" outlineLevel="1" spans="1:15">
      <c r="A24" s="451" t="s">
        <v>45</v>
      </c>
      <c r="B24" s="506">
        <v>63.16</v>
      </c>
      <c r="C24" s="441">
        <v>63.16</v>
      </c>
      <c r="D24" s="441">
        <v>63.16</v>
      </c>
      <c r="E24" s="441">
        <v>63.16</v>
      </c>
      <c r="F24" s="441">
        <v>63.16</v>
      </c>
      <c r="G24" s="441">
        <v>63.2</v>
      </c>
      <c r="H24" s="630">
        <f t="shared" si="0"/>
        <v>379</v>
      </c>
      <c r="I24" s="506">
        <v>-47.71515867</v>
      </c>
      <c r="J24" s="441">
        <v>-47.42015867</v>
      </c>
      <c r="K24" s="441">
        <v>-235.273492</v>
      </c>
      <c r="L24" s="441">
        <v>-49.73515867</v>
      </c>
      <c r="M24" s="441">
        <v>-45.55515867</v>
      </c>
      <c r="N24" s="441">
        <v>-82.909612</v>
      </c>
      <c r="O24" s="630">
        <f t="shared" si="1"/>
        <v>-508.60873868</v>
      </c>
    </row>
    <row r="25" s="164" customFormat="1" outlineLevel="1" spans="1:15">
      <c r="A25" s="451" t="s">
        <v>46</v>
      </c>
      <c r="B25" s="506">
        <v>234.15836215</v>
      </c>
      <c r="C25" s="441">
        <v>226.44661463</v>
      </c>
      <c r="D25" s="441">
        <v>224.55806391</v>
      </c>
      <c r="E25" s="441">
        <v>217.67909176</v>
      </c>
      <c r="F25" s="441">
        <v>218.52708907</v>
      </c>
      <c r="G25" s="441">
        <v>362.85773171</v>
      </c>
      <c r="H25" s="630">
        <f t="shared" si="0"/>
        <v>1484.22695323</v>
      </c>
      <c r="I25" s="506">
        <v>0.75182246</v>
      </c>
      <c r="J25" s="441">
        <v>-1.15098606000001</v>
      </c>
      <c r="K25" s="441">
        <v>2.02396322000001</v>
      </c>
      <c r="L25" s="441">
        <v>-8.43568493000001</v>
      </c>
      <c r="M25" s="441">
        <v>0.695138380000031</v>
      </c>
      <c r="N25" s="441">
        <v>73.6583260200001</v>
      </c>
      <c r="O25" s="630">
        <f t="shared" si="1"/>
        <v>67.5425790900001</v>
      </c>
    </row>
    <row r="26" s="164" customFormat="1" outlineLevel="1" spans="1:15">
      <c r="A26" s="451" t="s">
        <v>47</v>
      </c>
      <c r="B26" s="506">
        <v>0</v>
      </c>
      <c r="C26" s="441">
        <v>0</v>
      </c>
      <c r="D26" s="441">
        <v>0</v>
      </c>
      <c r="E26" s="441">
        <v>0</v>
      </c>
      <c r="F26" s="441">
        <v>0</v>
      </c>
      <c r="G26" s="441">
        <v>0</v>
      </c>
      <c r="H26" s="630">
        <f t="shared" si="0"/>
        <v>0</v>
      </c>
      <c r="I26" s="506">
        <v>0</v>
      </c>
      <c r="J26" s="441">
        <v>0</v>
      </c>
      <c r="K26" s="441">
        <v>0</v>
      </c>
      <c r="L26" s="441">
        <v>0</v>
      </c>
      <c r="M26" s="441">
        <v>0</v>
      </c>
      <c r="N26" s="441">
        <v>0</v>
      </c>
      <c r="O26" s="630">
        <f t="shared" si="1"/>
        <v>0</v>
      </c>
    </row>
    <row r="27" s="163" customFormat="1" spans="1:15">
      <c r="A27" s="445" t="s">
        <v>48</v>
      </c>
      <c r="B27" s="446">
        <v>307.83836215</v>
      </c>
      <c r="C27" s="447">
        <v>294.46661463</v>
      </c>
      <c r="D27" s="447">
        <v>292.57806391</v>
      </c>
      <c r="E27" s="447">
        <v>285.69909176</v>
      </c>
      <c r="F27" s="447">
        <v>286.54708907</v>
      </c>
      <c r="G27" s="447">
        <v>500.79773171</v>
      </c>
      <c r="H27" s="631">
        <f t="shared" si="0"/>
        <v>1967.92695323</v>
      </c>
      <c r="I27" s="446">
        <v>-126.95757393</v>
      </c>
      <c r="J27" s="447">
        <v>-140.92663312</v>
      </c>
      <c r="K27" s="447">
        <v>-315.50911717</v>
      </c>
      <c r="L27" s="447">
        <v>-149.23243199</v>
      </c>
      <c r="M27" s="447">
        <v>-130.39399168</v>
      </c>
      <c r="N27" s="447">
        <v>-93.72209437</v>
      </c>
      <c r="O27" s="631">
        <f t="shared" si="1"/>
        <v>-956.74184226</v>
      </c>
    </row>
    <row r="28" s="159" customFormat="1" spans="1:16292">
      <c r="A28" s="204" t="s">
        <v>49</v>
      </c>
      <c r="B28" s="205">
        <v>1556.71488397</v>
      </c>
      <c r="C28" s="206">
        <v>930.79698645</v>
      </c>
      <c r="D28" s="206">
        <v>1567.53374573</v>
      </c>
      <c r="E28" s="206">
        <v>1362.46526358</v>
      </c>
      <c r="F28" s="206">
        <v>1370.81887089</v>
      </c>
      <c r="G28" s="206">
        <v>1508.68526353</v>
      </c>
      <c r="H28" s="632">
        <f t="shared" si="0"/>
        <v>8297.01501415</v>
      </c>
      <c r="I28" s="205">
        <v>232.40672701</v>
      </c>
      <c r="J28" s="206">
        <v>-78.45422718</v>
      </c>
      <c r="K28" s="206">
        <v>110.46655927</v>
      </c>
      <c r="L28" s="206">
        <v>77.0048287500003</v>
      </c>
      <c r="M28" s="206">
        <v>55.1991775599997</v>
      </c>
      <c r="N28" s="206">
        <v>-312.88565183</v>
      </c>
      <c r="O28" s="632">
        <f t="shared" si="1"/>
        <v>83.73741358</v>
      </c>
      <c r="XAL28" s="172"/>
      <c r="XAM28" s="172"/>
      <c r="XAN28" s="172"/>
      <c r="XAO28" s="172"/>
      <c r="XAP28" s="172"/>
      <c r="XAQ28" s="172"/>
      <c r="XAR28" s="172"/>
      <c r="XAS28" s="172"/>
      <c r="XAT28" s="172"/>
      <c r="XAU28" s="172"/>
      <c r="XAV28" s="164"/>
      <c r="XAW28" s="164"/>
      <c r="XAX28" s="164"/>
      <c r="XAY28" s="164"/>
      <c r="XAZ28" s="164"/>
      <c r="XBA28" s="164"/>
      <c r="XBB28" s="164"/>
      <c r="XBC28" s="164"/>
      <c r="XBD28" s="164"/>
      <c r="XBE28" s="164"/>
      <c r="XBF28" s="164"/>
      <c r="XBG28" s="164"/>
      <c r="XBH28" s="164"/>
      <c r="XBI28" s="164"/>
      <c r="XBJ28" s="164"/>
      <c r="XBK28" s="164"/>
      <c r="XBL28" s="164"/>
      <c r="XBM28" s="164"/>
      <c r="XBN28" s="164"/>
      <c r="XBO28" s="164"/>
      <c r="XBP28" s="164"/>
    </row>
    <row r="29" s="159" customFormat="1" outlineLevel="2" spans="1:15">
      <c r="A29" s="451" t="s">
        <v>50</v>
      </c>
      <c r="B29" s="506">
        <v>559.08000001</v>
      </c>
      <c r="C29" s="441">
        <v>140.7</v>
      </c>
      <c r="D29" s="441">
        <v>614.4</v>
      </c>
      <c r="E29" s="441">
        <v>590.80494087</v>
      </c>
      <c r="F29" s="441">
        <v>543.6</v>
      </c>
      <c r="G29" s="441">
        <v>610.42000005</v>
      </c>
      <c r="H29" s="630">
        <f t="shared" si="0"/>
        <v>3059.00494093</v>
      </c>
      <c r="I29" s="506">
        <v>48.00039022</v>
      </c>
      <c r="J29" s="441">
        <v>-12.11050479</v>
      </c>
      <c r="K29" s="441">
        <v>44.5468342099999</v>
      </c>
      <c r="L29" s="441">
        <v>41.4421210899999</v>
      </c>
      <c r="M29" s="441">
        <v>34.51347521</v>
      </c>
      <c r="N29" s="441">
        <v>59.22411096</v>
      </c>
      <c r="O29" s="630">
        <f t="shared" si="1"/>
        <v>215.6164269</v>
      </c>
    </row>
    <row r="30" s="159" customFormat="1" outlineLevel="2" spans="1:15">
      <c r="A30" s="451" t="s">
        <v>51</v>
      </c>
      <c r="B30" s="506">
        <v>89</v>
      </c>
      <c r="C30" s="441">
        <v>30</v>
      </c>
      <c r="D30" s="441">
        <v>78</v>
      </c>
      <c r="E30" s="441">
        <v>88.9984</v>
      </c>
      <c r="F30" s="441">
        <v>80</v>
      </c>
      <c r="G30" s="441">
        <v>65.8</v>
      </c>
      <c r="H30" s="630">
        <f t="shared" si="0"/>
        <v>431.7984</v>
      </c>
      <c r="I30" s="506">
        <v>9.60539595</v>
      </c>
      <c r="J30" s="441">
        <v>-9.73730405</v>
      </c>
      <c r="K30" s="441">
        <v>4.24359595</v>
      </c>
      <c r="L30" s="441">
        <v>8.75866995</v>
      </c>
      <c r="M30" s="441">
        <v>5.52359595</v>
      </c>
      <c r="N30" s="441">
        <v>9.07759594999999</v>
      </c>
      <c r="O30" s="630">
        <f t="shared" si="1"/>
        <v>27.4715497</v>
      </c>
    </row>
    <row r="31" s="159" customFormat="1" outlineLevel="2" spans="1:15">
      <c r="A31" s="451" t="s">
        <v>52</v>
      </c>
      <c r="B31" s="506">
        <v>85</v>
      </c>
      <c r="C31" s="441">
        <v>40</v>
      </c>
      <c r="D31" s="441">
        <v>70</v>
      </c>
      <c r="E31" s="441">
        <v>69.3048</v>
      </c>
      <c r="F31" s="441">
        <v>70.6</v>
      </c>
      <c r="G31" s="441">
        <v>69</v>
      </c>
      <c r="H31" s="630">
        <f t="shared" si="0"/>
        <v>403.9048</v>
      </c>
      <c r="I31" s="506">
        <v>13.12486133</v>
      </c>
      <c r="J31" s="441">
        <v>-0.0372676099999998</v>
      </c>
      <c r="K31" s="441">
        <v>8.07226133000001</v>
      </c>
      <c r="L31" s="441">
        <v>7.83030181</v>
      </c>
      <c r="M31" s="441">
        <v>8.29526132999999</v>
      </c>
      <c r="N31" s="441">
        <v>8.01812229</v>
      </c>
      <c r="O31" s="630">
        <f t="shared" si="1"/>
        <v>45.30354048</v>
      </c>
    </row>
    <row r="32" s="159" customFormat="1" outlineLevel="2" spans="1:15">
      <c r="A32" s="451" t="s">
        <v>53</v>
      </c>
      <c r="B32" s="506">
        <v>15</v>
      </c>
      <c r="C32" s="441">
        <v>7</v>
      </c>
      <c r="D32" s="441">
        <v>30.2</v>
      </c>
      <c r="E32" s="441">
        <v>34.9968</v>
      </c>
      <c r="F32" s="441">
        <v>35</v>
      </c>
      <c r="G32" s="441">
        <v>35</v>
      </c>
      <c r="H32" s="630">
        <f t="shared" si="0"/>
        <v>157.1968</v>
      </c>
      <c r="I32" s="506">
        <v>3.074497</v>
      </c>
      <c r="J32" s="441">
        <v>0.925297</v>
      </c>
      <c r="K32" s="441">
        <v>7.382497</v>
      </c>
      <c r="L32" s="441">
        <v>8.754537</v>
      </c>
      <c r="M32" s="441">
        <v>8.76249700000001</v>
      </c>
      <c r="N32" s="441">
        <v>8.732497</v>
      </c>
      <c r="O32" s="630">
        <f t="shared" si="1"/>
        <v>37.631822</v>
      </c>
    </row>
    <row r="33" s="159" customFormat="1" outlineLevel="2" spans="1:15">
      <c r="A33" s="451" t="s">
        <v>54</v>
      </c>
      <c r="B33" s="506">
        <v>40.4</v>
      </c>
      <c r="C33" s="441">
        <v>20</v>
      </c>
      <c r="D33" s="441">
        <v>42</v>
      </c>
      <c r="E33" s="441">
        <v>44.9952</v>
      </c>
      <c r="F33" s="441">
        <v>47</v>
      </c>
      <c r="G33" s="441">
        <v>48</v>
      </c>
      <c r="H33" s="630">
        <f t="shared" si="0"/>
        <v>242.3952</v>
      </c>
      <c r="I33" s="506">
        <v>8.41675464999999</v>
      </c>
      <c r="J33" s="441">
        <v>2.06958465</v>
      </c>
      <c r="K33" s="441">
        <v>8.05795465</v>
      </c>
      <c r="L33" s="441">
        <v>8.06318134</v>
      </c>
      <c r="M33" s="441">
        <v>9.53795465</v>
      </c>
      <c r="N33" s="441">
        <v>14.25643675</v>
      </c>
      <c r="O33" s="630">
        <f t="shared" si="1"/>
        <v>50.40186669</v>
      </c>
    </row>
    <row r="34" s="159" customFormat="1" outlineLevel="2" spans="1:15">
      <c r="A34" s="451" t="s">
        <v>55</v>
      </c>
      <c r="B34" s="506">
        <v>55</v>
      </c>
      <c r="C34" s="441">
        <v>26</v>
      </c>
      <c r="D34" s="441">
        <v>60</v>
      </c>
      <c r="E34" s="441">
        <v>55.0044</v>
      </c>
      <c r="F34" s="441">
        <v>55</v>
      </c>
      <c r="G34" s="441">
        <v>50.4</v>
      </c>
      <c r="H34" s="630">
        <f t="shared" si="0"/>
        <v>301.4044</v>
      </c>
      <c r="I34" s="506">
        <v>13.77072423</v>
      </c>
      <c r="J34" s="441">
        <v>4.80862398</v>
      </c>
      <c r="K34" s="441">
        <v>14.76592411</v>
      </c>
      <c r="L34" s="441">
        <v>13.32547426</v>
      </c>
      <c r="M34" s="441">
        <v>13.32592398</v>
      </c>
      <c r="N34" s="441">
        <v>10.75592398</v>
      </c>
      <c r="O34" s="630">
        <f t="shared" si="1"/>
        <v>70.75259454</v>
      </c>
    </row>
    <row r="35" s="159" customFormat="1" outlineLevel="2" spans="1:15">
      <c r="A35" s="451" t="s">
        <v>56</v>
      </c>
      <c r="B35" s="506">
        <v>40</v>
      </c>
      <c r="C35" s="441">
        <v>35</v>
      </c>
      <c r="D35" s="441">
        <v>54</v>
      </c>
      <c r="E35" s="441">
        <v>55</v>
      </c>
      <c r="F35" s="441">
        <v>53.4</v>
      </c>
      <c r="G35" s="441">
        <v>55</v>
      </c>
      <c r="H35" s="630">
        <f t="shared" si="0"/>
        <v>292.4</v>
      </c>
      <c r="I35" s="506">
        <v>9.32262599</v>
      </c>
      <c r="J35" s="441">
        <v>7.44302599</v>
      </c>
      <c r="K35" s="441">
        <v>13.83122599</v>
      </c>
      <c r="L35" s="441">
        <v>14.71858699</v>
      </c>
      <c r="M35" s="441">
        <v>13.63522599</v>
      </c>
      <c r="N35" s="441">
        <v>15.45122599</v>
      </c>
      <c r="O35" s="630">
        <f t="shared" si="1"/>
        <v>74.40191694</v>
      </c>
    </row>
    <row r="36" s="159" customFormat="1" outlineLevel="2" spans="1:15">
      <c r="A36" s="451" t="s">
        <v>57</v>
      </c>
      <c r="B36" s="506">
        <v>220</v>
      </c>
      <c r="C36" s="441">
        <v>5</v>
      </c>
      <c r="D36" s="441">
        <v>430</v>
      </c>
      <c r="E36" s="441">
        <v>470</v>
      </c>
      <c r="F36" s="441">
        <v>440</v>
      </c>
      <c r="G36" s="441">
        <v>480</v>
      </c>
      <c r="H36" s="630">
        <f t="shared" si="0"/>
        <v>2045</v>
      </c>
      <c r="I36" s="506">
        <v>-0.642619000000003</v>
      </c>
      <c r="J36" s="441">
        <v>-25.742619</v>
      </c>
      <c r="K36" s="441">
        <v>38.457381</v>
      </c>
      <c r="L36" s="441">
        <v>44.987494</v>
      </c>
      <c r="M36" s="441">
        <v>38.89578</v>
      </c>
      <c r="N36" s="441">
        <v>46.89578</v>
      </c>
      <c r="O36" s="630">
        <f t="shared" si="1"/>
        <v>142.851197</v>
      </c>
    </row>
    <row r="37" s="159" customFormat="1" outlineLevel="2" spans="1:15">
      <c r="A37" s="451" t="s">
        <v>58</v>
      </c>
      <c r="B37" s="506">
        <v>380</v>
      </c>
      <c r="C37" s="441">
        <v>50</v>
      </c>
      <c r="D37" s="441">
        <v>460</v>
      </c>
      <c r="E37" s="441">
        <v>420.004382</v>
      </c>
      <c r="F37" s="441">
        <v>410</v>
      </c>
      <c r="G37" s="441">
        <v>430</v>
      </c>
      <c r="H37" s="630">
        <f t="shared" si="0"/>
        <v>2150.004382</v>
      </c>
      <c r="I37" s="506">
        <v>18.40547191</v>
      </c>
      <c r="J37" s="441">
        <v>-34.99852809</v>
      </c>
      <c r="K37" s="441">
        <v>34.69387191</v>
      </c>
      <c r="L37" s="441">
        <v>27.21353644</v>
      </c>
      <c r="M37" s="441">
        <v>25.28387191</v>
      </c>
      <c r="N37" s="441">
        <v>34.61344045</v>
      </c>
      <c r="O37" s="630">
        <f t="shared" si="1"/>
        <v>105.21166453</v>
      </c>
    </row>
    <row r="38" s="159" customFormat="1" outlineLevel="2" spans="1:15">
      <c r="A38" s="451" t="s">
        <v>59</v>
      </c>
      <c r="B38" s="506">
        <v>0</v>
      </c>
      <c r="C38" s="441">
        <v>0</v>
      </c>
      <c r="D38" s="441">
        <v>0</v>
      </c>
      <c r="E38" s="441">
        <v>0</v>
      </c>
      <c r="F38" s="441">
        <v>0</v>
      </c>
      <c r="G38" s="441">
        <v>0</v>
      </c>
      <c r="H38" s="630">
        <f t="shared" si="0"/>
        <v>0</v>
      </c>
      <c r="I38" s="506">
        <v>0</v>
      </c>
      <c r="J38" s="441">
        <v>0</v>
      </c>
      <c r="K38" s="441">
        <v>0</v>
      </c>
      <c r="L38" s="441">
        <v>0</v>
      </c>
      <c r="M38" s="441">
        <v>0</v>
      </c>
      <c r="N38" s="441">
        <v>0</v>
      </c>
      <c r="O38" s="630">
        <f t="shared" si="1"/>
        <v>0</v>
      </c>
    </row>
    <row r="39" s="159" customFormat="1" outlineLevel="2" spans="1:15">
      <c r="A39" s="451" t="s">
        <v>60</v>
      </c>
      <c r="B39" s="506">
        <v>0</v>
      </c>
      <c r="C39" s="441">
        <v>0</v>
      </c>
      <c r="D39" s="441">
        <v>0</v>
      </c>
      <c r="E39" s="441">
        <v>0</v>
      </c>
      <c r="F39" s="441">
        <v>0</v>
      </c>
      <c r="G39" s="441">
        <v>0</v>
      </c>
      <c r="H39" s="630">
        <f t="shared" si="0"/>
        <v>0</v>
      </c>
      <c r="I39" s="506">
        <v>0</v>
      </c>
      <c r="J39" s="441">
        <v>0</v>
      </c>
      <c r="K39" s="441">
        <v>0</v>
      </c>
      <c r="L39" s="441">
        <v>0</v>
      </c>
      <c r="M39" s="441">
        <v>0</v>
      </c>
      <c r="N39" s="441">
        <v>0</v>
      </c>
      <c r="O39" s="630">
        <f t="shared" si="1"/>
        <v>0</v>
      </c>
    </row>
    <row r="40" s="159" customFormat="1" outlineLevel="2" spans="1:15">
      <c r="A40" s="451" t="s">
        <v>61</v>
      </c>
      <c r="B40" s="506">
        <v>0</v>
      </c>
      <c r="C40" s="441">
        <v>0</v>
      </c>
      <c r="D40" s="441">
        <v>0</v>
      </c>
      <c r="E40" s="441">
        <v>0</v>
      </c>
      <c r="F40" s="441">
        <v>0</v>
      </c>
      <c r="G40" s="441">
        <v>0</v>
      </c>
      <c r="H40" s="630">
        <f t="shared" si="0"/>
        <v>0</v>
      </c>
      <c r="I40" s="506">
        <v>-0.360089</v>
      </c>
      <c r="J40" s="441">
        <v>-0.360089</v>
      </c>
      <c r="K40" s="441">
        <v>-0.360089</v>
      </c>
      <c r="L40" s="441">
        <v>-0.360089</v>
      </c>
      <c r="M40" s="441">
        <v>-0.360089</v>
      </c>
      <c r="N40" s="441">
        <v>-0.360089</v>
      </c>
      <c r="O40" s="630">
        <f t="shared" si="1"/>
        <v>-2.160534</v>
      </c>
    </row>
    <row r="41" s="163" customFormat="1" spans="1:15">
      <c r="A41" s="445" t="s">
        <v>62</v>
      </c>
      <c r="B41" s="446">
        <v>1483.48000001</v>
      </c>
      <c r="C41" s="447">
        <v>353.7</v>
      </c>
      <c r="D41" s="447">
        <v>1838.6</v>
      </c>
      <c r="E41" s="447">
        <v>1829.10892287</v>
      </c>
      <c r="F41" s="447">
        <v>1734.6</v>
      </c>
      <c r="G41" s="447">
        <v>1843.62000005</v>
      </c>
      <c r="H41" s="631">
        <f t="shared" si="0"/>
        <v>9083.10892293</v>
      </c>
      <c r="I41" s="446">
        <v>122.71801328</v>
      </c>
      <c r="J41" s="447">
        <v>-67.73978092</v>
      </c>
      <c r="K41" s="447">
        <v>173.69145715</v>
      </c>
      <c r="L41" s="447">
        <v>174.73381388</v>
      </c>
      <c r="M41" s="447">
        <v>157.41349702</v>
      </c>
      <c r="N41" s="447">
        <v>206.66504437</v>
      </c>
      <c r="O41" s="631">
        <f t="shared" si="1"/>
        <v>767.48204478</v>
      </c>
    </row>
    <row r="42" s="159" customFormat="1" outlineLevel="2" spans="1:15">
      <c r="A42" s="451" t="s">
        <v>63</v>
      </c>
      <c r="B42" s="506">
        <v>3.33962264</v>
      </c>
      <c r="C42" s="441">
        <v>3.33962264</v>
      </c>
      <c r="D42" s="441">
        <v>4.89811321</v>
      </c>
      <c r="E42" s="441">
        <v>0</v>
      </c>
      <c r="F42" s="441">
        <v>0</v>
      </c>
      <c r="G42" s="441">
        <v>4.89811321</v>
      </c>
      <c r="H42" s="630">
        <f t="shared" si="0"/>
        <v>16.4754717</v>
      </c>
      <c r="I42" s="506">
        <v>1.95174414</v>
      </c>
      <c r="J42" s="441">
        <v>1.95174414</v>
      </c>
      <c r="K42" s="441">
        <v>3.05023471</v>
      </c>
      <c r="L42" s="441">
        <v>-0.3978785</v>
      </c>
      <c r="M42" s="441">
        <v>-0.3978785</v>
      </c>
      <c r="N42" s="441">
        <v>3.05023471</v>
      </c>
      <c r="O42" s="630">
        <f t="shared" si="1"/>
        <v>9.2082007</v>
      </c>
    </row>
    <row r="43" s="159" customFormat="1" outlineLevel="2" spans="1:15">
      <c r="A43" s="451" t="s">
        <v>64</v>
      </c>
      <c r="B43" s="506">
        <v>16.44</v>
      </c>
      <c r="C43" s="441">
        <v>16.44</v>
      </c>
      <c r="D43" s="441">
        <v>16.44</v>
      </c>
      <c r="E43" s="441">
        <v>16.44</v>
      </c>
      <c r="F43" s="441">
        <v>16.44</v>
      </c>
      <c r="G43" s="441">
        <v>16.44</v>
      </c>
      <c r="H43" s="630">
        <f t="shared" si="0"/>
        <v>98.64</v>
      </c>
      <c r="I43" s="506">
        <v>2.08</v>
      </c>
      <c r="J43" s="441">
        <v>2.08</v>
      </c>
      <c r="K43" s="441">
        <v>2.08</v>
      </c>
      <c r="L43" s="441">
        <v>2.07333334</v>
      </c>
      <c r="M43" s="441">
        <v>2.08</v>
      </c>
      <c r="N43" s="441">
        <v>2.08</v>
      </c>
      <c r="O43" s="630">
        <f t="shared" si="1"/>
        <v>12.47333334</v>
      </c>
    </row>
    <row r="44" s="159" customFormat="1" outlineLevel="2" spans="1:15">
      <c r="A44" s="451" t="s">
        <v>65</v>
      </c>
      <c r="B44" s="506">
        <v>90.75</v>
      </c>
      <c r="C44" s="441">
        <v>90.75</v>
      </c>
      <c r="D44" s="441">
        <v>90.75</v>
      </c>
      <c r="E44" s="441">
        <v>90.75</v>
      </c>
      <c r="F44" s="441">
        <v>90.75</v>
      </c>
      <c r="G44" s="441">
        <v>90.75</v>
      </c>
      <c r="H44" s="630">
        <f t="shared" si="0"/>
        <v>544.5</v>
      </c>
      <c r="I44" s="506">
        <v>38.470603</v>
      </c>
      <c r="J44" s="441">
        <v>40.220603</v>
      </c>
      <c r="K44" s="441">
        <v>-15.729397</v>
      </c>
      <c r="L44" s="441">
        <v>-15.728773</v>
      </c>
      <c r="M44" s="441">
        <v>-14.629397</v>
      </c>
      <c r="N44" s="441">
        <v>-12.969397</v>
      </c>
      <c r="O44" s="630">
        <f t="shared" si="1"/>
        <v>19.634242</v>
      </c>
    </row>
    <row r="45" s="159" customFormat="1" outlineLevel="2" spans="1:15">
      <c r="A45" s="452" t="s">
        <v>66</v>
      </c>
      <c r="B45" s="320">
        <v>400</v>
      </c>
      <c r="C45" s="321">
        <v>0</v>
      </c>
      <c r="D45" s="321">
        <v>400</v>
      </c>
      <c r="E45" s="321">
        <v>400</v>
      </c>
      <c r="F45" s="321">
        <v>400</v>
      </c>
      <c r="G45" s="321">
        <v>400</v>
      </c>
      <c r="H45" s="633">
        <f t="shared" si="0"/>
        <v>2000</v>
      </c>
      <c r="I45" s="320">
        <v>15.31444444</v>
      </c>
      <c r="J45" s="321">
        <v>-2.38555556</v>
      </c>
      <c r="K45" s="321">
        <v>15.61444444</v>
      </c>
      <c r="L45" s="321">
        <v>15.61777777</v>
      </c>
      <c r="M45" s="321">
        <v>15.51444444</v>
      </c>
      <c r="N45" s="321">
        <v>16.16444444</v>
      </c>
      <c r="O45" s="633">
        <f t="shared" si="1"/>
        <v>75.83999997</v>
      </c>
    </row>
    <row r="46" s="159" customFormat="1" outlineLevel="2" spans="1:15">
      <c r="A46" s="452" t="s">
        <v>69</v>
      </c>
      <c r="B46" s="320">
        <v>0</v>
      </c>
      <c r="C46" s="321">
        <v>0</v>
      </c>
      <c r="D46" s="321">
        <v>280</v>
      </c>
      <c r="E46" s="321">
        <v>280</v>
      </c>
      <c r="F46" s="321">
        <v>280</v>
      </c>
      <c r="G46" s="321">
        <v>260</v>
      </c>
      <c r="H46" s="633">
        <f t="shared" si="0"/>
        <v>1100</v>
      </c>
      <c r="I46" s="320">
        <v>0</v>
      </c>
      <c r="J46" s="321">
        <v>0</v>
      </c>
      <c r="K46" s="321">
        <v>7.38000000000001</v>
      </c>
      <c r="L46" s="321">
        <v>9.38000000000001</v>
      </c>
      <c r="M46" s="321">
        <v>9.28000000000001</v>
      </c>
      <c r="N46" s="321">
        <v>6.96</v>
      </c>
      <c r="O46" s="633">
        <f t="shared" si="1"/>
        <v>33</v>
      </c>
    </row>
    <row r="47" s="159" customFormat="1" outlineLevel="2" spans="1:15">
      <c r="A47" s="451" t="s">
        <v>71</v>
      </c>
      <c r="B47" s="506">
        <v>0</v>
      </c>
      <c r="C47" s="441">
        <v>0</v>
      </c>
      <c r="D47" s="441">
        <v>110</v>
      </c>
      <c r="E47" s="441">
        <v>220</v>
      </c>
      <c r="F47" s="441">
        <v>385</v>
      </c>
      <c r="G47" s="441">
        <v>385</v>
      </c>
      <c r="H47" s="630">
        <f t="shared" si="0"/>
        <v>1100</v>
      </c>
      <c r="I47" s="506">
        <v>0</v>
      </c>
      <c r="J47" s="441">
        <v>0</v>
      </c>
      <c r="K47" s="441">
        <v>4.848</v>
      </c>
      <c r="L47" s="441">
        <v>7.44799999999999</v>
      </c>
      <c r="M47" s="441">
        <v>10.348</v>
      </c>
      <c r="N47" s="441">
        <v>10.348</v>
      </c>
      <c r="O47" s="630">
        <f t="shared" si="1"/>
        <v>32.992</v>
      </c>
    </row>
    <row r="48" s="159" customFormat="1" outlineLevel="2" spans="1:15">
      <c r="A48" s="451" t="s">
        <v>72</v>
      </c>
      <c r="B48" s="506">
        <v>0</v>
      </c>
      <c r="C48" s="441">
        <v>0</v>
      </c>
      <c r="D48" s="441">
        <v>100</v>
      </c>
      <c r="E48" s="441">
        <v>200</v>
      </c>
      <c r="F48" s="441">
        <v>200</v>
      </c>
      <c r="G48" s="441">
        <v>300</v>
      </c>
      <c r="H48" s="630">
        <f t="shared" si="0"/>
        <v>800</v>
      </c>
      <c r="I48" s="506">
        <v>-2.3</v>
      </c>
      <c r="J48" s="441">
        <v>-2.99</v>
      </c>
      <c r="K48" s="441">
        <v>3.5345</v>
      </c>
      <c r="L48" s="441">
        <v>10.0345</v>
      </c>
      <c r="M48" s="441">
        <v>10.0345</v>
      </c>
      <c r="N48" s="441">
        <v>14.6745</v>
      </c>
      <c r="O48" s="630">
        <f t="shared" si="1"/>
        <v>32.988</v>
      </c>
    </row>
    <row r="49" s="159" customFormat="1" outlineLevel="2" spans="1:15">
      <c r="A49" s="451" t="s">
        <v>188</v>
      </c>
      <c r="B49" s="506">
        <v>0</v>
      </c>
      <c r="C49" s="441">
        <v>0</v>
      </c>
      <c r="D49" s="441">
        <v>0</v>
      </c>
      <c r="E49" s="441">
        <v>0</v>
      </c>
      <c r="F49" s="441">
        <v>0</v>
      </c>
      <c r="G49" s="441">
        <v>0</v>
      </c>
      <c r="H49" s="630">
        <f t="shared" si="0"/>
        <v>0</v>
      </c>
      <c r="I49" s="506">
        <v>0</v>
      </c>
      <c r="J49" s="441">
        <v>0</v>
      </c>
      <c r="K49" s="441">
        <v>0</v>
      </c>
      <c r="L49" s="441">
        <v>0</v>
      </c>
      <c r="M49" s="441">
        <v>0</v>
      </c>
      <c r="N49" s="441">
        <v>0</v>
      </c>
      <c r="O49" s="630">
        <f t="shared" si="1"/>
        <v>0</v>
      </c>
    </row>
    <row r="50" s="163" customFormat="1" spans="1:15">
      <c r="A50" s="445" t="s">
        <v>73</v>
      </c>
      <c r="B50" s="446">
        <v>510.52962264</v>
      </c>
      <c r="C50" s="447">
        <v>110.52962264</v>
      </c>
      <c r="D50" s="447">
        <v>1002.08811321</v>
      </c>
      <c r="E50" s="447">
        <v>1207.19</v>
      </c>
      <c r="F50" s="447">
        <v>1372.19</v>
      </c>
      <c r="G50" s="447">
        <v>1457.08811321</v>
      </c>
      <c r="H50" s="631">
        <f t="shared" si="0"/>
        <v>5659.6154717</v>
      </c>
      <c r="I50" s="446">
        <v>55.51679158</v>
      </c>
      <c r="J50" s="447">
        <v>38.87679158</v>
      </c>
      <c r="K50" s="447">
        <v>20.77778215</v>
      </c>
      <c r="L50" s="447">
        <v>28.42695961</v>
      </c>
      <c r="M50" s="447">
        <v>32.22966894</v>
      </c>
      <c r="N50" s="447">
        <v>40.30778215</v>
      </c>
      <c r="O50" s="631">
        <f t="shared" si="1"/>
        <v>216.13577601</v>
      </c>
    </row>
    <row r="51" s="163" customFormat="1" spans="1:15">
      <c r="A51" s="445" t="s">
        <v>74</v>
      </c>
      <c r="B51" s="446">
        <v>0</v>
      </c>
      <c r="C51" s="447">
        <v>0</v>
      </c>
      <c r="D51" s="447">
        <v>0</v>
      </c>
      <c r="E51" s="447">
        <v>0</v>
      </c>
      <c r="F51" s="447">
        <v>0</v>
      </c>
      <c r="G51" s="447">
        <v>0</v>
      </c>
      <c r="H51" s="631">
        <f t="shared" si="0"/>
        <v>0</v>
      </c>
      <c r="I51" s="446">
        <v>-25.28394072</v>
      </c>
      <c r="J51" s="447">
        <v>-17.32394072</v>
      </c>
      <c r="K51" s="447">
        <v>-19.65564072</v>
      </c>
      <c r="L51" s="447">
        <v>-16.35394072</v>
      </c>
      <c r="M51" s="447">
        <v>-16.35394072</v>
      </c>
      <c r="N51" s="447">
        <v>-34.5485964</v>
      </c>
      <c r="O51" s="631">
        <f t="shared" si="1"/>
        <v>-129.52</v>
      </c>
    </row>
    <row r="52" s="159" customFormat="1" spans="1:15">
      <c r="A52" s="213" t="s">
        <v>203</v>
      </c>
      <c r="B52" s="214">
        <v>1994.00962265</v>
      </c>
      <c r="C52" s="215">
        <v>464.22962264</v>
      </c>
      <c r="D52" s="215">
        <v>2840.68811321</v>
      </c>
      <c r="E52" s="215">
        <v>3036.29892287</v>
      </c>
      <c r="F52" s="215">
        <v>3106.79</v>
      </c>
      <c r="G52" s="215">
        <v>3300.70811326</v>
      </c>
      <c r="H52" s="634">
        <f t="shared" si="0"/>
        <v>14742.72439463</v>
      </c>
      <c r="I52" s="214">
        <v>152.95086414</v>
      </c>
      <c r="J52" s="215">
        <v>-46.18693006</v>
      </c>
      <c r="K52" s="215">
        <v>174.81359858</v>
      </c>
      <c r="L52" s="215">
        <v>186.80683277</v>
      </c>
      <c r="M52" s="215">
        <v>173.28922524</v>
      </c>
      <c r="N52" s="215">
        <v>212.42423012</v>
      </c>
      <c r="O52" s="634">
        <f t="shared" si="1"/>
        <v>854.09782079</v>
      </c>
    </row>
    <row r="53" s="159" customFormat="1" outlineLevel="2" spans="1:16292">
      <c r="A53" s="451" t="s">
        <v>76</v>
      </c>
      <c r="B53" s="506">
        <v>0</v>
      </c>
      <c r="C53" s="441">
        <v>0</v>
      </c>
      <c r="D53" s="441">
        <v>0</v>
      </c>
      <c r="E53" s="441">
        <v>0</v>
      </c>
      <c r="F53" s="441">
        <v>0</v>
      </c>
      <c r="G53" s="441">
        <v>0</v>
      </c>
      <c r="H53" s="630">
        <f t="shared" si="0"/>
        <v>0</v>
      </c>
      <c r="I53" s="506">
        <v>-2.55692834</v>
      </c>
      <c r="J53" s="441">
        <v>-2.69452834</v>
      </c>
      <c r="K53" s="441">
        <v>-2.41692834</v>
      </c>
      <c r="L53" s="441">
        <v>-2.40692834</v>
      </c>
      <c r="M53" s="441">
        <v>-2.70692834</v>
      </c>
      <c r="N53" s="441">
        <v>-4.41142834</v>
      </c>
      <c r="O53" s="630">
        <f t="shared" si="1"/>
        <v>-17.19367004</v>
      </c>
      <c r="XAL53" s="172"/>
      <c r="XAM53" s="172"/>
      <c r="XAN53" s="172"/>
      <c r="XAO53" s="172"/>
      <c r="XAP53" s="172"/>
      <c r="XAQ53" s="172"/>
      <c r="XAR53" s="172"/>
      <c r="XAS53" s="172"/>
      <c r="XAT53" s="172"/>
      <c r="XAU53" s="172"/>
      <c r="XAV53" s="164"/>
      <c r="XAW53" s="164"/>
      <c r="XAX53" s="164"/>
      <c r="XAY53" s="164"/>
      <c r="XAZ53" s="164"/>
      <c r="XBA53" s="164"/>
      <c r="XBB53" s="164"/>
      <c r="XBC53" s="164"/>
      <c r="XBD53" s="164"/>
      <c r="XBE53" s="164"/>
      <c r="XBF53" s="164"/>
      <c r="XBG53" s="164"/>
      <c r="XBH53" s="164"/>
      <c r="XBI53" s="164"/>
      <c r="XBJ53" s="164"/>
      <c r="XBK53" s="164"/>
      <c r="XBL53" s="164"/>
      <c r="XBM53" s="164"/>
      <c r="XBN53" s="164"/>
      <c r="XBO53" s="164"/>
      <c r="XBP53" s="164"/>
    </row>
    <row r="54" s="159" customFormat="1" outlineLevel="2" spans="1:15">
      <c r="A54" s="451" t="s">
        <v>77</v>
      </c>
      <c r="B54" s="506">
        <v>110.00256</v>
      </c>
      <c r="C54" s="441">
        <v>20</v>
      </c>
      <c r="D54" s="441">
        <v>74.99955</v>
      </c>
      <c r="E54" s="441">
        <v>109.99934</v>
      </c>
      <c r="F54" s="441">
        <v>105.00121</v>
      </c>
      <c r="G54" s="441">
        <v>59.99872</v>
      </c>
      <c r="H54" s="630">
        <f t="shared" si="0"/>
        <v>480.00138</v>
      </c>
      <c r="I54" s="506">
        <v>18.30580083</v>
      </c>
      <c r="J54" s="441">
        <v>-12.26985253</v>
      </c>
      <c r="K54" s="441">
        <v>1.85280207</v>
      </c>
      <c r="L54" s="441">
        <v>18.50543743</v>
      </c>
      <c r="M54" s="441">
        <v>16.12879242</v>
      </c>
      <c r="N54" s="441">
        <v>-1.6411931</v>
      </c>
      <c r="O54" s="630">
        <f t="shared" si="1"/>
        <v>40.88178712</v>
      </c>
    </row>
    <row r="55" s="159" customFormat="1" outlineLevel="2" spans="1:16292">
      <c r="A55" s="451" t="s">
        <v>78</v>
      </c>
      <c r="B55" s="506">
        <v>20.95</v>
      </c>
      <c r="C55" s="441">
        <v>20.95</v>
      </c>
      <c r="D55" s="441">
        <v>20.95</v>
      </c>
      <c r="E55" s="441">
        <v>20.95</v>
      </c>
      <c r="F55" s="441">
        <v>20.95</v>
      </c>
      <c r="G55" s="441">
        <v>20.95</v>
      </c>
      <c r="H55" s="630">
        <f t="shared" si="0"/>
        <v>125.7</v>
      </c>
      <c r="I55" s="506">
        <v>1.14893233</v>
      </c>
      <c r="J55" s="441">
        <v>1.32893233</v>
      </c>
      <c r="K55" s="441">
        <v>1.33893233</v>
      </c>
      <c r="L55" s="441">
        <v>1.32893233</v>
      </c>
      <c r="M55" s="441">
        <v>1.34893233</v>
      </c>
      <c r="N55" s="441">
        <v>1.13893233</v>
      </c>
      <c r="O55" s="630">
        <f t="shared" si="1"/>
        <v>7.63359398</v>
      </c>
      <c r="XAL55" s="172"/>
      <c r="XAM55" s="172"/>
      <c r="XAN55" s="172"/>
      <c r="XAO55" s="172"/>
      <c r="XAP55" s="172"/>
      <c r="XAQ55" s="172"/>
      <c r="XAR55" s="172"/>
      <c r="XAS55" s="172"/>
      <c r="XAT55" s="172"/>
      <c r="XAU55" s="172"/>
      <c r="XAV55" s="164"/>
      <c r="XAW55" s="164"/>
      <c r="XAX55" s="164"/>
      <c r="XAY55" s="164"/>
      <c r="XAZ55" s="164"/>
      <c r="XBA55" s="164"/>
      <c r="XBB55" s="164"/>
      <c r="XBC55" s="164"/>
      <c r="XBD55" s="164"/>
      <c r="XBE55" s="164"/>
      <c r="XBF55" s="164"/>
      <c r="XBG55" s="164"/>
      <c r="XBH55" s="164"/>
      <c r="XBI55" s="164"/>
      <c r="XBJ55" s="164"/>
      <c r="XBK55" s="164"/>
      <c r="XBL55" s="164"/>
      <c r="XBM55" s="164"/>
      <c r="XBN55" s="164"/>
      <c r="XBO55" s="164"/>
      <c r="XBP55" s="164"/>
    </row>
    <row r="56" s="159" customFormat="1" outlineLevel="2" spans="1:16292">
      <c r="A56" s="451" t="s">
        <v>79</v>
      </c>
      <c r="B56" s="506">
        <v>56</v>
      </c>
      <c r="C56" s="441">
        <v>20.000064</v>
      </c>
      <c r="D56" s="441">
        <v>35</v>
      </c>
      <c r="E56" s="441">
        <v>56.000176</v>
      </c>
      <c r="F56" s="441">
        <v>56</v>
      </c>
      <c r="G56" s="441">
        <v>40</v>
      </c>
      <c r="H56" s="630">
        <f t="shared" si="0"/>
        <v>263.00024</v>
      </c>
      <c r="I56" s="506">
        <v>12.535286</v>
      </c>
      <c r="J56" s="441">
        <v>2.91375</v>
      </c>
      <c r="K56" s="441">
        <v>6.983386</v>
      </c>
      <c r="L56" s="441">
        <v>13.313562</v>
      </c>
      <c r="M56" s="441">
        <v>13.293386</v>
      </c>
      <c r="N56" s="441">
        <v>9.095186</v>
      </c>
      <c r="O56" s="630">
        <f t="shared" si="1"/>
        <v>58.134556</v>
      </c>
      <c r="XAL56" s="172"/>
      <c r="XAM56" s="172"/>
      <c r="XAN56" s="172"/>
      <c r="XAO56" s="172"/>
      <c r="XAP56" s="172"/>
      <c r="XAQ56" s="172"/>
      <c r="XAR56" s="172"/>
      <c r="XAS56" s="172"/>
      <c r="XAT56" s="172"/>
      <c r="XAU56" s="172"/>
      <c r="XAV56" s="164"/>
      <c r="XAW56" s="164"/>
      <c r="XAX56" s="164"/>
      <c r="XAY56" s="164"/>
      <c r="XAZ56" s="164"/>
      <c r="XBA56" s="164"/>
      <c r="XBB56" s="164"/>
      <c r="XBC56" s="164"/>
      <c r="XBD56" s="164"/>
      <c r="XBE56" s="164"/>
      <c r="XBF56" s="164"/>
      <c r="XBG56" s="164"/>
      <c r="XBH56" s="164"/>
      <c r="XBI56" s="164"/>
      <c r="XBJ56" s="164"/>
      <c r="XBK56" s="164"/>
      <c r="XBL56" s="164"/>
      <c r="XBM56" s="164"/>
      <c r="XBN56" s="164"/>
      <c r="XBO56" s="164"/>
      <c r="XBP56" s="164"/>
    </row>
    <row r="57" s="164" customFormat="1" outlineLevel="2" spans="1:15">
      <c r="A57" s="451" t="s">
        <v>80</v>
      </c>
      <c r="B57" s="506">
        <v>10</v>
      </c>
      <c r="C57" s="441">
        <v>0</v>
      </c>
      <c r="D57" s="441">
        <v>15</v>
      </c>
      <c r="E57" s="441">
        <v>15</v>
      </c>
      <c r="F57" s="441">
        <v>15</v>
      </c>
      <c r="G57" s="441">
        <v>15</v>
      </c>
      <c r="H57" s="630">
        <f t="shared" si="0"/>
        <v>70</v>
      </c>
      <c r="I57" s="506">
        <v>0.35567</v>
      </c>
      <c r="J57" s="441">
        <v>0.70567</v>
      </c>
      <c r="K57" s="441">
        <v>4.00567</v>
      </c>
      <c r="L57" s="441">
        <v>4.00567</v>
      </c>
      <c r="M57" s="441">
        <v>4.00567</v>
      </c>
      <c r="N57" s="441">
        <v>4.00567</v>
      </c>
      <c r="O57" s="630">
        <f t="shared" si="1"/>
        <v>17.08402</v>
      </c>
    </row>
    <row r="58" s="164" customFormat="1" outlineLevel="2" spans="1:15">
      <c r="A58" s="451" t="s">
        <v>81</v>
      </c>
      <c r="B58" s="506">
        <v>0</v>
      </c>
      <c r="C58" s="441">
        <v>0</v>
      </c>
      <c r="D58" s="441">
        <v>0</v>
      </c>
      <c r="E58" s="441">
        <v>0</v>
      </c>
      <c r="F58" s="441">
        <v>0</v>
      </c>
      <c r="G58" s="441">
        <v>0</v>
      </c>
      <c r="H58" s="630">
        <f t="shared" si="0"/>
        <v>0</v>
      </c>
      <c r="I58" s="506">
        <v>0</v>
      </c>
      <c r="J58" s="441">
        <v>0</v>
      </c>
      <c r="K58" s="441">
        <v>0</v>
      </c>
      <c r="L58" s="441">
        <v>0</v>
      </c>
      <c r="M58" s="441">
        <v>0</v>
      </c>
      <c r="N58" s="441">
        <v>0</v>
      </c>
      <c r="O58" s="630">
        <f t="shared" si="1"/>
        <v>0</v>
      </c>
    </row>
    <row r="59" s="164" customFormat="1" outlineLevel="2" spans="1:15">
      <c r="A59" s="451" t="s">
        <v>82</v>
      </c>
      <c r="B59" s="506">
        <v>0</v>
      </c>
      <c r="C59" s="441">
        <v>0</v>
      </c>
      <c r="D59" s="441">
        <v>0</v>
      </c>
      <c r="E59" s="441">
        <v>0</v>
      </c>
      <c r="F59" s="441">
        <v>0</v>
      </c>
      <c r="G59" s="441">
        <v>0</v>
      </c>
      <c r="H59" s="630">
        <f t="shared" si="0"/>
        <v>0</v>
      </c>
      <c r="I59" s="506">
        <v>0</v>
      </c>
      <c r="J59" s="441">
        <v>0</v>
      </c>
      <c r="K59" s="441">
        <v>0</v>
      </c>
      <c r="L59" s="441">
        <v>0</v>
      </c>
      <c r="M59" s="441">
        <v>0</v>
      </c>
      <c r="N59" s="441">
        <v>0</v>
      </c>
      <c r="O59" s="630">
        <f t="shared" si="1"/>
        <v>0</v>
      </c>
    </row>
    <row r="60" s="159" customFormat="1" outlineLevel="2" spans="1:15">
      <c r="A60" s="451" t="s">
        <v>83</v>
      </c>
      <c r="B60" s="506">
        <v>0</v>
      </c>
      <c r="C60" s="441">
        <v>0</v>
      </c>
      <c r="D60" s="441">
        <v>0</v>
      </c>
      <c r="E60" s="441">
        <v>0</v>
      </c>
      <c r="F60" s="441">
        <v>0</v>
      </c>
      <c r="G60" s="441">
        <v>0</v>
      </c>
      <c r="H60" s="630">
        <f t="shared" si="0"/>
        <v>0</v>
      </c>
      <c r="I60" s="506">
        <v>-0.186617</v>
      </c>
      <c r="J60" s="441">
        <v>-0.186617</v>
      </c>
      <c r="K60" s="441">
        <v>-0.186617</v>
      </c>
      <c r="L60" s="441">
        <v>-0.186617</v>
      </c>
      <c r="M60" s="441">
        <v>-0.186617</v>
      </c>
      <c r="N60" s="441">
        <v>-0.186617</v>
      </c>
      <c r="O60" s="630">
        <f t="shared" si="1"/>
        <v>-1.119702</v>
      </c>
    </row>
    <row r="61" s="163" customFormat="1" spans="1:15">
      <c r="A61" s="445" t="s">
        <v>84</v>
      </c>
      <c r="B61" s="446">
        <v>196.95256</v>
      </c>
      <c r="C61" s="447">
        <v>60.950064</v>
      </c>
      <c r="D61" s="447">
        <v>145.94955</v>
      </c>
      <c r="E61" s="447">
        <v>201.949516</v>
      </c>
      <c r="F61" s="447">
        <v>196.95121</v>
      </c>
      <c r="G61" s="447">
        <v>135.94872</v>
      </c>
      <c r="H61" s="631">
        <f t="shared" si="0"/>
        <v>938.70162</v>
      </c>
      <c r="I61" s="446">
        <v>29.60214382</v>
      </c>
      <c r="J61" s="447">
        <v>-10.20264554</v>
      </c>
      <c r="K61" s="447">
        <v>11.57724506</v>
      </c>
      <c r="L61" s="447">
        <v>34.56005642</v>
      </c>
      <c r="M61" s="447">
        <v>31.88323541</v>
      </c>
      <c r="N61" s="447">
        <v>8.00054989</v>
      </c>
      <c r="O61" s="631">
        <f t="shared" si="1"/>
        <v>105.42058506</v>
      </c>
    </row>
    <row r="62" s="164" customFormat="1" outlineLevel="2" spans="1:15">
      <c r="A62" s="451" t="s">
        <v>85</v>
      </c>
      <c r="B62" s="506">
        <v>52.8</v>
      </c>
      <c r="C62" s="441">
        <v>12.1</v>
      </c>
      <c r="D62" s="441">
        <v>79.2</v>
      </c>
      <c r="E62" s="441">
        <v>71.5</v>
      </c>
      <c r="F62" s="441">
        <v>79.2</v>
      </c>
      <c r="G62" s="441">
        <v>72.6</v>
      </c>
      <c r="H62" s="630">
        <f t="shared" si="0"/>
        <v>367.4</v>
      </c>
      <c r="I62" s="506">
        <v>5.56379073</v>
      </c>
      <c r="J62" s="441">
        <v>-1.41620927</v>
      </c>
      <c r="K62" s="441">
        <v>12.48879073</v>
      </c>
      <c r="L62" s="441">
        <v>9.49879073</v>
      </c>
      <c r="M62" s="441">
        <v>10.81879073</v>
      </c>
      <c r="N62" s="441">
        <v>9.18879072999999</v>
      </c>
      <c r="O62" s="630">
        <f t="shared" si="1"/>
        <v>46.14274438</v>
      </c>
    </row>
    <row r="63" s="164" customFormat="1" outlineLevel="2" spans="1:15">
      <c r="A63" s="451" t="s">
        <v>86</v>
      </c>
      <c r="B63" s="506">
        <v>42</v>
      </c>
      <c r="C63" s="441">
        <v>8</v>
      </c>
      <c r="D63" s="441">
        <v>45</v>
      </c>
      <c r="E63" s="441">
        <v>45</v>
      </c>
      <c r="F63" s="441">
        <v>42</v>
      </c>
      <c r="G63" s="441">
        <v>35</v>
      </c>
      <c r="H63" s="630">
        <f t="shared" si="0"/>
        <v>217</v>
      </c>
      <c r="I63" s="506">
        <v>10.67</v>
      </c>
      <c r="J63" s="441">
        <v>1.14</v>
      </c>
      <c r="K63" s="441">
        <v>11.568</v>
      </c>
      <c r="L63" s="441">
        <v>11.568</v>
      </c>
      <c r="M63" s="441">
        <v>10.668</v>
      </c>
      <c r="N63" s="441">
        <v>8.488</v>
      </c>
      <c r="O63" s="630">
        <f t="shared" si="1"/>
        <v>54.102</v>
      </c>
    </row>
    <row r="64" s="164" customFormat="1" outlineLevel="2" spans="1:15">
      <c r="A64" s="451" t="s">
        <v>87</v>
      </c>
      <c r="B64" s="506">
        <v>52</v>
      </c>
      <c r="C64" s="441">
        <v>1</v>
      </c>
      <c r="D64" s="441">
        <v>127</v>
      </c>
      <c r="E64" s="441">
        <v>127</v>
      </c>
      <c r="F64" s="441">
        <v>120</v>
      </c>
      <c r="G64" s="441">
        <v>123</v>
      </c>
      <c r="H64" s="630">
        <f t="shared" si="0"/>
        <v>550</v>
      </c>
      <c r="I64" s="506">
        <v>-11.73251333</v>
      </c>
      <c r="J64" s="441">
        <v>-8.63251333</v>
      </c>
      <c r="K64" s="441">
        <v>7.37748667</v>
      </c>
      <c r="L64" s="441">
        <v>6.87500001</v>
      </c>
      <c r="M64" s="441">
        <v>5.54748667</v>
      </c>
      <c r="N64" s="441">
        <v>7.61748667000001</v>
      </c>
      <c r="O64" s="630">
        <f t="shared" si="1"/>
        <v>7.05243336000001</v>
      </c>
    </row>
    <row r="65" s="164" customFormat="1" outlineLevel="2" spans="1:15">
      <c r="A65" s="451" t="s">
        <v>88</v>
      </c>
      <c r="B65" s="506">
        <v>150</v>
      </c>
      <c r="C65" s="441">
        <v>50</v>
      </c>
      <c r="D65" s="441">
        <v>200</v>
      </c>
      <c r="E65" s="441">
        <v>240</v>
      </c>
      <c r="F65" s="441">
        <v>260</v>
      </c>
      <c r="G65" s="441">
        <v>300</v>
      </c>
      <c r="H65" s="639">
        <f t="shared" si="0"/>
        <v>1200</v>
      </c>
      <c r="I65" s="506">
        <v>7.83000000000001</v>
      </c>
      <c r="J65" s="441">
        <v>-8.37</v>
      </c>
      <c r="K65" s="441">
        <v>4.83000000000001</v>
      </c>
      <c r="L65" s="441">
        <v>10.88</v>
      </c>
      <c r="M65" s="441">
        <v>15.53</v>
      </c>
      <c r="N65" s="441">
        <v>21.8</v>
      </c>
      <c r="O65" s="639">
        <f t="shared" si="1"/>
        <v>52.5</v>
      </c>
    </row>
    <row r="66" s="164" customFormat="1" outlineLevel="2" spans="1:15">
      <c r="A66" s="451" t="s">
        <v>90</v>
      </c>
      <c r="B66" s="506">
        <v>42.86</v>
      </c>
      <c r="C66" s="441">
        <v>0</v>
      </c>
      <c r="D66" s="441">
        <v>36.73</v>
      </c>
      <c r="E66" s="441">
        <v>42.86</v>
      </c>
      <c r="F66" s="441">
        <v>38.77</v>
      </c>
      <c r="G66" s="441">
        <v>42.86</v>
      </c>
      <c r="H66" s="630">
        <f t="shared" si="0"/>
        <v>204.08</v>
      </c>
      <c r="I66" s="506">
        <v>7.64908334</v>
      </c>
      <c r="J66" s="441">
        <v>-6.02091666</v>
      </c>
      <c r="K66" s="441">
        <v>5.64708334</v>
      </c>
      <c r="L66" s="441">
        <v>8.18708334</v>
      </c>
      <c r="M66" s="441">
        <v>6.35708334</v>
      </c>
      <c r="N66" s="441">
        <v>6.91908334</v>
      </c>
      <c r="O66" s="630">
        <f t="shared" si="1"/>
        <v>28.73850004</v>
      </c>
    </row>
    <row r="67" s="164" customFormat="1" outlineLevel="2" spans="1:15">
      <c r="A67" s="451" t="s">
        <v>204</v>
      </c>
      <c r="B67" s="506">
        <v>41</v>
      </c>
      <c r="C67" s="441">
        <v>20</v>
      </c>
      <c r="D67" s="441">
        <v>41</v>
      </c>
      <c r="E67" s="441">
        <v>41</v>
      </c>
      <c r="F67" s="441">
        <v>41</v>
      </c>
      <c r="G67" s="441">
        <v>41</v>
      </c>
      <c r="H67" s="630">
        <f t="shared" si="0"/>
        <v>225</v>
      </c>
      <c r="I67" s="506">
        <v>7.75</v>
      </c>
      <c r="J67" s="441">
        <v>3.9</v>
      </c>
      <c r="K67" s="441">
        <v>7.75</v>
      </c>
      <c r="L67" s="441">
        <v>7.65</v>
      </c>
      <c r="M67" s="441">
        <v>7.75</v>
      </c>
      <c r="N67" s="441">
        <v>7.65</v>
      </c>
      <c r="O67" s="630">
        <f t="shared" si="1"/>
        <v>42.45</v>
      </c>
    </row>
    <row r="68" s="164" customFormat="1" outlineLevel="2" spans="1:15">
      <c r="A68" s="451" t="s">
        <v>92</v>
      </c>
      <c r="B68" s="506">
        <v>8</v>
      </c>
      <c r="C68" s="441">
        <v>8</v>
      </c>
      <c r="D68" s="441">
        <v>8</v>
      </c>
      <c r="E68" s="441">
        <v>8</v>
      </c>
      <c r="F68" s="441">
        <v>8</v>
      </c>
      <c r="G68" s="441">
        <v>8</v>
      </c>
      <c r="H68" s="630">
        <f t="shared" si="0"/>
        <v>48</v>
      </c>
      <c r="I68" s="506">
        <v>4.4</v>
      </c>
      <c r="J68" s="441">
        <v>4.4</v>
      </c>
      <c r="K68" s="441">
        <v>4.4</v>
      </c>
      <c r="L68" s="441">
        <v>4.4</v>
      </c>
      <c r="M68" s="441">
        <v>4.4</v>
      </c>
      <c r="N68" s="441">
        <v>4.4</v>
      </c>
      <c r="O68" s="630">
        <f t="shared" si="1"/>
        <v>26.4</v>
      </c>
    </row>
    <row r="69" s="164" customFormat="1" outlineLevel="2" spans="1:15">
      <c r="A69" s="451" t="s">
        <v>93</v>
      </c>
      <c r="B69" s="506">
        <v>0</v>
      </c>
      <c r="C69" s="441">
        <v>0</v>
      </c>
      <c r="D69" s="441">
        <v>0</v>
      </c>
      <c r="E69" s="441">
        <v>0</v>
      </c>
      <c r="F69" s="441">
        <v>0</v>
      </c>
      <c r="G69" s="441">
        <v>0</v>
      </c>
      <c r="H69" s="630">
        <f t="shared" si="0"/>
        <v>0</v>
      </c>
      <c r="I69" s="506">
        <v>7.5e-5</v>
      </c>
      <c r="J69" s="441">
        <v>7.5e-5</v>
      </c>
      <c r="K69" s="441">
        <v>7.5e-5</v>
      </c>
      <c r="L69" s="441">
        <v>7.5e-5</v>
      </c>
      <c r="M69" s="441">
        <v>7.5e-5</v>
      </c>
      <c r="N69" s="441">
        <v>7.5e-5</v>
      </c>
      <c r="O69" s="630">
        <f t="shared" si="1"/>
        <v>0.00045</v>
      </c>
    </row>
    <row r="70" s="164" customFormat="1" outlineLevel="2" spans="1:15">
      <c r="A70" s="451" t="s">
        <v>178</v>
      </c>
      <c r="B70" s="506">
        <v>0</v>
      </c>
      <c r="C70" s="441">
        <v>0</v>
      </c>
      <c r="D70" s="441">
        <v>0</v>
      </c>
      <c r="E70" s="441">
        <v>0</v>
      </c>
      <c r="F70" s="441">
        <v>0</v>
      </c>
      <c r="G70" s="441">
        <v>0</v>
      </c>
      <c r="H70" s="630">
        <f t="shared" si="0"/>
        <v>0</v>
      </c>
      <c r="I70" s="506">
        <v>0</v>
      </c>
      <c r="J70" s="441">
        <v>0</v>
      </c>
      <c r="K70" s="441">
        <v>0</v>
      </c>
      <c r="L70" s="441">
        <v>0</v>
      </c>
      <c r="M70" s="441">
        <v>0</v>
      </c>
      <c r="N70" s="441">
        <v>0</v>
      </c>
      <c r="O70" s="630">
        <f t="shared" si="1"/>
        <v>0</v>
      </c>
    </row>
    <row r="71" s="164" customFormat="1" outlineLevel="2" spans="1:15">
      <c r="A71" s="451" t="s">
        <v>179</v>
      </c>
      <c r="B71" s="506">
        <v>0</v>
      </c>
      <c r="C71" s="441">
        <v>0</v>
      </c>
      <c r="D71" s="441">
        <v>100</v>
      </c>
      <c r="E71" s="441">
        <v>300</v>
      </c>
      <c r="F71" s="441">
        <v>350</v>
      </c>
      <c r="G71" s="441">
        <v>350</v>
      </c>
      <c r="H71" s="630">
        <f t="shared" si="0"/>
        <v>1100</v>
      </c>
      <c r="I71" s="506">
        <v>0</v>
      </c>
      <c r="J71" s="441">
        <v>0</v>
      </c>
      <c r="K71" s="441">
        <v>5.2</v>
      </c>
      <c r="L71" s="441">
        <v>18.4</v>
      </c>
      <c r="M71" s="441">
        <v>21.2</v>
      </c>
      <c r="N71" s="441">
        <v>21.2</v>
      </c>
      <c r="O71" s="630">
        <f t="shared" si="1"/>
        <v>66</v>
      </c>
    </row>
    <row r="72" s="164" customFormat="1" outlineLevel="2" spans="1:15">
      <c r="A72" s="451" t="s">
        <v>180</v>
      </c>
      <c r="B72" s="506">
        <v>0</v>
      </c>
      <c r="C72" s="441">
        <v>0</v>
      </c>
      <c r="D72" s="441">
        <v>248</v>
      </c>
      <c r="E72" s="441">
        <v>259</v>
      </c>
      <c r="F72" s="441">
        <v>271</v>
      </c>
      <c r="G72" s="441">
        <v>226</v>
      </c>
      <c r="H72" s="630">
        <f t="shared" ref="H72:H135" si="2">SUM(B72:G72)</f>
        <v>1004</v>
      </c>
      <c r="I72" s="506">
        <v>0</v>
      </c>
      <c r="J72" s="441">
        <v>0</v>
      </c>
      <c r="K72" s="441">
        <v>15.28690838</v>
      </c>
      <c r="L72" s="441">
        <v>17.05257764</v>
      </c>
      <c r="M72" s="441">
        <v>14.22694421</v>
      </c>
      <c r="N72" s="441">
        <v>5.85556975999998</v>
      </c>
      <c r="O72" s="630">
        <f t="shared" ref="O72:O135" si="3">SUM(I72:N72)</f>
        <v>52.42199999</v>
      </c>
    </row>
    <row r="73" s="164" customFormat="1" outlineLevel="2" spans="1:15">
      <c r="A73" s="451" t="s">
        <v>94</v>
      </c>
      <c r="B73" s="506">
        <v>0</v>
      </c>
      <c r="C73" s="441">
        <v>0</v>
      </c>
      <c r="D73" s="441">
        <v>0</v>
      </c>
      <c r="E73" s="441">
        <v>0</v>
      </c>
      <c r="F73" s="441">
        <v>0</v>
      </c>
      <c r="G73" s="441">
        <v>0</v>
      </c>
      <c r="H73" s="630">
        <f t="shared" si="2"/>
        <v>0</v>
      </c>
      <c r="I73" s="506">
        <v>0</v>
      </c>
      <c r="J73" s="441">
        <v>0</v>
      </c>
      <c r="K73" s="441">
        <v>0</v>
      </c>
      <c r="L73" s="441">
        <v>0</v>
      </c>
      <c r="M73" s="441">
        <v>0</v>
      </c>
      <c r="N73" s="441">
        <v>0</v>
      </c>
      <c r="O73" s="630">
        <f t="shared" si="3"/>
        <v>0</v>
      </c>
    </row>
    <row r="74" s="164" customFormat="1" outlineLevel="2" spans="1:15">
      <c r="A74" s="451" t="s">
        <v>181</v>
      </c>
      <c r="B74" s="506">
        <v>0</v>
      </c>
      <c r="C74" s="441">
        <v>0</v>
      </c>
      <c r="D74" s="441">
        <v>0</v>
      </c>
      <c r="E74" s="441">
        <v>0</v>
      </c>
      <c r="F74" s="441">
        <v>0</v>
      </c>
      <c r="G74" s="441">
        <v>0</v>
      </c>
      <c r="H74" s="630">
        <f t="shared" si="2"/>
        <v>0</v>
      </c>
      <c r="I74" s="506">
        <v>0</v>
      </c>
      <c r="J74" s="441">
        <v>0</v>
      </c>
      <c r="K74" s="441">
        <v>0</v>
      </c>
      <c r="L74" s="441">
        <v>0</v>
      </c>
      <c r="M74" s="441">
        <v>0</v>
      </c>
      <c r="N74" s="441">
        <v>0</v>
      </c>
      <c r="O74" s="630">
        <f t="shared" si="3"/>
        <v>0</v>
      </c>
    </row>
    <row r="75" s="164" customFormat="1" outlineLevel="2" spans="1:15">
      <c r="A75" s="451" t="s">
        <v>182</v>
      </c>
      <c r="B75" s="506">
        <v>0</v>
      </c>
      <c r="C75" s="441">
        <v>0</v>
      </c>
      <c r="D75" s="441">
        <v>0</v>
      </c>
      <c r="E75" s="441">
        <v>0</v>
      </c>
      <c r="F75" s="441">
        <v>0</v>
      </c>
      <c r="G75" s="441">
        <v>0</v>
      </c>
      <c r="H75" s="630">
        <f t="shared" si="2"/>
        <v>0</v>
      </c>
      <c r="I75" s="506">
        <v>0</v>
      </c>
      <c r="J75" s="441">
        <v>0</v>
      </c>
      <c r="K75" s="441">
        <v>0</v>
      </c>
      <c r="L75" s="441">
        <v>0</v>
      </c>
      <c r="M75" s="441">
        <v>0</v>
      </c>
      <c r="N75" s="441">
        <v>0</v>
      </c>
      <c r="O75" s="630">
        <f t="shared" si="3"/>
        <v>0</v>
      </c>
    </row>
    <row r="76" s="163" customFormat="1" spans="1:15">
      <c r="A76" s="445" t="s">
        <v>95</v>
      </c>
      <c r="B76" s="446">
        <v>388.66</v>
      </c>
      <c r="C76" s="447">
        <v>99.1</v>
      </c>
      <c r="D76" s="447">
        <v>884.93</v>
      </c>
      <c r="E76" s="447">
        <v>1134.36</v>
      </c>
      <c r="F76" s="447">
        <v>1209.97</v>
      </c>
      <c r="G76" s="447">
        <v>1198.46</v>
      </c>
      <c r="H76" s="631">
        <f t="shared" si="2"/>
        <v>4915.48</v>
      </c>
      <c r="I76" s="446">
        <v>32.13043574</v>
      </c>
      <c r="J76" s="447">
        <v>-14.99956426</v>
      </c>
      <c r="K76" s="447">
        <v>74.54834412</v>
      </c>
      <c r="L76" s="447">
        <v>94.51152672</v>
      </c>
      <c r="M76" s="447">
        <v>96.49837995</v>
      </c>
      <c r="N76" s="447">
        <v>93.1190055</v>
      </c>
      <c r="O76" s="631">
        <f t="shared" si="3"/>
        <v>375.80812777</v>
      </c>
    </row>
    <row r="77" s="163" customFormat="1" spans="1:15">
      <c r="A77" s="445" t="s">
        <v>96</v>
      </c>
      <c r="B77" s="446">
        <v>0</v>
      </c>
      <c r="C77" s="447">
        <v>0</v>
      </c>
      <c r="D77" s="447">
        <v>0</v>
      </c>
      <c r="E77" s="447">
        <v>0</v>
      </c>
      <c r="F77" s="447">
        <v>0</v>
      </c>
      <c r="G77" s="447">
        <v>0</v>
      </c>
      <c r="H77" s="631">
        <f t="shared" si="2"/>
        <v>0</v>
      </c>
      <c r="I77" s="446">
        <v>-11.5041182</v>
      </c>
      <c r="J77" s="447">
        <v>-11.8301182</v>
      </c>
      <c r="K77" s="447">
        <v>-12.30525899</v>
      </c>
      <c r="L77" s="447">
        <v>-12.6301182</v>
      </c>
      <c r="M77" s="447">
        <v>-12.3901182</v>
      </c>
      <c r="N77" s="447">
        <v>-39.3603682</v>
      </c>
      <c r="O77" s="631">
        <f t="shared" si="3"/>
        <v>-100.02009999</v>
      </c>
    </row>
    <row r="78" s="159" customFormat="1" spans="1:15">
      <c r="A78" s="213" t="s">
        <v>183</v>
      </c>
      <c r="B78" s="214">
        <v>585.61256</v>
      </c>
      <c r="C78" s="215">
        <v>160.050064</v>
      </c>
      <c r="D78" s="215">
        <v>1030.87955</v>
      </c>
      <c r="E78" s="215">
        <v>1336.309516</v>
      </c>
      <c r="F78" s="215">
        <v>1406.92121</v>
      </c>
      <c r="G78" s="215">
        <v>1334.40872</v>
      </c>
      <c r="H78" s="634">
        <f t="shared" si="2"/>
        <v>5854.18162</v>
      </c>
      <c r="I78" s="214">
        <v>50.22846136</v>
      </c>
      <c r="J78" s="215">
        <v>-37.032328</v>
      </c>
      <c r="K78" s="215">
        <v>73.82033019</v>
      </c>
      <c r="L78" s="215">
        <v>116.44146494</v>
      </c>
      <c r="M78" s="215">
        <v>115.99149716</v>
      </c>
      <c r="N78" s="215">
        <v>61.75918719</v>
      </c>
      <c r="O78" s="634">
        <f t="shared" si="3"/>
        <v>381.20861284</v>
      </c>
    </row>
    <row r="79" s="159" customFormat="1" outlineLevel="2" spans="1:15">
      <c r="A79" s="451" t="s">
        <v>98</v>
      </c>
      <c r="B79" s="506">
        <v>0</v>
      </c>
      <c r="C79" s="441">
        <v>0</v>
      </c>
      <c r="D79" s="441">
        <v>0</v>
      </c>
      <c r="E79" s="441">
        <v>0</v>
      </c>
      <c r="F79" s="441">
        <v>0</v>
      </c>
      <c r="G79" s="441">
        <v>0</v>
      </c>
      <c r="H79" s="630">
        <f t="shared" si="2"/>
        <v>0</v>
      </c>
      <c r="I79" s="506">
        <v>0</v>
      </c>
      <c r="J79" s="441">
        <v>0</v>
      </c>
      <c r="K79" s="441">
        <v>0</v>
      </c>
      <c r="L79" s="441">
        <v>0</v>
      </c>
      <c r="M79" s="441">
        <v>0</v>
      </c>
      <c r="N79" s="441">
        <v>0</v>
      </c>
      <c r="O79" s="630">
        <f t="shared" si="3"/>
        <v>0</v>
      </c>
    </row>
    <row r="80" s="159" customFormat="1" outlineLevel="2" spans="1:15">
      <c r="A80" s="451" t="s">
        <v>99</v>
      </c>
      <c r="B80" s="506">
        <v>3.5</v>
      </c>
      <c r="C80" s="441">
        <v>1.88</v>
      </c>
      <c r="D80" s="441">
        <v>10.86</v>
      </c>
      <c r="E80" s="441">
        <v>17.65</v>
      </c>
      <c r="F80" s="441">
        <v>15.51</v>
      </c>
      <c r="G80" s="441">
        <v>12.97</v>
      </c>
      <c r="H80" s="630">
        <f t="shared" si="2"/>
        <v>62.37</v>
      </c>
      <c r="I80" s="506">
        <v>-1.61666667</v>
      </c>
      <c r="J80" s="441">
        <v>-1.63666667</v>
      </c>
      <c r="K80" s="441">
        <v>3.44333333</v>
      </c>
      <c r="L80" s="441">
        <v>6.30343766</v>
      </c>
      <c r="M80" s="441">
        <v>5.28333333</v>
      </c>
      <c r="N80" s="441">
        <v>4.59333333</v>
      </c>
      <c r="O80" s="630">
        <f t="shared" si="3"/>
        <v>16.37010431</v>
      </c>
    </row>
    <row r="81" s="159" customFormat="1" outlineLevel="2" spans="1:15">
      <c r="A81" s="451" t="s">
        <v>100</v>
      </c>
      <c r="B81" s="506">
        <v>0</v>
      </c>
      <c r="C81" s="441">
        <v>0</v>
      </c>
      <c r="D81" s="441">
        <v>0</v>
      </c>
      <c r="E81" s="441">
        <v>0</v>
      </c>
      <c r="F81" s="441">
        <v>0</v>
      </c>
      <c r="G81" s="441">
        <v>0</v>
      </c>
      <c r="H81" s="630">
        <f t="shared" si="2"/>
        <v>0</v>
      </c>
      <c r="I81" s="506">
        <v>0</v>
      </c>
      <c r="J81" s="441">
        <v>0</v>
      </c>
      <c r="K81" s="441">
        <v>0</v>
      </c>
      <c r="L81" s="441">
        <v>0</v>
      </c>
      <c r="M81" s="441">
        <v>0</v>
      </c>
      <c r="N81" s="441">
        <v>0</v>
      </c>
      <c r="O81" s="630">
        <f t="shared" si="3"/>
        <v>0</v>
      </c>
    </row>
    <row r="82" s="159" customFormat="1" outlineLevel="2" spans="1:15">
      <c r="A82" s="451" t="s">
        <v>101</v>
      </c>
      <c r="B82" s="506">
        <v>0</v>
      </c>
      <c r="C82" s="441">
        <v>0</v>
      </c>
      <c r="D82" s="441">
        <v>0</v>
      </c>
      <c r="E82" s="441">
        <v>0</v>
      </c>
      <c r="F82" s="441">
        <v>0</v>
      </c>
      <c r="G82" s="441">
        <v>0</v>
      </c>
      <c r="H82" s="630">
        <f t="shared" si="2"/>
        <v>0</v>
      </c>
      <c r="I82" s="506">
        <v>3.19999999999999e-7</v>
      </c>
      <c r="J82" s="441">
        <v>3.19999999999999e-7</v>
      </c>
      <c r="K82" s="441">
        <v>3.19999999999999e-7</v>
      </c>
      <c r="L82" s="441">
        <v>3.19999999999999e-7</v>
      </c>
      <c r="M82" s="441">
        <v>3.19999999999999e-7</v>
      </c>
      <c r="N82" s="441">
        <v>3.19999999999999e-7</v>
      </c>
      <c r="O82" s="630">
        <f t="shared" si="3"/>
        <v>1.91999999999999e-6</v>
      </c>
    </row>
    <row r="83" s="159" customFormat="1" outlineLevel="2" spans="1:15">
      <c r="A83" s="451" t="s">
        <v>102</v>
      </c>
      <c r="B83" s="506">
        <v>200</v>
      </c>
      <c r="C83" s="441">
        <v>120</v>
      </c>
      <c r="D83" s="441">
        <v>230</v>
      </c>
      <c r="E83" s="441">
        <v>229.99908</v>
      </c>
      <c r="F83" s="441">
        <v>210</v>
      </c>
      <c r="G83" s="441">
        <v>110</v>
      </c>
      <c r="H83" s="630">
        <f t="shared" si="2"/>
        <v>1099.99908</v>
      </c>
      <c r="I83" s="506">
        <v>8.42630164999999</v>
      </c>
      <c r="J83" s="441">
        <v>-2.38609834999999</v>
      </c>
      <c r="K83" s="441">
        <v>13.11520165</v>
      </c>
      <c r="L83" s="441">
        <v>13.03757285</v>
      </c>
      <c r="M83" s="441">
        <v>10.83520165</v>
      </c>
      <c r="N83" s="441">
        <v>1.93478778999999</v>
      </c>
      <c r="O83" s="630">
        <f t="shared" si="3"/>
        <v>44.96296724</v>
      </c>
    </row>
    <row r="84" s="159" customFormat="1" outlineLevel="2" spans="1:15">
      <c r="A84" s="451" t="s">
        <v>103</v>
      </c>
      <c r="B84" s="506">
        <v>1050</v>
      </c>
      <c r="C84" s="441">
        <v>350</v>
      </c>
      <c r="D84" s="441">
        <v>1050</v>
      </c>
      <c r="E84" s="441">
        <v>1050</v>
      </c>
      <c r="F84" s="441">
        <v>1050</v>
      </c>
      <c r="G84" s="441">
        <v>950</v>
      </c>
      <c r="H84" s="630">
        <f t="shared" si="2"/>
        <v>5500</v>
      </c>
      <c r="I84" s="506">
        <v>110.502211</v>
      </c>
      <c r="J84" s="441">
        <v>17.862211</v>
      </c>
      <c r="K84" s="441">
        <v>110.402211</v>
      </c>
      <c r="L84" s="441">
        <v>109.904984</v>
      </c>
      <c r="M84" s="441">
        <v>109.902211</v>
      </c>
      <c r="N84" s="441">
        <v>91.728945</v>
      </c>
      <c r="O84" s="630">
        <f t="shared" si="3"/>
        <v>550.302773</v>
      </c>
    </row>
    <row r="85" s="163" customFormat="1" spans="1:15">
      <c r="A85" s="445" t="s">
        <v>104</v>
      </c>
      <c r="B85" s="446">
        <v>1253.5</v>
      </c>
      <c r="C85" s="447">
        <v>471.88</v>
      </c>
      <c r="D85" s="447">
        <v>1290.86</v>
      </c>
      <c r="E85" s="447">
        <v>1297.64908</v>
      </c>
      <c r="F85" s="447">
        <v>1275.51</v>
      </c>
      <c r="G85" s="447">
        <v>1072.97</v>
      </c>
      <c r="H85" s="631">
        <f t="shared" si="2"/>
        <v>6662.36908</v>
      </c>
      <c r="I85" s="446">
        <v>117.3118463</v>
      </c>
      <c r="J85" s="447">
        <v>13.8394463000001</v>
      </c>
      <c r="K85" s="447">
        <v>126.9607463</v>
      </c>
      <c r="L85" s="447">
        <v>129.24599483</v>
      </c>
      <c r="M85" s="447">
        <v>126.0207463</v>
      </c>
      <c r="N85" s="447">
        <v>98.25706644</v>
      </c>
      <c r="O85" s="631">
        <f t="shared" si="3"/>
        <v>611.63584647</v>
      </c>
    </row>
    <row r="86" s="159" customFormat="1" outlineLevel="2" spans="1:15">
      <c r="A86" s="451" t="s">
        <v>105</v>
      </c>
      <c r="B86" s="506">
        <v>120</v>
      </c>
      <c r="C86" s="441">
        <v>27</v>
      </c>
      <c r="D86" s="441">
        <v>133</v>
      </c>
      <c r="E86" s="441">
        <v>137</v>
      </c>
      <c r="F86" s="441">
        <v>116</v>
      </c>
      <c r="G86" s="441">
        <v>75</v>
      </c>
      <c r="H86" s="640">
        <f t="shared" si="2"/>
        <v>608</v>
      </c>
      <c r="I86" s="506">
        <v>11.41666667</v>
      </c>
      <c r="J86" s="441">
        <v>-4.58333333</v>
      </c>
      <c r="K86" s="441">
        <v>15.41666667</v>
      </c>
      <c r="L86" s="441">
        <v>19.41666667</v>
      </c>
      <c r="M86" s="441">
        <v>4.41666667</v>
      </c>
      <c r="N86" s="441">
        <v>-0.0833333299999999</v>
      </c>
      <c r="O86" s="640">
        <f t="shared" si="3"/>
        <v>46.00000002</v>
      </c>
    </row>
    <row r="87" s="164" customFormat="1" outlineLevel="2" spans="1:15">
      <c r="A87" s="451" t="s">
        <v>107</v>
      </c>
      <c r="B87" s="506">
        <v>250</v>
      </c>
      <c r="C87" s="441">
        <v>70</v>
      </c>
      <c r="D87" s="441">
        <v>380</v>
      </c>
      <c r="E87" s="441">
        <v>480</v>
      </c>
      <c r="F87" s="441">
        <v>480</v>
      </c>
      <c r="G87" s="441">
        <v>350</v>
      </c>
      <c r="H87" s="640">
        <f t="shared" si="2"/>
        <v>2010</v>
      </c>
      <c r="I87" s="506">
        <v>2.61168567</v>
      </c>
      <c r="J87" s="441">
        <v>-11.76176167</v>
      </c>
      <c r="K87" s="441">
        <v>27.575019</v>
      </c>
      <c r="L87" s="441">
        <v>41.08168567</v>
      </c>
      <c r="M87" s="441">
        <v>41.065019</v>
      </c>
      <c r="N87" s="441">
        <v>18.085019</v>
      </c>
      <c r="O87" s="640">
        <f t="shared" si="3"/>
        <v>118.65666667</v>
      </c>
    </row>
    <row r="88" s="159" customFormat="1" outlineLevel="2" spans="1:15">
      <c r="A88" s="451" t="s">
        <v>108</v>
      </c>
      <c r="B88" s="506">
        <v>9</v>
      </c>
      <c r="C88" s="441">
        <v>0</v>
      </c>
      <c r="D88" s="441">
        <v>164</v>
      </c>
      <c r="E88" s="441">
        <v>180</v>
      </c>
      <c r="F88" s="441">
        <v>171</v>
      </c>
      <c r="G88" s="441">
        <v>180</v>
      </c>
      <c r="H88" s="630">
        <f t="shared" si="2"/>
        <v>704</v>
      </c>
      <c r="I88" s="506">
        <v>-6.99333333</v>
      </c>
      <c r="J88" s="441">
        <v>-7.14333333</v>
      </c>
      <c r="K88" s="441">
        <v>13.76666667</v>
      </c>
      <c r="L88" s="441">
        <v>16.60666667</v>
      </c>
      <c r="M88" s="441">
        <v>14.89666667</v>
      </c>
      <c r="N88" s="441">
        <v>16.60666667</v>
      </c>
      <c r="O88" s="630">
        <f t="shared" si="3"/>
        <v>47.74000002</v>
      </c>
    </row>
    <row r="89" s="159" customFormat="1" outlineLevel="2" spans="1:15">
      <c r="A89" s="451" t="s">
        <v>109</v>
      </c>
      <c r="B89" s="506">
        <v>0</v>
      </c>
      <c r="C89" s="441">
        <v>0</v>
      </c>
      <c r="D89" s="441">
        <v>250</v>
      </c>
      <c r="E89" s="441">
        <v>250</v>
      </c>
      <c r="F89" s="441">
        <v>250</v>
      </c>
      <c r="G89" s="441">
        <v>250</v>
      </c>
      <c r="H89" s="630">
        <f t="shared" si="2"/>
        <v>1000</v>
      </c>
      <c r="I89" s="506">
        <v>0</v>
      </c>
      <c r="J89" s="441">
        <v>0</v>
      </c>
      <c r="K89" s="441">
        <v>9.80806709000001</v>
      </c>
      <c r="L89" s="441">
        <v>11.25806709</v>
      </c>
      <c r="M89" s="441">
        <v>9.54806709000001</v>
      </c>
      <c r="N89" s="441">
        <v>4.27579874</v>
      </c>
      <c r="O89" s="630">
        <f t="shared" si="3"/>
        <v>34.89000001</v>
      </c>
    </row>
    <row r="90" s="159" customFormat="1" outlineLevel="2" spans="1:15">
      <c r="A90" s="451" t="s">
        <v>189</v>
      </c>
      <c r="B90" s="506">
        <v>0</v>
      </c>
      <c r="C90" s="441">
        <v>0</v>
      </c>
      <c r="D90" s="441">
        <v>150</v>
      </c>
      <c r="E90" s="441">
        <v>250</v>
      </c>
      <c r="F90" s="441">
        <v>300</v>
      </c>
      <c r="G90" s="441">
        <v>300</v>
      </c>
      <c r="H90" s="630">
        <f t="shared" si="2"/>
        <v>1000</v>
      </c>
      <c r="I90" s="506">
        <v>0</v>
      </c>
      <c r="J90" s="441">
        <v>0</v>
      </c>
      <c r="K90" s="441">
        <v>-5.79934</v>
      </c>
      <c r="L90" s="441">
        <v>9.20066</v>
      </c>
      <c r="M90" s="441">
        <v>14.47533</v>
      </c>
      <c r="N90" s="441">
        <v>15.47533</v>
      </c>
      <c r="O90" s="630">
        <f t="shared" si="3"/>
        <v>33.35198</v>
      </c>
    </row>
    <row r="91" s="159" customFormat="1" outlineLevel="2" spans="1:15">
      <c r="A91" s="451" t="s">
        <v>110</v>
      </c>
      <c r="B91" s="506">
        <v>0</v>
      </c>
      <c r="C91" s="441">
        <v>0</v>
      </c>
      <c r="D91" s="441">
        <v>0</v>
      </c>
      <c r="E91" s="441">
        <v>0</v>
      </c>
      <c r="F91" s="441">
        <v>0</v>
      </c>
      <c r="G91" s="441">
        <v>0</v>
      </c>
      <c r="H91" s="630">
        <f t="shared" si="2"/>
        <v>0</v>
      </c>
      <c r="I91" s="506">
        <v>0</v>
      </c>
      <c r="J91" s="441">
        <v>0</v>
      </c>
      <c r="K91" s="441">
        <v>0</v>
      </c>
      <c r="L91" s="441">
        <v>0</v>
      </c>
      <c r="M91" s="441">
        <v>0</v>
      </c>
      <c r="N91" s="441">
        <v>0</v>
      </c>
      <c r="O91" s="630">
        <f t="shared" si="3"/>
        <v>0</v>
      </c>
    </row>
    <row r="92" s="159" customFormat="1" outlineLevel="2" spans="1:15">
      <c r="A92" s="451" t="s">
        <v>111</v>
      </c>
      <c r="B92" s="506">
        <v>0</v>
      </c>
      <c r="C92" s="441">
        <v>0</v>
      </c>
      <c r="D92" s="441">
        <v>0</v>
      </c>
      <c r="E92" s="441">
        <v>0</v>
      </c>
      <c r="F92" s="441">
        <v>0</v>
      </c>
      <c r="G92" s="441">
        <v>0</v>
      </c>
      <c r="H92" s="630">
        <f t="shared" si="2"/>
        <v>0</v>
      </c>
      <c r="I92" s="506">
        <v>0</v>
      </c>
      <c r="J92" s="441">
        <v>0</v>
      </c>
      <c r="K92" s="441">
        <v>0</v>
      </c>
      <c r="L92" s="441">
        <v>0</v>
      </c>
      <c r="M92" s="441">
        <v>0</v>
      </c>
      <c r="N92" s="441">
        <v>0</v>
      </c>
      <c r="O92" s="630">
        <f t="shared" si="3"/>
        <v>0</v>
      </c>
    </row>
    <row r="93" s="159" customFormat="1" outlineLevel="2" spans="1:15">
      <c r="A93" s="451" t="s">
        <v>184</v>
      </c>
      <c r="B93" s="506">
        <v>0</v>
      </c>
      <c r="C93" s="441">
        <v>0</v>
      </c>
      <c r="D93" s="441">
        <v>50</v>
      </c>
      <c r="E93" s="441">
        <v>100</v>
      </c>
      <c r="F93" s="441">
        <v>150</v>
      </c>
      <c r="G93" s="441">
        <v>200</v>
      </c>
      <c r="H93" s="630">
        <f t="shared" si="2"/>
        <v>500</v>
      </c>
      <c r="I93" s="506">
        <v>0</v>
      </c>
      <c r="J93" s="441">
        <v>0</v>
      </c>
      <c r="K93" s="441">
        <v>4</v>
      </c>
      <c r="L93" s="441">
        <v>8</v>
      </c>
      <c r="M93" s="441">
        <v>12</v>
      </c>
      <c r="N93" s="441">
        <v>16</v>
      </c>
      <c r="O93" s="630">
        <f t="shared" si="3"/>
        <v>40</v>
      </c>
    </row>
    <row r="94" s="163" customFormat="1" spans="1:15">
      <c r="A94" s="445" t="s">
        <v>112</v>
      </c>
      <c r="B94" s="446">
        <v>379</v>
      </c>
      <c r="C94" s="447">
        <v>97</v>
      </c>
      <c r="D94" s="447">
        <v>1127</v>
      </c>
      <c r="E94" s="447">
        <v>1397</v>
      </c>
      <c r="F94" s="447">
        <v>1467</v>
      </c>
      <c r="G94" s="447">
        <v>1355</v>
      </c>
      <c r="H94" s="631">
        <f t="shared" si="2"/>
        <v>5822</v>
      </c>
      <c r="I94" s="446">
        <v>7.03501901</v>
      </c>
      <c r="J94" s="447">
        <v>-23.48842833</v>
      </c>
      <c r="K94" s="447">
        <v>64.76707943</v>
      </c>
      <c r="L94" s="447">
        <v>105.5637461</v>
      </c>
      <c r="M94" s="447">
        <v>96.40174943</v>
      </c>
      <c r="N94" s="447">
        <v>70.35948108</v>
      </c>
      <c r="O94" s="631">
        <f t="shared" si="3"/>
        <v>320.63864672</v>
      </c>
    </row>
    <row r="95" s="163" customFormat="1" spans="1:15">
      <c r="A95" s="445" t="s">
        <v>113</v>
      </c>
      <c r="B95" s="446">
        <v>0</v>
      </c>
      <c r="C95" s="447">
        <v>0</v>
      </c>
      <c r="D95" s="447">
        <v>0</v>
      </c>
      <c r="E95" s="447">
        <v>0</v>
      </c>
      <c r="F95" s="447">
        <v>0</v>
      </c>
      <c r="G95" s="447">
        <v>0</v>
      </c>
      <c r="H95" s="631">
        <f t="shared" si="2"/>
        <v>0</v>
      </c>
      <c r="I95" s="446">
        <v>-22.54956519</v>
      </c>
      <c r="J95" s="447">
        <v>-23.62456519</v>
      </c>
      <c r="K95" s="447">
        <v>-23.87726519</v>
      </c>
      <c r="L95" s="447">
        <v>-17.47456519</v>
      </c>
      <c r="M95" s="447">
        <v>-17.47289852</v>
      </c>
      <c r="N95" s="447">
        <v>-50.33524852</v>
      </c>
      <c r="O95" s="631">
        <f t="shared" si="3"/>
        <v>-155.3341078</v>
      </c>
    </row>
    <row r="96" s="159" customFormat="1" spans="1:15">
      <c r="A96" s="213" t="s">
        <v>185</v>
      </c>
      <c r="B96" s="214">
        <v>1632.5</v>
      </c>
      <c r="C96" s="215">
        <v>568.88</v>
      </c>
      <c r="D96" s="215">
        <v>2417.86</v>
      </c>
      <c r="E96" s="215">
        <v>2694.64908</v>
      </c>
      <c r="F96" s="215">
        <v>2742.51</v>
      </c>
      <c r="G96" s="215">
        <v>2427.97</v>
      </c>
      <c r="H96" s="634">
        <f t="shared" si="2"/>
        <v>12484.36908</v>
      </c>
      <c r="I96" s="214">
        <v>101.79730012</v>
      </c>
      <c r="J96" s="215">
        <v>-33.2735472199999</v>
      </c>
      <c r="K96" s="215">
        <v>167.85056054</v>
      </c>
      <c r="L96" s="215">
        <v>217.33517574</v>
      </c>
      <c r="M96" s="215">
        <v>204.94959721</v>
      </c>
      <c r="N96" s="215">
        <v>118.281299</v>
      </c>
      <c r="O96" s="634">
        <f t="shared" si="3"/>
        <v>776.94038539</v>
      </c>
    </row>
    <row r="97" s="159" customFormat="1" outlineLevel="1" spans="1:16292">
      <c r="A97" s="507" t="s">
        <v>115</v>
      </c>
      <c r="B97" s="508">
        <v>4212.12218265</v>
      </c>
      <c r="C97" s="509">
        <v>1193.15968664</v>
      </c>
      <c r="D97" s="509">
        <f>D52+D78+D96</f>
        <v>6289.42766321</v>
      </c>
      <c r="E97" s="509">
        <f>E52+E78+E96</f>
        <v>7067.25751887</v>
      </c>
      <c r="F97" s="509">
        <f>F52+F78+F96</f>
        <v>7256.22121</v>
      </c>
      <c r="G97" s="509">
        <f>G52+G78+G96</f>
        <v>7063.08683326</v>
      </c>
      <c r="H97" s="641">
        <f t="shared" si="2"/>
        <v>33081.27509463</v>
      </c>
      <c r="I97" s="508">
        <v>304.97662562</v>
      </c>
      <c r="J97" s="509">
        <v>-116.49280528</v>
      </c>
      <c r="K97" s="509">
        <v>416.48448931</v>
      </c>
      <c r="L97" s="509">
        <v>520.58347345</v>
      </c>
      <c r="M97" s="509">
        <v>494.23031961</v>
      </c>
      <c r="N97" s="509">
        <v>392.46471631</v>
      </c>
      <c r="O97" s="641">
        <f t="shared" si="3"/>
        <v>2012.24681902</v>
      </c>
      <c r="XAL97" s="172"/>
      <c r="XAM97" s="172"/>
      <c r="XAN97" s="172"/>
      <c r="XAO97" s="172"/>
      <c r="XAP97" s="172"/>
      <c r="XAQ97" s="172"/>
      <c r="XAR97" s="172"/>
      <c r="XAS97" s="172"/>
      <c r="XAT97" s="172"/>
      <c r="XAU97" s="172"/>
      <c r="XAV97" s="164"/>
      <c r="XAW97" s="164"/>
      <c r="XAX97" s="164"/>
      <c r="XAY97" s="164"/>
      <c r="XAZ97" s="164"/>
      <c r="XBA97" s="164"/>
      <c r="XBB97" s="164"/>
      <c r="XBC97" s="164"/>
      <c r="XBD97" s="164"/>
      <c r="XBE97" s="164"/>
      <c r="XBF97" s="164"/>
      <c r="XBG97" s="164"/>
      <c r="XBH97" s="164"/>
      <c r="XBI97" s="164"/>
      <c r="XBJ97" s="164"/>
      <c r="XBK97" s="164"/>
      <c r="XBL97" s="164"/>
      <c r="XBM97" s="164"/>
      <c r="XBN97" s="164"/>
      <c r="XBO97" s="164"/>
      <c r="XBP97" s="164"/>
    </row>
    <row r="98" s="159" customFormat="1" outlineLevel="1" spans="1:16292">
      <c r="A98" s="451" t="s">
        <v>116</v>
      </c>
      <c r="B98" s="506">
        <v>0</v>
      </c>
      <c r="C98" s="441">
        <v>0</v>
      </c>
      <c r="D98" s="441">
        <v>0</v>
      </c>
      <c r="E98" s="441">
        <v>0</v>
      </c>
      <c r="F98" s="441">
        <v>0</v>
      </c>
      <c r="G98" s="441">
        <v>0</v>
      </c>
      <c r="H98" s="630">
        <f t="shared" si="2"/>
        <v>0</v>
      </c>
      <c r="I98" s="506">
        <v>-30.66931471</v>
      </c>
      <c r="J98" s="441">
        <v>-29.90931471</v>
      </c>
      <c r="K98" s="441">
        <v>-20.04918138</v>
      </c>
      <c r="L98" s="441">
        <v>-21.84918138</v>
      </c>
      <c r="M98" s="441">
        <v>-21.32918138</v>
      </c>
      <c r="N98" s="441">
        <v>-32.15868138</v>
      </c>
      <c r="O98" s="630">
        <f t="shared" si="3"/>
        <v>-155.96485494</v>
      </c>
      <c r="XAL98" s="172"/>
      <c r="XAM98" s="172"/>
      <c r="XAN98" s="172"/>
      <c r="XAO98" s="172"/>
      <c r="XAP98" s="172"/>
      <c r="XAQ98" s="172"/>
      <c r="XAR98" s="172"/>
      <c r="XAS98" s="172"/>
      <c r="XAT98" s="172"/>
      <c r="XAU98" s="172"/>
      <c r="XAV98" s="164"/>
      <c r="XAW98" s="164"/>
      <c r="XAX98" s="164"/>
      <c r="XAY98" s="164"/>
      <c r="XAZ98" s="164"/>
      <c r="XBA98" s="164"/>
      <c r="XBB98" s="164"/>
      <c r="XBC98" s="164"/>
      <c r="XBD98" s="164"/>
      <c r="XBE98" s="164"/>
      <c r="XBF98" s="164"/>
      <c r="XBG98" s="164"/>
      <c r="XBH98" s="164"/>
      <c r="XBI98" s="164"/>
      <c r="XBJ98" s="164"/>
      <c r="XBK98" s="164"/>
      <c r="XBL98" s="164"/>
      <c r="XBM98" s="164"/>
      <c r="XBN98" s="164"/>
      <c r="XBO98" s="164"/>
      <c r="XBP98" s="164"/>
    </row>
    <row r="99" s="159" customFormat="1" outlineLevel="1" spans="1:16292">
      <c r="A99" s="451" t="s">
        <v>117</v>
      </c>
      <c r="B99" s="506">
        <v>0</v>
      </c>
      <c r="C99" s="441">
        <v>0</v>
      </c>
      <c r="D99" s="441">
        <v>0</v>
      </c>
      <c r="E99" s="441">
        <v>0</v>
      </c>
      <c r="F99" s="441">
        <v>0</v>
      </c>
      <c r="G99" s="441">
        <v>0</v>
      </c>
      <c r="H99" s="630">
        <f t="shared" si="2"/>
        <v>0</v>
      </c>
      <c r="I99" s="506">
        <v>15.40778506</v>
      </c>
      <c r="J99" s="441">
        <v>-14.77221494</v>
      </c>
      <c r="K99" s="441">
        <v>-13.95721494</v>
      </c>
      <c r="L99" s="441">
        <v>-14.71221494</v>
      </c>
      <c r="M99" s="441">
        <v>-13.71221494</v>
      </c>
      <c r="N99" s="441">
        <v>-30.22976494</v>
      </c>
      <c r="O99" s="630">
        <f t="shared" si="3"/>
        <v>-71.97583964</v>
      </c>
      <c r="XAL99" s="172"/>
      <c r="XAM99" s="172"/>
      <c r="XAN99" s="172"/>
      <c r="XAO99" s="172"/>
      <c r="XAP99" s="172"/>
      <c r="XAQ99" s="172"/>
      <c r="XAR99" s="172"/>
      <c r="XAS99" s="172"/>
      <c r="XAT99" s="172"/>
      <c r="XAU99" s="172"/>
      <c r="XAV99" s="164"/>
      <c r="XAW99" s="164"/>
      <c r="XAX99" s="164"/>
      <c r="XAY99" s="164"/>
      <c r="XAZ99" s="164"/>
      <c r="XBA99" s="164"/>
      <c r="XBB99" s="164"/>
      <c r="XBC99" s="164"/>
      <c r="XBD99" s="164"/>
      <c r="XBE99" s="164"/>
      <c r="XBF99" s="164"/>
      <c r="XBG99" s="164"/>
      <c r="XBH99" s="164"/>
      <c r="XBI99" s="164"/>
      <c r="XBJ99" s="164"/>
      <c r="XBK99" s="164"/>
      <c r="XBL99" s="164"/>
      <c r="XBM99" s="164"/>
      <c r="XBN99" s="164"/>
      <c r="XBO99" s="164"/>
      <c r="XBP99" s="164"/>
    </row>
    <row r="100" s="159" customFormat="1" outlineLevel="1" spans="1:16292">
      <c r="A100" s="451" t="s">
        <v>118</v>
      </c>
      <c r="B100" s="506">
        <v>0</v>
      </c>
      <c r="C100" s="441">
        <v>0</v>
      </c>
      <c r="D100" s="441">
        <v>0</v>
      </c>
      <c r="E100" s="441">
        <v>0</v>
      </c>
      <c r="F100" s="441">
        <v>0</v>
      </c>
      <c r="G100" s="441">
        <v>0</v>
      </c>
      <c r="H100" s="630">
        <f t="shared" si="2"/>
        <v>0</v>
      </c>
      <c r="I100" s="506">
        <v>-16.77206237</v>
      </c>
      <c r="J100" s="441">
        <v>-17.70206237</v>
      </c>
      <c r="K100" s="441">
        <v>-17.23706237</v>
      </c>
      <c r="L100" s="441">
        <v>-16.83206237</v>
      </c>
      <c r="M100" s="441">
        <v>-18.93206237</v>
      </c>
      <c r="N100" s="441">
        <v>-40.17296237</v>
      </c>
      <c r="O100" s="630">
        <f t="shared" si="3"/>
        <v>-127.64827422</v>
      </c>
      <c r="XAL100" s="172"/>
      <c r="XAM100" s="172"/>
      <c r="XAN100" s="172"/>
      <c r="XAO100" s="172"/>
      <c r="XAP100" s="172"/>
      <c r="XAQ100" s="172"/>
      <c r="XAR100" s="172"/>
      <c r="XAS100" s="172"/>
      <c r="XAT100" s="172"/>
      <c r="XAU100" s="172"/>
      <c r="XAV100" s="164"/>
      <c r="XAW100" s="164"/>
      <c r="XAX100" s="164"/>
      <c r="XAY100" s="164"/>
      <c r="XAZ100" s="164"/>
      <c r="XBA100" s="164"/>
      <c r="XBB100" s="164"/>
      <c r="XBC100" s="164"/>
      <c r="XBD100" s="164"/>
      <c r="XBE100" s="164"/>
      <c r="XBF100" s="164"/>
      <c r="XBG100" s="164"/>
      <c r="XBH100" s="164"/>
      <c r="XBI100" s="164"/>
      <c r="XBJ100" s="164"/>
      <c r="XBK100" s="164"/>
      <c r="XBL100" s="164"/>
      <c r="XBM100" s="164"/>
      <c r="XBN100" s="164"/>
      <c r="XBO100" s="164"/>
      <c r="XBP100" s="164"/>
    </row>
    <row r="101" s="159" customFormat="1" outlineLevel="1" spans="1:16292">
      <c r="A101" s="451" t="s">
        <v>119</v>
      </c>
      <c r="B101" s="506">
        <v>0</v>
      </c>
      <c r="C101" s="441">
        <v>0</v>
      </c>
      <c r="D101" s="441">
        <v>0</v>
      </c>
      <c r="E101" s="441">
        <v>0</v>
      </c>
      <c r="F101" s="441">
        <v>0</v>
      </c>
      <c r="G101" s="441">
        <v>0</v>
      </c>
      <c r="H101" s="630">
        <f t="shared" si="2"/>
        <v>0</v>
      </c>
      <c r="I101" s="506">
        <v>-6.156758</v>
      </c>
      <c r="J101" s="441">
        <v>-9.504758</v>
      </c>
      <c r="K101" s="441">
        <v>-6.064758</v>
      </c>
      <c r="L101" s="441">
        <v>-4.956758</v>
      </c>
      <c r="M101" s="441">
        <v>-16.474758</v>
      </c>
      <c r="N101" s="441">
        <v>-20.903793</v>
      </c>
      <c r="O101" s="630">
        <f t="shared" si="3"/>
        <v>-64.061583</v>
      </c>
      <c r="XAL101" s="172"/>
      <c r="XAM101" s="172"/>
      <c r="XAN101" s="172"/>
      <c r="XAO101" s="172"/>
      <c r="XAP101" s="172"/>
      <c r="XAQ101" s="172"/>
      <c r="XAR101" s="172"/>
      <c r="XAS101" s="172"/>
      <c r="XAT101" s="172"/>
      <c r="XAU101" s="172"/>
      <c r="XAV101" s="164"/>
      <c r="XAW101" s="164"/>
      <c r="XAX101" s="164"/>
      <c r="XAY101" s="164"/>
      <c r="XAZ101" s="164"/>
      <c r="XBA101" s="164"/>
      <c r="XBB101" s="164"/>
      <c r="XBC101" s="164"/>
      <c r="XBD101" s="164"/>
      <c r="XBE101" s="164"/>
      <c r="XBF101" s="164"/>
      <c r="XBG101" s="164"/>
      <c r="XBH101" s="164"/>
      <c r="XBI101" s="164"/>
      <c r="XBJ101" s="164"/>
      <c r="XBK101" s="164"/>
      <c r="XBL101" s="164"/>
      <c r="XBM101" s="164"/>
      <c r="XBN101" s="164"/>
      <c r="XBO101" s="164"/>
      <c r="XBP101" s="164"/>
    </row>
    <row r="102" s="159" customFormat="1" outlineLevel="1" spans="1:16292">
      <c r="A102" s="451" t="s">
        <v>123</v>
      </c>
      <c r="B102" s="506">
        <v>48.46</v>
      </c>
      <c r="C102" s="441">
        <v>48.46</v>
      </c>
      <c r="D102" s="441">
        <v>48.46</v>
      </c>
      <c r="E102" s="441">
        <v>48.46</v>
      </c>
      <c r="F102" s="441">
        <v>48.46</v>
      </c>
      <c r="G102" s="441">
        <v>48.46</v>
      </c>
      <c r="H102" s="630">
        <f t="shared" si="2"/>
        <v>290.76</v>
      </c>
      <c r="I102" s="506">
        <v>35.10555531</v>
      </c>
      <c r="J102" s="441">
        <v>34.63555531</v>
      </c>
      <c r="K102" s="441">
        <v>34.99555531</v>
      </c>
      <c r="L102" s="441">
        <v>36.15555531</v>
      </c>
      <c r="M102" s="441">
        <v>36.15555531</v>
      </c>
      <c r="N102" s="441">
        <v>-126.03766469</v>
      </c>
      <c r="O102" s="630">
        <f t="shared" si="3"/>
        <v>51.01011186</v>
      </c>
      <c r="XAL102" s="172"/>
      <c r="XAM102" s="172"/>
      <c r="XAN102" s="172"/>
      <c r="XAO102" s="172"/>
      <c r="XAP102" s="172"/>
      <c r="XAQ102" s="172"/>
      <c r="XAR102" s="172"/>
      <c r="XAS102" s="172"/>
      <c r="XAT102" s="172"/>
      <c r="XAU102" s="172"/>
      <c r="XAV102" s="164"/>
      <c r="XAW102" s="164"/>
      <c r="XAX102" s="164"/>
      <c r="XAY102" s="164"/>
      <c r="XAZ102" s="164"/>
      <c r="XBA102" s="164"/>
      <c r="XBB102" s="164"/>
      <c r="XBC102" s="164"/>
      <c r="XBD102" s="164"/>
      <c r="XBE102" s="164"/>
      <c r="XBF102" s="164"/>
      <c r="XBG102" s="164"/>
      <c r="XBH102" s="164"/>
      <c r="XBI102" s="164"/>
      <c r="XBJ102" s="164"/>
      <c r="XBK102" s="164"/>
      <c r="XBL102" s="164"/>
      <c r="XBM102" s="164"/>
      <c r="XBN102" s="164"/>
      <c r="XBO102" s="164"/>
      <c r="XBP102" s="164"/>
    </row>
    <row r="103" s="159" customFormat="1" outlineLevel="1" spans="1:16292">
      <c r="A103" s="451" t="s">
        <v>121</v>
      </c>
      <c r="B103" s="506">
        <v>0</v>
      </c>
      <c r="C103" s="441">
        <v>0</v>
      </c>
      <c r="D103" s="441">
        <v>0</v>
      </c>
      <c r="E103" s="441">
        <v>0</v>
      </c>
      <c r="F103" s="441">
        <v>0</v>
      </c>
      <c r="G103" s="441">
        <v>0</v>
      </c>
      <c r="H103" s="630">
        <f t="shared" si="2"/>
        <v>0</v>
      </c>
      <c r="I103" s="506">
        <v>-16.11065725</v>
      </c>
      <c r="J103" s="441">
        <v>-17.65065725</v>
      </c>
      <c r="K103" s="441">
        <v>-15.20565725</v>
      </c>
      <c r="L103" s="441">
        <v>-16.58465725</v>
      </c>
      <c r="M103" s="441">
        <v>-16.68065725</v>
      </c>
      <c r="N103" s="441">
        <v>-35.89475725</v>
      </c>
      <c r="O103" s="630">
        <f t="shared" si="3"/>
        <v>-118.1270435</v>
      </c>
      <c r="XAL103" s="172"/>
      <c r="XAM103" s="172"/>
      <c r="XAN103" s="172"/>
      <c r="XAO103" s="172"/>
      <c r="XAP103" s="172"/>
      <c r="XAQ103" s="172"/>
      <c r="XAR103" s="172"/>
      <c r="XAS103" s="172"/>
      <c r="XAT103" s="172"/>
      <c r="XAU103" s="172"/>
      <c r="XAV103" s="164"/>
      <c r="XAW103" s="164"/>
      <c r="XAX103" s="164"/>
      <c r="XAY103" s="164"/>
      <c r="XAZ103" s="164"/>
      <c r="XBA103" s="164"/>
      <c r="XBB103" s="164"/>
      <c r="XBC103" s="164"/>
      <c r="XBD103" s="164"/>
      <c r="XBE103" s="164"/>
      <c r="XBF103" s="164"/>
      <c r="XBG103" s="164"/>
      <c r="XBH103" s="164"/>
      <c r="XBI103" s="164"/>
      <c r="XBJ103" s="164"/>
      <c r="XBK103" s="164"/>
      <c r="XBL103" s="164"/>
      <c r="XBM103" s="164"/>
      <c r="XBN103" s="164"/>
      <c r="XBO103" s="164"/>
      <c r="XBP103" s="164"/>
    </row>
    <row r="104" s="159" customFormat="1" outlineLevel="1" spans="1:16292">
      <c r="A104" s="451" t="s">
        <v>122</v>
      </c>
      <c r="B104" s="506">
        <v>0</v>
      </c>
      <c r="C104" s="441">
        <v>0</v>
      </c>
      <c r="D104" s="441">
        <v>0</v>
      </c>
      <c r="E104" s="441">
        <v>0</v>
      </c>
      <c r="F104" s="441">
        <v>0</v>
      </c>
      <c r="G104" s="441">
        <v>30.5</v>
      </c>
      <c r="H104" s="630">
        <f t="shared" si="2"/>
        <v>30.5</v>
      </c>
      <c r="I104" s="506">
        <v>-20.23760965</v>
      </c>
      <c r="J104" s="441">
        <v>-19.11360965</v>
      </c>
      <c r="K104" s="441">
        <v>-19.53660965</v>
      </c>
      <c r="L104" s="441">
        <v>-19.25160965</v>
      </c>
      <c r="M104" s="441">
        <v>-19.43160965</v>
      </c>
      <c r="N104" s="441">
        <v>-7.43000965</v>
      </c>
      <c r="O104" s="630">
        <f t="shared" si="3"/>
        <v>-105.0010579</v>
      </c>
      <c r="XAL104" s="172"/>
      <c r="XAM104" s="172"/>
      <c r="XAN104" s="172"/>
      <c r="XAO104" s="172"/>
      <c r="XAP104" s="172"/>
      <c r="XAQ104" s="172"/>
      <c r="XAR104" s="172"/>
      <c r="XAS104" s="172"/>
      <c r="XAT104" s="172"/>
      <c r="XAU104" s="172"/>
      <c r="XAV104" s="164"/>
      <c r="XAW104" s="164"/>
      <c r="XAX104" s="164"/>
      <c r="XAY104" s="164"/>
      <c r="XAZ104" s="164"/>
      <c r="XBA104" s="164"/>
      <c r="XBB104" s="164"/>
      <c r="XBC104" s="164"/>
      <c r="XBD104" s="164"/>
      <c r="XBE104" s="164"/>
      <c r="XBF104" s="164"/>
      <c r="XBG104" s="164"/>
      <c r="XBH104" s="164"/>
      <c r="XBI104" s="164"/>
      <c r="XBJ104" s="164"/>
      <c r="XBK104" s="164"/>
      <c r="XBL104" s="164"/>
      <c r="XBM104" s="164"/>
      <c r="XBN104" s="164"/>
      <c r="XBO104" s="164"/>
      <c r="XBP104" s="164"/>
    </row>
    <row r="105" s="159" customFormat="1" outlineLevel="1" spans="1:16292">
      <c r="A105" s="451" t="s">
        <v>120</v>
      </c>
      <c r="B105" s="506">
        <v>0</v>
      </c>
      <c r="C105" s="441">
        <v>0</v>
      </c>
      <c r="D105" s="441">
        <v>0</v>
      </c>
      <c r="E105" s="441">
        <v>0</v>
      </c>
      <c r="F105" s="441">
        <v>0</v>
      </c>
      <c r="G105" s="441">
        <v>0</v>
      </c>
      <c r="H105" s="630">
        <f t="shared" si="2"/>
        <v>0</v>
      </c>
      <c r="I105" s="506">
        <v>-33.18938107</v>
      </c>
      <c r="J105" s="441">
        <v>-28.02338107</v>
      </c>
      <c r="K105" s="441">
        <v>-27.0957144</v>
      </c>
      <c r="L105" s="441">
        <v>-27.6107144</v>
      </c>
      <c r="M105" s="441">
        <v>-27.0107144</v>
      </c>
      <c r="N105" s="441">
        <v>170.1084356</v>
      </c>
      <c r="O105" s="630">
        <f t="shared" si="3"/>
        <v>27.17853026</v>
      </c>
      <c r="XAL105" s="172"/>
      <c r="XAM105" s="172"/>
      <c r="XAN105" s="172"/>
      <c r="XAO105" s="172"/>
      <c r="XAP105" s="172"/>
      <c r="XAQ105" s="172"/>
      <c r="XAR105" s="172"/>
      <c r="XAS105" s="172"/>
      <c r="XAT105" s="172"/>
      <c r="XAU105" s="172"/>
      <c r="XAV105" s="164"/>
      <c r="XAW105" s="164"/>
      <c r="XAX105" s="164"/>
      <c r="XAY105" s="164"/>
      <c r="XAZ105" s="164"/>
      <c r="XBA105" s="164"/>
      <c r="XBB105" s="164"/>
      <c r="XBC105" s="164"/>
      <c r="XBD105" s="164"/>
      <c r="XBE105" s="164"/>
      <c r="XBF105" s="164"/>
      <c r="XBG105" s="164"/>
      <c r="XBH105" s="164"/>
      <c r="XBI105" s="164"/>
      <c r="XBJ105" s="164"/>
      <c r="XBK105" s="164"/>
      <c r="XBL105" s="164"/>
      <c r="XBM105" s="164"/>
      <c r="XBN105" s="164"/>
      <c r="XBO105" s="164"/>
      <c r="XBP105" s="164"/>
    </row>
    <row r="106" s="159" customFormat="1" outlineLevel="1" spans="1:16292">
      <c r="A106" s="451" t="s">
        <v>124</v>
      </c>
      <c r="B106" s="506">
        <v>0</v>
      </c>
      <c r="C106" s="441">
        <v>0</v>
      </c>
      <c r="D106" s="441">
        <v>0</v>
      </c>
      <c r="E106" s="441">
        <v>0</v>
      </c>
      <c r="F106" s="441">
        <v>0</v>
      </c>
      <c r="G106" s="441">
        <v>0</v>
      </c>
      <c r="H106" s="630">
        <f t="shared" si="2"/>
        <v>0</v>
      </c>
      <c r="I106" s="506">
        <v>0</v>
      </c>
      <c r="J106" s="441">
        <v>0</v>
      </c>
      <c r="K106" s="441">
        <v>0</v>
      </c>
      <c r="L106" s="441">
        <v>0</v>
      </c>
      <c r="M106" s="441">
        <v>0</v>
      </c>
      <c r="N106" s="441">
        <v>0</v>
      </c>
      <c r="O106" s="630">
        <f t="shared" si="3"/>
        <v>0</v>
      </c>
      <c r="XAL106" s="172"/>
      <c r="XAM106" s="172"/>
      <c r="XAN106" s="172"/>
      <c r="XAO106" s="172"/>
      <c r="XAP106" s="172"/>
      <c r="XAQ106" s="172"/>
      <c r="XAR106" s="172"/>
      <c r="XAS106" s="172"/>
      <c r="XAT106" s="172"/>
      <c r="XAU106" s="172"/>
      <c r="XAV106" s="164"/>
      <c r="XAW106" s="164"/>
      <c r="XAX106" s="164"/>
      <c r="XAY106" s="164"/>
      <c r="XAZ106" s="164"/>
      <c r="XBA106" s="164"/>
      <c r="XBB106" s="164"/>
      <c r="XBC106" s="164"/>
      <c r="XBD106" s="164"/>
      <c r="XBE106" s="164"/>
      <c r="XBF106" s="164"/>
      <c r="XBG106" s="164"/>
      <c r="XBH106" s="164"/>
      <c r="XBI106" s="164"/>
      <c r="XBJ106" s="164"/>
      <c r="XBK106" s="164"/>
      <c r="XBL106" s="164"/>
      <c r="XBM106" s="164"/>
      <c r="XBN106" s="164"/>
      <c r="XBO106" s="164"/>
      <c r="XBP106" s="164"/>
    </row>
    <row r="107" s="159" customFormat="1" outlineLevel="1" spans="1:16292">
      <c r="A107" s="451" t="s">
        <v>125</v>
      </c>
      <c r="B107" s="506">
        <v>0</v>
      </c>
      <c r="C107" s="441">
        <v>0</v>
      </c>
      <c r="D107" s="441">
        <v>0</v>
      </c>
      <c r="E107" s="441">
        <v>0</v>
      </c>
      <c r="F107" s="441">
        <v>0</v>
      </c>
      <c r="G107" s="441">
        <v>30.66037733</v>
      </c>
      <c r="H107" s="630">
        <f t="shared" si="2"/>
        <v>30.66037733</v>
      </c>
      <c r="I107" s="506">
        <v>0</v>
      </c>
      <c r="J107" s="441">
        <v>0</v>
      </c>
      <c r="K107" s="441">
        <v>0</v>
      </c>
      <c r="L107" s="441">
        <v>0</v>
      </c>
      <c r="M107" s="441">
        <v>0</v>
      </c>
      <c r="N107" s="441">
        <v>30.66037733</v>
      </c>
      <c r="O107" s="630">
        <f t="shared" si="3"/>
        <v>30.66037733</v>
      </c>
      <c r="XAL107" s="172"/>
      <c r="XAM107" s="172"/>
      <c r="XAN107" s="172"/>
      <c r="XAO107" s="172"/>
      <c r="XAP107" s="172"/>
      <c r="XAQ107" s="172"/>
      <c r="XAR107" s="172"/>
      <c r="XAS107" s="172"/>
      <c r="XAT107" s="172"/>
      <c r="XAU107" s="172"/>
      <c r="XAV107" s="164"/>
      <c r="XAW107" s="164"/>
      <c r="XAX107" s="164"/>
      <c r="XAY107" s="164"/>
      <c r="XAZ107" s="164"/>
      <c r="XBA107" s="164"/>
      <c r="XBB107" s="164"/>
      <c r="XBC107" s="164"/>
      <c r="XBD107" s="164"/>
      <c r="XBE107" s="164"/>
      <c r="XBF107" s="164"/>
      <c r="XBG107" s="164"/>
      <c r="XBH107" s="164"/>
      <c r="XBI107" s="164"/>
      <c r="XBJ107" s="164"/>
      <c r="XBK107" s="164"/>
      <c r="XBL107" s="164"/>
      <c r="XBM107" s="164"/>
      <c r="XBN107" s="164"/>
      <c r="XBO107" s="164"/>
      <c r="XBP107" s="164"/>
    </row>
    <row r="108" s="159" customFormat="1" spans="1:15">
      <c r="A108" s="213" t="s">
        <v>126</v>
      </c>
      <c r="B108" s="214">
        <v>48.46</v>
      </c>
      <c r="C108" s="215">
        <v>48.46</v>
      </c>
      <c r="D108" s="215">
        <v>48.46</v>
      </c>
      <c r="E108" s="215">
        <v>48.46</v>
      </c>
      <c r="F108" s="215">
        <v>48.46</v>
      </c>
      <c r="G108" s="215">
        <v>109.62037733</v>
      </c>
      <c r="H108" s="634">
        <f t="shared" si="2"/>
        <v>351.92037733</v>
      </c>
      <c r="I108" s="214">
        <v>-72.62244268</v>
      </c>
      <c r="J108" s="215">
        <v>-102.04044268</v>
      </c>
      <c r="K108" s="215">
        <v>-84.15064268</v>
      </c>
      <c r="L108" s="215">
        <v>-85.64164268</v>
      </c>
      <c r="M108" s="215">
        <v>-97.41564268</v>
      </c>
      <c r="N108" s="215">
        <v>-92.05882035</v>
      </c>
      <c r="O108" s="634">
        <f t="shared" si="3"/>
        <v>-533.92963375</v>
      </c>
    </row>
    <row r="109" s="159" customFormat="1" spans="1:16292">
      <c r="A109" s="302" t="s">
        <v>127</v>
      </c>
      <c r="B109" s="303">
        <v>4260.58218265</v>
      </c>
      <c r="C109" s="304">
        <v>1241.61968664</v>
      </c>
      <c r="D109" s="304">
        <v>6337.88766321</v>
      </c>
      <c r="E109" s="304">
        <v>7115.71751887</v>
      </c>
      <c r="F109" s="304">
        <v>7304.68121</v>
      </c>
      <c r="G109" s="304">
        <v>7172.70721059</v>
      </c>
      <c r="H109" s="642">
        <f t="shared" si="2"/>
        <v>33433.19547196</v>
      </c>
      <c r="I109" s="303">
        <v>232.35418294</v>
      </c>
      <c r="J109" s="304">
        <v>-218.53324796</v>
      </c>
      <c r="K109" s="304">
        <v>332.33384663</v>
      </c>
      <c r="L109" s="304">
        <v>434.94183077</v>
      </c>
      <c r="M109" s="304">
        <v>396.81467693</v>
      </c>
      <c r="N109" s="304">
        <v>300.40589596</v>
      </c>
      <c r="O109" s="642">
        <f t="shared" si="3"/>
        <v>1478.31718527</v>
      </c>
      <c r="XAL109" s="172"/>
      <c r="XAM109" s="172"/>
      <c r="XAN109" s="172"/>
      <c r="XAO109" s="172"/>
      <c r="XAP109" s="172"/>
      <c r="XAQ109" s="172"/>
      <c r="XAR109" s="172"/>
      <c r="XAS109" s="172"/>
      <c r="XAT109" s="172"/>
      <c r="XAU109" s="172"/>
      <c r="XAV109" s="164"/>
      <c r="XAW109" s="164"/>
      <c r="XAX109" s="164"/>
      <c r="XAY109" s="164"/>
      <c r="XAZ109" s="164"/>
      <c r="XBA109" s="164"/>
      <c r="XBB109" s="164"/>
      <c r="XBC109" s="164"/>
      <c r="XBD109" s="164"/>
      <c r="XBE109" s="164"/>
      <c r="XBF109" s="164"/>
      <c r="XBG109" s="164"/>
      <c r="XBH109" s="164"/>
      <c r="XBI109" s="164"/>
      <c r="XBJ109" s="164"/>
      <c r="XBK109" s="164"/>
      <c r="XBL109" s="164"/>
      <c r="XBM109" s="164"/>
      <c r="XBN109" s="164"/>
      <c r="XBO109" s="164"/>
      <c r="XBP109" s="164"/>
    </row>
    <row r="110" s="159" customFormat="1" outlineLevel="3" spans="1:15">
      <c r="A110" s="451" t="s">
        <v>128</v>
      </c>
      <c r="B110" s="506">
        <v>86.6669184</v>
      </c>
      <c r="C110" s="441">
        <v>21.6667296</v>
      </c>
      <c r="D110" s="441">
        <v>96.666816</v>
      </c>
      <c r="E110" s="441">
        <v>91.6668672</v>
      </c>
      <c r="F110" s="441">
        <v>91.6668672</v>
      </c>
      <c r="G110" s="441">
        <v>71.667072</v>
      </c>
      <c r="H110" s="630">
        <f t="shared" si="2"/>
        <v>460.0012704</v>
      </c>
      <c r="I110" s="506">
        <v>24.06044038</v>
      </c>
      <c r="J110" s="441">
        <v>1.90990262</v>
      </c>
      <c r="K110" s="441">
        <v>26.47738578</v>
      </c>
      <c r="L110" s="441">
        <v>25.40892002</v>
      </c>
      <c r="M110" s="441">
        <v>25.30982703</v>
      </c>
      <c r="N110" s="441">
        <v>17.87360556</v>
      </c>
      <c r="O110" s="630">
        <f t="shared" si="3"/>
        <v>121.04008139</v>
      </c>
    </row>
    <row r="111" s="159" customFormat="1" outlineLevel="3" spans="1:15">
      <c r="A111" s="451" t="s">
        <v>129</v>
      </c>
      <c r="B111" s="506">
        <v>66.3497184</v>
      </c>
      <c r="C111" s="441">
        <v>31.9002816</v>
      </c>
      <c r="D111" s="441">
        <v>76.9299072</v>
      </c>
      <c r="E111" s="441">
        <v>81.5503296</v>
      </c>
      <c r="F111" s="441">
        <v>70.69975681</v>
      </c>
      <c r="G111" s="441">
        <v>64.09987199</v>
      </c>
      <c r="H111" s="630">
        <f t="shared" si="2"/>
        <v>391.5298656</v>
      </c>
      <c r="I111" s="506">
        <v>17.99010285</v>
      </c>
      <c r="J111" s="441">
        <v>6.04597467</v>
      </c>
      <c r="K111" s="441">
        <v>21.0909357</v>
      </c>
      <c r="L111" s="441">
        <v>22.73254183</v>
      </c>
      <c r="M111" s="441">
        <v>18.99576915</v>
      </c>
      <c r="N111" s="441">
        <v>16.19405305</v>
      </c>
      <c r="O111" s="630">
        <f t="shared" si="3"/>
        <v>103.04937725</v>
      </c>
    </row>
    <row r="112" s="159" customFormat="1" outlineLevel="3" spans="1:15">
      <c r="A112" s="451" t="s">
        <v>130</v>
      </c>
      <c r="B112" s="506">
        <v>35.00005825</v>
      </c>
      <c r="C112" s="441">
        <v>2.50000417</v>
      </c>
      <c r="D112" s="441">
        <v>43.99995672</v>
      </c>
      <c r="E112" s="441">
        <v>37.99983024</v>
      </c>
      <c r="F112" s="441">
        <v>40.00006656</v>
      </c>
      <c r="G112" s="441">
        <v>35.00005825</v>
      </c>
      <c r="H112" s="630">
        <f t="shared" si="2"/>
        <v>194.49997419</v>
      </c>
      <c r="I112" s="506">
        <v>8.9019459</v>
      </c>
      <c r="J112" s="441">
        <v>-2.11319609</v>
      </c>
      <c r="K112" s="441">
        <v>11.58023409</v>
      </c>
      <c r="L112" s="441">
        <v>9.81830338000001</v>
      </c>
      <c r="M112" s="441">
        <v>10.5000421</v>
      </c>
      <c r="N112" s="441">
        <v>8.21648450999999</v>
      </c>
      <c r="O112" s="630">
        <f t="shared" si="3"/>
        <v>46.90381389</v>
      </c>
    </row>
    <row r="113" s="159" customFormat="1" outlineLevel="3" spans="1:15">
      <c r="A113" s="451" t="s">
        <v>131</v>
      </c>
      <c r="B113" s="506">
        <v>11.33594</v>
      </c>
      <c r="C113" s="441">
        <v>7.3491</v>
      </c>
      <c r="D113" s="441">
        <v>12.33452</v>
      </c>
      <c r="E113" s="441">
        <v>12.33452</v>
      </c>
      <c r="F113" s="441">
        <v>12.33452</v>
      </c>
      <c r="G113" s="441">
        <v>12.33452</v>
      </c>
      <c r="H113" s="630">
        <f t="shared" si="2"/>
        <v>68.02312</v>
      </c>
      <c r="I113" s="506">
        <v>0.176518680000001</v>
      </c>
      <c r="J113" s="441">
        <v>-1.24012552</v>
      </c>
      <c r="K113" s="441">
        <v>0.29615658</v>
      </c>
      <c r="L113" s="441">
        <v>0.371156579999999</v>
      </c>
      <c r="M113" s="441">
        <v>0.271156579999999</v>
      </c>
      <c r="N113" s="441">
        <v>-0.228843420000001</v>
      </c>
      <c r="O113" s="630">
        <f t="shared" si="3"/>
        <v>-0.353980520000002</v>
      </c>
    </row>
    <row r="114" s="159" customFormat="1" outlineLevel="3" spans="1:15">
      <c r="A114" s="451" t="s">
        <v>132</v>
      </c>
      <c r="B114" s="506">
        <v>88.33708609</v>
      </c>
      <c r="C114" s="441">
        <v>15.33170689</v>
      </c>
      <c r="D114" s="441">
        <v>83.33152129</v>
      </c>
      <c r="E114" s="441">
        <v>78.33420287</v>
      </c>
      <c r="F114" s="441">
        <v>83.33152129</v>
      </c>
      <c r="G114" s="441">
        <v>78.33420287</v>
      </c>
      <c r="H114" s="630">
        <f t="shared" si="2"/>
        <v>427.0002413</v>
      </c>
      <c r="I114" s="506">
        <v>23.73322237</v>
      </c>
      <c r="J114" s="441">
        <v>-0.501744160000001</v>
      </c>
      <c r="K114" s="441">
        <v>21.6303949</v>
      </c>
      <c r="L114" s="441">
        <v>20.27827551</v>
      </c>
      <c r="M114" s="441">
        <v>21.91939488</v>
      </c>
      <c r="N114" s="441">
        <v>19.07827551</v>
      </c>
      <c r="O114" s="630">
        <f t="shared" si="3"/>
        <v>106.13781901</v>
      </c>
    </row>
    <row r="115" s="159" customFormat="1" outlineLevel="3" spans="1:15">
      <c r="A115" s="451" t="s">
        <v>133</v>
      </c>
      <c r="B115" s="506">
        <v>139.99363204</v>
      </c>
      <c r="C115" s="441">
        <v>60.00792</v>
      </c>
      <c r="D115" s="441">
        <v>124.99537921</v>
      </c>
      <c r="E115" s="441">
        <v>134.999184</v>
      </c>
      <c r="F115" s="441">
        <v>130.00473598</v>
      </c>
      <c r="G115" s="441">
        <v>99.9933216</v>
      </c>
      <c r="H115" s="630">
        <f t="shared" si="2"/>
        <v>689.99417283</v>
      </c>
      <c r="I115" s="506">
        <v>42.03868706</v>
      </c>
      <c r="J115" s="441">
        <v>13.75360212</v>
      </c>
      <c r="K115" s="441">
        <v>36.25528808</v>
      </c>
      <c r="L115" s="441">
        <v>40.03059693</v>
      </c>
      <c r="M115" s="441">
        <v>38.3125068</v>
      </c>
      <c r="N115" s="441">
        <v>26.66858026</v>
      </c>
      <c r="O115" s="630">
        <f t="shared" si="3"/>
        <v>197.05926125</v>
      </c>
    </row>
    <row r="116" s="159" customFormat="1" outlineLevel="3" spans="1:15">
      <c r="A116" s="451" t="s">
        <v>134</v>
      </c>
      <c r="B116" s="506">
        <v>56.02332</v>
      </c>
      <c r="C116" s="441">
        <v>18.943968</v>
      </c>
      <c r="D116" s="441">
        <v>59.026632</v>
      </c>
      <c r="E116" s="441">
        <v>56.02332</v>
      </c>
      <c r="F116" s="441">
        <v>53.944104</v>
      </c>
      <c r="G116" s="441">
        <v>48.977088</v>
      </c>
      <c r="H116" s="630">
        <f t="shared" si="2"/>
        <v>292.938432</v>
      </c>
      <c r="I116" s="506">
        <v>14.77727927</v>
      </c>
      <c r="J116" s="441">
        <v>2.10637562</v>
      </c>
      <c r="K116" s="441">
        <v>14.96816462</v>
      </c>
      <c r="L116" s="441">
        <v>14.21727927</v>
      </c>
      <c r="M116" s="441">
        <v>13.53592019</v>
      </c>
      <c r="N116" s="441">
        <v>11.06822905</v>
      </c>
      <c r="O116" s="630">
        <f t="shared" si="3"/>
        <v>70.67324802</v>
      </c>
    </row>
    <row r="117" s="159" customFormat="1" outlineLevel="3" spans="1:15">
      <c r="A117" s="451" t="s">
        <v>135</v>
      </c>
      <c r="B117" s="506">
        <v>8.015514</v>
      </c>
      <c r="C117" s="441">
        <v>2.41003</v>
      </c>
      <c r="D117" s="441">
        <v>9.5048044</v>
      </c>
      <c r="E117" s="441">
        <v>10.9890144</v>
      </c>
      <c r="F117" s="441">
        <v>8.0193204</v>
      </c>
      <c r="G117" s="441">
        <v>0</v>
      </c>
      <c r="H117" s="630">
        <f t="shared" si="2"/>
        <v>38.9386832</v>
      </c>
      <c r="I117" s="506">
        <v>1.13104084</v>
      </c>
      <c r="J117" s="441">
        <v>-0.56560436</v>
      </c>
      <c r="K117" s="441">
        <v>1.54782796</v>
      </c>
      <c r="L117" s="441">
        <v>1.90309096</v>
      </c>
      <c r="M117" s="441">
        <v>1.11218276</v>
      </c>
      <c r="N117" s="441">
        <v>-1.42361336</v>
      </c>
      <c r="O117" s="630">
        <f t="shared" si="3"/>
        <v>3.7049248</v>
      </c>
    </row>
    <row r="118" s="163" customFormat="1" spans="1:15">
      <c r="A118" s="445" t="s">
        <v>136</v>
      </c>
      <c r="B118" s="446">
        <v>491.72218718</v>
      </c>
      <c r="C118" s="447">
        <v>160.10974026</v>
      </c>
      <c r="D118" s="447">
        <v>506.78953682</v>
      </c>
      <c r="E118" s="447">
        <v>503.89726831</v>
      </c>
      <c r="F118" s="447">
        <v>490.00089224</v>
      </c>
      <c r="G118" s="447">
        <v>410.40613471</v>
      </c>
      <c r="H118" s="631">
        <f t="shared" si="2"/>
        <v>2562.92575952</v>
      </c>
      <c r="I118" s="446">
        <v>132.80923735</v>
      </c>
      <c r="J118" s="447">
        <v>19.3951849</v>
      </c>
      <c r="K118" s="447">
        <v>133.84638771</v>
      </c>
      <c r="L118" s="447">
        <v>134.76016448</v>
      </c>
      <c r="M118" s="447">
        <v>129.95679949</v>
      </c>
      <c r="N118" s="447">
        <v>97.44677116</v>
      </c>
      <c r="O118" s="631">
        <f t="shared" si="3"/>
        <v>648.21454509</v>
      </c>
    </row>
    <row r="119" s="164" customFormat="1" outlineLevel="1" spans="1:15">
      <c r="A119" s="451" t="s">
        <v>137</v>
      </c>
      <c r="B119" s="506">
        <v>59.9980032</v>
      </c>
      <c r="C119" s="441">
        <v>34.0015104</v>
      </c>
      <c r="D119" s="441">
        <v>69.9976704</v>
      </c>
      <c r="E119" s="441">
        <v>71.0016</v>
      </c>
      <c r="F119" s="441">
        <v>71.0016</v>
      </c>
      <c r="G119" s="441">
        <v>64.9978368</v>
      </c>
      <c r="H119" s="630">
        <f t="shared" si="2"/>
        <v>370.9982208</v>
      </c>
      <c r="I119" s="506">
        <v>17.37628556</v>
      </c>
      <c r="J119" s="441">
        <v>8.7270268</v>
      </c>
      <c r="K119" s="441">
        <v>20.35657727</v>
      </c>
      <c r="L119" s="441">
        <v>20.87685596</v>
      </c>
      <c r="M119" s="441">
        <v>20.87685596</v>
      </c>
      <c r="N119" s="441">
        <v>18.68323141</v>
      </c>
      <c r="O119" s="630">
        <f t="shared" si="3"/>
        <v>106.89683296</v>
      </c>
    </row>
    <row r="120" s="159" customFormat="1" outlineLevel="1" spans="1:15">
      <c r="A120" s="451" t="s">
        <v>138</v>
      </c>
      <c r="B120" s="506">
        <v>12.83317728</v>
      </c>
      <c r="C120" s="441">
        <v>2.8334208</v>
      </c>
      <c r="D120" s="441">
        <v>11.83337232</v>
      </c>
      <c r="E120" s="441">
        <v>12.83317728</v>
      </c>
      <c r="F120" s="441">
        <v>12.83317728</v>
      </c>
      <c r="G120" s="441">
        <v>10.83356736</v>
      </c>
      <c r="H120" s="630">
        <f t="shared" si="2"/>
        <v>63.99989232</v>
      </c>
      <c r="I120" s="506">
        <v>2.29661971</v>
      </c>
      <c r="J120" s="441">
        <v>-1.21329871</v>
      </c>
      <c r="K120" s="441">
        <v>1.79568505</v>
      </c>
      <c r="L120" s="441">
        <v>2.29661971</v>
      </c>
      <c r="M120" s="441">
        <v>2.29661971</v>
      </c>
      <c r="N120" s="441">
        <v>1.38675039</v>
      </c>
      <c r="O120" s="630">
        <f t="shared" si="3"/>
        <v>8.85899586</v>
      </c>
    </row>
    <row r="121" s="159" customFormat="1" outlineLevel="1" spans="1:15">
      <c r="A121" s="451" t="s">
        <v>139</v>
      </c>
      <c r="B121" s="506">
        <v>4.5</v>
      </c>
      <c r="C121" s="441">
        <v>1.5</v>
      </c>
      <c r="D121" s="441">
        <v>5.50008</v>
      </c>
      <c r="E121" s="441">
        <v>6</v>
      </c>
      <c r="F121" s="441">
        <v>4.5</v>
      </c>
      <c r="G121" s="441">
        <v>4.5</v>
      </c>
      <c r="H121" s="630">
        <f t="shared" si="2"/>
        <v>26.50008</v>
      </c>
      <c r="I121" s="506">
        <v>0.68967066</v>
      </c>
      <c r="J121" s="441">
        <v>-0.31032934</v>
      </c>
      <c r="K121" s="441">
        <v>0.86239706</v>
      </c>
      <c r="L121" s="441">
        <v>1.14467066</v>
      </c>
      <c r="M121" s="441">
        <v>0.64967066</v>
      </c>
      <c r="N121" s="441">
        <v>0.52967066</v>
      </c>
      <c r="O121" s="630">
        <f t="shared" si="3"/>
        <v>3.56575036</v>
      </c>
    </row>
    <row r="122" s="159" customFormat="1" outlineLevel="1" spans="1:15">
      <c r="A122" s="451" t="s">
        <v>140</v>
      </c>
      <c r="B122" s="506">
        <v>19.83312</v>
      </c>
      <c r="C122" s="441">
        <v>5.832</v>
      </c>
      <c r="D122" s="441">
        <v>24.83136</v>
      </c>
      <c r="E122" s="441">
        <v>20.83536</v>
      </c>
      <c r="F122" s="441">
        <v>20.83536</v>
      </c>
      <c r="G122" s="441">
        <v>13.83264</v>
      </c>
      <c r="H122" s="630">
        <f t="shared" si="2"/>
        <v>105.99984</v>
      </c>
      <c r="I122" s="506">
        <v>5.29709207</v>
      </c>
      <c r="J122" s="441">
        <v>0.68913546</v>
      </c>
      <c r="K122" s="441">
        <v>6.62853168</v>
      </c>
      <c r="L122" s="441">
        <v>5.49620528</v>
      </c>
      <c r="M122" s="441">
        <v>5.49620528</v>
      </c>
      <c r="N122" s="441">
        <v>3.02653924</v>
      </c>
      <c r="O122" s="630">
        <f t="shared" si="3"/>
        <v>26.63370901</v>
      </c>
    </row>
    <row r="123" s="164" customFormat="1" outlineLevel="1" spans="1:15">
      <c r="A123" s="451" t="s">
        <v>141</v>
      </c>
      <c r="B123" s="506">
        <v>67.0032</v>
      </c>
      <c r="C123" s="441">
        <v>22.99428</v>
      </c>
      <c r="D123" s="441">
        <v>66.00492</v>
      </c>
      <c r="E123" s="441">
        <v>68.99976</v>
      </c>
      <c r="F123" s="441">
        <v>74.00808</v>
      </c>
      <c r="G123" s="441">
        <v>56.0052</v>
      </c>
      <c r="H123" s="630">
        <f t="shared" si="2"/>
        <v>355.01544</v>
      </c>
      <c r="I123" s="506">
        <v>16.24320724</v>
      </c>
      <c r="J123" s="441">
        <v>2.02078941</v>
      </c>
      <c r="K123" s="441">
        <v>15.54385059</v>
      </c>
      <c r="L123" s="441">
        <v>16.70392054</v>
      </c>
      <c r="M123" s="441">
        <v>18.28604883</v>
      </c>
      <c r="N123" s="441">
        <v>11.71893904</v>
      </c>
      <c r="O123" s="630">
        <f t="shared" si="3"/>
        <v>80.51675565</v>
      </c>
    </row>
    <row r="124" s="164" customFormat="1" outlineLevel="1" spans="1:15">
      <c r="A124" s="451" t="s">
        <v>142</v>
      </c>
      <c r="B124" s="506">
        <v>11.83104</v>
      </c>
      <c r="C124" s="441">
        <v>6.32736</v>
      </c>
      <c r="D124" s="441">
        <v>14.82624</v>
      </c>
      <c r="E124" s="441">
        <v>13.83408</v>
      </c>
      <c r="F124" s="441">
        <v>13.83408</v>
      </c>
      <c r="G124" s="441">
        <v>12.84192</v>
      </c>
      <c r="H124" s="630">
        <f t="shared" si="2"/>
        <v>73.49472</v>
      </c>
      <c r="I124" s="506">
        <v>1.28952063</v>
      </c>
      <c r="J124" s="441">
        <v>-0.49725403</v>
      </c>
      <c r="K124" s="441">
        <v>2.05848847</v>
      </c>
      <c r="L124" s="441">
        <v>1.878891</v>
      </c>
      <c r="M124" s="441">
        <v>1.878891</v>
      </c>
      <c r="N124" s="441">
        <v>1.32219352</v>
      </c>
      <c r="O124" s="630">
        <f t="shared" si="3"/>
        <v>7.93073059</v>
      </c>
    </row>
    <row r="125" s="159" customFormat="1" outlineLevel="1" spans="1:15">
      <c r="A125" s="451" t="s">
        <v>143</v>
      </c>
      <c r="B125" s="320">
        <v>0</v>
      </c>
      <c r="C125" s="321">
        <v>0</v>
      </c>
      <c r="D125" s="321">
        <v>0</v>
      </c>
      <c r="E125" s="321">
        <v>0</v>
      </c>
      <c r="F125" s="321">
        <v>0</v>
      </c>
      <c r="G125" s="321">
        <v>0</v>
      </c>
      <c r="H125" s="630">
        <f t="shared" si="2"/>
        <v>0</v>
      </c>
      <c r="I125" s="320">
        <v>0</v>
      </c>
      <c r="J125" s="321">
        <v>0</v>
      </c>
      <c r="K125" s="321">
        <v>0</v>
      </c>
      <c r="L125" s="321">
        <v>0</v>
      </c>
      <c r="M125" s="321">
        <v>0</v>
      </c>
      <c r="N125" s="321">
        <v>0</v>
      </c>
      <c r="O125" s="630">
        <f t="shared" si="3"/>
        <v>0</v>
      </c>
    </row>
    <row r="126" s="164" customFormat="1" outlineLevel="3" spans="1:15">
      <c r="A126" s="451" t="s">
        <v>144</v>
      </c>
      <c r="B126" s="506">
        <v>175.99854048</v>
      </c>
      <c r="C126" s="441">
        <v>73.4885712</v>
      </c>
      <c r="D126" s="441">
        <v>192.99364272</v>
      </c>
      <c r="E126" s="441">
        <v>193.50397728</v>
      </c>
      <c r="F126" s="441">
        <v>197.01229728</v>
      </c>
      <c r="G126" s="441">
        <v>163.01116416</v>
      </c>
      <c r="H126" s="630">
        <f t="shared" si="2"/>
        <v>996.00819312</v>
      </c>
      <c r="I126" s="506">
        <v>43.19239587</v>
      </c>
      <c r="J126" s="441">
        <v>9.41606959</v>
      </c>
      <c r="K126" s="441">
        <v>47.24553012</v>
      </c>
      <c r="L126" s="441">
        <v>48.39716315</v>
      </c>
      <c r="M126" s="441">
        <v>49.48429144</v>
      </c>
      <c r="N126" s="441">
        <v>36.66732426</v>
      </c>
      <c r="O126" s="630">
        <f t="shared" si="3"/>
        <v>234.40277443</v>
      </c>
    </row>
    <row r="127" s="163" customFormat="1" spans="1:15">
      <c r="A127" s="445" t="s">
        <v>145</v>
      </c>
      <c r="B127" s="446">
        <v>667.72072766</v>
      </c>
      <c r="C127" s="447">
        <v>233.59831146</v>
      </c>
      <c r="D127" s="447">
        <v>699.78317954</v>
      </c>
      <c r="E127" s="447">
        <v>697.40124559</v>
      </c>
      <c r="F127" s="447">
        <v>687.01318952</v>
      </c>
      <c r="G127" s="447">
        <v>573.41729887</v>
      </c>
      <c r="H127" s="631">
        <f t="shared" si="2"/>
        <v>3558.93395264</v>
      </c>
      <c r="I127" s="446">
        <v>176.00163322</v>
      </c>
      <c r="J127" s="447">
        <v>28.81125449</v>
      </c>
      <c r="K127" s="447">
        <v>181.09191783</v>
      </c>
      <c r="L127" s="447">
        <v>183.15732763</v>
      </c>
      <c r="M127" s="447">
        <v>179.44109093</v>
      </c>
      <c r="N127" s="447">
        <v>134.11409542</v>
      </c>
      <c r="O127" s="631">
        <f t="shared" si="3"/>
        <v>882.61731952</v>
      </c>
    </row>
    <row r="128" s="159" customFormat="1" spans="1:15">
      <c r="A128" s="213" t="s">
        <v>146</v>
      </c>
      <c r="B128" s="214">
        <v>44.9947584</v>
      </c>
      <c r="C128" s="215">
        <v>9.094368</v>
      </c>
      <c r="D128" s="215">
        <v>44.9947584</v>
      </c>
      <c r="E128" s="215">
        <v>44.9947584</v>
      </c>
      <c r="F128" s="215">
        <v>44.9947584</v>
      </c>
      <c r="G128" s="215">
        <v>37.0036416</v>
      </c>
      <c r="H128" s="634">
        <f t="shared" si="2"/>
        <v>226.0770432</v>
      </c>
      <c r="I128" s="214">
        <v>12.68140869</v>
      </c>
      <c r="J128" s="215">
        <v>0.574291399999999</v>
      </c>
      <c r="K128" s="215">
        <v>12.36640869</v>
      </c>
      <c r="L128" s="215">
        <v>12.5214087</v>
      </c>
      <c r="M128" s="215">
        <v>12.5214087</v>
      </c>
      <c r="N128" s="215">
        <v>9.40550551</v>
      </c>
      <c r="O128" s="634">
        <f t="shared" si="3"/>
        <v>60.07043169</v>
      </c>
    </row>
    <row r="129" s="159" customFormat="1" outlineLevel="2" spans="1:15">
      <c r="A129" s="309" t="s">
        <v>147</v>
      </c>
      <c r="B129" s="320">
        <v>8.9968224</v>
      </c>
      <c r="C129" s="321">
        <v>3.999504</v>
      </c>
      <c r="D129" s="321">
        <v>10.0028832</v>
      </c>
      <c r="E129" s="321">
        <v>11.998512</v>
      </c>
      <c r="F129" s="321">
        <v>11.998512</v>
      </c>
      <c r="G129" s="321">
        <v>8.9968224</v>
      </c>
      <c r="H129" s="630">
        <f t="shared" si="2"/>
        <v>55.993056</v>
      </c>
      <c r="I129" s="320">
        <v>2.69332984</v>
      </c>
      <c r="J129" s="321">
        <v>0.4944293</v>
      </c>
      <c r="K129" s="321">
        <v>3.01581477</v>
      </c>
      <c r="L129" s="321">
        <v>3.86402258</v>
      </c>
      <c r="M129" s="321">
        <v>3.86402258</v>
      </c>
      <c r="N129" s="321">
        <v>2.29332984</v>
      </c>
      <c r="O129" s="630">
        <f t="shared" si="3"/>
        <v>16.22494891</v>
      </c>
    </row>
    <row r="130" s="159" customFormat="1" outlineLevel="2" spans="1:15">
      <c r="A130" s="309" t="s">
        <v>148</v>
      </c>
      <c r="B130" s="320">
        <v>0</v>
      </c>
      <c r="C130" s="321">
        <v>0</v>
      </c>
      <c r="D130" s="321">
        <v>0</v>
      </c>
      <c r="E130" s="321">
        <v>0</v>
      </c>
      <c r="F130" s="321">
        <v>0</v>
      </c>
      <c r="G130" s="321">
        <v>0</v>
      </c>
      <c r="H130" s="630">
        <f t="shared" si="2"/>
        <v>0</v>
      </c>
      <c r="I130" s="320">
        <v>0</v>
      </c>
      <c r="J130" s="321">
        <v>0</v>
      </c>
      <c r="K130" s="321">
        <v>0</v>
      </c>
      <c r="L130" s="321">
        <v>0</v>
      </c>
      <c r="M130" s="321">
        <v>0</v>
      </c>
      <c r="N130" s="321">
        <v>0</v>
      </c>
      <c r="O130" s="630">
        <f t="shared" si="3"/>
        <v>0</v>
      </c>
    </row>
    <row r="131" s="159" customFormat="1" outlineLevel="2" spans="1:15">
      <c r="A131" s="309" t="s">
        <v>149</v>
      </c>
      <c r="B131" s="320">
        <v>7.0011936</v>
      </c>
      <c r="C131" s="321">
        <v>2.0038752</v>
      </c>
      <c r="D131" s="321">
        <v>10.0028832</v>
      </c>
      <c r="E131" s="321">
        <v>10.0028832</v>
      </c>
      <c r="F131" s="321">
        <v>7.0011936</v>
      </c>
      <c r="G131" s="321">
        <v>6.0033792</v>
      </c>
      <c r="H131" s="630">
        <f t="shared" si="2"/>
        <v>42.015408</v>
      </c>
      <c r="I131" s="320">
        <v>2.87313177</v>
      </c>
      <c r="J131" s="321">
        <v>-0.70509838</v>
      </c>
      <c r="K131" s="321">
        <v>4.5192469</v>
      </c>
      <c r="L131" s="321">
        <v>4.7742469</v>
      </c>
      <c r="M131" s="321">
        <v>2.78313177</v>
      </c>
      <c r="N131" s="321">
        <v>1.62457426</v>
      </c>
      <c r="O131" s="630">
        <f t="shared" si="3"/>
        <v>15.86923322</v>
      </c>
    </row>
    <row r="132" s="159" customFormat="1" outlineLevel="2" spans="1:15">
      <c r="A132" s="309" t="s">
        <v>150</v>
      </c>
      <c r="B132" s="320">
        <v>41.9989152</v>
      </c>
      <c r="C132" s="321">
        <v>7.999008</v>
      </c>
      <c r="D132" s="321">
        <v>45.0006048</v>
      </c>
      <c r="E132" s="321">
        <v>45.0006048</v>
      </c>
      <c r="F132" s="321">
        <v>45.0006048</v>
      </c>
      <c r="G132" s="321">
        <v>37.9994112</v>
      </c>
      <c r="H132" s="630">
        <f t="shared" si="2"/>
        <v>222.9991488</v>
      </c>
      <c r="I132" s="320">
        <v>11.77737291</v>
      </c>
      <c r="J132" s="321">
        <v>-0.142596</v>
      </c>
      <c r="K132" s="321">
        <v>12.42293893</v>
      </c>
      <c r="L132" s="321">
        <v>12.48293893</v>
      </c>
      <c r="M132" s="321">
        <v>12.48293893</v>
      </c>
      <c r="N132" s="321">
        <v>9.45753907</v>
      </c>
      <c r="O132" s="630">
        <f t="shared" si="3"/>
        <v>58.48113277</v>
      </c>
    </row>
    <row r="133" s="159" customFormat="1" outlineLevel="2" spans="1:15">
      <c r="A133" s="309" t="s">
        <v>151</v>
      </c>
      <c r="B133" s="320">
        <v>2.4996</v>
      </c>
      <c r="C133" s="321">
        <v>0.5004</v>
      </c>
      <c r="D133" s="321">
        <v>5.0004</v>
      </c>
      <c r="E133" s="321">
        <v>3.9996</v>
      </c>
      <c r="F133" s="321">
        <v>2.0004</v>
      </c>
      <c r="G133" s="321">
        <v>0.9996</v>
      </c>
      <c r="H133" s="630">
        <f t="shared" si="2"/>
        <v>15</v>
      </c>
      <c r="I133" s="320">
        <v>-0.26782267</v>
      </c>
      <c r="J133" s="321">
        <v>-0.74766267</v>
      </c>
      <c r="K133" s="321">
        <v>0.0773373299999993</v>
      </c>
      <c r="L133" s="321">
        <v>-0.0778226699999996</v>
      </c>
      <c r="M133" s="321">
        <v>-0.47766267</v>
      </c>
      <c r="N133" s="321">
        <v>-0.84782267</v>
      </c>
      <c r="O133" s="630">
        <f t="shared" si="3"/>
        <v>-2.34145602</v>
      </c>
    </row>
    <row r="134" s="159" customFormat="1" spans="1:15">
      <c r="A134" s="213" t="s">
        <v>152</v>
      </c>
      <c r="B134" s="214">
        <v>105.4912896</v>
      </c>
      <c r="C134" s="215">
        <v>23.5971552</v>
      </c>
      <c r="D134" s="215">
        <v>115.0015296</v>
      </c>
      <c r="E134" s="215">
        <v>115.9963584</v>
      </c>
      <c r="F134" s="215">
        <v>110.9954688</v>
      </c>
      <c r="G134" s="215">
        <v>91.0028544</v>
      </c>
      <c r="H134" s="634">
        <f t="shared" si="2"/>
        <v>562.084656</v>
      </c>
      <c r="I134" s="214">
        <v>29.75742054</v>
      </c>
      <c r="J134" s="215">
        <v>-0.526636350000001</v>
      </c>
      <c r="K134" s="215">
        <v>32.40174662</v>
      </c>
      <c r="L134" s="215">
        <v>33.56479444</v>
      </c>
      <c r="M134" s="215">
        <v>31.17383931</v>
      </c>
      <c r="N134" s="215">
        <v>21.93312601</v>
      </c>
      <c r="O134" s="634">
        <f t="shared" si="3"/>
        <v>148.30429057</v>
      </c>
    </row>
    <row r="135" s="159" customFormat="1" spans="1:15">
      <c r="A135" s="213" t="s">
        <v>153</v>
      </c>
      <c r="B135" s="214">
        <v>456.00000008</v>
      </c>
      <c r="C135" s="215">
        <v>901.7864178</v>
      </c>
      <c r="D135" s="215">
        <v>604.47079968</v>
      </c>
      <c r="E135" s="215">
        <v>229.65479976</v>
      </c>
      <c r="F135" s="215">
        <v>111.90799964</v>
      </c>
      <c r="G135" s="215">
        <v>281.0113744</v>
      </c>
      <c r="H135" s="634">
        <f t="shared" si="2"/>
        <v>2584.83139136</v>
      </c>
      <c r="I135" s="214">
        <v>11.80035914</v>
      </c>
      <c r="J135" s="215">
        <v>38.853645563403</v>
      </c>
      <c r="K135" s="215">
        <v>20.2971827797571</v>
      </c>
      <c r="L135" s="215">
        <v>-4.10048857347802</v>
      </c>
      <c r="M135" s="215">
        <v>-11.625949632185</v>
      </c>
      <c r="N135" s="215">
        <v>-26.105627367497</v>
      </c>
      <c r="O135" s="634">
        <f t="shared" si="3"/>
        <v>29.1191219100001</v>
      </c>
    </row>
    <row r="136" s="159" customFormat="1" spans="1:15">
      <c r="A136" s="213" t="s">
        <v>154</v>
      </c>
      <c r="B136" s="214">
        <v>6</v>
      </c>
      <c r="C136" s="215">
        <v>1</v>
      </c>
      <c r="D136" s="215">
        <v>68.15</v>
      </c>
      <c r="E136" s="215">
        <v>10</v>
      </c>
      <c r="F136" s="215">
        <v>10</v>
      </c>
      <c r="G136" s="215">
        <v>6</v>
      </c>
      <c r="H136" s="634">
        <f>SUM(B136:G136)</f>
        <v>101.15</v>
      </c>
      <c r="I136" s="214">
        <v>-18.3087504</v>
      </c>
      <c r="J136" s="215">
        <v>-23.6807504</v>
      </c>
      <c r="K136" s="215">
        <v>43.4742496</v>
      </c>
      <c r="L136" s="215">
        <v>-14.2207504</v>
      </c>
      <c r="M136" s="215">
        <v>-14.5307504</v>
      </c>
      <c r="N136" s="215">
        <v>-35.7192504</v>
      </c>
      <c r="O136" s="634">
        <f>SUM(I136:N136)</f>
        <v>-62.9860024</v>
      </c>
    </row>
    <row r="137" s="159" customFormat="1" spans="1:16292">
      <c r="A137" s="302" t="s">
        <v>155</v>
      </c>
      <c r="B137" s="303">
        <v>1235.21201734</v>
      </c>
      <c r="C137" s="304">
        <v>1159.98188446</v>
      </c>
      <c r="D137" s="304">
        <v>1487.40550882</v>
      </c>
      <c r="E137" s="304">
        <v>1053.05240375</v>
      </c>
      <c r="F137" s="304">
        <v>919.91665796</v>
      </c>
      <c r="G137" s="304">
        <v>951.43152767</v>
      </c>
      <c r="H137" s="642">
        <f>SUM(B137:G137)</f>
        <v>6807</v>
      </c>
      <c r="I137" s="303">
        <v>199.2506625</v>
      </c>
      <c r="J137" s="304">
        <v>43.457513303403</v>
      </c>
      <c r="K137" s="304">
        <v>277.265096829757</v>
      </c>
      <c r="L137" s="304">
        <v>198.400883096522</v>
      </c>
      <c r="M137" s="304">
        <v>184.458230207815</v>
      </c>
      <c r="N137" s="304">
        <v>94.222343662503</v>
      </c>
      <c r="O137" s="642">
        <f>SUM(I137:N137)</f>
        <v>997.0547296</v>
      </c>
      <c r="P137" s="423"/>
      <c r="Q137" s="424"/>
      <c r="R137" s="425"/>
      <c r="S137" s="425"/>
      <c r="T137" s="425"/>
      <c r="U137" s="427"/>
      <c r="V137" s="424"/>
      <c r="W137" s="425"/>
      <c r="X137" s="425"/>
      <c r="Y137" s="424"/>
      <c r="Z137" s="423"/>
      <c r="AA137" s="424"/>
      <c r="AB137" s="426"/>
      <c r="AC137" s="423"/>
      <c r="AD137" s="423"/>
      <c r="AE137" s="423"/>
      <c r="AF137" s="423"/>
      <c r="AG137" s="423"/>
      <c r="AH137" s="425"/>
      <c r="AI137" s="425"/>
      <c r="AJ137" s="423"/>
      <c r="AK137" s="424"/>
      <c r="AL137" s="425"/>
      <c r="AM137" s="424"/>
      <c r="AN137" s="423"/>
      <c r="AO137" s="428"/>
      <c r="AP137" s="423"/>
      <c r="AQ137" s="423"/>
      <c r="AR137" s="423"/>
      <c r="AS137" s="423"/>
      <c r="AT137" s="423"/>
      <c r="AU137" s="429"/>
      <c r="AV137" s="430"/>
      <c r="AW137" s="423"/>
      <c r="AX137" s="423"/>
      <c r="AY137" s="428"/>
      <c r="AZ137" s="429"/>
      <c r="BA137" s="430"/>
      <c r="BB137" s="423"/>
      <c r="BC137" s="428"/>
      <c r="BD137" s="431"/>
      <c r="BE137" s="425"/>
      <c r="BF137" s="423"/>
      <c r="BG137" s="424"/>
      <c r="BH137" s="423"/>
      <c r="BI137" s="426"/>
      <c r="BJ137" s="432"/>
      <c r="BK137" s="433"/>
      <c r="BL137" s="433"/>
      <c r="BM137" s="434"/>
      <c r="BN137" s="434"/>
      <c r="BO137" s="435"/>
      <c r="BP137" s="425"/>
      <c r="BQ137" s="425"/>
      <c r="BR137" s="423"/>
      <c r="BS137" s="424"/>
      <c r="BT137" s="425"/>
      <c r="BU137" s="425"/>
      <c r="BV137" s="425"/>
      <c r="BW137" s="423"/>
      <c r="BX137" s="425"/>
      <c r="BY137" s="426"/>
      <c r="BZ137" s="425"/>
      <c r="CA137" s="425"/>
      <c r="CB137" s="423"/>
      <c r="CC137" s="425"/>
      <c r="CD137" s="426"/>
      <c r="CE137" s="425"/>
      <c r="CF137" s="425"/>
      <c r="CG137" s="423"/>
      <c r="CH137" s="425"/>
      <c r="CI137" s="426"/>
      <c r="CJ137" s="423"/>
      <c r="CK137" s="423"/>
      <c r="CL137" s="423"/>
      <c r="CM137" s="423"/>
      <c r="CN137" s="423"/>
      <c r="CO137" s="425"/>
      <c r="CP137" s="425"/>
      <c r="CQ137" s="423"/>
      <c r="CR137" s="424"/>
      <c r="CS137" s="425"/>
      <c r="CT137" s="425"/>
      <c r="CU137" s="425"/>
      <c r="CV137" s="423"/>
      <c r="CW137" s="424"/>
      <c r="CX137" s="425"/>
      <c r="CY137" s="425"/>
      <c r="CZ137" s="425"/>
      <c r="DA137" s="423"/>
      <c r="DB137" s="424"/>
      <c r="DC137" s="425"/>
      <c r="DD137" s="425"/>
      <c r="DE137" s="425"/>
      <c r="DF137" s="427"/>
      <c r="DG137" s="424"/>
      <c r="DH137" s="425"/>
      <c r="DI137" s="425"/>
      <c r="DJ137" s="424"/>
      <c r="DK137" s="423"/>
      <c r="DL137" s="424"/>
      <c r="DM137" s="426"/>
      <c r="DN137" s="423"/>
      <c r="DO137" s="423"/>
      <c r="DP137" s="423"/>
      <c r="DQ137" s="423"/>
      <c r="DR137" s="423"/>
      <c r="DS137" s="425"/>
      <c r="DT137" s="425"/>
      <c r="DU137" s="423"/>
      <c r="DV137" s="424"/>
      <c r="DW137" s="425"/>
      <c r="DX137" s="424"/>
      <c r="DY137" s="423"/>
      <c r="DZ137" s="428"/>
      <c r="EA137" s="423"/>
      <c r="EB137" s="423"/>
      <c r="EC137" s="423"/>
      <c r="ED137" s="423"/>
      <c r="EE137" s="423"/>
      <c r="EF137" s="429"/>
      <c r="EG137" s="430"/>
      <c r="EH137" s="423"/>
      <c r="EI137" s="423"/>
      <c r="EJ137" s="428"/>
      <c r="EK137" s="429"/>
      <c r="EL137" s="430"/>
      <c r="EM137" s="423"/>
      <c r="EN137" s="428"/>
      <c r="EO137" s="431"/>
      <c r="EP137" s="425"/>
      <c r="EQ137" s="423"/>
      <c r="ER137" s="424"/>
      <c r="ES137" s="423"/>
      <c r="ET137" s="426"/>
      <c r="EU137" s="432"/>
      <c r="EV137" s="433"/>
      <c r="EW137" s="433"/>
      <c r="EX137" s="434"/>
      <c r="EY137" s="434"/>
      <c r="EZ137" s="435"/>
      <c r="FA137" s="425"/>
      <c r="FB137" s="425"/>
      <c r="FC137" s="423"/>
      <c r="FD137" s="424"/>
      <c r="FE137" s="425"/>
      <c r="FF137" s="425"/>
      <c r="FG137" s="425"/>
      <c r="FH137" s="423"/>
      <c r="FI137" s="425"/>
      <c r="FJ137" s="426"/>
      <c r="FK137" s="425"/>
      <c r="FL137" s="425"/>
      <c r="FM137" s="423"/>
      <c r="FN137" s="425"/>
      <c r="FO137" s="426"/>
      <c r="FP137" s="425"/>
      <c r="FQ137" s="425"/>
      <c r="FR137" s="423"/>
      <c r="FS137" s="425"/>
      <c r="FT137" s="426"/>
      <c r="FU137" s="423"/>
      <c r="FV137" s="423"/>
      <c r="FW137" s="423"/>
      <c r="FX137" s="423"/>
      <c r="FY137" s="423"/>
      <c r="FZ137" s="425"/>
      <c r="GA137" s="425"/>
      <c r="GB137" s="423"/>
      <c r="GC137" s="424"/>
      <c r="GD137" s="425"/>
      <c r="GE137" s="425"/>
      <c r="GF137" s="425"/>
      <c r="GG137" s="423"/>
      <c r="GH137" s="424"/>
      <c r="GI137" s="425"/>
      <c r="GJ137" s="425"/>
      <c r="GK137" s="425"/>
      <c r="GL137" s="423"/>
      <c r="GM137" s="424"/>
      <c r="GN137" s="425"/>
      <c r="GO137" s="425"/>
      <c r="GP137" s="425"/>
      <c r="GQ137" s="427"/>
      <c r="GR137" s="424"/>
      <c r="GS137" s="425"/>
      <c r="GT137" s="425"/>
      <c r="GU137" s="424"/>
      <c r="GV137" s="423"/>
      <c r="GW137" s="424"/>
      <c r="GX137" s="426"/>
      <c r="GY137" s="423"/>
      <c r="GZ137" s="423"/>
      <c r="HA137" s="423"/>
      <c r="HB137" s="423"/>
      <c r="HC137" s="423"/>
      <c r="HD137" s="425"/>
      <c r="HE137" s="425"/>
      <c r="HF137" s="423"/>
      <c r="HG137" s="424"/>
      <c r="HH137" s="425"/>
      <c r="HI137" s="424"/>
      <c r="HJ137" s="423"/>
      <c r="HK137" s="428"/>
      <c r="HL137" s="423"/>
      <c r="HM137" s="423"/>
      <c r="HN137" s="423"/>
      <c r="HO137" s="423"/>
      <c r="HP137" s="423"/>
      <c r="HQ137" s="429"/>
      <c r="HR137" s="430"/>
      <c r="HS137" s="423"/>
      <c r="HT137" s="423"/>
      <c r="HU137" s="428"/>
      <c r="HV137" s="429"/>
      <c r="HW137" s="430"/>
      <c r="HX137" s="423"/>
      <c r="HY137" s="428"/>
      <c r="HZ137" s="431"/>
      <c r="IA137" s="425"/>
      <c r="IB137" s="423"/>
      <c r="IC137" s="424"/>
      <c r="ID137" s="423"/>
      <c r="IE137" s="426"/>
      <c r="IF137" s="432"/>
      <c r="IG137" s="433"/>
      <c r="IH137" s="433"/>
      <c r="II137" s="434"/>
      <c r="IJ137" s="434"/>
      <c r="IK137" s="435"/>
      <c r="IL137" s="425"/>
      <c r="IM137" s="425"/>
      <c r="IN137" s="423"/>
      <c r="IO137" s="424"/>
      <c r="IP137" s="425"/>
      <c r="IQ137" s="425"/>
      <c r="IR137" s="425"/>
      <c r="IS137" s="423"/>
      <c r="IT137" s="425"/>
      <c r="IU137" s="426"/>
      <c r="IV137" s="425"/>
      <c r="IW137" s="425"/>
      <c r="IX137" s="423"/>
      <c r="IY137" s="425"/>
      <c r="IZ137" s="426"/>
      <c r="JA137" s="425"/>
      <c r="JB137" s="425"/>
      <c r="JC137" s="423"/>
      <c r="JD137" s="425"/>
      <c r="JE137" s="426"/>
      <c r="JF137" s="423"/>
      <c r="JG137" s="423"/>
      <c r="JH137" s="423"/>
      <c r="JI137" s="423"/>
      <c r="JJ137" s="423"/>
      <c r="JK137" s="425"/>
      <c r="JL137" s="425"/>
      <c r="JM137" s="423"/>
      <c r="JN137" s="424"/>
      <c r="JO137" s="425"/>
      <c r="JP137" s="425"/>
      <c r="JQ137" s="425"/>
      <c r="JR137" s="423"/>
      <c r="JS137" s="424"/>
      <c r="JT137" s="425"/>
      <c r="JU137" s="425"/>
      <c r="JV137" s="425"/>
      <c r="JW137" s="423"/>
      <c r="JX137" s="424"/>
      <c r="JY137" s="425"/>
      <c r="JZ137" s="425"/>
      <c r="KA137" s="425"/>
      <c r="KB137" s="427"/>
      <c r="KC137" s="424"/>
      <c r="KD137" s="425"/>
      <c r="KE137" s="425"/>
      <c r="KF137" s="424"/>
      <c r="KG137" s="423"/>
      <c r="KH137" s="424"/>
      <c r="KI137" s="426"/>
      <c r="KJ137" s="423"/>
      <c r="KK137" s="423"/>
      <c r="KL137" s="423"/>
      <c r="KM137" s="423"/>
      <c r="KN137" s="423"/>
      <c r="KO137" s="425"/>
      <c r="KP137" s="425"/>
      <c r="KQ137" s="423"/>
      <c r="KR137" s="424"/>
      <c r="KS137" s="425"/>
      <c r="KT137" s="424"/>
      <c r="KU137" s="423"/>
      <c r="KV137" s="428"/>
      <c r="KW137" s="423"/>
      <c r="KX137" s="423"/>
      <c r="KY137" s="423"/>
      <c r="KZ137" s="423"/>
      <c r="LA137" s="423"/>
      <c r="LB137" s="429"/>
      <c r="LC137" s="430"/>
      <c r="LD137" s="423"/>
      <c r="LE137" s="423"/>
      <c r="LF137" s="428"/>
      <c r="LG137" s="429"/>
      <c r="LH137" s="430"/>
      <c r="LI137" s="423"/>
      <c r="LJ137" s="428"/>
      <c r="LK137" s="431"/>
      <c r="LL137" s="425"/>
      <c r="LM137" s="423"/>
      <c r="LN137" s="424"/>
      <c r="LO137" s="423"/>
      <c r="LP137" s="426"/>
      <c r="LQ137" s="432"/>
      <c r="LR137" s="433"/>
      <c r="LS137" s="433"/>
      <c r="LT137" s="434"/>
      <c r="LU137" s="434"/>
      <c r="LV137" s="435"/>
      <c r="LW137" s="425"/>
      <c r="LX137" s="425"/>
      <c r="LY137" s="423"/>
      <c r="LZ137" s="424"/>
      <c r="MA137" s="425"/>
      <c r="MB137" s="425"/>
      <c r="MC137" s="425"/>
      <c r="MD137" s="423"/>
      <c r="ME137" s="425"/>
      <c r="MF137" s="426"/>
      <c r="MG137" s="425"/>
      <c r="MH137" s="425"/>
      <c r="MI137" s="423"/>
      <c r="MJ137" s="425"/>
      <c r="MK137" s="426"/>
      <c r="ML137" s="425"/>
      <c r="MM137" s="425"/>
      <c r="MN137" s="423"/>
      <c r="MO137" s="425"/>
      <c r="MP137" s="426"/>
      <c r="MQ137" s="423"/>
      <c r="MR137" s="423"/>
      <c r="MS137" s="423"/>
      <c r="MT137" s="423"/>
      <c r="MU137" s="423"/>
      <c r="MV137" s="425"/>
      <c r="MW137" s="425"/>
      <c r="MX137" s="423"/>
      <c r="MY137" s="424"/>
      <c r="MZ137" s="425"/>
      <c r="NA137" s="425"/>
      <c r="NB137" s="425"/>
      <c r="NC137" s="423"/>
      <c r="ND137" s="424"/>
      <c r="NE137" s="425"/>
      <c r="NF137" s="425"/>
      <c r="NG137" s="425"/>
      <c r="NH137" s="423"/>
      <c r="NI137" s="424"/>
      <c r="NJ137" s="425"/>
      <c r="NK137" s="425"/>
      <c r="NL137" s="425"/>
      <c r="NM137" s="427"/>
      <c r="NN137" s="424"/>
      <c r="NO137" s="425"/>
      <c r="NP137" s="425"/>
      <c r="NQ137" s="424"/>
      <c r="NR137" s="423"/>
      <c r="NS137" s="424"/>
      <c r="NT137" s="426"/>
      <c r="NU137" s="423"/>
      <c r="NV137" s="423"/>
      <c r="NW137" s="423"/>
      <c r="NX137" s="423"/>
      <c r="NY137" s="423"/>
      <c r="NZ137" s="425"/>
      <c r="OA137" s="425"/>
      <c r="OB137" s="423"/>
      <c r="OC137" s="424"/>
      <c r="OD137" s="425"/>
      <c r="OE137" s="424"/>
      <c r="OF137" s="423"/>
      <c r="OG137" s="428"/>
      <c r="OH137" s="423"/>
      <c r="OI137" s="423"/>
      <c r="OJ137" s="423"/>
      <c r="OK137" s="423"/>
      <c r="OL137" s="423"/>
      <c r="OM137" s="429"/>
      <c r="ON137" s="430"/>
      <c r="OO137" s="423"/>
      <c r="OP137" s="423"/>
      <c r="OQ137" s="428"/>
      <c r="OR137" s="429"/>
      <c r="OS137" s="430"/>
      <c r="OT137" s="423"/>
      <c r="OU137" s="428"/>
      <c r="OV137" s="431"/>
      <c r="OW137" s="425"/>
      <c r="OX137" s="423"/>
      <c r="OY137" s="424"/>
      <c r="OZ137" s="423"/>
      <c r="PA137" s="426"/>
      <c r="PB137" s="432"/>
      <c r="PC137" s="433"/>
      <c r="PD137" s="433"/>
      <c r="PE137" s="434"/>
      <c r="PF137" s="434"/>
      <c r="PG137" s="435"/>
      <c r="PH137" s="425"/>
      <c r="PI137" s="425"/>
      <c r="PJ137" s="423"/>
      <c r="PK137" s="424"/>
      <c r="PL137" s="425"/>
      <c r="PM137" s="425"/>
      <c r="PN137" s="425"/>
      <c r="PO137" s="423"/>
      <c r="PP137" s="425"/>
      <c r="PQ137" s="426"/>
      <c r="PR137" s="425"/>
      <c r="PS137" s="425"/>
      <c r="PT137" s="423"/>
      <c r="PU137" s="425"/>
      <c r="PV137" s="426"/>
      <c r="PW137" s="425"/>
      <c r="PX137" s="425"/>
      <c r="PY137" s="423"/>
      <c r="PZ137" s="425"/>
      <c r="QA137" s="426"/>
      <c r="QB137" s="423"/>
      <c r="QC137" s="423"/>
      <c r="QD137" s="423"/>
      <c r="QE137" s="423"/>
      <c r="QF137" s="423"/>
      <c r="QG137" s="425"/>
      <c r="QH137" s="425"/>
      <c r="QI137" s="423"/>
      <c r="QJ137" s="424"/>
      <c r="QK137" s="425"/>
      <c r="QL137" s="425"/>
      <c r="QM137" s="425"/>
      <c r="QN137" s="423"/>
      <c r="QO137" s="424"/>
      <c r="QP137" s="425"/>
      <c r="QQ137" s="425"/>
      <c r="QR137" s="425"/>
      <c r="QS137" s="423"/>
      <c r="QT137" s="424"/>
      <c r="QU137" s="425"/>
      <c r="QV137" s="425"/>
      <c r="QW137" s="425"/>
      <c r="QX137" s="427"/>
      <c r="QY137" s="424"/>
      <c r="QZ137" s="425"/>
      <c r="RA137" s="425"/>
      <c r="RB137" s="424"/>
      <c r="RC137" s="423"/>
      <c r="RD137" s="424"/>
      <c r="RE137" s="426"/>
      <c r="RF137" s="423"/>
      <c r="RG137" s="423"/>
      <c r="RH137" s="423"/>
      <c r="RI137" s="423"/>
      <c r="RJ137" s="423"/>
      <c r="RK137" s="425"/>
      <c r="RL137" s="425"/>
      <c r="RM137" s="423"/>
      <c r="RN137" s="424"/>
      <c r="RO137" s="425"/>
      <c r="RP137" s="424"/>
      <c r="RQ137" s="423"/>
      <c r="RR137" s="428"/>
      <c r="RS137" s="423"/>
      <c r="RT137" s="423"/>
      <c r="RU137" s="423"/>
      <c r="RV137" s="423"/>
      <c r="RW137" s="423"/>
      <c r="RX137" s="429"/>
      <c r="RY137" s="430"/>
      <c r="RZ137" s="423"/>
      <c r="SA137" s="423"/>
      <c r="SB137" s="428"/>
      <c r="SC137" s="429"/>
      <c r="SD137" s="430"/>
      <c r="SE137" s="423"/>
      <c r="SF137" s="428"/>
      <c r="SG137" s="431"/>
      <c r="SH137" s="425"/>
      <c r="SI137" s="423"/>
      <c r="SJ137" s="424"/>
      <c r="SK137" s="423"/>
      <c r="SL137" s="426"/>
      <c r="SM137" s="432"/>
      <c r="SN137" s="433"/>
      <c r="SO137" s="433"/>
      <c r="SP137" s="434"/>
      <c r="SQ137" s="434"/>
      <c r="SR137" s="435"/>
      <c r="SS137" s="425"/>
      <c r="ST137" s="425"/>
      <c r="SU137" s="423"/>
      <c r="SV137" s="424"/>
      <c r="SW137" s="425"/>
      <c r="SX137" s="425"/>
      <c r="SY137" s="425"/>
      <c r="SZ137" s="423"/>
      <c r="TA137" s="425"/>
      <c r="TB137" s="426"/>
      <c r="TC137" s="425"/>
      <c r="TD137" s="425"/>
      <c r="TE137" s="423"/>
      <c r="TF137" s="425"/>
      <c r="TG137" s="426"/>
      <c r="TH137" s="425"/>
      <c r="TI137" s="425"/>
      <c r="TJ137" s="423"/>
      <c r="TK137" s="425"/>
      <c r="TL137" s="426"/>
      <c r="TM137" s="423"/>
      <c r="TN137" s="423"/>
      <c r="TO137" s="423"/>
      <c r="TP137" s="423"/>
      <c r="TQ137" s="423"/>
      <c r="TR137" s="425"/>
      <c r="TS137" s="425"/>
      <c r="TT137" s="423"/>
      <c r="TU137" s="424"/>
      <c r="TV137" s="425"/>
      <c r="TW137" s="425"/>
      <c r="TX137" s="425"/>
      <c r="TY137" s="423"/>
      <c r="TZ137" s="424"/>
      <c r="UA137" s="425"/>
      <c r="UB137" s="425"/>
      <c r="UC137" s="425"/>
      <c r="UD137" s="423"/>
      <c r="UE137" s="424"/>
      <c r="UF137" s="425"/>
      <c r="UG137" s="425"/>
      <c r="UH137" s="425"/>
      <c r="UI137" s="427"/>
      <c r="UJ137" s="424"/>
      <c r="UK137" s="425"/>
      <c r="UL137" s="425"/>
      <c r="UM137" s="424"/>
      <c r="UN137" s="423"/>
      <c r="UO137" s="424"/>
      <c r="UP137" s="426"/>
      <c r="UQ137" s="423"/>
      <c r="UR137" s="423"/>
      <c r="US137" s="423"/>
      <c r="UT137" s="423"/>
      <c r="UU137" s="423"/>
      <c r="UV137" s="425"/>
      <c r="UW137" s="425"/>
      <c r="UX137" s="423"/>
      <c r="UY137" s="424"/>
      <c r="UZ137" s="425"/>
      <c r="VA137" s="424"/>
      <c r="VB137" s="423"/>
      <c r="VC137" s="428"/>
      <c r="VD137" s="423"/>
      <c r="VE137" s="423"/>
      <c r="VF137" s="423"/>
      <c r="VG137" s="423"/>
      <c r="VH137" s="423"/>
      <c r="VI137" s="429"/>
      <c r="VJ137" s="430"/>
      <c r="VK137" s="423"/>
      <c r="VL137" s="423"/>
      <c r="VM137" s="428"/>
      <c r="VN137" s="429"/>
      <c r="VO137" s="430"/>
      <c r="VP137" s="423"/>
      <c r="VQ137" s="428"/>
      <c r="VR137" s="431"/>
      <c r="VS137" s="425"/>
      <c r="VT137" s="423"/>
      <c r="VU137" s="424"/>
      <c r="VV137" s="423"/>
      <c r="VW137" s="426"/>
      <c r="VX137" s="432"/>
      <c r="VY137" s="433"/>
      <c r="VZ137" s="433"/>
      <c r="WA137" s="434"/>
      <c r="WB137" s="434"/>
      <c r="WC137" s="435"/>
      <c r="WD137" s="425"/>
      <c r="WE137" s="425"/>
      <c r="WF137" s="423"/>
      <c r="WG137" s="424"/>
      <c r="WH137" s="425"/>
      <c r="WI137" s="425"/>
      <c r="WJ137" s="425"/>
      <c r="WK137" s="423"/>
      <c r="WL137" s="425"/>
      <c r="WM137" s="426"/>
      <c r="WN137" s="425"/>
      <c r="WO137" s="425"/>
      <c r="WP137" s="423"/>
      <c r="WQ137" s="425"/>
      <c r="WR137" s="426"/>
      <c r="WS137" s="425"/>
      <c r="WT137" s="425"/>
      <c r="WU137" s="423"/>
      <c r="WV137" s="425"/>
      <c r="WW137" s="426"/>
      <c r="WX137" s="423"/>
      <c r="WY137" s="423"/>
      <c r="WZ137" s="423"/>
      <c r="XA137" s="423"/>
      <c r="XB137" s="423"/>
      <c r="XC137" s="425"/>
      <c r="XD137" s="425"/>
      <c r="XE137" s="423"/>
      <c r="XF137" s="424"/>
      <c r="XG137" s="425"/>
      <c r="XH137" s="425"/>
      <c r="XI137" s="425"/>
      <c r="XJ137" s="423"/>
      <c r="XK137" s="424"/>
      <c r="XL137" s="425"/>
      <c r="XM137" s="425"/>
      <c r="XN137" s="425"/>
      <c r="XO137" s="423"/>
      <c r="XP137" s="424"/>
      <c r="XQ137" s="425"/>
      <c r="XR137" s="425"/>
      <c r="XS137" s="425"/>
      <c r="XT137" s="427"/>
      <c r="XU137" s="424"/>
      <c r="XV137" s="425"/>
      <c r="XW137" s="425"/>
      <c r="XX137" s="424"/>
      <c r="XY137" s="423"/>
      <c r="XZ137" s="424"/>
      <c r="YA137" s="426"/>
      <c r="YB137" s="423"/>
      <c r="YC137" s="423"/>
      <c r="YD137" s="423"/>
      <c r="YE137" s="423"/>
      <c r="YF137" s="423"/>
      <c r="YG137" s="425"/>
      <c r="YH137" s="425"/>
      <c r="YI137" s="423"/>
      <c r="YJ137" s="424"/>
      <c r="YK137" s="425"/>
      <c r="YL137" s="424"/>
      <c r="YM137" s="423"/>
      <c r="YN137" s="428"/>
      <c r="YO137" s="423"/>
      <c r="YP137" s="423"/>
      <c r="YQ137" s="423"/>
      <c r="YR137" s="423"/>
      <c r="YS137" s="423"/>
      <c r="YT137" s="429"/>
      <c r="YU137" s="430"/>
      <c r="YV137" s="423"/>
      <c r="YW137" s="423"/>
      <c r="YX137" s="428"/>
      <c r="YY137" s="429"/>
      <c r="YZ137" s="430"/>
      <c r="ZA137" s="423"/>
      <c r="ZB137" s="428"/>
      <c r="ZC137" s="431"/>
      <c r="ZD137" s="425"/>
      <c r="ZE137" s="423"/>
      <c r="ZF137" s="424"/>
      <c r="ZG137" s="423"/>
      <c r="ZH137" s="426"/>
      <c r="ZI137" s="432"/>
      <c r="ZJ137" s="433"/>
      <c r="ZK137" s="433"/>
      <c r="ZL137" s="434"/>
      <c r="ZM137" s="434"/>
      <c r="ZN137" s="435"/>
      <c r="ZO137" s="425"/>
      <c r="ZP137" s="425"/>
      <c r="ZQ137" s="423"/>
      <c r="ZR137" s="424"/>
      <c r="ZS137" s="425"/>
      <c r="ZT137" s="425"/>
      <c r="ZU137" s="425"/>
      <c r="ZV137" s="423"/>
      <c r="ZW137" s="425"/>
      <c r="ZX137" s="426"/>
      <c r="ZY137" s="425"/>
      <c r="ZZ137" s="425"/>
      <c r="AAA137" s="423"/>
      <c r="AAB137" s="425"/>
      <c r="AAC137" s="426"/>
      <c r="AAD137" s="425"/>
      <c r="AAE137" s="425"/>
      <c r="AAF137" s="423"/>
      <c r="AAG137" s="425"/>
      <c r="AAH137" s="426"/>
      <c r="AAI137" s="423"/>
      <c r="AAJ137" s="423"/>
      <c r="AAK137" s="423"/>
      <c r="AAL137" s="423"/>
      <c r="AAM137" s="423"/>
      <c r="AAN137" s="425"/>
      <c r="AAO137" s="425"/>
      <c r="AAP137" s="423"/>
      <c r="AAQ137" s="424"/>
      <c r="AAR137" s="425"/>
      <c r="AAS137" s="425"/>
      <c r="AAT137" s="425"/>
      <c r="AAU137" s="423"/>
      <c r="AAV137" s="424"/>
      <c r="AAW137" s="425"/>
      <c r="AAX137" s="425"/>
      <c r="AAY137" s="425"/>
      <c r="AAZ137" s="423"/>
      <c r="ABA137" s="424"/>
      <c r="ABB137" s="425"/>
      <c r="ABC137" s="425"/>
      <c r="ABD137" s="425"/>
      <c r="ABE137" s="427"/>
      <c r="ABF137" s="424"/>
      <c r="ABG137" s="425"/>
      <c r="ABH137" s="425"/>
      <c r="ABI137" s="424"/>
      <c r="ABJ137" s="423"/>
      <c r="ABK137" s="424"/>
      <c r="ABL137" s="426"/>
      <c r="ABM137" s="423"/>
      <c r="ABN137" s="423"/>
      <c r="ABO137" s="423"/>
      <c r="ABP137" s="423"/>
      <c r="ABQ137" s="423"/>
      <c r="ABR137" s="425"/>
      <c r="ABS137" s="425"/>
      <c r="ABT137" s="423"/>
      <c r="ABU137" s="424"/>
      <c r="ABV137" s="425"/>
      <c r="ABW137" s="424"/>
      <c r="ABX137" s="423"/>
      <c r="ABY137" s="428"/>
      <c r="ABZ137" s="423"/>
      <c r="ACA137" s="423"/>
      <c r="ACB137" s="423"/>
      <c r="ACC137" s="423"/>
      <c r="ACD137" s="423"/>
      <c r="ACE137" s="429"/>
      <c r="ACF137" s="430"/>
      <c r="ACG137" s="423"/>
      <c r="ACH137" s="423"/>
      <c r="ACI137" s="428"/>
      <c r="ACJ137" s="429"/>
      <c r="ACK137" s="430"/>
      <c r="ACL137" s="423"/>
      <c r="ACM137" s="428"/>
      <c r="ACN137" s="431"/>
      <c r="ACO137" s="425"/>
      <c r="ACP137" s="423"/>
      <c r="ACQ137" s="424"/>
      <c r="ACR137" s="423"/>
      <c r="ACS137" s="426"/>
      <c r="ACT137" s="432"/>
      <c r="ACU137" s="433"/>
      <c r="ACV137" s="433"/>
      <c r="ACW137" s="434"/>
      <c r="ACX137" s="434"/>
      <c r="ACY137" s="435"/>
      <c r="ACZ137" s="425"/>
      <c r="ADA137" s="425"/>
      <c r="ADB137" s="423"/>
      <c r="ADC137" s="424"/>
      <c r="ADD137" s="425"/>
      <c r="ADE137" s="425"/>
      <c r="ADF137" s="425"/>
      <c r="ADG137" s="423"/>
      <c r="ADH137" s="425"/>
      <c r="ADI137" s="426"/>
      <c r="ADJ137" s="425"/>
      <c r="ADK137" s="425"/>
      <c r="ADL137" s="423"/>
      <c r="ADM137" s="425"/>
      <c r="ADN137" s="426"/>
      <c r="ADO137" s="425"/>
      <c r="ADP137" s="425"/>
      <c r="ADQ137" s="423"/>
      <c r="ADR137" s="425"/>
      <c r="ADS137" s="426"/>
      <c r="ADT137" s="423"/>
      <c r="ADU137" s="423"/>
      <c r="ADV137" s="423"/>
      <c r="ADW137" s="423"/>
      <c r="ADX137" s="423"/>
      <c r="ADY137" s="425"/>
      <c r="ADZ137" s="425"/>
      <c r="AEA137" s="423"/>
      <c r="AEB137" s="424"/>
      <c r="AEC137" s="425"/>
      <c r="AED137" s="425"/>
      <c r="AEE137" s="425"/>
      <c r="AEF137" s="423"/>
      <c r="AEG137" s="424"/>
      <c r="AEH137" s="425"/>
      <c r="AEI137" s="425"/>
      <c r="AEJ137" s="425"/>
      <c r="AEK137" s="423"/>
      <c r="AEL137" s="424"/>
      <c r="AEM137" s="425"/>
      <c r="AEN137" s="425"/>
      <c r="AEO137" s="425"/>
      <c r="AEP137" s="427"/>
      <c r="AEQ137" s="424"/>
      <c r="AER137" s="425"/>
      <c r="AES137" s="425"/>
      <c r="AET137" s="424"/>
      <c r="AEU137" s="423"/>
      <c r="AEV137" s="424"/>
      <c r="AEW137" s="426"/>
      <c r="AEX137" s="423"/>
      <c r="AEY137" s="423"/>
      <c r="AEZ137" s="423"/>
      <c r="AFA137" s="423"/>
      <c r="AFB137" s="423"/>
      <c r="AFC137" s="425"/>
      <c r="AFD137" s="425"/>
      <c r="AFE137" s="423"/>
      <c r="AFF137" s="424"/>
      <c r="AFG137" s="425"/>
      <c r="AFH137" s="424"/>
      <c r="AFI137" s="423"/>
      <c r="AFJ137" s="428"/>
      <c r="AFK137" s="423"/>
      <c r="AFL137" s="423"/>
      <c r="AFM137" s="423"/>
      <c r="AFN137" s="423"/>
      <c r="AFO137" s="423"/>
      <c r="AFP137" s="429"/>
      <c r="AFQ137" s="430"/>
      <c r="AFR137" s="423"/>
      <c r="AFS137" s="423"/>
      <c r="AFT137" s="428"/>
      <c r="AFU137" s="429"/>
      <c r="AFV137" s="430"/>
      <c r="AFW137" s="423"/>
      <c r="AFX137" s="428"/>
      <c r="AFY137" s="431"/>
      <c r="AFZ137" s="425"/>
      <c r="AGA137" s="423"/>
      <c r="AGB137" s="424"/>
      <c r="AGC137" s="423"/>
      <c r="AGD137" s="426"/>
      <c r="AGE137" s="432"/>
      <c r="AGF137" s="433"/>
      <c r="AGG137" s="433"/>
      <c r="AGH137" s="434"/>
      <c r="AGI137" s="434"/>
      <c r="AGJ137" s="435"/>
      <c r="AGK137" s="425"/>
      <c r="AGL137" s="425"/>
      <c r="AGM137" s="423"/>
      <c r="AGN137" s="424"/>
      <c r="AGO137" s="425"/>
      <c r="AGP137" s="425"/>
      <c r="AGQ137" s="425"/>
      <c r="AGR137" s="423"/>
      <c r="AGS137" s="425"/>
      <c r="AGT137" s="426"/>
      <c r="AGU137" s="425"/>
      <c r="AGV137" s="425"/>
      <c r="AGW137" s="423"/>
      <c r="AGX137" s="425"/>
      <c r="AGY137" s="426"/>
      <c r="AGZ137" s="425"/>
      <c r="AHA137" s="425"/>
      <c r="AHB137" s="423"/>
      <c r="AHC137" s="425"/>
      <c r="AHD137" s="426"/>
      <c r="AHE137" s="423"/>
      <c r="AHF137" s="423"/>
      <c r="AHG137" s="423"/>
      <c r="AHH137" s="423"/>
      <c r="AHI137" s="423"/>
      <c r="AHJ137" s="425"/>
      <c r="AHK137" s="425"/>
      <c r="AHL137" s="423"/>
      <c r="AHM137" s="424"/>
      <c r="AHN137" s="425"/>
      <c r="AHO137" s="425"/>
      <c r="AHP137" s="425"/>
      <c r="AHQ137" s="423"/>
      <c r="AHR137" s="424"/>
      <c r="AHS137" s="425"/>
      <c r="AHT137" s="425"/>
      <c r="AHU137" s="425"/>
      <c r="AHV137" s="423"/>
      <c r="AHW137" s="424"/>
      <c r="AHX137" s="425"/>
      <c r="AHY137" s="425"/>
      <c r="AHZ137" s="425"/>
      <c r="AIA137" s="427"/>
      <c r="AIB137" s="424"/>
      <c r="AIC137" s="425"/>
      <c r="AID137" s="425"/>
      <c r="AIE137" s="424"/>
      <c r="AIF137" s="423"/>
      <c r="AIG137" s="424"/>
      <c r="AIH137" s="426"/>
      <c r="AII137" s="423"/>
      <c r="AIJ137" s="423"/>
      <c r="AIK137" s="423"/>
      <c r="AIL137" s="423"/>
      <c r="AIM137" s="423"/>
      <c r="AIN137" s="425"/>
      <c r="AIO137" s="425"/>
      <c r="AIP137" s="423"/>
      <c r="AIQ137" s="424"/>
      <c r="AIR137" s="425"/>
      <c r="AIS137" s="424"/>
      <c r="AIT137" s="423"/>
      <c r="AIU137" s="428"/>
      <c r="AIV137" s="423"/>
      <c r="AIW137" s="423"/>
      <c r="AIX137" s="423"/>
      <c r="AIY137" s="423"/>
      <c r="AIZ137" s="423"/>
      <c r="AJA137" s="429"/>
      <c r="AJB137" s="430"/>
      <c r="AJC137" s="423"/>
      <c r="AJD137" s="423"/>
      <c r="AJE137" s="428"/>
      <c r="AJF137" s="429"/>
      <c r="AJG137" s="430"/>
      <c r="AJH137" s="423"/>
      <c r="AJI137" s="428"/>
      <c r="AJJ137" s="431"/>
      <c r="AJK137" s="425"/>
      <c r="AJL137" s="423"/>
      <c r="AJM137" s="424"/>
      <c r="AJN137" s="423"/>
      <c r="AJO137" s="426"/>
      <c r="AJP137" s="432"/>
      <c r="AJQ137" s="433"/>
      <c r="AJR137" s="433"/>
      <c r="AJS137" s="434"/>
      <c r="AJT137" s="434"/>
      <c r="AJU137" s="435"/>
      <c r="AJV137" s="425"/>
      <c r="AJW137" s="425"/>
      <c r="AJX137" s="423"/>
      <c r="AJY137" s="424"/>
      <c r="AJZ137" s="425"/>
      <c r="AKA137" s="425"/>
      <c r="AKB137" s="425"/>
      <c r="AKC137" s="423"/>
      <c r="AKD137" s="425"/>
      <c r="AKE137" s="426"/>
      <c r="AKF137" s="425"/>
      <c r="AKG137" s="425"/>
      <c r="AKH137" s="423"/>
      <c r="AKI137" s="425"/>
      <c r="AKJ137" s="426"/>
      <c r="AKK137" s="425"/>
      <c r="AKL137" s="425"/>
      <c r="AKM137" s="423"/>
      <c r="AKN137" s="425"/>
      <c r="AKO137" s="426"/>
      <c r="AKP137" s="423"/>
      <c r="AKQ137" s="423"/>
      <c r="AKR137" s="423"/>
      <c r="AKS137" s="423"/>
      <c r="AKT137" s="423"/>
      <c r="AKU137" s="425"/>
      <c r="AKV137" s="425"/>
      <c r="AKW137" s="423"/>
      <c r="AKX137" s="424"/>
      <c r="AKY137" s="425"/>
      <c r="AKZ137" s="425"/>
      <c r="ALA137" s="425"/>
      <c r="ALB137" s="423"/>
      <c r="ALC137" s="424"/>
      <c r="ALD137" s="425"/>
      <c r="ALE137" s="425"/>
      <c r="ALF137" s="425"/>
      <c r="ALG137" s="423"/>
      <c r="ALH137" s="424"/>
      <c r="ALI137" s="425"/>
      <c r="ALJ137" s="425"/>
      <c r="ALK137" s="425"/>
      <c r="ALL137" s="427"/>
      <c r="ALM137" s="424"/>
      <c r="ALN137" s="425"/>
      <c r="ALO137" s="425"/>
      <c r="ALP137" s="424"/>
      <c r="ALQ137" s="423"/>
      <c r="ALR137" s="424"/>
      <c r="ALS137" s="426"/>
      <c r="ALT137" s="423"/>
      <c r="ALU137" s="423"/>
      <c r="ALV137" s="423"/>
      <c r="ALW137" s="423"/>
      <c r="ALX137" s="423"/>
      <c r="ALY137" s="425"/>
      <c r="ALZ137" s="425"/>
      <c r="AMA137" s="423"/>
      <c r="AMB137" s="424"/>
      <c r="AMC137" s="425"/>
      <c r="AMD137" s="424"/>
      <c r="AME137" s="423"/>
      <c r="AMF137" s="428"/>
      <c r="AMG137" s="423"/>
      <c r="AMH137" s="423"/>
      <c r="AMI137" s="423"/>
      <c r="AMJ137" s="423"/>
      <c r="AMK137" s="423"/>
      <c r="AML137" s="429"/>
      <c r="AMM137" s="430"/>
      <c r="AMN137" s="423"/>
      <c r="AMO137" s="423"/>
      <c r="AMP137" s="428"/>
      <c r="AMQ137" s="429"/>
      <c r="AMR137" s="430"/>
      <c r="AMS137" s="423"/>
      <c r="AMT137" s="428"/>
      <c r="AMU137" s="431"/>
      <c r="AMV137" s="425"/>
      <c r="AMW137" s="423"/>
      <c r="AMX137" s="424"/>
      <c r="AMY137" s="423"/>
      <c r="AMZ137" s="426"/>
      <c r="ANA137" s="432"/>
      <c r="ANB137" s="433"/>
      <c r="ANC137" s="433"/>
      <c r="AND137" s="434"/>
      <c r="ANE137" s="434"/>
      <c r="ANF137" s="435"/>
      <c r="ANG137" s="425"/>
      <c r="ANH137" s="425"/>
      <c r="ANI137" s="423"/>
      <c r="ANJ137" s="424"/>
      <c r="ANK137" s="425"/>
      <c r="ANL137" s="425"/>
      <c r="ANM137" s="425"/>
      <c r="ANN137" s="423"/>
      <c r="ANO137" s="425"/>
      <c r="ANP137" s="426"/>
      <c r="ANQ137" s="425"/>
      <c r="ANR137" s="425"/>
      <c r="ANS137" s="423"/>
      <c r="ANT137" s="425"/>
      <c r="ANU137" s="426"/>
      <c r="ANV137" s="425"/>
      <c r="ANW137" s="425"/>
      <c r="ANX137" s="423"/>
      <c r="ANY137" s="425"/>
      <c r="ANZ137" s="426"/>
      <c r="AOA137" s="423"/>
      <c r="AOB137" s="423"/>
      <c r="AOC137" s="423"/>
      <c r="AOD137" s="423"/>
      <c r="AOE137" s="423"/>
      <c r="AOF137" s="425"/>
      <c r="AOG137" s="425"/>
      <c r="AOH137" s="423"/>
      <c r="AOI137" s="424"/>
      <c r="AOJ137" s="425"/>
      <c r="AOK137" s="425"/>
      <c r="AOL137" s="425"/>
      <c r="AOM137" s="423"/>
      <c r="AON137" s="424"/>
      <c r="AOO137" s="425"/>
      <c r="AOP137" s="425"/>
      <c r="AOQ137" s="425"/>
      <c r="AOR137" s="423"/>
      <c r="AOS137" s="424"/>
      <c r="AOT137" s="425"/>
      <c r="AOU137" s="425"/>
      <c r="AOV137" s="425"/>
      <c r="AOW137" s="427"/>
      <c r="AOX137" s="424"/>
      <c r="AOY137" s="425"/>
      <c r="AOZ137" s="425"/>
      <c r="APA137" s="424"/>
      <c r="APB137" s="423"/>
      <c r="APC137" s="424"/>
      <c r="APD137" s="426"/>
      <c r="APE137" s="423"/>
      <c r="APF137" s="423"/>
      <c r="APG137" s="423"/>
      <c r="APH137" s="423"/>
      <c r="API137" s="423"/>
      <c r="APJ137" s="425"/>
      <c r="APK137" s="425"/>
      <c r="APL137" s="423"/>
      <c r="APM137" s="424"/>
      <c r="APN137" s="425"/>
      <c r="APO137" s="424"/>
      <c r="APP137" s="423"/>
      <c r="APQ137" s="428"/>
      <c r="APR137" s="423"/>
      <c r="APS137" s="423"/>
      <c r="APT137" s="423"/>
      <c r="APU137" s="423"/>
      <c r="APV137" s="423"/>
      <c r="APW137" s="429"/>
      <c r="APX137" s="430"/>
      <c r="APY137" s="423"/>
      <c r="APZ137" s="423"/>
      <c r="AQA137" s="428"/>
      <c r="AQB137" s="429"/>
      <c r="AQC137" s="430"/>
      <c r="AQD137" s="423"/>
      <c r="AQE137" s="428"/>
      <c r="AQF137" s="431"/>
      <c r="AQG137" s="425"/>
      <c r="AQH137" s="423"/>
      <c r="AQI137" s="424"/>
      <c r="AQJ137" s="423"/>
      <c r="AQK137" s="426"/>
      <c r="AQL137" s="432"/>
      <c r="AQM137" s="433"/>
      <c r="AQN137" s="433"/>
      <c r="AQO137" s="434"/>
      <c r="AQP137" s="434"/>
      <c r="AQQ137" s="435"/>
      <c r="AQR137" s="425"/>
      <c r="AQS137" s="425"/>
      <c r="AQT137" s="423"/>
      <c r="AQU137" s="424"/>
      <c r="AQV137" s="425"/>
      <c r="AQW137" s="425"/>
      <c r="AQX137" s="425"/>
      <c r="AQY137" s="423"/>
      <c r="AQZ137" s="425"/>
      <c r="ARA137" s="426"/>
      <c r="ARB137" s="425"/>
      <c r="ARC137" s="425"/>
      <c r="ARD137" s="423"/>
      <c r="ARE137" s="425"/>
      <c r="ARF137" s="426"/>
      <c r="ARG137" s="425"/>
      <c r="ARH137" s="425"/>
      <c r="ARI137" s="423"/>
      <c r="ARJ137" s="425"/>
      <c r="ARK137" s="426"/>
      <c r="ARL137" s="423"/>
      <c r="ARM137" s="423"/>
      <c r="ARN137" s="423"/>
      <c r="ARO137" s="423"/>
      <c r="ARP137" s="423"/>
      <c r="ARQ137" s="425"/>
      <c r="ARR137" s="425"/>
      <c r="ARS137" s="423"/>
      <c r="ART137" s="424"/>
      <c r="ARU137" s="425"/>
      <c r="ARV137" s="425"/>
      <c r="ARW137" s="425"/>
      <c r="ARX137" s="423"/>
      <c r="ARY137" s="424"/>
      <c r="ARZ137" s="425"/>
      <c r="ASA137" s="425"/>
      <c r="ASB137" s="425"/>
      <c r="ASC137" s="423"/>
      <c r="ASD137" s="424"/>
      <c r="ASE137" s="425"/>
      <c r="ASF137" s="425"/>
      <c r="ASG137" s="425"/>
      <c r="ASH137" s="427"/>
      <c r="ASI137" s="424"/>
      <c r="ASJ137" s="425"/>
      <c r="ASK137" s="425"/>
      <c r="ASL137" s="424"/>
      <c r="ASM137" s="423"/>
      <c r="ASN137" s="424"/>
      <c r="ASO137" s="426"/>
      <c r="ASP137" s="423"/>
      <c r="ASQ137" s="423"/>
      <c r="ASR137" s="423"/>
      <c r="ASS137" s="423"/>
      <c r="AST137" s="423"/>
      <c r="ASU137" s="425"/>
      <c r="ASV137" s="425"/>
      <c r="ASW137" s="423"/>
      <c r="ASX137" s="424"/>
      <c r="ASY137" s="425"/>
      <c r="ASZ137" s="424"/>
      <c r="ATA137" s="423"/>
      <c r="ATB137" s="428"/>
      <c r="ATC137" s="423"/>
      <c r="ATD137" s="423"/>
      <c r="ATE137" s="423"/>
      <c r="ATF137" s="423"/>
      <c r="ATG137" s="423"/>
      <c r="ATH137" s="429"/>
      <c r="ATI137" s="430"/>
      <c r="ATJ137" s="423"/>
      <c r="ATK137" s="423"/>
      <c r="ATL137" s="428"/>
      <c r="ATM137" s="429"/>
      <c r="ATN137" s="430"/>
      <c r="ATO137" s="423"/>
      <c r="ATP137" s="428"/>
      <c r="ATQ137" s="431"/>
      <c r="ATR137" s="425"/>
      <c r="ATS137" s="423"/>
      <c r="ATT137" s="424"/>
      <c r="ATU137" s="423"/>
      <c r="ATV137" s="426"/>
      <c r="ATW137" s="432"/>
      <c r="ATX137" s="433"/>
      <c r="ATY137" s="433"/>
      <c r="ATZ137" s="434"/>
      <c r="AUA137" s="434"/>
      <c r="AUB137" s="435"/>
      <c r="AUC137" s="425"/>
      <c r="AUD137" s="425"/>
      <c r="AUE137" s="423"/>
      <c r="AUF137" s="424"/>
      <c r="AUG137" s="425"/>
      <c r="AUH137" s="425"/>
      <c r="AUI137" s="425"/>
      <c r="AUJ137" s="423"/>
      <c r="AUK137" s="425"/>
      <c r="AUL137" s="426"/>
      <c r="AUM137" s="425"/>
      <c r="AUN137" s="425"/>
      <c r="AUO137" s="423"/>
      <c r="AUP137" s="425"/>
      <c r="AUQ137" s="426"/>
      <c r="AUR137" s="425"/>
      <c r="AUS137" s="425"/>
      <c r="AUT137" s="423"/>
      <c r="AUU137" s="425"/>
      <c r="AUV137" s="426"/>
      <c r="AUW137" s="423"/>
      <c r="AUX137" s="423"/>
      <c r="AUY137" s="423"/>
      <c r="AUZ137" s="423"/>
      <c r="AVA137" s="423"/>
      <c r="AVB137" s="425"/>
      <c r="AVC137" s="425"/>
      <c r="AVD137" s="423"/>
      <c r="AVE137" s="424"/>
      <c r="AVF137" s="425"/>
      <c r="AVG137" s="425"/>
      <c r="AVH137" s="425"/>
      <c r="AVI137" s="423"/>
      <c r="AVJ137" s="424"/>
      <c r="AVK137" s="425"/>
      <c r="AVL137" s="425"/>
      <c r="AVM137" s="425"/>
      <c r="AVN137" s="423"/>
      <c r="AVO137" s="424"/>
      <c r="AVP137" s="425"/>
      <c r="AVQ137" s="425"/>
      <c r="AVR137" s="425"/>
      <c r="AVS137" s="427"/>
      <c r="AVT137" s="424"/>
      <c r="AVU137" s="425"/>
      <c r="AVV137" s="425"/>
      <c r="AVW137" s="424"/>
      <c r="AVX137" s="423"/>
      <c r="AVY137" s="424"/>
      <c r="AVZ137" s="426"/>
      <c r="AWA137" s="423"/>
      <c r="AWB137" s="423"/>
      <c r="AWC137" s="423"/>
      <c r="AWD137" s="423"/>
      <c r="AWE137" s="423"/>
      <c r="AWF137" s="425"/>
      <c r="AWG137" s="425"/>
      <c r="AWH137" s="423"/>
      <c r="AWI137" s="424"/>
      <c r="AWJ137" s="425"/>
      <c r="AWK137" s="424"/>
      <c r="AWL137" s="423"/>
      <c r="AWM137" s="428"/>
      <c r="AWN137" s="423"/>
      <c r="AWO137" s="423"/>
      <c r="AWP137" s="423"/>
      <c r="AWQ137" s="423"/>
      <c r="AWR137" s="423"/>
      <c r="AWS137" s="429"/>
      <c r="AWT137" s="430"/>
      <c r="AWU137" s="423"/>
      <c r="AWV137" s="423"/>
      <c r="AWW137" s="428"/>
      <c r="AWX137" s="429"/>
      <c r="AWY137" s="430"/>
      <c r="AWZ137" s="423"/>
      <c r="AXA137" s="428"/>
      <c r="AXB137" s="431"/>
      <c r="AXC137" s="425"/>
      <c r="AXD137" s="423"/>
      <c r="AXE137" s="424"/>
      <c r="AXF137" s="423"/>
      <c r="AXG137" s="426"/>
      <c r="AXH137" s="432"/>
      <c r="AXI137" s="433"/>
      <c r="AXJ137" s="433"/>
      <c r="AXK137" s="434"/>
      <c r="AXL137" s="434"/>
      <c r="AXM137" s="435"/>
      <c r="AXN137" s="425"/>
      <c r="AXO137" s="425"/>
      <c r="AXP137" s="423"/>
      <c r="AXQ137" s="424"/>
      <c r="AXR137" s="425"/>
      <c r="AXS137" s="425"/>
      <c r="AXT137" s="425"/>
      <c r="AXU137" s="423"/>
      <c r="AXV137" s="425"/>
      <c r="AXW137" s="426"/>
      <c r="AXX137" s="425"/>
      <c r="AXY137" s="425"/>
      <c r="AXZ137" s="423"/>
      <c r="AYA137" s="425"/>
      <c r="AYB137" s="426"/>
      <c r="AYC137" s="425"/>
      <c r="AYD137" s="425"/>
      <c r="AYE137" s="423"/>
      <c r="AYF137" s="425"/>
      <c r="AYG137" s="426"/>
      <c r="AYH137" s="423"/>
      <c r="AYI137" s="423"/>
      <c r="AYJ137" s="423"/>
      <c r="AYK137" s="423"/>
      <c r="AYL137" s="423"/>
      <c r="AYM137" s="425"/>
      <c r="AYN137" s="425"/>
      <c r="AYO137" s="423"/>
      <c r="AYP137" s="424"/>
      <c r="AYQ137" s="425"/>
      <c r="AYR137" s="425"/>
      <c r="AYS137" s="425"/>
      <c r="AYT137" s="423"/>
      <c r="AYU137" s="424"/>
      <c r="AYV137" s="425"/>
      <c r="AYW137" s="425"/>
      <c r="AYX137" s="425"/>
      <c r="AYY137" s="423"/>
      <c r="AYZ137" s="424"/>
      <c r="AZA137" s="425"/>
      <c r="AZB137" s="425"/>
      <c r="AZC137" s="425"/>
      <c r="AZD137" s="427"/>
      <c r="AZE137" s="424"/>
      <c r="AZF137" s="425"/>
      <c r="AZG137" s="425"/>
      <c r="AZH137" s="424"/>
      <c r="AZI137" s="423"/>
      <c r="AZJ137" s="424"/>
      <c r="AZK137" s="426"/>
      <c r="AZL137" s="423"/>
      <c r="AZM137" s="423"/>
      <c r="AZN137" s="423"/>
      <c r="AZO137" s="423"/>
      <c r="AZP137" s="423"/>
      <c r="AZQ137" s="425"/>
      <c r="AZR137" s="425"/>
      <c r="AZS137" s="423"/>
      <c r="AZT137" s="424"/>
      <c r="AZU137" s="425"/>
      <c r="AZV137" s="424"/>
      <c r="AZW137" s="423"/>
      <c r="AZX137" s="428"/>
      <c r="AZY137" s="423"/>
      <c r="AZZ137" s="423"/>
      <c r="BAA137" s="423"/>
      <c r="BAB137" s="423"/>
      <c r="BAC137" s="423"/>
      <c r="BAD137" s="429"/>
      <c r="BAE137" s="430"/>
      <c r="BAF137" s="423"/>
      <c r="BAG137" s="423"/>
      <c r="BAH137" s="428"/>
      <c r="BAI137" s="429"/>
      <c r="BAJ137" s="430"/>
      <c r="BAK137" s="423"/>
      <c r="BAL137" s="428"/>
      <c r="BAM137" s="431"/>
      <c r="BAN137" s="425"/>
      <c r="BAO137" s="423"/>
      <c r="BAP137" s="424"/>
      <c r="BAQ137" s="423"/>
      <c r="BAR137" s="426"/>
      <c r="BAS137" s="432"/>
      <c r="BAT137" s="433"/>
      <c r="BAU137" s="433"/>
      <c r="BAV137" s="434"/>
      <c r="BAW137" s="434"/>
      <c r="BAX137" s="435"/>
      <c r="BAY137" s="425"/>
      <c r="BAZ137" s="425"/>
      <c r="BBA137" s="423"/>
      <c r="BBB137" s="424"/>
      <c r="BBC137" s="425"/>
      <c r="BBD137" s="425"/>
      <c r="BBE137" s="425"/>
      <c r="BBF137" s="423"/>
      <c r="BBG137" s="425"/>
      <c r="BBH137" s="426"/>
      <c r="BBI137" s="425"/>
      <c r="BBJ137" s="425"/>
      <c r="BBK137" s="423"/>
      <c r="BBL137" s="425"/>
      <c r="BBM137" s="426"/>
      <c r="BBN137" s="425"/>
      <c r="BBO137" s="425"/>
      <c r="BBP137" s="423"/>
      <c r="BBQ137" s="425"/>
      <c r="BBR137" s="426"/>
      <c r="BBS137" s="423"/>
      <c r="BBT137" s="423"/>
      <c r="BBU137" s="423"/>
      <c r="BBV137" s="423"/>
      <c r="BBW137" s="423"/>
      <c r="BBX137" s="425"/>
      <c r="BBY137" s="425"/>
      <c r="BBZ137" s="423"/>
      <c r="BCA137" s="424"/>
      <c r="BCB137" s="425"/>
      <c r="BCC137" s="425"/>
      <c r="BCD137" s="425"/>
      <c r="BCE137" s="423"/>
      <c r="BCF137" s="424"/>
      <c r="BCG137" s="425"/>
      <c r="BCH137" s="425"/>
      <c r="BCI137" s="425"/>
      <c r="BCJ137" s="423"/>
      <c r="BCK137" s="424"/>
      <c r="BCL137" s="425"/>
      <c r="BCM137" s="425"/>
      <c r="BCN137" s="425"/>
      <c r="BCO137" s="427"/>
      <c r="BCP137" s="424"/>
      <c r="BCQ137" s="425"/>
      <c r="BCR137" s="425"/>
      <c r="BCS137" s="424"/>
      <c r="BCT137" s="423"/>
      <c r="BCU137" s="424"/>
      <c r="BCV137" s="426"/>
      <c r="BCW137" s="423"/>
      <c r="BCX137" s="423"/>
      <c r="BCY137" s="423"/>
      <c r="BCZ137" s="423"/>
      <c r="BDA137" s="423"/>
      <c r="BDB137" s="425"/>
      <c r="BDC137" s="425"/>
      <c r="BDD137" s="423"/>
      <c r="BDE137" s="424"/>
      <c r="BDF137" s="425"/>
      <c r="BDG137" s="424"/>
      <c r="BDH137" s="423"/>
      <c r="BDI137" s="428"/>
      <c r="BDJ137" s="423"/>
      <c r="BDK137" s="423"/>
      <c r="BDL137" s="423"/>
      <c r="BDM137" s="423"/>
      <c r="BDN137" s="423"/>
      <c r="BDO137" s="429"/>
      <c r="BDP137" s="430"/>
      <c r="BDQ137" s="423"/>
      <c r="BDR137" s="423"/>
      <c r="BDS137" s="428"/>
      <c r="BDT137" s="429"/>
      <c r="BDU137" s="430"/>
      <c r="BDV137" s="423"/>
      <c r="BDW137" s="428"/>
      <c r="BDX137" s="431"/>
      <c r="BDY137" s="425"/>
      <c r="BDZ137" s="423"/>
      <c r="BEA137" s="424"/>
      <c r="BEB137" s="423"/>
      <c r="BEC137" s="426"/>
      <c r="BED137" s="432"/>
      <c r="BEE137" s="433"/>
      <c r="BEF137" s="433"/>
      <c r="BEG137" s="434"/>
      <c r="BEH137" s="434"/>
      <c r="BEI137" s="435"/>
      <c r="BEJ137" s="425"/>
      <c r="BEK137" s="425"/>
      <c r="BEL137" s="423"/>
      <c r="BEM137" s="424"/>
      <c r="BEN137" s="425"/>
      <c r="BEO137" s="425"/>
      <c r="BEP137" s="425"/>
      <c r="BEQ137" s="423"/>
      <c r="BER137" s="425"/>
      <c r="BES137" s="426"/>
      <c r="BET137" s="425"/>
      <c r="BEU137" s="425"/>
      <c r="BEV137" s="423"/>
      <c r="BEW137" s="425"/>
      <c r="BEX137" s="426"/>
      <c r="BEY137" s="425"/>
      <c r="BEZ137" s="425"/>
      <c r="BFA137" s="423"/>
      <c r="BFB137" s="425"/>
      <c r="BFC137" s="426"/>
      <c r="BFD137" s="423"/>
      <c r="BFE137" s="423"/>
      <c r="BFF137" s="423"/>
      <c r="BFG137" s="423"/>
      <c r="BFH137" s="423"/>
      <c r="BFI137" s="425"/>
      <c r="BFJ137" s="425"/>
      <c r="BFK137" s="423"/>
      <c r="BFL137" s="424"/>
      <c r="BFM137" s="425"/>
      <c r="BFN137" s="425"/>
      <c r="BFO137" s="425"/>
      <c r="BFP137" s="423"/>
      <c r="BFQ137" s="424"/>
      <c r="BFR137" s="425"/>
      <c r="BFS137" s="425"/>
      <c r="BFT137" s="425"/>
      <c r="BFU137" s="423"/>
      <c r="BFV137" s="424"/>
      <c r="BFW137" s="425"/>
      <c r="BFX137" s="425"/>
      <c r="BFY137" s="425"/>
      <c r="BFZ137" s="427"/>
      <c r="BGA137" s="424"/>
      <c r="BGB137" s="425"/>
      <c r="BGC137" s="425"/>
      <c r="BGD137" s="424"/>
      <c r="BGE137" s="423"/>
      <c r="BGF137" s="424"/>
      <c r="BGG137" s="426"/>
      <c r="BGH137" s="423"/>
      <c r="BGI137" s="423"/>
      <c r="BGJ137" s="423"/>
      <c r="BGK137" s="423"/>
      <c r="BGL137" s="423"/>
      <c r="BGM137" s="425"/>
      <c r="BGN137" s="425"/>
      <c r="BGO137" s="423"/>
      <c r="BGP137" s="424"/>
      <c r="BGQ137" s="425"/>
      <c r="BGR137" s="424"/>
      <c r="BGS137" s="423"/>
      <c r="BGT137" s="428"/>
      <c r="BGU137" s="423"/>
      <c r="BGV137" s="423"/>
      <c r="BGW137" s="423"/>
      <c r="BGX137" s="423"/>
      <c r="BGY137" s="423"/>
      <c r="BGZ137" s="429"/>
      <c r="BHA137" s="430"/>
      <c r="BHB137" s="423"/>
      <c r="BHC137" s="423"/>
      <c r="BHD137" s="428"/>
      <c r="BHE137" s="429"/>
      <c r="BHF137" s="430"/>
      <c r="BHG137" s="423"/>
      <c r="BHH137" s="428"/>
      <c r="BHI137" s="431"/>
      <c r="BHJ137" s="425"/>
      <c r="BHK137" s="423"/>
      <c r="BHL137" s="424"/>
      <c r="BHM137" s="423"/>
      <c r="BHN137" s="426"/>
      <c r="BHO137" s="432"/>
      <c r="BHP137" s="433"/>
      <c r="BHQ137" s="433"/>
      <c r="BHR137" s="434"/>
      <c r="BHS137" s="434"/>
      <c r="BHT137" s="435"/>
      <c r="BHU137" s="425"/>
      <c r="BHV137" s="425"/>
      <c r="BHW137" s="423"/>
      <c r="BHX137" s="424"/>
      <c r="BHY137" s="425"/>
      <c r="BHZ137" s="425"/>
      <c r="BIA137" s="425"/>
      <c r="BIB137" s="423"/>
      <c r="BIC137" s="425"/>
      <c r="BID137" s="426"/>
      <c r="BIE137" s="425"/>
      <c r="BIF137" s="425"/>
      <c r="BIG137" s="423"/>
      <c r="BIH137" s="425"/>
      <c r="BII137" s="426"/>
      <c r="BIJ137" s="425"/>
      <c r="BIK137" s="425"/>
      <c r="BIL137" s="423"/>
      <c r="BIM137" s="425"/>
      <c r="BIN137" s="426"/>
      <c r="BIO137" s="423"/>
      <c r="BIP137" s="423"/>
      <c r="BIQ137" s="423"/>
      <c r="BIR137" s="423"/>
      <c r="BIS137" s="423"/>
      <c r="BIT137" s="425"/>
      <c r="BIU137" s="425"/>
      <c r="BIV137" s="423"/>
      <c r="BIW137" s="424"/>
      <c r="BIX137" s="425"/>
      <c r="BIY137" s="425"/>
      <c r="BIZ137" s="425"/>
      <c r="BJA137" s="423"/>
      <c r="BJB137" s="424"/>
      <c r="BJC137" s="425"/>
      <c r="BJD137" s="425"/>
      <c r="BJE137" s="425"/>
      <c r="BJF137" s="423"/>
      <c r="BJG137" s="424"/>
      <c r="BJH137" s="425"/>
      <c r="BJI137" s="425"/>
      <c r="BJJ137" s="425"/>
      <c r="BJK137" s="427"/>
      <c r="BJL137" s="424"/>
      <c r="BJM137" s="425"/>
      <c r="BJN137" s="425"/>
      <c r="BJO137" s="424"/>
      <c r="BJP137" s="423"/>
      <c r="BJQ137" s="424"/>
      <c r="BJR137" s="426"/>
      <c r="BJS137" s="423"/>
      <c r="BJT137" s="423"/>
      <c r="BJU137" s="423"/>
      <c r="BJV137" s="423"/>
      <c r="BJW137" s="423"/>
      <c r="BJX137" s="425"/>
      <c r="BJY137" s="425"/>
      <c r="BJZ137" s="423"/>
      <c r="BKA137" s="424"/>
      <c r="BKB137" s="425"/>
      <c r="BKC137" s="424"/>
      <c r="BKD137" s="423"/>
      <c r="BKE137" s="428"/>
      <c r="BKF137" s="423"/>
      <c r="BKG137" s="423"/>
      <c r="BKH137" s="423"/>
      <c r="BKI137" s="423"/>
      <c r="BKJ137" s="423"/>
      <c r="BKK137" s="429"/>
      <c r="BKL137" s="430"/>
      <c r="BKM137" s="423"/>
      <c r="BKN137" s="423"/>
      <c r="BKO137" s="428"/>
      <c r="BKP137" s="429"/>
      <c r="BKQ137" s="430"/>
      <c r="BKR137" s="423"/>
      <c r="BKS137" s="428"/>
      <c r="BKT137" s="431"/>
      <c r="BKU137" s="425"/>
      <c r="BKV137" s="423"/>
      <c r="BKW137" s="424"/>
      <c r="BKX137" s="423"/>
      <c r="BKY137" s="426"/>
      <c r="BKZ137" s="432"/>
      <c r="BLA137" s="433"/>
      <c r="BLB137" s="433"/>
      <c r="BLC137" s="434"/>
      <c r="BLD137" s="434"/>
      <c r="BLE137" s="435"/>
      <c r="BLF137" s="425"/>
      <c r="BLG137" s="425"/>
      <c r="BLH137" s="423"/>
      <c r="BLI137" s="424"/>
      <c r="BLJ137" s="425"/>
      <c r="BLK137" s="425"/>
      <c r="BLL137" s="425"/>
      <c r="BLM137" s="423"/>
      <c r="BLN137" s="425"/>
      <c r="BLO137" s="426"/>
      <c r="BLP137" s="425"/>
      <c r="BLQ137" s="425"/>
      <c r="BLR137" s="423"/>
      <c r="BLS137" s="425"/>
      <c r="BLT137" s="426"/>
      <c r="BLU137" s="425"/>
      <c r="BLV137" s="425"/>
      <c r="BLW137" s="423"/>
      <c r="BLX137" s="425"/>
      <c r="BLY137" s="426"/>
      <c r="BLZ137" s="423"/>
      <c r="BMA137" s="423"/>
      <c r="BMB137" s="423"/>
      <c r="BMC137" s="423"/>
      <c r="BMD137" s="423"/>
      <c r="BME137" s="425"/>
      <c r="BMF137" s="425"/>
      <c r="BMG137" s="423"/>
      <c r="BMH137" s="424"/>
      <c r="BMI137" s="425"/>
      <c r="BMJ137" s="425"/>
      <c r="BMK137" s="425"/>
      <c r="BML137" s="423"/>
      <c r="BMM137" s="424"/>
      <c r="BMN137" s="425"/>
      <c r="BMO137" s="425"/>
      <c r="BMP137" s="425"/>
      <c r="BMQ137" s="423"/>
      <c r="BMR137" s="424"/>
      <c r="BMS137" s="425"/>
      <c r="BMT137" s="425"/>
      <c r="BMU137" s="425"/>
      <c r="BMV137" s="427"/>
      <c r="BMW137" s="424"/>
      <c r="BMX137" s="425"/>
      <c r="BMY137" s="425"/>
      <c r="BMZ137" s="424"/>
      <c r="BNA137" s="423"/>
      <c r="BNB137" s="424"/>
      <c r="BNC137" s="426"/>
      <c r="BND137" s="423"/>
      <c r="BNE137" s="423"/>
      <c r="BNF137" s="423"/>
      <c r="BNG137" s="423"/>
      <c r="BNH137" s="423"/>
      <c r="BNI137" s="425"/>
      <c r="BNJ137" s="425"/>
      <c r="BNK137" s="423"/>
      <c r="BNL137" s="424"/>
      <c r="BNM137" s="425"/>
      <c r="BNN137" s="424"/>
      <c r="BNO137" s="423"/>
      <c r="BNP137" s="428"/>
      <c r="BNQ137" s="423"/>
      <c r="BNR137" s="423"/>
      <c r="BNS137" s="423"/>
      <c r="BNT137" s="423"/>
      <c r="BNU137" s="423"/>
      <c r="BNV137" s="429"/>
      <c r="BNW137" s="430"/>
      <c r="BNX137" s="423"/>
      <c r="BNY137" s="423"/>
      <c r="BNZ137" s="428"/>
      <c r="BOA137" s="429"/>
      <c r="BOB137" s="430"/>
      <c r="BOC137" s="423"/>
      <c r="BOD137" s="428"/>
      <c r="BOE137" s="431"/>
      <c r="BOF137" s="425"/>
      <c r="BOG137" s="423"/>
      <c r="BOH137" s="424"/>
      <c r="BOI137" s="423"/>
      <c r="BOJ137" s="426"/>
      <c r="BOK137" s="432"/>
      <c r="BOL137" s="433"/>
      <c r="BOM137" s="433"/>
      <c r="BON137" s="434"/>
      <c r="BOO137" s="434"/>
      <c r="BOP137" s="435"/>
      <c r="BOQ137" s="425"/>
      <c r="BOR137" s="425"/>
      <c r="BOS137" s="423"/>
      <c r="BOT137" s="424"/>
      <c r="BOU137" s="425"/>
      <c r="BOV137" s="425"/>
      <c r="BOW137" s="425"/>
      <c r="BOX137" s="423"/>
      <c r="BOY137" s="425"/>
      <c r="BOZ137" s="426"/>
      <c r="BPA137" s="425"/>
      <c r="BPB137" s="425"/>
      <c r="BPC137" s="423"/>
      <c r="BPD137" s="425"/>
      <c r="BPE137" s="426"/>
      <c r="BPF137" s="425"/>
      <c r="BPG137" s="425"/>
      <c r="BPH137" s="423"/>
      <c r="BPI137" s="425"/>
      <c r="BPJ137" s="426"/>
      <c r="BPK137" s="423"/>
      <c r="BPL137" s="423"/>
      <c r="BPM137" s="423"/>
      <c r="BPN137" s="423"/>
      <c r="BPO137" s="423"/>
      <c r="BPP137" s="425"/>
      <c r="BPQ137" s="425"/>
      <c r="BPR137" s="423"/>
      <c r="BPS137" s="424"/>
      <c r="BPT137" s="425"/>
      <c r="BPU137" s="425"/>
      <c r="BPV137" s="425"/>
      <c r="BPW137" s="423"/>
      <c r="BPX137" s="424"/>
      <c r="BPY137" s="425"/>
      <c r="BPZ137" s="425"/>
      <c r="BQA137" s="425"/>
      <c r="BQB137" s="423"/>
      <c r="BQC137" s="424"/>
      <c r="BQD137" s="425"/>
      <c r="BQE137" s="425"/>
      <c r="BQF137" s="425"/>
      <c r="BQG137" s="427"/>
      <c r="BQH137" s="424"/>
      <c r="BQI137" s="425"/>
      <c r="BQJ137" s="425"/>
      <c r="BQK137" s="424"/>
      <c r="BQL137" s="423"/>
      <c r="BQM137" s="424"/>
      <c r="BQN137" s="426"/>
      <c r="BQO137" s="423"/>
      <c r="BQP137" s="423"/>
      <c r="BQQ137" s="423"/>
      <c r="BQR137" s="423"/>
      <c r="BQS137" s="423"/>
      <c r="BQT137" s="425"/>
      <c r="BQU137" s="425"/>
      <c r="BQV137" s="423"/>
      <c r="BQW137" s="424"/>
      <c r="BQX137" s="425"/>
      <c r="BQY137" s="424"/>
      <c r="BQZ137" s="423"/>
      <c r="BRA137" s="428"/>
      <c r="BRB137" s="423"/>
      <c r="BRC137" s="423"/>
      <c r="BRD137" s="423"/>
      <c r="BRE137" s="423"/>
      <c r="BRF137" s="423"/>
      <c r="BRG137" s="429"/>
      <c r="BRH137" s="430"/>
      <c r="BRI137" s="423"/>
      <c r="BRJ137" s="423"/>
      <c r="BRK137" s="428"/>
      <c r="BRL137" s="429"/>
      <c r="BRM137" s="430"/>
      <c r="BRN137" s="423"/>
      <c r="BRO137" s="428"/>
      <c r="BRP137" s="431"/>
      <c r="BRQ137" s="425"/>
      <c r="BRR137" s="423"/>
      <c r="BRS137" s="424"/>
      <c r="BRT137" s="423"/>
      <c r="BRU137" s="426"/>
      <c r="BRV137" s="432"/>
      <c r="BRW137" s="433"/>
      <c r="BRX137" s="433"/>
      <c r="BRY137" s="434"/>
      <c r="BRZ137" s="434"/>
      <c r="BSA137" s="435"/>
      <c r="BSB137" s="425"/>
      <c r="BSC137" s="425"/>
      <c r="BSD137" s="423"/>
      <c r="BSE137" s="424"/>
      <c r="BSF137" s="425"/>
      <c r="BSG137" s="425"/>
      <c r="BSH137" s="425"/>
      <c r="BSI137" s="423"/>
      <c r="BSJ137" s="425"/>
      <c r="BSK137" s="426"/>
      <c r="BSL137" s="425"/>
      <c r="BSM137" s="425"/>
      <c r="BSN137" s="423"/>
      <c r="BSO137" s="425"/>
      <c r="BSP137" s="426"/>
      <c r="BSQ137" s="425"/>
      <c r="BSR137" s="425"/>
      <c r="BSS137" s="423"/>
      <c r="BST137" s="425"/>
      <c r="BSU137" s="426"/>
      <c r="BSV137" s="423"/>
      <c r="BSW137" s="423"/>
      <c r="BSX137" s="423"/>
      <c r="BSY137" s="423"/>
      <c r="BSZ137" s="423"/>
      <c r="BTA137" s="425"/>
      <c r="BTB137" s="425"/>
      <c r="BTC137" s="423"/>
      <c r="BTD137" s="424"/>
      <c r="BTE137" s="425"/>
      <c r="BTF137" s="425"/>
      <c r="BTG137" s="425"/>
      <c r="BTH137" s="423"/>
      <c r="BTI137" s="424"/>
      <c r="BTJ137" s="425"/>
      <c r="BTK137" s="425"/>
      <c r="BTL137" s="425"/>
      <c r="BTM137" s="423"/>
      <c r="BTN137" s="424"/>
      <c r="BTO137" s="425"/>
      <c r="BTP137" s="425"/>
      <c r="BTQ137" s="425"/>
      <c r="BTR137" s="427"/>
      <c r="BTS137" s="424"/>
      <c r="BTT137" s="425"/>
      <c r="BTU137" s="425"/>
      <c r="BTV137" s="424"/>
      <c r="BTW137" s="423"/>
      <c r="BTX137" s="424"/>
      <c r="BTY137" s="426"/>
      <c r="BTZ137" s="423"/>
      <c r="BUA137" s="423"/>
      <c r="BUB137" s="423"/>
      <c r="BUC137" s="423"/>
      <c r="BUD137" s="423"/>
      <c r="BUE137" s="425"/>
      <c r="BUF137" s="425"/>
      <c r="BUG137" s="423"/>
      <c r="BUH137" s="424"/>
      <c r="BUI137" s="425"/>
      <c r="BUJ137" s="424"/>
      <c r="BUK137" s="423"/>
      <c r="BUL137" s="428"/>
      <c r="BUM137" s="423"/>
      <c r="BUN137" s="423"/>
      <c r="BUO137" s="423"/>
      <c r="BUP137" s="423"/>
      <c r="BUQ137" s="423"/>
      <c r="BUR137" s="429"/>
      <c r="BUS137" s="430"/>
      <c r="BUT137" s="423"/>
      <c r="BUU137" s="423"/>
      <c r="BUV137" s="428"/>
      <c r="BUW137" s="429"/>
      <c r="BUX137" s="430"/>
      <c r="BUY137" s="423"/>
      <c r="BUZ137" s="428"/>
      <c r="BVA137" s="431"/>
      <c r="BVB137" s="425"/>
      <c r="BVC137" s="423"/>
      <c r="BVD137" s="424"/>
      <c r="BVE137" s="423"/>
      <c r="BVF137" s="426"/>
      <c r="BVG137" s="432"/>
      <c r="BVH137" s="433"/>
      <c r="BVI137" s="433"/>
      <c r="BVJ137" s="434"/>
      <c r="BVK137" s="434"/>
      <c r="BVL137" s="435"/>
      <c r="BVM137" s="425"/>
      <c r="BVN137" s="425"/>
      <c r="BVO137" s="423"/>
      <c r="BVP137" s="424"/>
      <c r="BVQ137" s="425"/>
      <c r="BVR137" s="425"/>
      <c r="BVS137" s="425"/>
      <c r="BVT137" s="423"/>
      <c r="BVU137" s="425"/>
      <c r="BVV137" s="426"/>
      <c r="BVW137" s="425"/>
      <c r="BVX137" s="425"/>
      <c r="BVY137" s="423"/>
      <c r="BVZ137" s="425"/>
      <c r="BWA137" s="426"/>
      <c r="BWB137" s="425"/>
      <c r="BWC137" s="425"/>
      <c r="BWD137" s="423"/>
      <c r="BWE137" s="425"/>
      <c r="BWF137" s="426"/>
      <c r="BWG137" s="423"/>
      <c r="BWH137" s="423"/>
      <c r="BWI137" s="423"/>
      <c r="BWJ137" s="423"/>
      <c r="BWK137" s="423"/>
      <c r="BWL137" s="425"/>
      <c r="BWM137" s="425"/>
      <c r="BWN137" s="423"/>
      <c r="BWO137" s="424"/>
      <c r="BWP137" s="425"/>
      <c r="BWQ137" s="425"/>
      <c r="BWR137" s="425"/>
      <c r="BWS137" s="423"/>
      <c r="BWT137" s="424"/>
      <c r="BWU137" s="425"/>
      <c r="BWV137" s="425"/>
      <c r="BWW137" s="425"/>
      <c r="BWX137" s="423"/>
      <c r="BWY137" s="424"/>
      <c r="BWZ137" s="425"/>
      <c r="BXA137" s="425"/>
      <c r="BXB137" s="425"/>
      <c r="BXC137" s="427"/>
      <c r="BXD137" s="424"/>
      <c r="BXE137" s="425"/>
      <c r="BXF137" s="425"/>
      <c r="BXG137" s="424"/>
      <c r="BXH137" s="423"/>
      <c r="BXI137" s="424"/>
      <c r="BXJ137" s="426"/>
      <c r="BXK137" s="423"/>
      <c r="BXL137" s="423"/>
      <c r="BXM137" s="423"/>
      <c r="BXN137" s="423"/>
      <c r="BXO137" s="423"/>
      <c r="BXP137" s="425"/>
      <c r="BXQ137" s="425"/>
      <c r="BXR137" s="423"/>
      <c r="BXS137" s="424"/>
      <c r="BXT137" s="425"/>
      <c r="BXU137" s="424"/>
      <c r="BXV137" s="423"/>
      <c r="BXW137" s="428"/>
      <c r="BXX137" s="423"/>
      <c r="BXY137" s="423"/>
      <c r="BXZ137" s="423"/>
      <c r="BYA137" s="423"/>
      <c r="BYB137" s="423"/>
      <c r="BYC137" s="429"/>
      <c r="BYD137" s="430"/>
      <c r="BYE137" s="423"/>
      <c r="BYF137" s="423"/>
      <c r="BYG137" s="428"/>
      <c r="BYH137" s="429"/>
      <c r="BYI137" s="430"/>
      <c r="BYJ137" s="423"/>
      <c r="BYK137" s="428"/>
      <c r="BYL137" s="431"/>
      <c r="BYM137" s="425"/>
      <c r="BYN137" s="423"/>
      <c r="BYO137" s="424"/>
      <c r="BYP137" s="423"/>
      <c r="BYQ137" s="426"/>
      <c r="BYR137" s="432"/>
      <c r="BYS137" s="433"/>
      <c r="BYT137" s="433"/>
      <c r="BYU137" s="434"/>
      <c r="BYV137" s="434"/>
      <c r="BYW137" s="435"/>
      <c r="BYX137" s="425"/>
      <c r="BYY137" s="425"/>
      <c r="BYZ137" s="423"/>
      <c r="BZA137" s="424"/>
      <c r="BZB137" s="425"/>
      <c r="BZC137" s="425"/>
      <c r="BZD137" s="425"/>
      <c r="BZE137" s="423"/>
      <c r="BZF137" s="425"/>
      <c r="BZG137" s="426"/>
      <c r="BZH137" s="425"/>
      <c r="BZI137" s="425"/>
      <c r="BZJ137" s="423"/>
      <c r="BZK137" s="425"/>
      <c r="BZL137" s="426"/>
      <c r="BZM137" s="425"/>
      <c r="BZN137" s="425"/>
      <c r="BZO137" s="423"/>
      <c r="BZP137" s="425"/>
      <c r="BZQ137" s="426"/>
      <c r="BZR137" s="423"/>
      <c r="BZS137" s="423"/>
      <c r="BZT137" s="423"/>
      <c r="BZU137" s="423"/>
      <c r="BZV137" s="423"/>
      <c r="BZW137" s="425"/>
      <c r="BZX137" s="425"/>
      <c r="BZY137" s="423"/>
      <c r="BZZ137" s="424"/>
      <c r="CAA137" s="425"/>
      <c r="CAB137" s="425"/>
      <c r="CAC137" s="425"/>
      <c r="CAD137" s="423"/>
      <c r="CAE137" s="424"/>
      <c r="CAF137" s="425"/>
      <c r="CAG137" s="425"/>
      <c r="CAH137" s="425"/>
      <c r="CAI137" s="423"/>
      <c r="CAJ137" s="424"/>
      <c r="CAK137" s="425"/>
      <c r="CAL137" s="425"/>
      <c r="CAM137" s="425"/>
      <c r="CAN137" s="427"/>
      <c r="CAO137" s="424"/>
      <c r="CAP137" s="425"/>
      <c r="CAQ137" s="425"/>
      <c r="CAR137" s="424"/>
      <c r="CAS137" s="423"/>
      <c r="CAT137" s="424"/>
      <c r="CAU137" s="426"/>
      <c r="CAV137" s="423"/>
      <c r="CAW137" s="423"/>
      <c r="CAX137" s="423"/>
      <c r="CAY137" s="423"/>
      <c r="CAZ137" s="423"/>
      <c r="CBA137" s="425"/>
      <c r="CBB137" s="425"/>
      <c r="CBC137" s="423"/>
      <c r="CBD137" s="424"/>
      <c r="CBE137" s="425"/>
      <c r="CBF137" s="424"/>
      <c r="CBG137" s="423"/>
      <c r="CBH137" s="428"/>
      <c r="CBI137" s="423"/>
      <c r="CBJ137" s="423"/>
      <c r="CBK137" s="423"/>
      <c r="CBL137" s="423"/>
      <c r="CBM137" s="423"/>
      <c r="CBN137" s="429"/>
      <c r="CBO137" s="430"/>
      <c r="CBP137" s="423"/>
      <c r="CBQ137" s="423"/>
      <c r="CBR137" s="428"/>
      <c r="CBS137" s="429"/>
      <c r="CBT137" s="430"/>
      <c r="CBU137" s="423"/>
      <c r="CBV137" s="428"/>
      <c r="CBW137" s="431"/>
      <c r="CBX137" s="425"/>
      <c r="CBY137" s="423"/>
      <c r="CBZ137" s="424"/>
      <c r="CCA137" s="423"/>
      <c r="CCB137" s="426"/>
      <c r="CCC137" s="432"/>
      <c r="CCD137" s="433"/>
      <c r="CCE137" s="433"/>
      <c r="CCF137" s="434"/>
      <c r="CCG137" s="434"/>
      <c r="CCH137" s="435"/>
      <c r="CCI137" s="425"/>
      <c r="CCJ137" s="425"/>
      <c r="CCK137" s="423"/>
      <c r="CCL137" s="424"/>
      <c r="CCM137" s="425"/>
      <c r="CCN137" s="425"/>
      <c r="CCO137" s="425"/>
      <c r="CCP137" s="423"/>
      <c r="CCQ137" s="425"/>
      <c r="CCR137" s="426"/>
      <c r="CCS137" s="425"/>
      <c r="CCT137" s="425"/>
      <c r="CCU137" s="423"/>
      <c r="CCV137" s="425"/>
      <c r="CCW137" s="426"/>
      <c r="CCX137" s="425"/>
      <c r="CCY137" s="425"/>
      <c r="CCZ137" s="423"/>
      <c r="CDA137" s="425"/>
      <c r="CDB137" s="426"/>
      <c r="CDC137" s="423"/>
      <c r="CDD137" s="423"/>
      <c r="CDE137" s="423"/>
      <c r="CDF137" s="423"/>
      <c r="CDG137" s="423"/>
      <c r="CDH137" s="425"/>
      <c r="CDI137" s="425"/>
      <c r="CDJ137" s="423"/>
      <c r="CDK137" s="424"/>
      <c r="CDL137" s="425"/>
      <c r="CDM137" s="425"/>
      <c r="CDN137" s="425"/>
      <c r="CDO137" s="423"/>
      <c r="CDP137" s="424"/>
      <c r="CDQ137" s="425"/>
      <c r="CDR137" s="425"/>
      <c r="CDS137" s="425"/>
      <c r="CDT137" s="423"/>
      <c r="CDU137" s="424"/>
      <c r="CDV137" s="425"/>
      <c r="CDW137" s="425"/>
      <c r="CDX137" s="425"/>
      <c r="CDY137" s="427"/>
      <c r="CDZ137" s="424"/>
      <c r="CEA137" s="425"/>
      <c r="CEB137" s="425"/>
      <c r="CEC137" s="424"/>
      <c r="CED137" s="423"/>
      <c r="CEE137" s="424"/>
      <c r="CEF137" s="426"/>
      <c r="CEG137" s="423"/>
      <c r="CEH137" s="423"/>
      <c r="CEI137" s="423"/>
      <c r="CEJ137" s="423"/>
      <c r="CEK137" s="423"/>
      <c r="CEL137" s="425"/>
      <c r="CEM137" s="425"/>
      <c r="CEN137" s="423"/>
      <c r="CEO137" s="424"/>
      <c r="CEP137" s="425"/>
      <c r="CEQ137" s="424"/>
      <c r="CER137" s="423"/>
      <c r="CES137" s="428"/>
      <c r="CET137" s="423"/>
      <c r="CEU137" s="423"/>
      <c r="CEV137" s="423"/>
      <c r="CEW137" s="423"/>
      <c r="CEX137" s="423"/>
      <c r="CEY137" s="429"/>
      <c r="CEZ137" s="430"/>
      <c r="CFA137" s="423"/>
      <c r="CFB137" s="423"/>
      <c r="CFC137" s="428"/>
      <c r="CFD137" s="429"/>
      <c r="CFE137" s="430"/>
      <c r="CFF137" s="423"/>
      <c r="CFG137" s="428"/>
      <c r="CFH137" s="431"/>
      <c r="CFI137" s="425"/>
      <c r="CFJ137" s="423"/>
      <c r="CFK137" s="424"/>
      <c r="CFL137" s="423"/>
      <c r="CFM137" s="426"/>
      <c r="CFN137" s="432"/>
      <c r="CFO137" s="433"/>
      <c r="CFP137" s="433"/>
      <c r="CFQ137" s="434"/>
      <c r="CFR137" s="434"/>
      <c r="CFS137" s="435"/>
      <c r="CFT137" s="425"/>
      <c r="CFU137" s="425"/>
      <c r="CFV137" s="423"/>
      <c r="CFW137" s="424"/>
      <c r="CFX137" s="425"/>
      <c r="CFY137" s="425"/>
      <c r="CFZ137" s="425"/>
      <c r="CGA137" s="423"/>
      <c r="CGB137" s="425"/>
      <c r="CGC137" s="426"/>
      <c r="CGD137" s="425"/>
      <c r="CGE137" s="425"/>
      <c r="CGF137" s="423"/>
      <c r="CGG137" s="425"/>
      <c r="CGH137" s="426"/>
      <c r="CGI137" s="425"/>
      <c r="CGJ137" s="425"/>
      <c r="CGK137" s="423"/>
      <c r="CGL137" s="425"/>
      <c r="CGM137" s="426"/>
      <c r="CGN137" s="423"/>
      <c r="CGO137" s="423"/>
      <c r="CGP137" s="423"/>
      <c r="CGQ137" s="423"/>
      <c r="CGR137" s="423"/>
      <c r="CGS137" s="425"/>
      <c r="CGT137" s="425"/>
      <c r="CGU137" s="423"/>
      <c r="CGV137" s="424"/>
      <c r="CGW137" s="425"/>
      <c r="CGX137" s="425"/>
      <c r="CGY137" s="425"/>
      <c r="CGZ137" s="423"/>
      <c r="CHA137" s="424"/>
      <c r="CHB137" s="425"/>
      <c r="CHC137" s="425"/>
      <c r="CHD137" s="425"/>
      <c r="CHE137" s="423"/>
      <c r="CHF137" s="424"/>
      <c r="CHG137" s="425"/>
      <c r="CHH137" s="425"/>
      <c r="CHI137" s="425"/>
      <c r="CHJ137" s="427"/>
      <c r="CHK137" s="424"/>
      <c r="CHL137" s="425"/>
      <c r="CHM137" s="425"/>
      <c r="CHN137" s="424"/>
      <c r="CHO137" s="423"/>
      <c r="CHP137" s="424"/>
      <c r="CHQ137" s="426"/>
      <c r="CHR137" s="423"/>
      <c r="CHS137" s="423"/>
      <c r="CHT137" s="423"/>
      <c r="CHU137" s="423"/>
      <c r="CHV137" s="423"/>
      <c r="CHW137" s="425"/>
      <c r="CHX137" s="425"/>
      <c r="CHY137" s="423"/>
      <c r="CHZ137" s="424"/>
      <c r="CIA137" s="425"/>
      <c r="CIB137" s="424"/>
      <c r="CIC137" s="423"/>
      <c r="CID137" s="428"/>
      <c r="CIE137" s="423"/>
      <c r="CIF137" s="423"/>
      <c r="CIG137" s="423"/>
      <c r="CIH137" s="423"/>
      <c r="CII137" s="423"/>
      <c r="CIJ137" s="429"/>
      <c r="CIK137" s="430"/>
      <c r="CIL137" s="423"/>
      <c r="CIM137" s="423"/>
      <c r="CIN137" s="428"/>
      <c r="CIO137" s="429"/>
      <c r="CIP137" s="430"/>
      <c r="CIQ137" s="423"/>
      <c r="CIR137" s="428"/>
      <c r="CIS137" s="431"/>
      <c r="CIT137" s="425"/>
      <c r="CIU137" s="423"/>
      <c r="CIV137" s="424"/>
      <c r="CIW137" s="423"/>
      <c r="CIX137" s="426"/>
      <c r="CIY137" s="432"/>
      <c r="CIZ137" s="433"/>
      <c r="CJA137" s="433"/>
      <c r="CJB137" s="434"/>
      <c r="CJC137" s="434"/>
      <c r="CJD137" s="435"/>
      <c r="CJE137" s="425"/>
      <c r="CJF137" s="425"/>
      <c r="CJG137" s="423"/>
      <c r="CJH137" s="424"/>
      <c r="CJI137" s="425"/>
      <c r="CJJ137" s="425"/>
      <c r="CJK137" s="425"/>
      <c r="CJL137" s="423"/>
      <c r="CJM137" s="425"/>
      <c r="CJN137" s="426"/>
      <c r="CJO137" s="425"/>
      <c r="CJP137" s="425"/>
      <c r="CJQ137" s="423"/>
      <c r="CJR137" s="425"/>
      <c r="CJS137" s="426"/>
      <c r="CJT137" s="425"/>
      <c r="CJU137" s="425"/>
      <c r="CJV137" s="423"/>
      <c r="CJW137" s="425"/>
      <c r="CJX137" s="426"/>
      <c r="CJY137" s="423"/>
      <c r="CJZ137" s="423"/>
      <c r="CKA137" s="423"/>
      <c r="CKB137" s="423"/>
      <c r="CKC137" s="423"/>
      <c r="CKD137" s="425"/>
      <c r="CKE137" s="425"/>
      <c r="CKF137" s="423"/>
      <c r="CKG137" s="424"/>
      <c r="CKH137" s="425"/>
      <c r="CKI137" s="425"/>
      <c r="CKJ137" s="425"/>
      <c r="CKK137" s="423"/>
      <c r="CKL137" s="424"/>
      <c r="CKM137" s="425"/>
      <c r="CKN137" s="425"/>
      <c r="CKO137" s="425"/>
      <c r="CKP137" s="423"/>
      <c r="CKQ137" s="424"/>
      <c r="CKR137" s="425"/>
      <c r="CKS137" s="425"/>
      <c r="CKT137" s="425"/>
      <c r="CKU137" s="427"/>
      <c r="CKV137" s="424"/>
      <c r="CKW137" s="425"/>
      <c r="CKX137" s="425"/>
      <c r="CKY137" s="424"/>
      <c r="CKZ137" s="423"/>
      <c r="CLA137" s="424"/>
      <c r="CLB137" s="426"/>
      <c r="CLC137" s="423"/>
      <c r="CLD137" s="423"/>
      <c r="CLE137" s="423"/>
      <c r="CLF137" s="423"/>
      <c r="CLG137" s="423"/>
      <c r="CLH137" s="425"/>
      <c r="CLI137" s="425"/>
      <c r="CLJ137" s="423"/>
      <c r="CLK137" s="424"/>
      <c r="CLL137" s="425"/>
      <c r="CLM137" s="424"/>
      <c r="CLN137" s="423"/>
      <c r="CLO137" s="428"/>
      <c r="CLP137" s="423"/>
      <c r="CLQ137" s="423"/>
      <c r="CLR137" s="423"/>
      <c r="CLS137" s="423"/>
      <c r="CLT137" s="423"/>
      <c r="CLU137" s="429"/>
      <c r="CLV137" s="430"/>
      <c r="CLW137" s="423"/>
      <c r="CLX137" s="423"/>
      <c r="CLY137" s="428"/>
      <c r="CLZ137" s="429"/>
      <c r="CMA137" s="430"/>
      <c r="CMB137" s="423"/>
      <c r="CMC137" s="428"/>
      <c r="CMD137" s="431"/>
      <c r="CME137" s="425"/>
      <c r="CMF137" s="423"/>
      <c r="CMG137" s="424"/>
      <c r="CMH137" s="423"/>
      <c r="CMI137" s="426"/>
      <c r="CMJ137" s="432"/>
      <c r="CMK137" s="433"/>
      <c r="CML137" s="433"/>
      <c r="CMM137" s="434"/>
      <c r="CMN137" s="434"/>
      <c r="CMO137" s="435"/>
      <c r="CMP137" s="425"/>
      <c r="CMQ137" s="425"/>
      <c r="CMR137" s="423"/>
      <c r="CMS137" s="424"/>
      <c r="CMT137" s="425"/>
      <c r="CMU137" s="425"/>
      <c r="CMV137" s="425"/>
      <c r="CMW137" s="423"/>
      <c r="CMX137" s="425"/>
      <c r="CMY137" s="426"/>
      <c r="CMZ137" s="425"/>
      <c r="CNA137" s="425"/>
      <c r="CNB137" s="423"/>
      <c r="CNC137" s="425"/>
      <c r="CND137" s="426"/>
      <c r="CNE137" s="425"/>
      <c r="CNF137" s="425"/>
      <c r="CNG137" s="423"/>
      <c r="CNH137" s="425"/>
      <c r="CNI137" s="426"/>
      <c r="CNJ137" s="423"/>
      <c r="CNK137" s="423"/>
      <c r="CNL137" s="423"/>
      <c r="CNM137" s="423"/>
      <c r="CNN137" s="423"/>
      <c r="CNO137" s="425"/>
      <c r="CNP137" s="425"/>
      <c r="CNQ137" s="423"/>
      <c r="CNR137" s="424"/>
      <c r="CNS137" s="425"/>
      <c r="CNT137" s="425"/>
      <c r="CNU137" s="425"/>
      <c r="CNV137" s="423"/>
      <c r="CNW137" s="424"/>
      <c r="CNX137" s="425"/>
      <c r="CNY137" s="425"/>
      <c r="CNZ137" s="425"/>
      <c r="COA137" s="423"/>
      <c r="COB137" s="424"/>
      <c r="COC137" s="425"/>
      <c r="COD137" s="425"/>
      <c r="COE137" s="425"/>
      <c r="COF137" s="427"/>
      <c r="COG137" s="424"/>
      <c r="COH137" s="425"/>
      <c r="COI137" s="425"/>
      <c r="COJ137" s="424"/>
      <c r="COK137" s="423"/>
      <c r="COL137" s="424"/>
      <c r="COM137" s="426"/>
      <c r="CON137" s="423"/>
      <c r="COO137" s="423"/>
      <c r="COP137" s="423"/>
      <c r="COQ137" s="423"/>
      <c r="COR137" s="423"/>
      <c r="COS137" s="425"/>
      <c r="COT137" s="425"/>
      <c r="COU137" s="423"/>
      <c r="COV137" s="424"/>
      <c r="COW137" s="425"/>
      <c r="COX137" s="424"/>
      <c r="COY137" s="423"/>
      <c r="COZ137" s="428"/>
      <c r="CPA137" s="423"/>
      <c r="CPB137" s="423"/>
      <c r="CPC137" s="423"/>
      <c r="CPD137" s="423"/>
      <c r="CPE137" s="423"/>
      <c r="CPF137" s="429"/>
      <c r="CPG137" s="430"/>
      <c r="CPH137" s="423"/>
      <c r="CPI137" s="423"/>
      <c r="CPJ137" s="428"/>
      <c r="CPK137" s="429"/>
      <c r="XAL137" s="172"/>
      <c r="XAM137" s="172"/>
      <c r="XAN137" s="172"/>
      <c r="XAO137" s="172"/>
      <c r="XAP137" s="172"/>
      <c r="XAQ137" s="172"/>
      <c r="XAR137" s="172"/>
      <c r="XAS137" s="172"/>
      <c r="XAT137" s="172"/>
      <c r="XAU137" s="172"/>
      <c r="XAV137" s="164"/>
      <c r="XAW137" s="164"/>
      <c r="XAX137" s="164"/>
      <c r="XAY137" s="164"/>
      <c r="XAZ137" s="164"/>
      <c r="XBA137" s="164"/>
      <c r="XBB137" s="164"/>
      <c r="XBC137" s="164"/>
      <c r="XBD137" s="164"/>
      <c r="XBE137" s="164"/>
      <c r="XBF137" s="164"/>
      <c r="XBG137" s="164"/>
      <c r="XBH137" s="164"/>
      <c r="XBI137" s="164"/>
      <c r="XBJ137" s="164"/>
      <c r="XBK137" s="164"/>
      <c r="XBL137" s="164"/>
      <c r="XBM137" s="164"/>
      <c r="XBN137" s="164"/>
      <c r="XBO137" s="164"/>
      <c r="XBP137" s="164"/>
    </row>
    <row r="138" s="159" customFormat="1" ht="16.95" spans="1:16292">
      <c r="A138" s="523" t="s">
        <v>156</v>
      </c>
      <c r="B138" s="524">
        <v>5495.79419999</v>
      </c>
      <c r="C138" s="525">
        <v>2401.6015711</v>
      </c>
      <c r="D138" s="525">
        <v>7825.29317203</v>
      </c>
      <c r="E138" s="525">
        <v>8168.76992262</v>
      </c>
      <c r="F138" s="525">
        <v>8224.59786796</v>
      </c>
      <c r="G138" s="525">
        <v>8124.13873826</v>
      </c>
      <c r="H138" s="643">
        <f>SUM(B138:G138)</f>
        <v>40240.19547196</v>
      </c>
      <c r="I138" s="524">
        <v>431.60484544</v>
      </c>
      <c r="J138" s="525">
        <v>-175.075734656597</v>
      </c>
      <c r="K138" s="646">
        <v>609.598943459757</v>
      </c>
      <c r="L138" s="536">
        <v>633.342713866522</v>
      </c>
      <c r="M138" s="536">
        <v>581.272907137815</v>
      </c>
      <c r="N138" s="536">
        <v>394.628239622503</v>
      </c>
      <c r="O138" s="647">
        <f>SUM(I138:N138)</f>
        <v>2475.37191487</v>
      </c>
      <c r="XAL138" s="172"/>
      <c r="XAM138" s="172"/>
      <c r="XAN138" s="172"/>
      <c r="XAO138" s="172"/>
      <c r="XAP138" s="172"/>
      <c r="XAQ138" s="172"/>
      <c r="XAR138" s="172"/>
      <c r="XAS138" s="172"/>
      <c r="XAT138" s="172"/>
      <c r="XAU138" s="172"/>
      <c r="XAV138" s="164"/>
      <c r="XAW138" s="164"/>
      <c r="XAX138" s="164"/>
      <c r="XAY138" s="164"/>
      <c r="XAZ138" s="164"/>
      <c r="XBA138" s="164"/>
      <c r="XBB138" s="164"/>
      <c r="XBC138" s="164"/>
      <c r="XBD138" s="164"/>
      <c r="XBE138" s="164"/>
      <c r="XBF138" s="164"/>
      <c r="XBG138" s="164"/>
      <c r="XBH138" s="164"/>
      <c r="XBI138" s="164"/>
      <c r="XBJ138" s="164"/>
      <c r="XBK138" s="164"/>
      <c r="XBL138" s="164"/>
      <c r="XBM138" s="164"/>
      <c r="XBN138" s="164"/>
      <c r="XBO138" s="164"/>
      <c r="XBP138" s="164"/>
    </row>
    <row r="139" s="159" customFormat="1" ht="16.95" spans="1:16292">
      <c r="A139" s="329" t="s">
        <v>157</v>
      </c>
      <c r="B139" s="330">
        <v>7052.50908396</v>
      </c>
      <c r="C139" s="331">
        <v>3332.39855755</v>
      </c>
      <c r="D139" s="331">
        <v>9392.82691776</v>
      </c>
      <c r="E139" s="331">
        <v>9531.2351862</v>
      </c>
      <c r="F139" s="331">
        <v>9595.41673885</v>
      </c>
      <c r="G139" s="331">
        <v>9632.82400179</v>
      </c>
      <c r="H139" s="333">
        <f>SUM(B139:G139)</f>
        <v>48537.21048611</v>
      </c>
      <c r="I139" s="330">
        <v>664.01157245</v>
      </c>
      <c r="J139" s="331">
        <v>-253.529961836597</v>
      </c>
      <c r="K139" s="648">
        <v>720.065502729757</v>
      </c>
      <c r="L139" s="537">
        <v>710.347542616522</v>
      </c>
      <c r="M139" s="537">
        <v>636.472084697815</v>
      </c>
      <c r="N139" s="537">
        <v>81.7425877925029</v>
      </c>
      <c r="O139" s="649">
        <f>SUM(I139:N139)</f>
        <v>2559.10932845</v>
      </c>
      <c r="XAL139" s="172"/>
      <c r="XAM139" s="172"/>
      <c r="XAN139" s="172"/>
      <c r="XAO139" s="172"/>
      <c r="XAP139" s="172"/>
      <c r="XAQ139" s="172"/>
      <c r="XAR139" s="172"/>
      <c r="XAS139" s="172"/>
      <c r="XAT139" s="172"/>
      <c r="XAU139" s="172"/>
      <c r="XAV139" s="164"/>
      <c r="XAW139" s="164"/>
      <c r="XAX139" s="164"/>
      <c r="XAY139" s="164"/>
      <c r="XAZ139" s="164"/>
      <c r="XBA139" s="164"/>
      <c r="XBB139" s="164"/>
      <c r="XBC139" s="164"/>
      <c r="XBD139" s="164"/>
      <c r="XBE139" s="164"/>
      <c r="XBF139" s="164"/>
      <c r="XBG139" s="164"/>
      <c r="XBH139" s="164"/>
      <c r="XBI139" s="164"/>
      <c r="XBJ139" s="164"/>
      <c r="XBK139" s="164"/>
      <c r="XBL139" s="164"/>
      <c r="XBM139" s="164"/>
      <c r="XBN139" s="164"/>
      <c r="XBO139" s="164"/>
      <c r="XBP139" s="164"/>
    </row>
    <row r="140" s="159" customFormat="1" spans="1:15">
      <c r="A140" s="334"/>
      <c r="B140" s="334"/>
      <c r="C140" s="529"/>
      <c r="D140" s="438"/>
      <c r="E140" s="644"/>
      <c r="F140" s="337"/>
      <c r="G140" s="334"/>
      <c r="H140" s="334"/>
      <c r="I140" s="334"/>
      <c r="J140" s="334"/>
      <c r="K140" s="538"/>
      <c r="L140" s="366"/>
      <c r="M140" s="366"/>
      <c r="N140" s="334"/>
      <c r="O140" s="219"/>
    </row>
    <row r="141" s="165" customFormat="1" spans="1:15">
      <c r="A141" s="530"/>
      <c r="B141" s="529"/>
      <c r="C141" s="529"/>
      <c r="D141" s="531"/>
      <c r="E141" s="529"/>
      <c r="F141" s="529"/>
      <c r="G141" s="529"/>
      <c r="H141" s="645"/>
      <c r="I141" s="531"/>
      <c r="J141" s="531"/>
      <c r="K141" s="531"/>
      <c r="L141" s="539"/>
      <c r="M141" s="539"/>
      <c r="N141" s="530"/>
      <c r="O141" s="650"/>
    </row>
    <row r="142" s="159" customFormat="1" spans="8:16292">
      <c r="H142" s="219"/>
      <c r="L142" s="169"/>
      <c r="M142" s="169"/>
      <c r="O142" s="219"/>
      <c r="XAL142" s="172"/>
      <c r="XAM142" s="172"/>
      <c r="XAN142" s="172"/>
      <c r="XAO142" s="172"/>
      <c r="XAP142" s="172"/>
      <c r="XAQ142" s="172"/>
      <c r="XAR142" s="172"/>
      <c r="XAS142" s="172"/>
      <c r="XAT142" s="172"/>
      <c r="XAU142" s="172"/>
      <c r="XAV142" s="164"/>
      <c r="XAW142" s="164"/>
      <c r="XAX142" s="164"/>
      <c r="XAY142" s="164"/>
      <c r="XAZ142" s="164"/>
      <c r="XBA142" s="164"/>
      <c r="XBB142" s="164"/>
      <c r="XBC142" s="164"/>
      <c r="XBD142" s="164"/>
      <c r="XBE142" s="164"/>
      <c r="XBF142" s="164"/>
      <c r="XBG142" s="164"/>
      <c r="XBH142" s="164"/>
      <c r="XBI142" s="164"/>
      <c r="XBJ142" s="164"/>
      <c r="XBK142" s="164"/>
      <c r="XBL142" s="164"/>
      <c r="XBM142" s="164"/>
      <c r="XBN142" s="164"/>
      <c r="XBO142" s="164"/>
      <c r="XBP142" s="164"/>
    </row>
    <row r="143" s="159" customFormat="1" spans="1:16292">
      <c r="A143" s="172"/>
      <c r="B143" s="172"/>
      <c r="C143" s="172"/>
      <c r="D143" s="172"/>
      <c r="E143" s="172"/>
      <c r="F143" s="172"/>
      <c r="G143" s="172"/>
      <c r="H143" s="219"/>
      <c r="L143" s="169"/>
      <c r="M143" s="169"/>
      <c r="O143" s="219"/>
      <c r="XAL143" s="172"/>
      <c r="XAM143" s="172"/>
      <c r="XAN143" s="172"/>
      <c r="XAO143" s="172"/>
      <c r="XAP143" s="172"/>
      <c r="XAQ143" s="172"/>
      <c r="XAR143" s="172"/>
      <c r="XAS143" s="172"/>
      <c r="XAT143" s="172"/>
      <c r="XAU143" s="172"/>
      <c r="XAV143" s="164"/>
      <c r="XAW143" s="164"/>
      <c r="XAX143" s="164"/>
      <c r="XAY143" s="164"/>
      <c r="XAZ143" s="164"/>
      <c r="XBA143" s="164"/>
      <c r="XBB143" s="164"/>
      <c r="XBC143" s="164"/>
      <c r="XBD143" s="164"/>
      <c r="XBE143" s="164"/>
      <c r="XBF143" s="164"/>
      <c r="XBG143" s="164"/>
      <c r="XBH143" s="164"/>
      <c r="XBI143" s="164"/>
      <c r="XBJ143" s="164"/>
      <c r="XBK143" s="164"/>
      <c r="XBL143" s="164"/>
      <c r="XBM143" s="164"/>
      <c r="XBN143" s="164"/>
      <c r="XBO143" s="164"/>
      <c r="XBP143" s="164"/>
    </row>
    <row r="144" s="159" customFormat="1" spans="1:16292">
      <c r="A144" s="172"/>
      <c r="B144" s="172"/>
      <c r="C144" s="172"/>
      <c r="D144" s="172"/>
      <c r="E144" s="172"/>
      <c r="F144" s="172"/>
      <c r="G144" s="172"/>
      <c r="H144" s="219"/>
      <c r="L144" s="169"/>
      <c r="M144" s="169"/>
      <c r="O144" s="219"/>
      <c r="XAL144" s="172"/>
      <c r="XAM144" s="172"/>
      <c r="XAN144" s="172"/>
      <c r="XAO144" s="172"/>
      <c r="XAP144" s="172"/>
      <c r="XAQ144" s="172"/>
      <c r="XAR144" s="172"/>
      <c r="XAS144" s="172"/>
      <c r="XAT144" s="172"/>
      <c r="XAU144" s="172"/>
      <c r="XAV144" s="164"/>
      <c r="XAW144" s="164"/>
      <c r="XAX144" s="164"/>
      <c r="XAY144" s="164"/>
      <c r="XAZ144" s="164"/>
      <c r="XBA144" s="164"/>
      <c r="XBB144" s="164"/>
      <c r="XBC144" s="164"/>
      <c r="XBD144" s="164"/>
      <c r="XBE144" s="164"/>
      <c r="XBF144" s="164"/>
      <c r="XBG144" s="164"/>
      <c r="XBH144" s="164"/>
      <c r="XBI144" s="164"/>
      <c r="XBJ144" s="164"/>
      <c r="XBK144" s="164"/>
      <c r="XBL144" s="164"/>
      <c r="XBM144" s="164"/>
      <c r="XBN144" s="164"/>
      <c r="XBO144" s="164"/>
      <c r="XBP144" s="164"/>
    </row>
    <row r="145" s="159" customFormat="1" spans="1:16292">
      <c r="A145" s="172"/>
      <c r="B145" s="172"/>
      <c r="C145" s="172"/>
      <c r="D145" s="172"/>
      <c r="E145" s="172"/>
      <c r="F145" s="172"/>
      <c r="G145" s="172"/>
      <c r="H145" s="219"/>
      <c r="L145" s="169"/>
      <c r="M145" s="169"/>
      <c r="O145" s="219"/>
      <c r="XAL145" s="172"/>
      <c r="XAM145" s="172"/>
      <c r="XAN145" s="172"/>
      <c r="XAO145" s="172"/>
      <c r="XAP145" s="172"/>
      <c r="XAQ145" s="172"/>
      <c r="XAR145" s="172"/>
      <c r="XAS145" s="172"/>
      <c r="XAT145" s="172"/>
      <c r="XAU145" s="172"/>
      <c r="XAV145" s="164"/>
      <c r="XAW145" s="164"/>
      <c r="XAX145" s="164"/>
      <c r="XAY145" s="164"/>
      <c r="XAZ145" s="164"/>
      <c r="XBA145" s="164"/>
      <c r="XBB145" s="164"/>
      <c r="XBC145" s="164"/>
      <c r="XBD145" s="164"/>
      <c r="XBE145" s="164"/>
      <c r="XBF145" s="164"/>
      <c r="XBG145" s="164"/>
      <c r="XBH145" s="164"/>
      <c r="XBI145" s="164"/>
      <c r="XBJ145" s="164"/>
      <c r="XBK145" s="164"/>
      <c r="XBL145" s="164"/>
      <c r="XBM145" s="164"/>
      <c r="XBN145" s="164"/>
      <c r="XBO145" s="164"/>
      <c r="XBP145" s="164"/>
    </row>
    <row r="173" s="159" customFormat="1" spans="2:16292">
      <c r="B173" s="175"/>
      <c r="C173" s="175"/>
      <c r="D173" s="175"/>
      <c r="H173" s="219"/>
      <c r="L173" s="169"/>
      <c r="M173" s="169"/>
      <c r="O173" s="219"/>
      <c r="XAL173" s="172"/>
      <c r="XAM173" s="172"/>
      <c r="XAN173" s="172"/>
      <c r="XAO173" s="172"/>
      <c r="XAP173" s="172"/>
      <c r="XAQ173" s="172"/>
      <c r="XAR173" s="172"/>
      <c r="XAS173" s="172"/>
      <c r="XAT173" s="172"/>
      <c r="XAU173" s="172"/>
      <c r="XAV173" s="164"/>
      <c r="XAW173" s="164"/>
      <c r="XAX173" s="164"/>
      <c r="XAY173" s="164"/>
      <c r="XAZ173" s="164"/>
      <c r="XBA173" s="164"/>
      <c r="XBB173" s="164"/>
      <c r="XBC173" s="164"/>
      <c r="XBD173" s="164"/>
      <c r="XBE173" s="164"/>
      <c r="XBF173" s="164"/>
      <c r="XBG173" s="164"/>
      <c r="XBH173" s="164"/>
      <c r="XBI173" s="164"/>
      <c r="XBJ173" s="164"/>
      <c r="XBK173" s="164"/>
      <c r="XBL173" s="164"/>
      <c r="XBM173" s="164"/>
      <c r="XBN173" s="164"/>
      <c r="XBO173" s="164"/>
      <c r="XBP173" s="164"/>
    </row>
    <row r="174" s="159" customFormat="1" spans="2:16292">
      <c r="B174" s="175"/>
      <c r="C174" s="175"/>
      <c r="D174" s="175"/>
      <c r="H174" s="219"/>
      <c r="L174" s="169"/>
      <c r="M174" s="169"/>
      <c r="O174" s="219"/>
      <c r="XAL174" s="172"/>
      <c r="XAM174" s="172"/>
      <c r="XAN174" s="172"/>
      <c r="XAO174" s="172"/>
      <c r="XAP174" s="172"/>
      <c r="XAQ174" s="172"/>
      <c r="XAR174" s="172"/>
      <c r="XAS174" s="172"/>
      <c r="XAT174" s="172"/>
      <c r="XAU174" s="172"/>
      <c r="XAV174" s="164"/>
      <c r="XAW174" s="164"/>
      <c r="XAX174" s="164"/>
      <c r="XAY174" s="164"/>
      <c r="XAZ174" s="164"/>
      <c r="XBA174" s="164"/>
      <c r="XBB174" s="164"/>
      <c r="XBC174" s="164"/>
      <c r="XBD174" s="164"/>
      <c r="XBE174" s="164"/>
      <c r="XBF174" s="164"/>
      <c r="XBG174" s="164"/>
      <c r="XBH174" s="164"/>
      <c r="XBI174" s="164"/>
      <c r="XBJ174" s="164"/>
      <c r="XBK174" s="164"/>
      <c r="XBL174" s="164"/>
      <c r="XBM174" s="164"/>
      <c r="XBN174" s="164"/>
      <c r="XBO174" s="164"/>
      <c r="XBP174" s="164"/>
    </row>
    <row r="175" s="159" customFormat="1" spans="2:16292">
      <c r="B175" s="175"/>
      <c r="C175" s="175"/>
      <c r="D175" s="175"/>
      <c r="H175" s="219"/>
      <c r="L175" s="169"/>
      <c r="M175" s="169"/>
      <c r="O175" s="219"/>
      <c r="XAL175" s="172"/>
      <c r="XAM175" s="172"/>
      <c r="XAN175" s="172"/>
      <c r="XAO175" s="172"/>
      <c r="XAP175" s="172"/>
      <c r="XAQ175" s="172"/>
      <c r="XAR175" s="172"/>
      <c r="XAS175" s="172"/>
      <c r="XAT175" s="172"/>
      <c r="XAU175" s="172"/>
      <c r="XAV175" s="164"/>
      <c r="XAW175" s="164"/>
      <c r="XAX175" s="164"/>
      <c r="XAY175" s="164"/>
      <c r="XAZ175" s="164"/>
      <c r="XBA175" s="164"/>
      <c r="XBB175" s="164"/>
      <c r="XBC175" s="164"/>
      <c r="XBD175" s="164"/>
      <c r="XBE175" s="164"/>
      <c r="XBF175" s="164"/>
      <c r="XBG175" s="164"/>
      <c r="XBH175" s="164"/>
      <c r="XBI175" s="164"/>
      <c r="XBJ175" s="164"/>
      <c r="XBK175" s="164"/>
      <c r="XBL175" s="164"/>
      <c r="XBM175" s="164"/>
      <c r="XBN175" s="164"/>
      <c r="XBO175" s="164"/>
      <c r="XBP175" s="164"/>
    </row>
    <row r="176" s="159" customFormat="1" spans="2:16292">
      <c r="B176" s="175"/>
      <c r="C176" s="175"/>
      <c r="D176" s="175"/>
      <c r="H176" s="219"/>
      <c r="L176" s="169"/>
      <c r="M176" s="169"/>
      <c r="O176" s="219"/>
      <c r="XAL176" s="172"/>
      <c r="XAM176" s="172"/>
      <c r="XAN176" s="172"/>
      <c r="XAO176" s="172"/>
      <c r="XAP176" s="172"/>
      <c r="XAQ176" s="172"/>
      <c r="XAR176" s="172"/>
      <c r="XAS176" s="172"/>
      <c r="XAT176" s="172"/>
      <c r="XAU176" s="172"/>
      <c r="XAV176" s="164"/>
      <c r="XAW176" s="164"/>
      <c r="XAX176" s="164"/>
      <c r="XAY176" s="164"/>
      <c r="XAZ176" s="164"/>
      <c r="XBA176" s="164"/>
      <c r="XBB176" s="164"/>
      <c r="XBC176" s="164"/>
      <c r="XBD176" s="164"/>
      <c r="XBE176" s="164"/>
      <c r="XBF176" s="164"/>
      <c r="XBG176" s="164"/>
      <c r="XBH176" s="164"/>
      <c r="XBI176" s="164"/>
      <c r="XBJ176" s="164"/>
      <c r="XBK176" s="164"/>
      <c r="XBL176" s="164"/>
      <c r="XBM176" s="164"/>
      <c r="XBN176" s="164"/>
      <c r="XBO176" s="164"/>
      <c r="XBP176" s="164"/>
    </row>
    <row r="177" s="159" customFormat="1" spans="2:16292">
      <c r="B177" s="175"/>
      <c r="C177" s="175"/>
      <c r="D177" s="175"/>
      <c r="H177" s="219"/>
      <c r="L177" s="169"/>
      <c r="M177" s="169"/>
      <c r="O177" s="219"/>
      <c r="XAL177" s="172"/>
      <c r="XAM177" s="172"/>
      <c r="XAN177" s="172"/>
      <c r="XAO177" s="172"/>
      <c r="XAP177" s="172"/>
      <c r="XAQ177" s="172"/>
      <c r="XAR177" s="172"/>
      <c r="XAS177" s="172"/>
      <c r="XAT177" s="172"/>
      <c r="XAU177" s="172"/>
      <c r="XAV177" s="164"/>
      <c r="XAW177" s="164"/>
      <c r="XAX177" s="164"/>
      <c r="XAY177" s="164"/>
      <c r="XAZ177" s="164"/>
      <c r="XBA177" s="164"/>
      <c r="XBB177" s="164"/>
      <c r="XBC177" s="164"/>
      <c r="XBD177" s="164"/>
      <c r="XBE177" s="164"/>
      <c r="XBF177" s="164"/>
      <c r="XBG177" s="164"/>
      <c r="XBH177" s="164"/>
      <c r="XBI177" s="164"/>
      <c r="XBJ177" s="164"/>
      <c r="XBK177" s="164"/>
      <c r="XBL177" s="164"/>
      <c r="XBM177" s="164"/>
      <c r="XBN177" s="164"/>
      <c r="XBO177" s="164"/>
      <c r="XBP177" s="164"/>
    </row>
    <row r="178" s="159" customFormat="1" spans="2:16292">
      <c r="B178" s="175"/>
      <c r="C178" s="175"/>
      <c r="D178" s="175"/>
      <c r="H178" s="219"/>
      <c r="L178" s="169"/>
      <c r="M178" s="169"/>
      <c r="O178" s="219"/>
      <c r="XAL178" s="172"/>
      <c r="XAM178" s="172"/>
      <c r="XAN178" s="172"/>
      <c r="XAO178" s="172"/>
      <c r="XAP178" s="172"/>
      <c r="XAQ178" s="172"/>
      <c r="XAR178" s="172"/>
      <c r="XAS178" s="172"/>
      <c r="XAT178" s="172"/>
      <c r="XAU178" s="172"/>
      <c r="XAV178" s="164"/>
      <c r="XAW178" s="164"/>
      <c r="XAX178" s="164"/>
      <c r="XAY178" s="164"/>
      <c r="XAZ178" s="164"/>
      <c r="XBA178" s="164"/>
      <c r="XBB178" s="164"/>
      <c r="XBC178" s="164"/>
      <c r="XBD178" s="164"/>
      <c r="XBE178" s="164"/>
      <c r="XBF178" s="164"/>
      <c r="XBG178" s="164"/>
      <c r="XBH178" s="164"/>
      <c r="XBI178" s="164"/>
      <c r="XBJ178" s="164"/>
      <c r="XBK178" s="164"/>
      <c r="XBL178" s="164"/>
      <c r="XBM178" s="164"/>
      <c r="XBN178" s="164"/>
      <c r="XBO178" s="164"/>
      <c r="XBP178" s="164"/>
    </row>
    <row r="179" s="159" customFormat="1" spans="2:16292">
      <c r="B179" s="175"/>
      <c r="C179" s="175"/>
      <c r="D179" s="175"/>
      <c r="H179" s="219"/>
      <c r="L179" s="169"/>
      <c r="M179" s="169"/>
      <c r="O179" s="219"/>
      <c r="XAL179" s="172"/>
      <c r="XAM179" s="172"/>
      <c r="XAN179" s="172"/>
      <c r="XAO179" s="172"/>
      <c r="XAP179" s="172"/>
      <c r="XAQ179" s="172"/>
      <c r="XAR179" s="172"/>
      <c r="XAS179" s="172"/>
      <c r="XAT179" s="172"/>
      <c r="XAU179" s="172"/>
      <c r="XAV179" s="164"/>
      <c r="XAW179" s="164"/>
      <c r="XAX179" s="164"/>
      <c r="XAY179" s="164"/>
      <c r="XAZ179" s="164"/>
      <c r="XBA179" s="164"/>
      <c r="XBB179" s="164"/>
      <c r="XBC179" s="164"/>
      <c r="XBD179" s="164"/>
      <c r="XBE179" s="164"/>
      <c r="XBF179" s="164"/>
      <c r="XBG179" s="164"/>
      <c r="XBH179" s="164"/>
      <c r="XBI179" s="164"/>
      <c r="XBJ179" s="164"/>
      <c r="XBK179" s="164"/>
      <c r="XBL179" s="164"/>
      <c r="XBM179" s="164"/>
      <c r="XBN179" s="164"/>
      <c r="XBO179" s="164"/>
      <c r="XBP179" s="164"/>
    </row>
    <row r="181" s="159" customFormat="1" spans="2:16292">
      <c r="B181" s="436"/>
      <c r="H181" s="219"/>
      <c r="L181" s="169"/>
      <c r="M181" s="169"/>
      <c r="O181" s="219"/>
      <c r="XAL181" s="172"/>
      <c r="XAM181" s="172"/>
      <c r="XAN181" s="172"/>
      <c r="XAO181" s="172"/>
      <c r="XAP181" s="172"/>
      <c r="XAQ181" s="172"/>
      <c r="XAR181" s="172"/>
      <c r="XAS181" s="172"/>
      <c r="XAT181" s="172"/>
      <c r="XAU181" s="172"/>
      <c r="XAV181" s="164"/>
      <c r="XAW181" s="164"/>
      <c r="XAX181" s="164"/>
      <c r="XAY181" s="164"/>
      <c r="XAZ181" s="164"/>
      <c r="XBA181" s="164"/>
      <c r="XBB181" s="164"/>
      <c r="XBC181" s="164"/>
      <c r="XBD181" s="164"/>
      <c r="XBE181" s="164"/>
      <c r="XBF181" s="164"/>
      <c r="XBG181" s="164"/>
      <c r="XBH181" s="164"/>
      <c r="XBI181" s="164"/>
      <c r="XBJ181" s="164"/>
      <c r="XBK181" s="164"/>
      <c r="XBL181" s="164"/>
      <c r="XBM181" s="164"/>
      <c r="XBN181" s="164"/>
      <c r="XBO181" s="164"/>
      <c r="XBP181" s="164"/>
    </row>
    <row r="185" s="159" customFormat="1" spans="2:16292">
      <c r="B185" s="436"/>
      <c r="H185" s="219"/>
      <c r="L185" s="169"/>
      <c r="M185" s="169"/>
      <c r="O185" s="219"/>
      <c r="XAL185" s="172"/>
      <c r="XAM185" s="172"/>
      <c r="XAN185" s="172"/>
      <c r="XAO185" s="172"/>
      <c r="XAP185" s="172"/>
      <c r="XAQ185" s="172"/>
      <c r="XAR185" s="172"/>
      <c r="XAS185" s="172"/>
      <c r="XAT185" s="172"/>
      <c r="XAU185" s="172"/>
      <c r="XAV185" s="164"/>
      <c r="XAW185" s="164"/>
      <c r="XAX185" s="164"/>
      <c r="XAY185" s="164"/>
      <c r="XAZ185" s="164"/>
      <c r="XBA185" s="164"/>
      <c r="XBB185" s="164"/>
      <c r="XBC185" s="164"/>
      <c r="XBD185" s="164"/>
      <c r="XBE185" s="164"/>
      <c r="XBF185" s="164"/>
      <c r="XBG185" s="164"/>
      <c r="XBH185" s="164"/>
      <c r="XBI185" s="164"/>
      <c r="XBJ185" s="164"/>
      <c r="XBK185" s="164"/>
      <c r="XBL185" s="164"/>
      <c r="XBM185" s="164"/>
      <c r="XBN185" s="164"/>
      <c r="XBO185" s="164"/>
      <c r="XBP185" s="164"/>
    </row>
  </sheetData>
  <mergeCells count="4">
    <mergeCell ref="B5:O5"/>
    <mergeCell ref="B6:H6"/>
    <mergeCell ref="I6:O6"/>
    <mergeCell ref="A6:A7"/>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1"/>
  <sheetViews>
    <sheetView zoomScale="70" zoomScaleNormal="70" topLeftCell="A3" workbookViewId="0">
      <pane xSplit="1" ySplit="5" topLeftCell="B72" activePane="bottomRight" state="frozen"/>
      <selection/>
      <selection pane="topRight"/>
      <selection pane="bottomLeft"/>
      <selection pane="bottomRight" activeCell="A96" sqref="A96"/>
    </sheetView>
  </sheetViews>
  <sheetFormatPr defaultColWidth="10.4166666666667" defaultRowHeight="15.6"/>
  <cols>
    <col min="1" max="1" width="28" style="159" customWidth="1"/>
    <col min="2" max="3" width="10.6666666666667"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205</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-5</v>
      </c>
      <c r="BG2" s="167"/>
      <c r="BH2" s="167"/>
      <c r="BI2" s="167"/>
      <c r="BJ2" s="167"/>
      <c r="BK2" s="167"/>
      <c r="BL2" s="167"/>
      <c r="BS2" s="167"/>
      <c r="BT2" s="167"/>
      <c r="BU2" s="167"/>
      <c r="BX2" s="167"/>
      <c r="BY2" s="167"/>
      <c r="BZ2" s="167"/>
      <c r="CC2" s="301"/>
    </row>
    <row r="3" s="159" customFormat="1" ht="16.2" spans="1:81">
      <c r="A3" s="174" t="s">
        <v>1</v>
      </c>
      <c r="B3" s="174">
        <v>202602</v>
      </c>
      <c r="C3" s="174">
        <v>202502</v>
      </c>
      <c r="E3" s="175"/>
      <c r="F3" s="173"/>
      <c r="Q3" s="159">
        <v>651.685811999999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60" customFormat="1" ht="16.95" spans="2:81">
      <c r="B4" s="176" t="s">
        <v>4</v>
      </c>
      <c r="C4" s="176"/>
      <c r="D4" s="552"/>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170">
        <v>7</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553" t="s">
        <v>28</v>
      </c>
      <c r="B8" s="554">
        <v>49.72731</v>
      </c>
      <c r="C8" s="555">
        <v>35.1097</v>
      </c>
      <c r="D8" s="556">
        <v>1.41634106813786</v>
      </c>
      <c r="E8" s="557">
        <v>14.61761</v>
      </c>
      <c r="F8" s="558">
        <v>96.385084</v>
      </c>
      <c r="G8" s="554">
        <v>29.2267100000001</v>
      </c>
      <c r="H8" s="555">
        <v>14.33167</v>
      </c>
      <c r="I8" s="556">
        <v>2.03930944544496</v>
      </c>
      <c r="J8" s="557">
        <v>14.8950400000001</v>
      </c>
      <c r="K8" s="558">
        <v>41.299689</v>
      </c>
      <c r="L8" s="554">
        <v>0</v>
      </c>
      <c r="M8" s="555">
        <v>0</v>
      </c>
      <c r="N8" s="556" t="s">
        <v>29</v>
      </c>
      <c r="O8" s="557">
        <v>0</v>
      </c>
      <c r="P8" s="558">
        <v>0</v>
      </c>
      <c r="Q8" s="554">
        <v>20.5005999999999</v>
      </c>
      <c r="R8" s="555">
        <v>20.77803</v>
      </c>
      <c r="S8" s="556">
        <v>0.986647916092135</v>
      </c>
      <c r="T8" s="557">
        <v>-0.277430000000127</v>
      </c>
      <c r="U8" s="558">
        <v>55.085395</v>
      </c>
      <c r="V8" s="568">
        <v>0.412260385691482</v>
      </c>
      <c r="W8" s="552">
        <v>0.591803119935516</v>
      </c>
      <c r="X8" s="552">
        <v>0.696617459090791</v>
      </c>
      <c r="Y8" s="573">
        <v>-0.179542734244035</v>
      </c>
      <c r="Z8" s="574">
        <v>0.571513689815324</v>
      </c>
      <c r="AA8" s="554">
        <v>32.025626</v>
      </c>
      <c r="AB8" s="555">
        <v>31.51770911</v>
      </c>
      <c r="AC8" s="556">
        <v>1.01611528579781</v>
      </c>
      <c r="AD8" s="557">
        <v>0.507916889999962</v>
      </c>
      <c r="AE8" s="558">
        <v>32.224329</v>
      </c>
      <c r="AF8" s="554">
        <v>13.9198569999999</v>
      </c>
      <c r="AG8" s="555">
        <v>10.589799</v>
      </c>
      <c r="AH8" s="556">
        <v>1.31445903741892</v>
      </c>
      <c r="AI8" s="557">
        <v>3.33005799999987</v>
      </c>
      <c r="AJ8" s="558">
        <v>14.688956</v>
      </c>
      <c r="AK8" s="554">
        <v>0</v>
      </c>
      <c r="AL8" s="555">
        <v>0</v>
      </c>
      <c r="AM8" s="552" t="s">
        <v>29</v>
      </c>
      <c r="AN8" s="557">
        <v>0</v>
      </c>
      <c r="AO8" s="558">
        <v>0</v>
      </c>
      <c r="AP8" s="554">
        <v>0</v>
      </c>
      <c r="AQ8" s="555">
        <v>0</v>
      </c>
      <c r="AR8" s="552" t="s">
        <v>29</v>
      </c>
      <c r="AS8" s="557">
        <v>0</v>
      </c>
      <c r="AT8" s="558">
        <v>0</v>
      </c>
      <c r="AU8" s="554">
        <v>-25.444883</v>
      </c>
      <c r="AV8" s="555">
        <v>-21.32947811</v>
      </c>
      <c r="AW8" s="556">
        <v>0.807055528092339</v>
      </c>
      <c r="AX8" s="557">
        <v>-4.11540488999997</v>
      </c>
      <c r="AY8" s="558">
        <v>8.17210999999999</v>
      </c>
      <c r="AZ8" s="568">
        <v>-0.511688305681525</v>
      </c>
      <c r="BA8" s="552">
        <v>-0.60750955177629</v>
      </c>
      <c r="BB8" s="552">
        <v>1.15772796627575</v>
      </c>
      <c r="BC8" s="573">
        <v>0.0958212460947645</v>
      </c>
      <c r="BD8" s="574">
        <v>0.0847860442804614</v>
      </c>
      <c r="BE8" s="554">
        <v>7.71428571428571</v>
      </c>
      <c r="BF8" s="555">
        <v>7.14285714285714</v>
      </c>
      <c r="BG8" s="552">
        <v>1.08</v>
      </c>
      <c r="BH8" s="555">
        <v>0.571428571428571</v>
      </c>
      <c r="BI8" s="581">
        <v>44.66666667</v>
      </c>
      <c r="BJ8" s="554">
        <v>6.44613277777778</v>
      </c>
      <c r="BK8" s="555">
        <v>4.915358</v>
      </c>
      <c r="BL8" s="552">
        <v>1.31142691494247</v>
      </c>
      <c r="BM8" s="581">
        <v>1.53077477777778</v>
      </c>
      <c r="BN8" s="568">
        <v>0.644024903016069</v>
      </c>
      <c r="BO8" s="552">
        <v>0.897692350262178</v>
      </c>
      <c r="BP8" s="552">
        <v>0.71742273711921</v>
      </c>
      <c r="BQ8" s="552">
        <v>-0.25366744724611</v>
      </c>
      <c r="BR8" s="574">
        <v>0.334329002607914</v>
      </c>
      <c r="BS8" s="585">
        <v>1.55273498791249</v>
      </c>
      <c r="BT8" s="586">
        <v>1.11396738504894</v>
      </c>
      <c r="BU8" s="552">
        <v>1.39387832063348</v>
      </c>
      <c r="BV8" s="590">
        <v>0.438767602863549</v>
      </c>
      <c r="BW8" s="581">
        <v>2.99106566346191</v>
      </c>
      <c r="BX8" s="585">
        <v>-0.794516335137368</v>
      </c>
      <c r="BY8" s="586">
        <v>-0.67674582678449</v>
      </c>
      <c r="BZ8" s="552">
        <v>0.82597527211589</v>
      </c>
      <c r="CA8" s="590">
        <v>-0.117770508352878</v>
      </c>
      <c r="CB8" s="581">
        <v>0.253600625788049</v>
      </c>
    </row>
    <row r="9" s="551" customFormat="1" outlineLevel="1" spans="1:81">
      <c r="A9" s="553" t="s">
        <v>30</v>
      </c>
      <c r="B9" s="554">
        <v>13.148245</v>
      </c>
      <c r="C9" s="555">
        <v>15.56478</v>
      </c>
      <c r="D9" s="556">
        <v>0.84474338859913</v>
      </c>
      <c r="E9" s="557">
        <v>-2.41653500000004</v>
      </c>
      <c r="F9" s="558">
        <v>40.04611</v>
      </c>
      <c r="G9" s="554">
        <v>7.79134199999996</v>
      </c>
      <c r="H9" s="555">
        <v>5.14122</v>
      </c>
      <c r="I9" s="556">
        <v>1.51546558987944</v>
      </c>
      <c r="J9" s="557">
        <v>2.65012199999996</v>
      </c>
      <c r="K9" s="558">
        <v>13.227769</v>
      </c>
      <c r="L9" s="554">
        <v>0</v>
      </c>
      <c r="M9" s="555">
        <v>0</v>
      </c>
      <c r="N9" s="556" t="s">
        <v>29</v>
      </c>
      <c r="O9" s="557">
        <v>0</v>
      </c>
      <c r="P9" s="558">
        <v>0</v>
      </c>
      <c r="Q9" s="554">
        <v>5.356903</v>
      </c>
      <c r="R9" s="555">
        <v>10.42356</v>
      </c>
      <c r="S9" s="556">
        <v>0.513922594583808</v>
      </c>
      <c r="T9" s="557">
        <v>-5.066657</v>
      </c>
      <c r="U9" s="558">
        <v>26.818341</v>
      </c>
      <c r="V9" s="568">
        <v>0.407423424190834</v>
      </c>
      <c r="W9" s="552">
        <v>0.669688874497423</v>
      </c>
      <c r="X9" s="552">
        <v>0.608377172902254</v>
      </c>
      <c r="Y9" s="573">
        <v>-0.262265450306589</v>
      </c>
      <c r="Z9" s="574">
        <v>0.669686543836592</v>
      </c>
      <c r="AA9" s="554">
        <v>13.487362</v>
      </c>
      <c r="AB9" s="555">
        <v>16.16767905</v>
      </c>
      <c r="AC9" s="556">
        <v>0.834217574352455</v>
      </c>
      <c r="AD9" s="557">
        <v>-2.68031704999999</v>
      </c>
      <c r="AE9" s="558">
        <v>15.248623</v>
      </c>
      <c r="AF9" s="554">
        <v>2.42409699999998</v>
      </c>
      <c r="AG9" s="555">
        <v>2.501275</v>
      </c>
      <c r="AH9" s="556">
        <v>0.969144536286487</v>
      </c>
      <c r="AI9" s="557">
        <v>-0.0771780000000177</v>
      </c>
      <c r="AJ9" s="558">
        <v>3.069814</v>
      </c>
      <c r="AK9" s="554">
        <v>0</v>
      </c>
      <c r="AL9" s="555">
        <v>0</v>
      </c>
      <c r="AM9" s="552" t="s">
        <v>29</v>
      </c>
      <c r="AN9" s="557">
        <v>0</v>
      </c>
      <c r="AO9" s="558">
        <v>0</v>
      </c>
      <c r="AP9" s="554">
        <v>0</v>
      </c>
      <c r="AQ9" s="555">
        <v>0</v>
      </c>
      <c r="AR9" s="552" t="s">
        <v>29</v>
      </c>
      <c r="AS9" s="557">
        <v>0</v>
      </c>
      <c r="AT9" s="558">
        <v>0</v>
      </c>
      <c r="AU9" s="554">
        <v>-10.554556</v>
      </c>
      <c r="AV9" s="555">
        <v>-8.24539405</v>
      </c>
      <c r="AW9" s="556">
        <v>0.719945228087675</v>
      </c>
      <c r="AX9" s="557">
        <v>-2.30916194999999</v>
      </c>
      <c r="AY9" s="558">
        <v>8.499904</v>
      </c>
      <c r="AZ9" s="568">
        <v>-0.802734965769197</v>
      </c>
      <c r="BA9" s="552">
        <v>-0.529746906156078</v>
      </c>
      <c r="BB9" s="552">
        <v>0.484682106793296</v>
      </c>
      <c r="BC9" s="573">
        <v>-0.272988059613119</v>
      </c>
      <c r="BD9" s="574">
        <v>0.212252925440199</v>
      </c>
      <c r="BE9" s="554">
        <v>3.57142857142857</v>
      </c>
      <c r="BF9" s="555">
        <v>3.85714285714286</v>
      </c>
      <c r="BG9" s="552">
        <v>0.925925925925926</v>
      </c>
      <c r="BH9" s="555">
        <v>-0.285714285714286</v>
      </c>
      <c r="BI9" s="581">
        <v>28.3333333366667</v>
      </c>
      <c r="BJ9" s="554">
        <v>3.68150859999999</v>
      </c>
      <c r="BK9" s="555">
        <v>4.03531333333333</v>
      </c>
      <c r="BL9" s="552">
        <v>0.91232285968706</v>
      </c>
      <c r="BM9" s="581">
        <v>-0.353804733333344</v>
      </c>
      <c r="BN9" s="568">
        <v>1.02579180719556</v>
      </c>
      <c r="BO9" s="552">
        <v>1.03873482631942</v>
      </c>
      <c r="BP9" s="552">
        <v>0.98753963110131</v>
      </c>
      <c r="BQ9" s="552">
        <v>-0.0129430191238564</v>
      </c>
      <c r="BR9" s="574">
        <v>0.38077663473431</v>
      </c>
      <c r="BS9" s="585">
        <v>0.974856684353838</v>
      </c>
      <c r="BT9" s="586">
        <v>0.962709610443436</v>
      </c>
      <c r="BU9" s="552">
        <v>1.01261758870861</v>
      </c>
      <c r="BV9" s="590">
        <v>0.0121470739104024</v>
      </c>
      <c r="BW9" s="581">
        <v>2.6262115602176</v>
      </c>
      <c r="BX9" s="585">
        <v>-0.782551547144652</v>
      </c>
      <c r="BY9" s="586">
        <v>-0.509992437659133</v>
      </c>
      <c r="BZ9" s="552">
        <v>0.465562448854015</v>
      </c>
      <c r="CA9" s="590">
        <v>-0.272559109485518</v>
      </c>
      <c r="CB9" s="581">
        <v>0.557421086481054</v>
      </c>
      <c r="CC9" s="159"/>
    </row>
    <row r="10" s="163" customFormat="1" spans="1:81">
      <c r="A10" s="559" t="s">
        <v>31</v>
      </c>
      <c r="B10" s="560">
        <v>62.8755549999999</v>
      </c>
      <c r="C10" s="561">
        <v>50.67448</v>
      </c>
      <c r="D10" s="562">
        <v>1.24077356097191</v>
      </c>
      <c r="E10" s="561">
        <v>12.201075</v>
      </c>
      <c r="F10" s="563">
        <v>136.431194</v>
      </c>
      <c r="G10" s="560">
        <v>37.0180520000001</v>
      </c>
      <c r="H10" s="561">
        <v>19.47289</v>
      </c>
      <c r="I10" s="562">
        <v>1.90100452475211</v>
      </c>
      <c r="J10" s="561">
        <v>17.5451620000001</v>
      </c>
      <c r="K10" s="563">
        <v>54.527458</v>
      </c>
      <c r="L10" s="560">
        <v>0</v>
      </c>
      <c r="M10" s="561">
        <v>0</v>
      </c>
      <c r="N10" s="562" t="s">
        <v>29</v>
      </c>
      <c r="O10" s="561">
        <v>0</v>
      </c>
      <c r="P10" s="563">
        <v>0</v>
      </c>
      <c r="Q10" s="560">
        <v>25.8575029999999</v>
      </c>
      <c r="R10" s="561">
        <v>31.20159</v>
      </c>
      <c r="S10" s="562">
        <v>0.828723888750537</v>
      </c>
      <c r="T10" s="561">
        <v>-5.34408700000012</v>
      </c>
      <c r="U10" s="563">
        <v>81.903736</v>
      </c>
      <c r="V10" s="569">
        <v>0.411248902693581</v>
      </c>
      <c r="W10" s="570">
        <v>0.615725903847459</v>
      </c>
      <c r="X10" s="570">
        <v>0.667909048691679</v>
      </c>
      <c r="Y10" s="562">
        <v>-0.204477001153878</v>
      </c>
      <c r="Z10" s="575">
        <v>0.600329980253636</v>
      </c>
      <c r="AA10" s="560">
        <v>45.512988</v>
      </c>
      <c r="AB10" s="561">
        <v>47.68538816</v>
      </c>
      <c r="AC10" s="562">
        <v>0.954443064346862</v>
      </c>
      <c r="AD10" s="561">
        <v>-2.17240016000003</v>
      </c>
      <c r="AE10" s="563">
        <v>47.472952</v>
      </c>
      <c r="AF10" s="560">
        <v>16.3439539999999</v>
      </c>
      <c r="AG10" s="561">
        <v>13.091074</v>
      </c>
      <c r="AH10" s="562">
        <v>1.24848075872154</v>
      </c>
      <c r="AI10" s="561">
        <v>3.25287999999986</v>
      </c>
      <c r="AJ10" s="563">
        <v>17.75877</v>
      </c>
      <c r="AK10" s="560">
        <v>0</v>
      </c>
      <c r="AL10" s="561">
        <v>0</v>
      </c>
      <c r="AM10" s="570" t="s">
        <v>29</v>
      </c>
      <c r="AN10" s="561">
        <v>0</v>
      </c>
      <c r="AO10" s="563">
        <v>0</v>
      </c>
      <c r="AP10" s="560">
        <v>0</v>
      </c>
      <c r="AQ10" s="561">
        <v>0</v>
      </c>
      <c r="AR10" s="570" t="s">
        <v>29</v>
      </c>
      <c r="AS10" s="561">
        <v>0</v>
      </c>
      <c r="AT10" s="563">
        <v>0</v>
      </c>
      <c r="AU10" s="560">
        <v>-35.999439</v>
      </c>
      <c r="AV10" s="561">
        <v>-29.57487216</v>
      </c>
      <c r="AW10" s="562">
        <v>0.782769412992115</v>
      </c>
      <c r="AX10" s="561">
        <v>-6.42456683999996</v>
      </c>
      <c r="AY10" s="563">
        <v>16.672014</v>
      </c>
      <c r="AZ10" s="569">
        <v>-0.572550635934744</v>
      </c>
      <c r="BA10" s="570">
        <v>-0.583624581051448</v>
      </c>
      <c r="BB10" s="570">
        <v>1.01897443232558</v>
      </c>
      <c r="BC10" s="562">
        <v>0.0110739451167041</v>
      </c>
      <c r="BD10" s="575">
        <v>0.122200894906776</v>
      </c>
      <c r="BE10" s="560">
        <v>11.2857142857143</v>
      </c>
      <c r="BF10" s="561">
        <v>11</v>
      </c>
      <c r="BG10" s="570">
        <v>1.02597402597403</v>
      </c>
      <c r="BH10" s="561">
        <v>0.285714285714286</v>
      </c>
      <c r="BI10" s="582">
        <v>73.0000000066667</v>
      </c>
      <c r="BJ10" s="560">
        <v>5.57125170886075</v>
      </c>
      <c r="BK10" s="561">
        <v>4.60677090909091</v>
      </c>
      <c r="BL10" s="570">
        <v>1.20936157208655</v>
      </c>
      <c r="BM10" s="582">
        <v>0.964480799769846</v>
      </c>
      <c r="BN10" s="569">
        <v>0.723858230754385</v>
      </c>
      <c r="BO10" s="570">
        <v>0.941013862599083</v>
      </c>
      <c r="BP10" s="570">
        <v>0.769232271196394</v>
      </c>
      <c r="BQ10" s="570">
        <v>-0.217155631844699</v>
      </c>
      <c r="BR10" s="575">
        <v>0.347962592777719</v>
      </c>
      <c r="BS10" s="587">
        <v>1.38148598373721</v>
      </c>
      <c r="BT10" s="588">
        <v>1.06268360089616</v>
      </c>
      <c r="BU10" s="570">
        <v>1.29999746168305</v>
      </c>
      <c r="BV10" s="570">
        <v>0.318802382841052</v>
      </c>
      <c r="BW10" s="582">
        <v>2.87387213670639</v>
      </c>
      <c r="BX10" s="587">
        <v>-0.790970678523677</v>
      </c>
      <c r="BY10" s="588">
        <v>-0.620208271363267</v>
      </c>
      <c r="BZ10" s="570">
        <v>0.724669252177078</v>
      </c>
      <c r="CA10" s="570">
        <v>-0.17076240716041</v>
      </c>
      <c r="CB10" s="582">
        <v>0.35118974695317</v>
      </c>
      <c r="CC10" s="159"/>
    </row>
    <row r="11" s="164" customFormat="1" outlineLevel="1" spans="1:81">
      <c r="A11" s="553" t="s">
        <v>32</v>
      </c>
      <c r="B11" s="554">
        <v>13.939387</v>
      </c>
      <c r="C11" s="555">
        <v>15.76</v>
      </c>
      <c r="D11" s="556">
        <v>0.884478870558375</v>
      </c>
      <c r="E11" s="557">
        <v>-1.82061300000001</v>
      </c>
      <c r="F11" s="558">
        <v>88.90831</v>
      </c>
      <c r="G11" s="554">
        <v>0</v>
      </c>
      <c r="H11" s="555">
        <v>0</v>
      </c>
      <c r="I11" s="556" t="s">
        <v>29</v>
      </c>
      <c r="J11" s="557">
        <v>0</v>
      </c>
      <c r="K11" s="558">
        <v>0</v>
      </c>
      <c r="L11" s="554">
        <v>0</v>
      </c>
      <c r="M11" s="555">
        <v>0</v>
      </c>
      <c r="N11" s="556" t="s">
        <v>29</v>
      </c>
      <c r="O11" s="557">
        <v>0</v>
      </c>
      <c r="P11" s="558">
        <v>0.192071</v>
      </c>
      <c r="Q11" s="554">
        <v>13.939387</v>
      </c>
      <c r="R11" s="555">
        <v>15.76</v>
      </c>
      <c r="S11" s="556">
        <v>0.884478870558375</v>
      </c>
      <c r="T11" s="557">
        <v>-1.82061300000001</v>
      </c>
      <c r="U11" s="558">
        <v>88.716239</v>
      </c>
      <c r="V11" s="568">
        <v>1</v>
      </c>
      <c r="W11" s="552">
        <v>1</v>
      </c>
      <c r="X11" s="552">
        <v>1</v>
      </c>
      <c r="Y11" s="573">
        <v>0</v>
      </c>
      <c r="Z11" s="574">
        <v>0.99783967325439</v>
      </c>
      <c r="AA11" s="554">
        <v>10.426741</v>
      </c>
      <c r="AB11" s="555">
        <v>12.17126239</v>
      </c>
      <c r="AC11" s="556">
        <v>0.856668820858442</v>
      </c>
      <c r="AD11" s="557">
        <v>-1.74452139</v>
      </c>
      <c r="AE11" s="558">
        <v>14.509094</v>
      </c>
      <c r="AF11" s="554">
        <v>41.427481</v>
      </c>
      <c r="AG11" s="555">
        <v>44.460138</v>
      </c>
      <c r="AH11" s="556">
        <v>0.931789303038151</v>
      </c>
      <c r="AI11" s="557">
        <v>-3.032657</v>
      </c>
      <c r="AJ11" s="558">
        <v>55.174254</v>
      </c>
      <c r="AK11" s="554">
        <v>0</v>
      </c>
      <c r="AL11" s="555">
        <v>0</v>
      </c>
      <c r="AM11" s="552" t="s">
        <v>29</v>
      </c>
      <c r="AN11" s="557">
        <v>0</v>
      </c>
      <c r="AO11" s="558">
        <v>0</v>
      </c>
      <c r="AP11" s="554">
        <v>0</v>
      </c>
      <c r="AQ11" s="555">
        <v>0</v>
      </c>
      <c r="AR11" s="552" t="s">
        <v>29</v>
      </c>
      <c r="AS11" s="557">
        <v>0</v>
      </c>
      <c r="AT11" s="558">
        <v>0</v>
      </c>
      <c r="AU11" s="554">
        <v>-37.914835</v>
      </c>
      <c r="AV11" s="555">
        <v>-40.87140039</v>
      </c>
      <c r="AW11" s="556">
        <v>1.07233824536933</v>
      </c>
      <c r="AX11" s="557">
        <v>2.95656538999998</v>
      </c>
      <c r="AY11" s="558">
        <v>19.032891</v>
      </c>
      <c r="AZ11" s="568">
        <v>-2.71997864755459</v>
      </c>
      <c r="BA11" s="552">
        <v>-2.59336296890863</v>
      </c>
      <c r="BB11" s="552">
        <v>0.951177031459177</v>
      </c>
      <c r="BC11" s="573">
        <v>-0.126615678645962</v>
      </c>
      <c r="BD11" s="574">
        <v>0.21407325142048</v>
      </c>
      <c r="BE11" s="554">
        <v>2.14285714285714</v>
      </c>
      <c r="BF11" s="555">
        <v>2.14285714285714</v>
      </c>
      <c r="BG11" s="552">
        <v>1</v>
      </c>
      <c r="BH11" s="555">
        <v>0</v>
      </c>
      <c r="BI11" s="581">
        <v>15.58333333</v>
      </c>
      <c r="BJ11" s="554">
        <v>6.50504726666666</v>
      </c>
      <c r="BK11" s="555">
        <v>7.35466666666667</v>
      </c>
      <c r="BL11" s="552">
        <v>0.884478870558375</v>
      </c>
      <c r="BM11" s="581">
        <v>-0.849619400000006</v>
      </c>
      <c r="BN11" s="568">
        <v>0.74800570498545</v>
      </c>
      <c r="BO11" s="552">
        <v>0.772288222715736</v>
      </c>
      <c r="BP11" s="552">
        <v>0.96855770032994</v>
      </c>
      <c r="BQ11" s="552">
        <v>-0.0242825177302862</v>
      </c>
      <c r="BR11" s="574">
        <v>0.163191652163898</v>
      </c>
      <c r="BS11" s="585">
        <v>1.33688819929449</v>
      </c>
      <c r="BT11" s="586">
        <v>1.2948533599069</v>
      </c>
      <c r="BU11" s="552">
        <v>1.03246301140278</v>
      </c>
      <c r="BV11" s="590">
        <v>0.0420348393875845</v>
      </c>
      <c r="BW11" s="581">
        <v>6.12776442140357</v>
      </c>
      <c r="BX11" s="585">
        <v>-3.63630735624871</v>
      </c>
      <c r="BY11" s="586">
        <v>-3.35802475374948</v>
      </c>
      <c r="BZ11" s="552">
        <v>0.91712907947194</v>
      </c>
      <c r="CA11" s="590">
        <v>-0.278282602499233</v>
      </c>
      <c r="CB11" s="581">
        <v>1.3117904536286</v>
      </c>
      <c r="CC11" s="159"/>
    </row>
    <row r="12" s="159" customFormat="1" outlineLevel="1" spans="1:80">
      <c r="A12" s="553" t="s">
        <v>33</v>
      </c>
      <c r="B12" s="554">
        <v>7.78366199999999</v>
      </c>
      <c r="C12" s="555">
        <v>13.4</v>
      </c>
      <c r="D12" s="556">
        <v>0.580870298507462</v>
      </c>
      <c r="E12" s="557">
        <v>-5.61633800000001</v>
      </c>
      <c r="F12" s="558">
        <v>17.553003</v>
      </c>
      <c r="G12" s="554">
        <v>6.25707099999999</v>
      </c>
      <c r="H12" s="555">
        <v>4.4</v>
      </c>
      <c r="I12" s="556">
        <v>1.42206159090909</v>
      </c>
      <c r="J12" s="557">
        <v>1.85707099999999</v>
      </c>
      <c r="K12" s="558">
        <v>6.045756</v>
      </c>
      <c r="L12" s="554">
        <v>0</v>
      </c>
      <c r="M12" s="555">
        <v>0</v>
      </c>
      <c r="N12" s="556" t="s">
        <v>29</v>
      </c>
      <c r="O12" s="557">
        <v>0</v>
      </c>
      <c r="P12" s="558">
        <v>0</v>
      </c>
      <c r="Q12" s="554">
        <v>1.526591</v>
      </c>
      <c r="R12" s="555">
        <v>9</v>
      </c>
      <c r="S12" s="556">
        <v>0.169621222222222</v>
      </c>
      <c r="T12" s="557">
        <v>-7.473409</v>
      </c>
      <c r="U12" s="558">
        <v>11.507247</v>
      </c>
      <c r="V12" s="568">
        <v>0.196127606774292</v>
      </c>
      <c r="W12" s="552">
        <v>0.671641791044776</v>
      </c>
      <c r="X12" s="552">
        <v>0.292012214530613</v>
      </c>
      <c r="Y12" s="573">
        <v>-0.475514184270484</v>
      </c>
      <c r="Z12" s="574">
        <v>0.655571414190495</v>
      </c>
      <c r="AA12" s="554">
        <v>7.01263500000001</v>
      </c>
      <c r="AB12" s="555">
        <v>6.24366803</v>
      </c>
      <c r="AC12" s="556">
        <v>1.1231594899513</v>
      </c>
      <c r="AD12" s="557">
        <v>0.768966970000008</v>
      </c>
      <c r="AE12" s="558">
        <v>7.873018</v>
      </c>
      <c r="AF12" s="554">
        <v>3.99055699999998</v>
      </c>
      <c r="AG12" s="555">
        <v>1.880662</v>
      </c>
      <c r="AH12" s="556">
        <v>2.12188952613494</v>
      </c>
      <c r="AI12" s="557">
        <v>2.10989499999998</v>
      </c>
      <c r="AJ12" s="558">
        <v>1.483982</v>
      </c>
      <c r="AK12" s="554">
        <v>0</v>
      </c>
      <c r="AL12" s="555">
        <v>0</v>
      </c>
      <c r="AM12" s="552" t="s">
        <v>29</v>
      </c>
      <c r="AN12" s="557">
        <v>0</v>
      </c>
      <c r="AO12" s="558">
        <v>0</v>
      </c>
      <c r="AP12" s="554">
        <v>0</v>
      </c>
      <c r="AQ12" s="555">
        <v>0</v>
      </c>
      <c r="AR12" s="552" t="s">
        <v>29</v>
      </c>
      <c r="AS12" s="557">
        <v>0</v>
      </c>
      <c r="AT12" s="558">
        <v>0</v>
      </c>
      <c r="AU12" s="554">
        <v>-9.47660099999999</v>
      </c>
      <c r="AV12" s="555">
        <v>0.875669970000001</v>
      </c>
      <c r="AW12" s="556">
        <v>-10.8221148659466</v>
      </c>
      <c r="AX12" s="557">
        <v>-10.35227097</v>
      </c>
      <c r="AY12" s="558">
        <v>2.150247</v>
      </c>
      <c r="AZ12" s="568">
        <v>-1.21749903837037</v>
      </c>
      <c r="BA12" s="552">
        <v>0.0653485052238806</v>
      </c>
      <c r="BB12" s="552">
        <v>-18.6308628514039</v>
      </c>
      <c r="BC12" s="573">
        <v>-1.28284754359425</v>
      </c>
      <c r="BD12" s="574">
        <v>0.122500235429801</v>
      </c>
      <c r="BE12" s="554">
        <v>1.42857142857143</v>
      </c>
      <c r="BF12" s="555">
        <v>1.42857142857143</v>
      </c>
      <c r="BG12" s="552">
        <v>1</v>
      </c>
      <c r="BH12" s="555">
        <v>0</v>
      </c>
      <c r="BI12" s="581">
        <v>10.0000000033333</v>
      </c>
      <c r="BJ12" s="554">
        <v>5.44856339999999</v>
      </c>
      <c r="BK12" s="555">
        <v>9.38</v>
      </c>
      <c r="BL12" s="552">
        <v>0.580870298507462</v>
      </c>
      <c r="BM12" s="581">
        <v>-3.93143660000001</v>
      </c>
      <c r="BN12" s="568">
        <v>0.900942898085762</v>
      </c>
      <c r="BO12" s="552">
        <v>0.465945375373134</v>
      </c>
      <c r="BP12" s="552">
        <v>1.93358051330433</v>
      </c>
      <c r="BQ12" s="552">
        <v>0.434997522712627</v>
      </c>
      <c r="BR12" s="574">
        <v>0.448528266075041</v>
      </c>
      <c r="BS12" s="585">
        <v>1.1099482576806</v>
      </c>
      <c r="BT12" s="586">
        <v>2.14617432182729</v>
      </c>
      <c r="BU12" s="552">
        <v>0.517175257569743</v>
      </c>
      <c r="BV12" s="590">
        <v>-1.03622606414669</v>
      </c>
      <c r="BW12" s="581">
        <v>2.22951389162326</v>
      </c>
      <c r="BX12" s="585">
        <v>-1.351360936367</v>
      </c>
      <c r="BY12" s="586">
        <v>0.140249283881289</v>
      </c>
      <c r="BZ12" s="552">
        <v>-9.63542129392136</v>
      </c>
      <c r="CA12" s="590">
        <v>-1.49161022024829</v>
      </c>
      <c r="CB12" s="581">
        <v>0.273115976617861</v>
      </c>
    </row>
    <row r="13" s="164" customFormat="1" outlineLevel="1" spans="1:81">
      <c r="A13" s="553" t="s">
        <v>34</v>
      </c>
      <c r="B13" s="554">
        <v>8.86141699999999</v>
      </c>
      <c r="C13" s="555">
        <v>9</v>
      </c>
      <c r="D13" s="556">
        <v>0.984601888888888</v>
      </c>
      <c r="E13" s="557">
        <v>-0.138583000000009</v>
      </c>
      <c r="F13" s="558">
        <v>16.004814</v>
      </c>
      <c r="G13" s="554">
        <v>18.39236</v>
      </c>
      <c r="H13" s="555">
        <v>5.55</v>
      </c>
      <c r="I13" s="556">
        <v>3.31393873873874</v>
      </c>
      <c r="J13" s="557">
        <v>12.84236</v>
      </c>
      <c r="K13" s="558">
        <v>9.778646</v>
      </c>
      <c r="L13" s="554">
        <v>0</v>
      </c>
      <c r="M13" s="555">
        <v>0</v>
      </c>
      <c r="N13" s="556" t="s">
        <v>29</v>
      </c>
      <c r="O13" s="557">
        <v>0</v>
      </c>
      <c r="P13" s="558">
        <v>0</v>
      </c>
      <c r="Q13" s="554">
        <v>-9.53094300000001</v>
      </c>
      <c r="R13" s="555">
        <v>3.45</v>
      </c>
      <c r="S13" s="556">
        <v>-2.76259217391305</v>
      </c>
      <c r="T13" s="557">
        <v>-12.980943</v>
      </c>
      <c r="U13" s="558">
        <v>6.226168</v>
      </c>
      <c r="V13" s="568">
        <v>-1.07555518491005</v>
      </c>
      <c r="W13" s="552">
        <v>0.383333333333333</v>
      </c>
      <c r="X13" s="552">
        <v>-2.80579613454794</v>
      </c>
      <c r="Y13" s="573">
        <v>-1.45888851824338</v>
      </c>
      <c r="Z13" s="574">
        <v>0.389018454072631</v>
      </c>
      <c r="AA13" s="554">
        <v>13.728258</v>
      </c>
      <c r="AB13" s="555">
        <v>17.25445138</v>
      </c>
      <c r="AC13" s="556">
        <v>0.795635728871259</v>
      </c>
      <c r="AD13" s="557">
        <v>-3.52619337999999</v>
      </c>
      <c r="AE13" s="558">
        <v>18.917473</v>
      </c>
      <c r="AF13" s="554">
        <v>4.281569</v>
      </c>
      <c r="AG13" s="555">
        <v>3.640614</v>
      </c>
      <c r="AH13" s="556">
        <v>1.17605684096144</v>
      </c>
      <c r="AI13" s="557">
        <v>0.640954999999998</v>
      </c>
      <c r="AJ13" s="558">
        <v>1.301618</v>
      </c>
      <c r="AK13" s="554">
        <v>0</v>
      </c>
      <c r="AL13" s="555">
        <v>0</v>
      </c>
      <c r="AM13" s="552" t="s">
        <v>29</v>
      </c>
      <c r="AN13" s="557">
        <v>0</v>
      </c>
      <c r="AO13" s="558">
        <v>0</v>
      </c>
      <c r="AP13" s="554">
        <v>0</v>
      </c>
      <c r="AQ13" s="555">
        <v>0</v>
      </c>
      <c r="AR13" s="552" t="s">
        <v>29</v>
      </c>
      <c r="AS13" s="557">
        <v>0</v>
      </c>
      <c r="AT13" s="558">
        <v>0</v>
      </c>
      <c r="AU13" s="554">
        <v>-27.54077</v>
      </c>
      <c r="AV13" s="555">
        <v>-17.44506538</v>
      </c>
      <c r="AW13" s="556">
        <v>0.421285939600187</v>
      </c>
      <c r="AX13" s="557">
        <v>-10.09570462</v>
      </c>
      <c r="AY13" s="558">
        <v>-13.992923</v>
      </c>
      <c r="AZ13" s="568">
        <v>-3.10794199167019</v>
      </c>
      <c r="BA13" s="552">
        <v>-1.93834059777778</v>
      </c>
      <c r="BB13" s="552">
        <v>0.396596555201235</v>
      </c>
      <c r="BC13" s="573">
        <v>-1.16960139389241</v>
      </c>
      <c r="BD13" s="574">
        <v>-0.874294634101964</v>
      </c>
      <c r="BE13" s="583">
        <v>3.14285714285714</v>
      </c>
      <c r="BF13" s="555">
        <v>3.42857142857143</v>
      </c>
      <c r="BG13" s="552">
        <v>0.916666666666667</v>
      </c>
      <c r="BH13" s="555">
        <v>-0.285714285714286</v>
      </c>
      <c r="BI13" s="581">
        <v>23.75</v>
      </c>
      <c r="BJ13" s="583">
        <v>2.81954177272727</v>
      </c>
      <c r="BK13" s="555">
        <v>2.625</v>
      </c>
      <c r="BL13" s="552">
        <v>1.07411115151515</v>
      </c>
      <c r="BM13" s="581">
        <v>0.19454177272727</v>
      </c>
      <c r="BN13" s="568">
        <v>1.54921701574365</v>
      </c>
      <c r="BO13" s="552">
        <v>1.91716126444444</v>
      </c>
      <c r="BP13" s="552">
        <v>0.808078613142948</v>
      </c>
      <c r="BQ13" s="552">
        <v>-0.367944248700797</v>
      </c>
      <c r="BR13" s="574">
        <v>1.18198643233217</v>
      </c>
      <c r="BS13" s="589">
        <v>0.645487358993398</v>
      </c>
      <c r="BT13" s="586">
        <v>0.521604529856689</v>
      </c>
      <c r="BU13" s="552">
        <v>1.23750336135069</v>
      </c>
      <c r="BV13" s="590">
        <v>0.123882829136709</v>
      </c>
      <c r="BW13" s="581">
        <v>0.846033399915517</v>
      </c>
      <c r="BX13" s="589">
        <v>-2.00613726810787</v>
      </c>
      <c r="BY13" s="586">
        <v>-1.01104723620601</v>
      </c>
      <c r="BZ13" s="552">
        <v>0.0157828474602569</v>
      </c>
      <c r="CA13" s="590">
        <v>-0.995090031901858</v>
      </c>
      <c r="CB13" s="581">
        <v>-0.739682461817178</v>
      </c>
      <c r="CC13" s="159"/>
    </row>
    <row r="14" s="163" customFormat="1" spans="1:81">
      <c r="A14" s="559" t="s">
        <v>35</v>
      </c>
      <c r="B14" s="560">
        <v>30.584466</v>
      </c>
      <c r="C14" s="561">
        <v>38.16</v>
      </c>
      <c r="D14" s="562">
        <v>0.801479716981131</v>
      </c>
      <c r="E14" s="561">
        <v>-7.57553400000003</v>
      </c>
      <c r="F14" s="563">
        <v>122.466127</v>
      </c>
      <c r="G14" s="560">
        <v>24.649431</v>
      </c>
      <c r="H14" s="561">
        <v>9.95</v>
      </c>
      <c r="I14" s="562">
        <v>2.47732974874372</v>
      </c>
      <c r="J14" s="561">
        <v>14.699431</v>
      </c>
      <c r="K14" s="563">
        <v>15.824402</v>
      </c>
      <c r="L14" s="560">
        <v>0</v>
      </c>
      <c r="M14" s="561">
        <v>0</v>
      </c>
      <c r="N14" s="562" t="s">
        <v>29</v>
      </c>
      <c r="O14" s="561">
        <v>0</v>
      </c>
      <c r="P14" s="563">
        <v>0.192071</v>
      </c>
      <c r="Q14" s="560">
        <v>5.93503499999997</v>
      </c>
      <c r="R14" s="561">
        <v>28.21</v>
      </c>
      <c r="S14" s="562">
        <v>0.210387628500531</v>
      </c>
      <c r="T14" s="561">
        <v>-22.274965</v>
      </c>
      <c r="U14" s="563">
        <v>106.449654</v>
      </c>
      <c r="V14" s="569">
        <v>0.194053903049999</v>
      </c>
      <c r="W14" s="570">
        <v>0.739255765199161</v>
      </c>
      <c r="X14" s="570">
        <v>0.262499005331016</v>
      </c>
      <c r="Y14" s="562">
        <v>-0.545201862149163</v>
      </c>
      <c r="Z14" s="575">
        <v>0.869217118297536</v>
      </c>
      <c r="AA14" s="560">
        <v>31.167634</v>
      </c>
      <c r="AB14" s="561">
        <v>35.6693818</v>
      </c>
      <c r="AC14" s="562">
        <v>0.873792379547212</v>
      </c>
      <c r="AD14" s="561">
        <v>-4.50174779999998</v>
      </c>
      <c r="AE14" s="563">
        <v>41.299585</v>
      </c>
      <c r="AF14" s="560">
        <v>49.699607</v>
      </c>
      <c r="AG14" s="561">
        <v>49.981414</v>
      </c>
      <c r="AH14" s="562">
        <v>0.994361764154971</v>
      </c>
      <c r="AI14" s="561">
        <v>-0.281807000000022</v>
      </c>
      <c r="AJ14" s="563">
        <v>57.959854</v>
      </c>
      <c r="AK14" s="560">
        <v>0</v>
      </c>
      <c r="AL14" s="561">
        <v>0</v>
      </c>
      <c r="AM14" s="570" t="s">
        <v>29</v>
      </c>
      <c r="AN14" s="561">
        <v>0</v>
      </c>
      <c r="AO14" s="563">
        <v>0</v>
      </c>
      <c r="AP14" s="560">
        <v>0</v>
      </c>
      <c r="AQ14" s="561">
        <v>0</v>
      </c>
      <c r="AR14" s="570" t="s">
        <v>29</v>
      </c>
      <c r="AS14" s="561">
        <v>0</v>
      </c>
      <c r="AT14" s="563">
        <v>0</v>
      </c>
      <c r="AU14" s="560">
        <v>-74.932206</v>
      </c>
      <c r="AV14" s="561">
        <v>-57.4407958</v>
      </c>
      <c r="AW14" s="562">
        <v>0.695488024558322</v>
      </c>
      <c r="AX14" s="561">
        <v>-17.4914102</v>
      </c>
      <c r="AY14" s="563">
        <v>7.19021499999999</v>
      </c>
      <c r="AZ14" s="569">
        <v>-2.45000864164181</v>
      </c>
      <c r="BA14" s="570">
        <v>-1.50526194444444</v>
      </c>
      <c r="BB14" s="570">
        <v>0.372370569332338</v>
      </c>
      <c r="BC14" s="562">
        <v>-0.944746697197365</v>
      </c>
      <c r="BD14" s="575">
        <v>0.058711867323117</v>
      </c>
      <c r="BE14" s="560">
        <v>6.71428571428571</v>
      </c>
      <c r="BF14" s="561">
        <v>7</v>
      </c>
      <c r="BG14" s="570">
        <v>0.959183673469388</v>
      </c>
      <c r="BH14" s="561">
        <v>-0.285714285714286</v>
      </c>
      <c r="BI14" s="582">
        <v>49.3333333333333</v>
      </c>
      <c r="BJ14" s="560">
        <v>4.55513323404255</v>
      </c>
      <c r="BK14" s="561">
        <v>5.45142857142857</v>
      </c>
      <c r="BL14" s="570">
        <v>0.835585236852669</v>
      </c>
      <c r="BM14" s="582">
        <v>-0.896295337386023</v>
      </c>
      <c r="BN14" s="569">
        <v>1.01906745731641</v>
      </c>
      <c r="BO14" s="570">
        <v>0.934732227463312</v>
      </c>
      <c r="BP14" s="570">
        <v>1.09022394582667</v>
      </c>
      <c r="BQ14" s="570">
        <v>0.0843352298530929</v>
      </c>
      <c r="BR14" s="575">
        <v>0.337232719052183</v>
      </c>
      <c r="BS14" s="587">
        <v>0.981289308004578</v>
      </c>
      <c r="BT14" s="588">
        <v>1.06982510137027</v>
      </c>
      <c r="BU14" s="570">
        <v>0.917242740657051</v>
      </c>
      <c r="BV14" s="570">
        <v>-0.0885357933656959</v>
      </c>
      <c r="BW14" s="582">
        <v>2.96531132213556</v>
      </c>
      <c r="BX14" s="587">
        <v>-2.40416728456193</v>
      </c>
      <c r="BY14" s="588">
        <v>-1.61036701230409</v>
      </c>
      <c r="BZ14" s="570">
        <v>0.507068720240317</v>
      </c>
      <c r="CA14" s="570">
        <v>-0.793800272257833</v>
      </c>
      <c r="CB14" s="582">
        <v>0.17409896491696</v>
      </c>
      <c r="CC14" s="159"/>
    </row>
    <row r="15" s="163" customFormat="1" spans="1:81">
      <c r="A15" s="559" t="s">
        <v>36</v>
      </c>
      <c r="B15" s="560">
        <v>354.492501</v>
      </c>
      <c r="C15" s="564">
        <v>416.72589182</v>
      </c>
      <c r="D15" s="562">
        <v>0.850661089119748</v>
      </c>
      <c r="E15" s="564">
        <v>-62.2333908200005</v>
      </c>
      <c r="F15" s="563">
        <v>429.027812</v>
      </c>
      <c r="G15" s="560">
        <v>0</v>
      </c>
      <c r="H15" s="564">
        <v>0</v>
      </c>
      <c r="I15" s="562" t="s">
        <v>29</v>
      </c>
      <c r="J15" s="564">
        <v>0</v>
      </c>
      <c r="K15" s="563">
        <v>0</v>
      </c>
      <c r="L15" s="560">
        <v>-1.05879118406788e-21</v>
      </c>
      <c r="M15" s="564">
        <v>0</v>
      </c>
      <c r="N15" s="562" t="s">
        <v>29</v>
      </c>
      <c r="O15" s="564">
        <v>-1.05879118406788e-21</v>
      </c>
      <c r="P15" s="563">
        <v>0</v>
      </c>
      <c r="Q15" s="560">
        <v>311.302936</v>
      </c>
      <c r="R15" s="564">
        <v>354.40326842</v>
      </c>
      <c r="S15" s="562">
        <v>0.878386188106701</v>
      </c>
      <c r="T15" s="564">
        <v>-43.1003324200002</v>
      </c>
      <c r="U15" s="563">
        <v>429.027812</v>
      </c>
      <c r="V15" s="569">
        <v>0.878165081410284</v>
      </c>
      <c r="W15" s="570">
        <v>0.850446961363947</v>
      </c>
      <c r="X15" s="570">
        <v>1.03259241470142</v>
      </c>
      <c r="Y15" s="562">
        <v>0.0277181200463368</v>
      </c>
      <c r="Z15" s="575">
        <v>1</v>
      </c>
      <c r="AA15" s="560">
        <v>127.665192</v>
      </c>
      <c r="AB15" s="564">
        <v>69.4915559</v>
      </c>
      <c r="AC15" s="562">
        <v>1.83713244503711</v>
      </c>
      <c r="AD15" s="564">
        <v>58.1736360999999</v>
      </c>
      <c r="AE15" s="563">
        <v>85.38114</v>
      </c>
      <c r="AF15" s="560">
        <v>61.2322199999998</v>
      </c>
      <c r="AG15" s="564">
        <v>121.79381207</v>
      </c>
      <c r="AH15" s="562">
        <v>0.502753128088372</v>
      </c>
      <c r="AI15" s="564">
        <v>-60.5615920700002</v>
      </c>
      <c r="AJ15" s="563">
        <v>95.932912</v>
      </c>
      <c r="AK15" s="560">
        <v>0</v>
      </c>
      <c r="AL15" s="555">
        <v>0</v>
      </c>
      <c r="AM15" s="552" t="s">
        <v>29</v>
      </c>
      <c r="AN15" s="557">
        <v>0</v>
      </c>
      <c r="AO15" s="558">
        <v>0</v>
      </c>
      <c r="AP15" s="560">
        <v>0</v>
      </c>
      <c r="AQ15" s="555">
        <v>0</v>
      </c>
      <c r="AR15" s="552" t="s">
        <v>29</v>
      </c>
      <c r="AS15" s="557">
        <v>0</v>
      </c>
      <c r="AT15" s="558">
        <v>0</v>
      </c>
      <c r="AU15" s="560">
        <v>165.595089</v>
      </c>
      <c r="AV15" s="564">
        <v>225.44052385</v>
      </c>
      <c r="AW15" s="562">
        <v>0.734540029325787</v>
      </c>
      <c r="AX15" s="564">
        <v>-59.8454348500002</v>
      </c>
      <c r="AY15" s="563">
        <v>247.71376</v>
      </c>
      <c r="AZ15" s="569">
        <v>0.467132840702884</v>
      </c>
      <c r="BA15" s="570">
        <v>0.540980362092251</v>
      </c>
      <c r="BB15" s="570">
        <v>0.863493156935012</v>
      </c>
      <c r="BC15" s="562">
        <v>-0.0738475213893671</v>
      </c>
      <c r="BD15" s="575">
        <v>0.577383920276012</v>
      </c>
      <c r="BE15" s="560">
        <v>9</v>
      </c>
      <c r="BF15" s="561">
        <v>9</v>
      </c>
      <c r="BG15" s="570">
        <v>1</v>
      </c>
      <c r="BH15" s="561">
        <v>0</v>
      </c>
      <c r="BI15" s="582">
        <v>62.75</v>
      </c>
      <c r="BJ15" s="560">
        <v>39.3880556666666</v>
      </c>
      <c r="BK15" s="561">
        <v>46.3028768688889</v>
      </c>
      <c r="BL15" s="570">
        <v>0.850661089119748</v>
      </c>
      <c r="BM15" s="582">
        <v>-6.91482120222227</v>
      </c>
      <c r="BN15" s="569">
        <v>0.360135099162507</v>
      </c>
      <c r="BO15" s="570">
        <v>0.166756031396331</v>
      </c>
      <c r="BP15" s="570">
        <v>2.15965261434274</v>
      </c>
      <c r="BQ15" s="570">
        <v>0.193379067766176</v>
      </c>
      <c r="BR15" s="575">
        <v>0.199010734530189</v>
      </c>
      <c r="BS15" s="587">
        <v>2.77673573702063</v>
      </c>
      <c r="BT15" s="588">
        <v>5.99678459379552</v>
      </c>
      <c r="BU15" s="570">
        <v>0.463037431741926</v>
      </c>
      <c r="BV15" s="570">
        <v>-3.22004885677489</v>
      </c>
      <c r="BW15" s="582">
        <v>5.02485457561237</v>
      </c>
      <c r="BX15" s="587">
        <v>1.29710445271566</v>
      </c>
      <c r="BY15" s="588">
        <v>3.24414270094073</v>
      </c>
      <c r="BZ15" s="570">
        <v>0.399829653713916</v>
      </c>
      <c r="CA15" s="570">
        <v>-1.94703824822507</v>
      </c>
      <c r="CB15" s="582">
        <v>2.90127023368393</v>
      </c>
      <c r="CC15" s="159"/>
    </row>
    <row r="16" s="163" customFormat="1" spans="1:81">
      <c r="A16" s="559" t="s">
        <v>37</v>
      </c>
      <c r="B16" s="560">
        <v>73.0766829999999</v>
      </c>
      <c r="C16" s="564">
        <v>86.76</v>
      </c>
      <c r="D16" s="562">
        <v>0.842285419548177</v>
      </c>
      <c r="E16" s="564">
        <v>-13.6833170000001</v>
      </c>
      <c r="F16" s="563">
        <v>232.886778</v>
      </c>
      <c r="G16" s="560">
        <v>0</v>
      </c>
      <c r="H16" s="564">
        <v>0</v>
      </c>
      <c r="I16" s="562" t="s">
        <v>29</v>
      </c>
      <c r="J16" s="564">
        <v>0</v>
      </c>
      <c r="K16" s="563">
        <v>0</v>
      </c>
      <c r="L16" s="560">
        <v>0</v>
      </c>
      <c r="M16" s="564">
        <v>0</v>
      </c>
      <c r="N16" s="562" t="s">
        <v>29</v>
      </c>
      <c r="O16" s="564">
        <v>0</v>
      </c>
      <c r="P16" s="563">
        <v>0</v>
      </c>
      <c r="Q16" s="560">
        <v>53.7074129999999</v>
      </c>
      <c r="R16" s="564">
        <v>75.12</v>
      </c>
      <c r="S16" s="562">
        <v>0.714954912140573</v>
      </c>
      <c r="T16" s="564">
        <v>-21.4125870000001</v>
      </c>
      <c r="U16" s="563">
        <v>232.886778</v>
      </c>
      <c r="V16" s="569">
        <v>0.734945960806677</v>
      </c>
      <c r="W16" s="570">
        <v>0.865836791147994</v>
      </c>
      <c r="X16" s="570">
        <v>0.848827363679277</v>
      </c>
      <c r="Y16" s="562">
        <v>-0.130890830341317</v>
      </c>
      <c r="Z16" s="575">
        <v>1</v>
      </c>
      <c r="AA16" s="560">
        <v>77.7688220000001</v>
      </c>
      <c r="AB16" s="564">
        <v>75.45461243</v>
      </c>
      <c r="AC16" s="562">
        <v>1.03067022008955</v>
      </c>
      <c r="AD16" s="564">
        <v>2.31420957000007</v>
      </c>
      <c r="AE16" s="563">
        <v>75.217629</v>
      </c>
      <c r="AF16" s="560">
        <v>38.418328</v>
      </c>
      <c r="AG16" s="564">
        <v>37.542233</v>
      </c>
      <c r="AH16" s="562">
        <v>1.02333625173548</v>
      </c>
      <c r="AI16" s="564">
        <v>0.876094999999971</v>
      </c>
      <c r="AJ16" s="563">
        <v>91.342509</v>
      </c>
      <c r="AK16" s="560">
        <v>0</v>
      </c>
      <c r="AL16" s="555">
        <v>0</v>
      </c>
      <c r="AM16" s="552" t="s">
        <v>29</v>
      </c>
      <c r="AN16" s="557">
        <v>0</v>
      </c>
      <c r="AO16" s="558">
        <v>0</v>
      </c>
      <c r="AP16" s="560">
        <v>0</v>
      </c>
      <c r="AQ16" s="555">
        <v>0</v>
      </c>
      <c r="AR16" s="552" t="s">
        <v>29</v>
      </c>
      <c r="AS16" s="557">
        <v>0</v>
      </c>
      <c r="AT16" s="558">
        <v>0</v>
      </c>
      <c r="AU16" s="560">
        <v>-43.1104670000002</v>
      </c>
      <c r="AV16" s="564">
        <v>-26.23684543</v>
      </c>
      <c r="AW16" s="562">
        <v>0.356873080835153</v>
      </c>
      <c r="AX16" s="564">
        <v>-16.8736215700002</v>
      </c>
      <c r="AY16" s="563">
        <v>66.32664</v>
      </c>
      <c r="AZ16" s="569">
        <v>-0.589934644406346</v>
      </c>
      <c r="BA16" s="570">
        <v>-0.30240716263255</v>
      </c>
      <c r="BB16" s="570">
        <v>0.0492041283983515</v>
      </c>
      <c r="BC16" s="562">
        <v>-0.287527481773797</v>
      </c>
      <c r="BD16" s="575">
        <v>0.284802085243328</v>
      </c>
      <c r="BE16" s="560">
        <v>9.71428571428571</v>
      </c>
      <c r="BF16" s="561">
        <v>10</v>
      </c>
      <c r="BG16" s="570">
        <v>0.971428571428571</v>
      </c>
      <c r="BH16" s="561">
        <v>-0.285714285714286</v>
      </c>
      <c r="BI16" s="582">
        <v>67.83333333</v>
      </c>
      <c r="BJ16" s="560">
        <v>7.52259972058822</v>
      </c>
      <c r="BK16" s="561">
        <v>8.676</v>
      </c>
      <c r="BL16" s="570">
        <v>0.867058520123124</v>
      </c>
      <c r="BM16" s="582">
        <v>-1.15340027941178</v>
      </c>
      <c r="BN16" s="569">
        <v>1.06420842883633</v>
      </c>
      <c r="BO16" s="570">
        <v>0.869693550368834</v>
      </c>
      <c r="BP16" s="570">
        <v>1.22365910197333</v>
      </c>
      <c r="BQ16" s="570">
        <v>0.194514878467492</v>
      </c>
      <c r="BR16" s="575">
        <v>0.322979387863746</v>
      </c>
      <c r="BS16" s="587">
        <v>0.939665551318236</v>
      </c>
      <c r="BT16" s="588">
        <v>1.14983030468135</v>
      </c>
      <c r="BU16" s="570">
        <v>0.817221069485244</v>
      </c>
      <c r="BV16" s="570">
        <v>-0.210164753363113</v>
      </c>
      <c r="BW16" s="582">
        <v>3.09617281342383</v>
      </c>
      <c r="BX16" s="587">
        <v>-0.554341262877817</v>
      </c>
      <c r="BY16" s="588">
        <v>-0.347716919947607</v>
      </c>
      <c r="BZ16" s="570">
        <v>0.405768511462301</v>
      </c>
      <c r="CA16" s="570">
        <v>-0.20662434293021</v>
      </c>
      <c r="CB16" s="582">
        <v>0.881796473536809</v>
      </c>
      <c r="CC16" s="159"/>
    </row>
    <row r="17" s="164" customFormat="1" outlineLevel="1" spans="1:81">
      <c r="A17" s="565" t="s">
        <v>38</v>
      </c>
      <c r="B17" s="554">
        <v>0</v>
      </c>
      <c r="C17" s="555">
        <v>0</v>
      </c>
      <c r="D17" s="556" t="s">
        <v>29</v>
      </c>
      <c r="E17" s="557">
        <v>0</v>
      </c>
      <c r="F17" s="558">
        <v>0</v>
      </c>
      <c r="G17" s="554">
        <v>0</v>
      </c>
      <c r="H17" s="555">
        <v>0</v>
      </c>
      <c r="I17" s="556" t="s">
        <v>29</v>
      </c>
      <c r="J17" s="557">
        <v>0</v>
      </c>
      <c r="K17" s="558">
        <v>0</v>
      </c>
      <c r="L17" s="554">
        <v>0</v>
      </c>
      <c r="M17" s="555">
        <v>0</v>
      </c>
      <c r="N17" s="556" t="s">
        <v>29</v>
      </c>
      <c r="O17" s="557">
        <v>0</v>
      </c>
      <c r="P17" s="558">
        <v>-0.294775</v>
      </c>
      <c r="Q17" s="554">
        <v>0</v>
      </c>
      <c r="R17" s="555">
        <v>0</v>
      </c>
      <c r="S17" s="556" t="s">
        <v>29</v>
      </c>
      <c r="T17" s="557">
        <v>0</v>
      </c>
      <c r="U17" s="558">
        <v>0.294775</v>
      </c>
      <c r="V17" s="568" t="s">
        <v>29</v>
      </c>
      <c r="W17" s="552" t="s">
        <v>29</v>
      </c>
      <c r="X17" s="552" t="s">
        <v>29</v>
      </c>
      <c r="Y17" s="573" t="s">
        <v>29</v>
      </c>
      <c r="Z17" s="574" t="s">
        <v>29</v>
      </c>
      <c r="AA17" s="554">
        <v>7.483446</v>
      </c>
      <c r="AB17" s="555">
        <v>13.8812287</v>
      </c>
      <c r="AC17" s="556">
        <v>0.539105446767835</v>
      </c>
      <c r="AD17" s="557">
        <v>-6.3977827</v>
      </c>
      <c r="AE17" s="558">
        <v>14.859883</v>
      </c>
      <c r="AF17" s="554">
        <v>12.742861</v>
      </c>
      <c r="AG17" s="555">
        <v>13.19498707</v>
      </c>
      <c r="AH17" s="556">
        <v>0.965735012273869</v>
      </c>
      <c r="AI17" s="557">
        <v>-0.452126070000011</v>
      </c>
      <c r="AJ17" s="558">
        <v>11.776869</v>
      </c>
      <c r="AK17" s="554">
        <v>0</v>
      </c>
      <c r="AL17" s="555">
        <v>0</v>
      </c>
      <c r="AM17" s="552" t="s">
        <v>29</v>
      </c>
      <c r="AN17" s="557">
        <v>0</v>
      </c>
      <c r="AO17" s="558">
        <v>0</v>
      </c>
      <c r="AP17" s="554">
        <v>0</v>
      </c>
      <c r="AQ17" s="555">
        <v>0</v>
      </c>
      <c r="AR17" s="552" t="s">
        <v>29</v>
      </c>
      <c r="AS17" s="557">
        <v>0</v>
      </c>
      <c r="AT17" s="558">
        <v>0.000123</v>
      </c>
      <c r="AU17" s="554">
        <v>-20.226307</v>
      </c>
      <c r="AV17" s="555">
        <v>-27.07621577</v>
      </c>
      <c r="AW17" s="556">
        <v>1.2529861937941</v>
      </c>
      <c r="AX17" s="557">
        <v>6.84990877000001</v>
      </c>
      <c r="AY17" s="558">
        <v>-26.3421</v>
      </c>
      <c r="AZ17" s="568" t="s">
        <v>29</v>
      </c>
      <c r="BA17" s="552" t="s">
        <v>29</v>
      </c>
      <c r="BB17" s="552" t="s">
        <v>29</v>
      </c>
      <c r="BC17" s="573" t="s">
        <v>29</v>
      </c>
      <c r="BD17" s="574" t="s">
        <v>29</v>
      </c>
      <c r="BE17" s="583">
        <v>4.42857142857143</v>
      </c>
      <c r="BF17" s="555">
        <v>3.71428571428571</v>
      </c>
      <c r="BG17" s="552">
        <v>1.19230769230769</v>
      </c>
      <c r="BH17" s="555">
        <v>0.714285714285714</v>
      </c>
      <c r="BI17" s="581">
        <v>26.4166666666667</v>
      </c>
      <c r="BJ17" s="583">
        <v>0</v>
      </c>
      <c r="BK17" s="555">
        <v>0</v>
      </c>
      <c r="BL17" s="552" t="s">
        <v>29</v>
      </c>
      <c r="BM17" s="581">
        <v>0</v>
      </c>
      <c r="BN17" s="568" t="s">
        <v>29</v>
      </c>
      <c r="BO17" s="552" t="s">
        <v>29</v>
      </c>
      <c r="BP17" s="552" t="s">
        <v>29</v>
      </c>
      <c r="BQ17" s="552" t="s">
        <v>29</v>
      </c>
      <c r="BR17" s="574" t="s">
        <v>29</v>
      </c>
      <c r="BS17" s="589">
        <v>0</v>
      </c>
      <c r="BT17" s="586">
        <v>0</v>
      </c>
      <c r="BU17" s="552" t="s">
        <v>29</v>
      </c>
      <c r="BV17" s="590">
        <v>0</v>
      </c>
      <c r="BW17" s="581">
        <v>0</v>
      </c>
      <c r="BX17" s="589">
        <v>-2.7028065679902</v>
      </c>
      <c r="BY17" s="586">
        <v>-1.9505633366591</v>
      </c>
      <c r="BZ17" s="552">
        <v>0.614345652256779</v>
      </c>
      <c r="CA17" s="590">
        <v>-0.752243231331104</v>
      </c>
      <c r="CB17" s="581">
        <v>-1.77269901788594</v>
      </c>
      <c r="CC17" s="159"/>
    </row>
    <row r="18" s="164" customFormat="1" outlineLevel="1" spans="1:81">
      <c r="A18" s="565" t="s">
        <v>39</v>
      </c>
      <c r="B18" s="554">
        <v>28.341405</v>
      </c>
      <c r="C18" s="555">
        <v>24.34</v>
      </c>
      <c r="D18" s="556">
        <v>1.16439626129827</v>
      </c>
      <c r="E18" s="557">
        <v>4.001405</v>
      </c>
      <c r="F18" s="558">
        <v>30.554298</v>
      </c>
      <c r="G18" s="554">
        <v>27.386897</v>
      </c>
      <c r="H18" s="555">
        <v>20.4525</v>
      </c>
      <c r="I18" s="556">
        <v>1.33904886933138</v>
      </c>
      <c r="J18" s="557">
        <v>6.93439699999999</v>
      </c>
      <c r="K18" s="558">
        <v>24.55702</v>
      </c>
      <c r="L18" s="554">
        <v>0</v>
      </c>
      <c r="M18" s="555">
        <v>0</v>
      </c>
      <c r="N18" s="556" t="s">
        <v>29</v>
      </c>
      <c r="O18" s="557">
        <v>0</v>
      </c>
      <c r="P18" s="558">
        <v>0</v>
      </c>
      <c r="Q18" s="554">
        <v>0.954508000000011</v>
      </c>
      <c r="R18" s="555">
        <v>3.8875</v>
      </c>
      <c r="S18" s="556">
        <v>0.245532604501611</v>
      </c>
      <c r="T18" s="557">
        <v>-2.93299199999999</v>
      </c>
      <c r="U18" s="558">
        <v>5.997278</v>
      </c>
      <c r="V18" s="568">
        <v>0.0336789231161973</v>
      </c>
      <c r="W18" s="552">
        <v>0.159716516023007</v>
      </c>
      <c r="X18" s="552">
        <v>0.210866878108873</v>
      </c>
      <c r="Y18" s="573">
        <v>-0.12603759290681</v>
      </c>
      <c r="Z18" s="574">
        <v>0.19628263100661</v>
      </c>
      <c r="AA18" s="554">
        <v>24.60296</v>
      </c>
      <c r="AB18" s="555">
        <v>28.02779803</v>
      </c>
      <c r="AC18" s="556">
        <v>0.877805668988546</v>
      </c>
      <c r="AD18" s="557">
        <v>-3.42483803000001</v>
      </c>
      <c r="AE18" s="558">
        <v>28.315788</v>
      </c>
      <c r="AF18" s="554">
        <v>1.102006</v>
      </c>
      <c r="AG18" s="555">
        <v>6.472842</v>
      </c>
      <c r="AH18" s="556">
        <v>0.170250718308897</v>
      </c>
      <c r="AI18" s="557">
        <v>-5.370836</v>
      </c>
      <c r="AJ18" s="558">
        <v>7.695548</v>
      </c>
      <c r="AK18" s="554">
        <v>0</v>
      </c>
      <c r="AL18" s="555">
        <v>0</v>
      </c>
      <c r="AM18" s="552" t="s">
        <v>29</v>
      </c>
      <c r="AN18" s="557">
        <v>0</v>
      </c>
      <c r="AO18" s="558">
        <v>0</v>
      </c>
      <c r="AP18" s="554">
        <v>0</v>
      </c>
      <c r="AQ18" s="555">
        <v>0</v>
      </c>
      <c r="AR18" s="552" t="s">
        <v>29</v>
      </c>
      <c r="AS18" s="557">
        <v>0</v>
      </c>
      <c r="AT18" s="558">
        <v>0</v>
      </c>
      <c r="AU18" s="554">
        <v>-24.750458</v>
      </c>
      <c r="AV18" s="555">
        <v>-30.61314003</v>
      </c>
      <c r="AW18" s="556">
        <v>1.19150867974519</v>
      </c>
      <c r="AX18" s="557">
        <v>5.86268203000002</v>
      </c>
      <c r="AY18" s="558">
        <v>-30.014058</v>
      </c>
      <c r="AZ18" s="568">
        <v>-0.873296789626343</v>
      </c>
      <c r="BA18" s="552">
        <v>-1.25772966433854</v>
      </c>
      <c r="BB18" s="552">
        <v>1.30565620388255</v>
      </c>
      <c r="BC18" s="573">
        <v>0.384432874712195</v>
      </c>
      <c r="BD18" s="574">
        <v>-0.982318690483414</v>
      </c>
      <c r="BE18" s="583">
        <v>5</v>
      </c>
      <c r="BF18" s="555">
        <v>5.28571428571429</v>
      </c>
      <c r="BG18" s="552">
        <v>0.945945945945946</v>
      </c>
      <c r="BH18" s="555">
        <v>-0.285714285714286</v>
      </c>
      <c r="BI18" s="581">
        <v>38.8333333366667</v>
      </c>
      <c r="BJ18" s="583">
        <v>5.668281</v>
      </c>
      <c r="BK18" s="555">
        <v>4.60486486486487</v>
      </c>
      <c r="BL18" s="552">
        <v>1.23093319051532</v>
      </c>
      <c r="BM18" s="581">
        <v>1.06341613513514</v>
      </c>
      <c r="BN18" s="568">
        <v>0.868092460483169</v>
      </c>
      <c r="BO18" s="552">
        <v>1.15151183360723</v>
      </c>
      <c r="BP18" s="552">
        <v>0.753871940476529</v>
      </c>
      <c r="BQ18" s="552">
        <v>-0.283419373124062</v>
      </c>
      <c r="BR18" s="574">
        <v>0.926736657474507</v>
      </c>
      <c r="BS18" s="589">
        <v>1.15195102540507</v>
      </c>
      <c r="BT18" s="586">
        <v>0.86842355485605</v>
      </c>
      <c r="BU18" s="552">
        <v>1.32648523748993</v>
      </c>
      <c r="BV18" s="590">
        <v>0.283527470549024</v>
      </c>
      <c r="BW18" s="581">
        <v>1.079055189988</v>
      </c>
      <c r="BX18" s="589">
        <v>-1.00599513229302</v>
      </c>
      <c r="BY18" s="586">
        <v>-1.09224206615278</v>
      </c>
      <c r="BZ18" s="552">
        <v>1.07896320470749</v>
      </c>
      <c r="CA18" s="590">
        <v>0.0862469338597549</v>
      </c>
      <c r="CB18" s="581">
        <v>-1.05997608118835</v>
      </c>
      <c r="CC18" s="159"/>
    </row>
    <row r="19" s="164" customFormat="1" outlineLevel="1" spans="1:81">
      <c r="A19" s="565" t="s">
        <v>40</v>
      </c>
      <c r="B19" s="554">
        <v>2.262264</v>
      </c>
      <c r="C19" s="555">
        <v>6</v>
      </c>
      <c r="D19" s="556">
        <v>0.377044</v>
      </c>
      <c r="E19" s="557">
        <v>-3.737736</v>
      </c>
      <c r="F19" s="558">
        <v>6.470796</v>
      </c>
      <c r="G19" s="554">
        <v>0</v>
      </c>
      <c r="H19" s="555">
        <v>0</v>
      </c>
      <c r="I19" s="556" t="s">
        <v>29</v>
      </c>
      <c r="J19" s="557">
        <v>0</v>
      </c>
      <c r="K19" s="558">
        <v>0</v>
      </c>
      <c r="L19" s="554">
        <v>0</v>
      </c>
      <c r="M19" s="555">
        <v>0</v>
      </c>
      <c r="N19" s="556" t="s">
        <v>29</v>
      </c>
      <c r="O19" s="557">
        <v>0</v>
      </c>
      <c r="P19" s="558">
        <v>0</v>
      </c>
      <c r="Q19" s="554">
        <v>2.262264</v>
      </c>
      <c r="R19" s="555">
        <v>6</v>
      </c>
      <c r="S19" s="556">
        <v>0.377044</v>
      </c>
      <c r="T19" s="557">
        <v>-3.737736</v>
      </c>
      <c r="U19" s="558">
        <v>6.470796</v>
      </c>
      <c r="V19" s="568">
        <v>1</v>
      </c>
      <c r="W19" s="552">
        <v>1</v>
      </c>
      <c r="X19" s="552">
        <v>1</v>
      </c>
      <c r="Y19" s="573">
        <v>0</v>
      </c>
      <c r="Z19" s="574">
        <v>1</v>
      </c>
      <c r="AA19" s="554">
        <v>0</v>
      </c>
      <c r="AB19" s="555">
        <v>0</v>
      </c>
      <c r="AC19" s="556" t="s">
        <v>29</v>
      </c>
      <c r="AD19" s="557">
        <v>0</v>
      </c>
      <c r="AE19" s="558">
        <v>0</v>
      </c>
      <c r="AF19" s="554">
        <v>-2.496632</v>
      </c>
      <c r="AG19" s="555">
        <v>2.3712</v>
      </c>
      <c r="AH19" s="556">
        <v>-1.05289811066127</v>
      </c>
      <c r="AI19" s="557">
        <v>-4.867832</v>
      </c>
      <c r="AJ19" s="558">
        <v>-6.30879</v>
      </c>
      <c r="AK19" s="554">
        <v>0</v>
      </c>
      <c r="AL19" s="555">
        <v>0</v>
      </c>
      <c r="AM19" s="552" t="s">
        <v>29</v>
      </c>
      <c r="AN19" s="557">
        <v>0</v>
      </c>
      <c r="AO19" s="558">
        <v>0</v>
      </c>
      <c r="AP19" s="554">
        <v>0</v>
      </c>
      <c r="AQ19" s="555">
        <v>0</v>
      </c>
      <c r="AR19" s="552" t="s">
        <v>29</v>
      </c>
      <c r="AS19" s="557">
        <v>0</v>
      </c>
      <c r="AT19" s="558">
        <v>0</v>
      </c>
      <c r="AU19" s="554">
        <v>4.758896</v>
      </c>
      <c r="AV19" s="555">
        <v>3.6288</v>
      </c>
      <c r="AW19" s="556">
        <v>1.3114241622575</v>
      </c>
      <c r="AX19" s="557">
        <v>1.130096</v>
      </c>
      <c r="AY19" s="558">
        <v>12.779586</v>
      </c>
      <c r="AZ19" s="568">
        <v>2.10359887263379</v>
      </c>
      <c r="BA19" s="552">
        <v>0.6048</v>
      </c>
      <c r="BB19" s="552">
        <v>3.47817273914316</v>
      </c>
      <c r="BC19" s="573">
        <v>1.49879887263379</v>
      </c>
      <c r="BD19" s="574">
        <v>1.97496351298975</v>
      </c>
      <c r="BE19" s="583">
        <v>0</v>
      </c>
      <c r="BF19" s="555">
        <v>0</v>
      </c>
      <c r="BG19" s="552" t="s">
        <v>29</v>
      </c>
      <c r="BH19" s="555">
        <v>0</v>
      </c>
      <c r="BI19" s="581">
        <v>0</v>
      </c>
      <c r="BJ19" s="583" t="s">
        <v>29</v>
      </c>
      <c r="BK19" s="555" t="s">
        <v>29</v>
      </c>
      <c r="BL19" s="552" t="s">
        <v>29</v>
      </c>
      <c r="BM19" s="581" t="s">
        <v>29</v>
      </c>
      <c r="BN19" s="568">
        <v>0</v>
      </c>
      <c r="BO19" s="552">
        <v>0</v>
      </c>
      <c r="BP19" s="552" t="s">
        <v>29</v>
      </c>
      <c r="BQ19" s="552">
        <v>0</v>
      </c>
      <c r="BR19" s="574">
        <v>0</v>
      </c>
      <c r="BS19" s="589" t="s">
        <v>29</v>
      </c>
      <c r="BT19" s="586" t="s">
        <v>29</v>
      </c>
      <c r="BU19" s="552" t="s">
        <v>29</v>
      </c>
      <c r="BV19" s="590" t="s">
        <v>29</v>
      </c>
      <c r="BW19" s="581" t="s">
        <v>29</v>
      </c>
      <c r="BX19" s="589" t="s">
        <v>29</v>
      </c>
      <c r="BY19" s="586" t="s">
        <v>29</v>
      </c>
      <c r="BZ19" s="552" t="s">
        <v>29</v>
      </c>
      <c r="CA19" s="590" t="s">
        <v>29</v>
      </c>
      <c r="CB19" s="581" t="s">
        <v>29</v>
      </c>
      <c r="CC19" s="159"/>
    </row>
    <row r="20" s="164" customFormat="1" outlineLevel="1" spans="1:81">
      <c r="A20" s="565" t="s">
        <v>41</v>
      </c>
      <c r="B20" s="554">
        <v>44.7354569999999</v>
      </c>
      <c r="C20" s="555">
        <v>44.8</v>
      </c>
      <c r="D20" s="556">
        <v>0.998559308035712</v>
      </c>
      <c r="E20" s="557">
        <v>-0.0645430000000999</v>
      </c>
      <c r="F20" s="558">
        <v>41.90287</v>
      </c>
      <c r="G20" s="554">
        <v>0</v>
      </c>
      <c r="H20" s="555">
        <v>0</v>
      </c>
      <c r="I20" s="556" t="s">
        <v>29</v>
      </c>
      <c r="J20" s="557">
        <v>0</v>
      </c>
      <c r="K20" s="558">
        <v>0</v>
      </c>
      <c r="L20" s="554">
        <v>0</v>
      </c>
      <c r="M20" s="555">
        <v>0</v>
      </c>
      <c r="N20" s="556" t="s">
        <v>29</v>
      </c>
      <c r="O20" s="557">
        <v>0</v>
      </c>
      <c r="P20" s="558">
        <v>0</v>
      </c>
      <c r="Q20" s="554">
        <v>18.9811819999999</v>
      </c>
      <c r="R20" s="555">
        <v>18.17884528</v>
      </c>
      <c r="S20" s="556">
        <v>1.04413573621657</v>
      </c>
      <c r="T20" s="557">
        <v>0.802336719999925</v>
      </c>
      <c r="U20" s="558">
        <v>41.90287</v>
      </c>
      <c r="V20" s="568">
        <v>0.424298381482947</v>
      </c>
      <c r="W20" s="552">
        <v>0.405777796428571</v>
      </c>
      <c r="X20" s="552">
        <v>1.04564218450931</v>
      </c>
      <c r="Y20" s="573">
        <v>0.0185205850543755</v>
      </c>
      <c r="Z20" s="574">
        <v>1</v>
      </c>
      <c r="AA20" s="554">
        <v>25.754275</v>
      </c>
      <c r="AB20" s="555">
        <v>26.62115472</v>
      </c>
      <c r="AC20" s="556">
        <v>0.967436434327593</v>
      </c>
      <c r="AD20" s="557">
        <v>-0.866879720000025</v>
      </c>
      <c r="AE20" s="558">
        <v>25.995304</v>
      </c>
      <c r="AF20" s="554">
        <v>0.290036999999999</v>
      </c>
      <c r="AG20" s="555">
        <v>0.54</v>
      </c>
      <c r="AH20" s="556">
        <v>0.537105555555553</v>
      </c>
      <c r="AI20" s="557">
        <v>-0.249963000000001</v>
      </c>
      <c r="AJ20" s="558">
        <v>0.314732</v>
      </c>
      <c r="AK20" s="554">
        <v>0.0259999999999999</v>
      </c>
      <c r="AL20" s="555">
        <v>0</v>
      </c>
      <c r="AM20" s="552" t="s">
        <v>29</v>
      </c>
      <c r="AN20" s="557">
        <v>0.0259999999999999</v>
      </c>
      <c r="AO20" s="558">
        <v>0.028</v>
      </c>
      <c r="AP20" s="554">
        <v>0</v>
      </c>
      <c r="AQ20" s="555">
        <v>0</v>
      </c>
      <c r="AR20" s="552" t="s">
        <v>29</v>
      </c>
      <c r="AS20" s="557">
        <v>0</v>
      </c>
      <c r="AT20" s="558">
        <v>0</v>
      </c>
      <c r="AU20" s="554">
        <v>18.7171449999999</v>
      </c>
      <c r="AV20" s="555">
        <v>17.63884528</v>
      </c>
      <c r="AW20" s="556">
        <v>1.06113210376773</v>
      </c>
      <c r="AX20" s="557">
        <v>1.07829971999993</v>
      </c>
      <c r="AY20" s="558">
        <v>15.620834</v>
      </c>
      <c r="AZ20" s="568">
        <v>0.418396195214905</v>
      </c>
      <c r="BA20" s="552">
        <v>0.393724225</v>
      </c>
      <c r="BB20" s="552">
        <v>1.06266307391907</v>
      </c>
      <c r="BC20" s="573">
        <v>0.0246719702149045</v>
      </c>
      <c r="BD20" s="574">
        <v>0.372786732746468</v>
      </c>
      <c r="BE20" s="583">
        <v>7</v>
      </c>
      <c r="BF20" s="555">
        <v>6.85714285714286</v>
      </c>
      <c r="BG20" s="552">
        <v>1.02083333333333</v>
      </c>
      <c r="BH20" s="555">
        <v>0.142857142857143</v>
      </c>
      <c r="BI20" s="581">
        <v>48.5</v>
      </c>
      <c r="BJ20" s="583">
        <v>6.39077957142856</v>
      </c>
      <c r="BK20" s="555">
        <v>6.53333333333333</v>
      </c>
      <c r="BL20" s="552">
        <v>0.978180546647228</v>
      </c>
      <c r="BM20" s="581">
        <v>-0.142553761904776</v>
      </c>
      <c r="BN20" s="568">
        <v>0.575701618517053</v>
      </c>
      <c r="BO20" s="552">
        <v>0.594222203571429</v>
      </c>
      <c r="BP20" s="552">
        <v>0.968832223126194</v>
      </c>
      <c r="BQ20" s="552">
        <v>-0.0185205850543755</v>
      </c>
      <c r="BR20" s="574">
        <v>0.620370490135878</v>
      </c>
      <c r="BS20" s="589">
        <v>1.73701092342921</v>
      </c>
      <c r="BT20" s="586">
        <v>1.68287215454041</v>
      </c>
      <c r="BU20" s="552">
        <v>1.03217045854775</v>
      </c>
      <c r="BV20" s="590">
        <v>0.0541387688888051</v>
      </c>
      <c r="BW20" s="581">
        <v>1.61193998731463</v>
      </c>
      <c r="BX20" s="589">
        <v>0.726758761409511</v>
      </c>
      <c r="BY20" s="586">
        <v>0.662587534820503</v>
      </c>
      <c r="BZ20" s="552">
        <v>1.09684943228881</v>
      </c>
      <c r="CA20" s="590">
        <v>0.0641712265890083</v>
      </c>
      <c r="CB20" s="581">
        <v>0.600909841254405</v>
      </c>
      <c r="CC20" s="159"/>
    </row>
    <row r="21" s="163" customFormat="1" spans="1:81">
      <c r="A21" s="559" t="s">
        <v>42</v>
      </c>
      <c r="B21" s="560">
        <v>75.3391259999999</v>
      </c>
      <c r="C21" s="561">
        <v>75.14</v>
      </c>
      <c r="D21" s="562">
        <v>1.00265006654245</v>
      </c>
      <c r="E21" s="561">
        <v>0.199125999999907</v>
      </c>
      <c r="F21" s="563">
        <v>78.927964</v>
      </c>
      <c r="G21" s="560">
        <v>27.386897</v>
      </c>
      <c r="H21" s="561">
        <v>20.4525</v>
      </c>
      <c r="I21" s="562">
        <v>1.33904886933138</v>
      </c>
      <c r="J21" s="561">
        <v>6.93439699999999</v>
      </c>
      <c r="K21" s="563">
        <v>24.55702</v>
      </c>
      <c r="L21" s="560">
        <v>0</v>
      </c>
      <c r="M21" s="561">
        <v>0</v>
      </c>
      <c r="N21" s="562" t="s">
        <v>29</v>
      </c>
      <c r="O21" s="561">
        <v>0</v>
      </c>
      <c r="P21" s="563">
        <v>-0.294775</v>
      </c>
      <c r="Q21" s="560">
        <v>22.1979539999999</v>
      </c>
      <c r="R21" s="561">
        <v>28.06634528</v>
      </c>
      <c r="S21" s="562">
        <v>0.790910030449106</v>
      </c>
      <c r="T21" s="561">
        <v>-5.86839128000006</v>
      </c>
      <c r="U21" s="563">
        <v>54.665719</v>
      </c>
      <c r="V21" s="569">
        <v>0.294640450169278</v>
      </c>
      <c r="W21" s="570">
        <v>0.373520698429598</v>
      </c>
      <c r="X21" s="570">
        <v>0.788819606003207</v>
      </c>
      <c r="Y21" s="562">
        <v>-0.07888024826032</v>
      </c>
      <c r="Z21" s="575">
        <v>0.692602675016424</v>
      </c>
      <c r="AA21" s="560">
        <v>57.840681</v>
      </c>
      <c r="AB21" s="561">
        <v>68.53018145</v>
      </c>
      <c r="AC21" s="562">
        <v>0.844017625171485</v>
      </c>
      <c r="AD21" s="561">
        <v>-10.68950045</v>
      </c>
      <c r="AE21" s="563">
        <v>69.170975</v>
      </c>
      <c r="AF21" s="560">
        <v>11.638272</v>
      </c>
      <c r="AG21" s="561">
        <v>22.57902907</v>
      </c>
      <c r="AH21" s="562">
        <v>0.515446078922117</v>
      </c>
      <c r="AI21" s="561">
        <v>-10.94075707</v>
      </c>
      <c r="AJ21" s="563">
        <v>13.478359</v>
      </c>
      <c r="AK21" s="560">
        <v>0.0259999999999999</v>
      </c>
      <c r="AL21" s="561">
        <v>0</v>
      </c>
      <c r="AM21" s="570" t="s">
        <v>29</v>
      </c>
      <c r="AN21" s="561">
        <v>0.0259999999999999</v>
      </c>
      <c r="AO21" s="563">
        <v>0.028</v>
      </c>
      <c r="AP21" s="560">
        <v>0</v>
      </c>
      <c r="AQ21" s="561">
        <v>0</v>
      </c>
      <c r="AR21" s="570" t="s">
        <v>29</v>
      </c>
      <c r="AS21" s="561">
        <v>0</v>
      </c>
      <c r="AT21" s="563">
        <v>0.000123</v>
      </c>
      <c r="AU21" s="560">
        <v>-21.500724</v>
      </c>
      <c r="AV21" s="561">
        <v>-36.42171052</v>
      </c>
      <c r="AW21" s="562">
        <v>1.40967286563344</v>
      </c>
      <c r="AX21" s="561">
        <v>14.92098652</v>
      </c>
      <c r="AY21" s="563">
        <v>-27.955738</v>
      </c>
      <c r="AZ21" s="569">
        <v>-0.285385896300417</v>
      </c>
      <c r="BA21" s="570">
        <v>-0.484718</v>
      </c>
      <c r="BB21" s="570">
        <v>1.41123313699838</v>
      </c>
      <c r="BC21" s="562">
        <v>0.199332103699583</v>
      </c>
      <c r="BD21" s="575">
        <v>-0.354193071545593</v>
      </c>
      <c r="BE21" s="560">
        <v>16.4285714285714</v>
      </c>
      <c r="BF21" s="561">
        <v>15.8571428571429</v>
      </c>
      <c r="BG21" s="570">
        <v>1.03603603603604</v>
      </c>
      <c r="BH21" s="561">
        <v>0.571428571428573</v>
      </c>
      <c r="BI21" s="582">
        <v>113.750000003333</v>
      </c>
      <c r="BJ21" s="560">
        <v>4.58585984347825</v>
      </c>
      <c r="BK21" s="561">
        <v>4.73855855855856</v>
      </c>
      <c r="BL21" s="570">
        <v>0.967775281619237</v>
      </c>
      <c r="BM21" s="582">
        <v>-0.152698715080304</v>
      </c>
      <c r="BN21" s="569">
        <v>0.767737616175691</v>
      </c>
      <c r="BO21" s="570">
        <v>0.912033290524355</v>
      </c>
      <c r="BP21" s="570">
        <v>0.841786834046701</v>
      </c>
      <c r="BQ21" s="570">
        <v>-0.144295674348663</v>
      </c>
      <c r="BR21" s="575">
        <v>0.876381088456811</v>
      </c>
      <c r="BS21" s="587">
        <v>1.3025283364143</v>
      </c>
      <c r="BT21" s="588">
        <v>1.09645120456631</v>
      </c>
      <c r="BU21" s="570">
        <v>1.18794920466114</v>
      </c>
      <c r="BV21" s="570">
        <v>0.20607713184799</v>
      </c>
      <c r="BW21" s="582">
        <v>1.14105611493838</v>
      </c>
      <c r="BX21" s="587">
        <v>-0.371723216744285</v>
      </c>
      <c r="BY21" s="588">
        <v>-0.531469634974971</v>
      </c>
      <c r="BZ21" s="570">
        <v>1.30057487336639</v>
      </c>
      <c r="CA21" s="570">
        <v>0.159746418230686</v>
      </c>
      <c r="CB21" s="582">
        <v>-0.404154170155907</v>
      </c>
      <c r="CC21" s="159"/>
    </row>
    <row r="22" s="164" customFormat="1" outlineLevel="1" spans="1:81">
      <c r="A22" s="565" t="s">
        <v>43</v>
      </c>
      <c r="B22" s="554">
        <v>1.316667</v>
      </c>
      <c r="C22" s="555">
        <v>1.24</v>
      </c>
      <c r="D22" s="556">
        <v>1.06182822580645</v>
      </c>
      <c r="E22" s="557">
        <v>0.076667</v>
      </c>
      <c r="F22" s="558">
        <v>1.316667</v>
      </c>
      <c r="G22" s="554">
        <v>0</v>
      </c>
      <c r="H22" s="555">
        <v>0</v>
      </c>
      <c r="I22" s="556" t="s">
        <v>29</v>
      </c>
      <c r="J22" s="557">
        <v>0</v>
      </c>
      <c r="K22" s="558">
        <v>0</v>
      </c>
      <c r="L22" s="554">
        <v>0</v>
      </c>
      <c r="M22" s="555">
        <v>0</v>
      </c>
      <c r="N22" s="556" t="s">
        <v>29</v>
      </c>
      <c r="O22" s="557">
        <v>0</v>
      </c>
      <c r="P22" s="558">
        <v>0</v>
      </c>
      <c r="Q22" s="554">
        <v>0</v>
      </c>
      <c r="R22" s="555">
        <v>0</v>
      </c>
      <c r="S22" s="556" t="s">
        <v>29</v>
      </c>
      <c r="T22" s="557">
        <v>0</v>
      </c>
      <c r="U22" s="558">
        <v>1.316667</v>
      </c>
      <c r="V22" s="568">
        <v>0</v>
      </c>
      <c r="W22" s="552">
        <v>0</v>
      </c>
      <c r="X22" s="552" t="s">
        <v>29</v>
      </c>
      <c r="Y22" s="573">
        <v>0</v>
      </c>
      <c r="Z22" s="574">
        <v>1</v>
      </c>
      <c r="AA22" s="554">
        <v>53.1153910000001</v>
      </c>
      <c r="AB22" s="555">
        <v>63.4228636</v>
      </c>
      <c r="AC22" s="556">
        <v>0.83748017647062</v>
      </c>
      <c r="AD22" s="557">
        <v>-10.3074726</v>
      </c>
      <c r="AE22" s="558">
        <v>52.564219</v>
      </c>
      <c r="AF22" s="554">
        <v>13.140929</v>
      </c>
      <c r="AG22" s="555">
        <v>11.08998867</v>
      </c>
      <c r="AH22" s="556">
        <v>1.18493619705384</v>
      </c>
      <c r="AI22" s="557">
        <v>2.05094032999998</v>
      </c>
      <c r="AJ22" s="558">
        <v>10.604113</v>
      </c>
      <c r="AK22" s="554">
        <v>0</v>
      </c>
      <c r="AL22" s="555">
        <v>0</v>
      </c>
      <c r="AM22" s="552" t="s">
        <v>29</v>
      </c>
      <c r="AN22" s="557">
        <v>0</v>
      </c>
      <c r="AO22" s="558">
        <v>0</v>
      </c>
      <c r="AP22" s="554">
        <v>1.287944</v>
      </c>
      <c r="AQ22" s="555">
        <v>0</v>
      </c>
      <c r="AR22" s="552" t="s">
        <v>29</v>
      </c>
      <c r="AS22" s="557">
        <v>1.287944</v>
      </c>
      <c r="AT22" s="558">
        <v>0</v>
      </c>
      <c r="AU22" s="554">
        <v>-66.227597</v>
      </c>
      <c r="AV22" s="555">
        <v>-73.27285227</v>
      </c>
      <c r="AW22" s="556">
        <v>1.09615096248798</v>
      </c>
      <c r="AX22" s="557">
        <v>7.04525526999997</v>
      </c>
      <c r="AY22" s="558">
        <v>-61.851665</v>
      </c>
      <c r="AZ22" s="568">
        <v>-50.2994280254613</v>
      </c>
      <c r="BA22" s="552">
        <v>-59.0910098951613</v>
      </c>
      <c r="BB22" s="552">
        <v>1.14878036244935</v>
      </c>
      <c r="BC22" s="573">
        <v>8.79158186970001</v>
      </c>
      <c r="BD22" s="574">
        <v>-46.9759362086237</v>
      </c>
      <c r="BE22" s="583">
        <v>11</v>
      </c>
      <c r="BF22" s="555">
        <v>11.2857142857143</v>
      </c>
      <c r="BG22" s="552">
        <v>0.974683544303797</v>
      </c>
      <c r="BH22" s="555">
        <v>-0.285714285714286</v>
      </c>
      <c r="BI22" s="581">
        <v>77.5</v>
      </c>
      <c r="BJ22" s="583">
        <v>0.119697</v>
      </c>
      <c r="BK22" s="555">
        <v>0.109873417721519</v>
      </c>
      <c r="BL22" s="552">
        <v>1.0894081797235</v>
      </c>
      <c r="BM22" s="581">
        <v>0.00982358227848101</v>
      </c>
      <c r="BN22" s="568">
        <v>40.3407930782803</v>
      </c>
      <c r="BO22" s="552">
        <v>51.1474706451613</v>
      </c>
      <c r="BP22" s="552">
        <v>0.788715308292506</v>
      </c>
      <c r="BQ22" s="552">
        <v>-10.806677566881</v>
      </c>
      <c r="BR22" s="574">
        <v>39.9221815386882</v>
      </c>
      <c r="BS22" s="589">
        <v>0.0247888036821568</v>
      </c>
      <c r="BT22" s="586">
        <v>0.0195513089383747</v>
      </c>
      <c r="BU22" s="552">
        <v>1.26788460866178</v>
      </c>
      <c r="BV22" s="590">
        <v>0.0052374947437821</v>
      </c>
      <c r="BW22" s="581">
        <v>0.0250487313432736</v>
      </c>
      <c r="BX22" s="589">
        <v>-1.24686264664794</v>
      </c>
      <c r="BY22" s="586">
        <v>-1.15530658994086</v>
      </c>
      <c r="BZ22" s="552">
        <v>0.920751722958866</v>
      </c>
      <c r="CA22" s="590">
        <v>-0.091556056707081</v>
      </c>
      <c r="CB22" s="581">
        <v>-1.17668760568858</v>
      </c>
      <c r="CC22" s="159"/>
    </row>
    <row r="23" s="164" customFormat="1" outlineLevel="1" spans="1:81">
      <c r="A23" s="565" t="s">
        <v>44</v>
      </c>
      <c r="B23" s="554">
        <v>2.53571199999989</v>
      </c>
      <c r="C23" s="555">
        <v>3.62</v>
      </c>
      <c r="D23" s="556">
        <v>0.700472928176765</v>
      </c>
      <c r="E23" s="557">
        <v>-1.08428800000011</v>
      </c>
      <c r="F23" s="558">
        <v>3.504176</v>
      </c>
      <c r="G23" s="554">
        <v>0</v>
      </c>
      <c r="H23" s="555">
        <v>0</v>
      </c>
      <c r="I23" s="556" t="s">
        <v>29</v>
      </c>
      <c r="J23" s="557">
        <v>0</v>
      </c>
      <c r="K23" s="558">
        <v>0</v>
      </c>
      <c r="L23" s="554">
        <v>-8.77076189453874e-14</v>
      </c>
      <c r="M23" s="555">
        <v>0</v>
      </c>
      <c r="N23" s="556" t="s">
        <v>29</v>
      </c>
      <c r="O23" s="557">
        <v>-8.77076189453874e-14</v>
      </c>
      <c r="P23" s="558">
        <v>0.650859</v>
      </c>
      <c r="Q23" s="554">
        <v>0</v>
      </c>
      <c r="R23" s="555">
        <v>0</v>
      </c>
      <c r="S23" s="556" t="s">
        <v>29</v>
      </c>
      <c r="T23" s="557">
        <v>0</v>
      </c>
      <c r="U23" s="558">
        <v>2.853317</v>
      </c>
      <c r="V23" s="568">
        <v>0</v>
      </c>
      <c r="W23" s="552">
        <v>0</v>
      </c>
      <c r="X23" s="552" t="s">
        <v>29</v>
      </c>
      <c r="Y23" s="573">
        <v>0</v>
      </c>
      <c r="Z23" s="574">
        <v>0.81426189780422</v>
      </c>
      <c r="AA23" s="554">
        <v>21.409893</v>
      </c>
      <c r="AB23" s="555">
        <v>21.96225412</v>
      </c>
      <c r="AC23" s="556">
        <v>0.974849525145189</v>
      </c>
      <c r="AD23" s="557">
        <v>-0.552361120000022</v>
      </c>
      <c r="AE23" s="558">
        <v>23.916433</v>
      </c>
      <c r="AF23" s="554">
        <v>-1.832454</v>
      </c>
      <c r="AG23" s="555">
        <v>2.822604</v>
      </c>
      <c r="AH23" s="556">
        <v>-0.649206902562315</v>
      </c>
      <c r="AI23" s="557">
        <v>-4.655058</v>
      </c>
      <c r="AJ23" s="558">
        <v>1.874746</v>
      </c>
      <c r="AK23" s="554">
        <v>0</v>
      </c>
      <c r="AL23" s="555">
        <v>0</v>
      </c>
      <c r="AM23" s="552" t="s">
        <v>29</v>
      </c>
      <c r="AN23" s="557">
        <v>0</v>
      </c>
      <c r="AO23" s="558">
        <v>0.2</v>
      </c>
      <c r="AP23" s="554">
        <v>0.759633</v>
      </c>
      <c r="AQ23" s="555">
        <v>0</v>
      </c>
      <c r="AR23" s="552" t="s">
        <v>29</v>
      </c>
      <c r="AS23" s="557">
        <v>0.759633</v>
      </c>
      <c r="AT23" s="558">
        <v>1.015413</v>
      </c>
      <c r="AU23" s="554">
        <v>-17.80136</v>
      </c>
      <c r="AV23" s="555">
        <v>-21.16485812</v>
      </c>
      <c r="AW23" s="556">
        <v>1.15891900153215</v>
      </c>
      <c r="AX23" s="557">
        <v>3.36349812</v>
      </c>
      <c r="AY23" s="558">
        <v>-23.753275</v>
      </c>
      <c r="AZ23" s="568">
        <v>-7.02026097601021</v>
      </c>
      <c r="BA23" s="552">
        <v>-5.84664588950276</v>
      </c>
      <c r="BB23" s="552">
        <v>0.799266945751822</v>
      </c>
      <c r="BC23" s="573">
        <v>-1.17361508650744</v>
      </c>
      <c r="BD23" s="574">
        <v>-6.77856220692111</v>
      </c>
      <c r="BE23" s="583">
        <v>2.71428571428571</v>
      </c>
      <c r="BF23" s="555">
        <v>3.28571428571429</v>
      </c>
      <c r="BG23" s="552">
        <v>0.826086956521739</v>
      </c>
      <c r="BH23" s="555">
        <v>-0.571428571428571</v>
      </c>
      <c r="BI23" s="581">
        <v>24.5</v>
      </c>
      <c r="BJ23" s="583">
        <v>0.934209684210485</v>
      </c>
      <c r="BK23" s="555">
        <v>1.10173913043478</v>
      </c>
      <c r="BL23" s="552">
        <v>0.847940913056083</v>
      </c>
      <c r="BM23" s="581">
        <v>-0.167529446224298</v>
      </c>
      <c r="BN23" s="568">
        <v>8.44334569541057</v>
      </c>
      <c r="BO23" s="552">
        <v>6.06692102762431</v>
      </c>
      <c r="BP23" s="552">
        <v>1.39170192869921</v>
      </c>
      <c r="BQ23" s="552">
        <v>2.37642466778626</v>
      </c>
      <c r="BR23" s="574">
        <v>6.82512322440425</v>
      </c>
      <c r="BS23" s="589">
        <v>0.118436462993995</v>
      </c>
      <c r="BT23" s="586">
        <v>0.164828253977056</v>
      </c>
      <c r="BU23" s="552">
        <v>0.718544667775716</v>
      </c>
      <c r="BV23" s="590">
        <v>-0.0463917909830609</v>
      </c>
      <c r="BW23" s="581">
        <v>0.146517501167503</v>
      </c>
      <c r="BX23" s="589">
        <v>-0.831454879293419</v>
      </c>
      <c r="BY23" s="586">
        <v>-0.963692433588871</v>
      </c>
      <c r="BZ23" s="552">
        <v>1.13721966644792</v>
      </c>
      <c r="CA23" s="590">
        <v>0.132237554295451</v>
      </c>
      <c r="CB23" s="581">
        <v>-0.993177996066554</v>
      </c>
      <c r="CC23" s="159"/>
    </row>
    <row r="24" s="164" customFormat="1" outlineLevel="1" spans="1:81">
      <c r="A24" s="565" t="s">
        <v>45</v>
      </c>
      <c r="B24" s="554">
        <v>0</v>
      </c>
      <c r="C24" s="555">
        <v>0</v>
      </c>
      <c r="D24" s="556" t="s">
        <v>29</v>
      </c>
      <c r="E24" s="557">
        <v>0</v>
      </c>
      <c r="F24" s="558">
        <v>0</v>
      </c>
      <c r="G24" s="554">
        <v>0</v>
      </c>
      <c r="H24" s="555">
        <v>0</v>
      </c>
      <c r="I24" s="556" t="s">
        <v>29</v>
      </c>
      <c r="J24" s="557">
        <v>0</v>
      </c>
      <c r="K24" s="558">
        <v>0</v>
      </c>
      <c r="L24" s="554">
        <v>0</v>
      </c>
      <c r="M24" s="555">
        <v>0</v>
      </c>
      <c r="N24" s="556" t="s">
        <v>29</v>
      </c>
      <c r="O24" s="557">
        <v>0</v>
      </c>
      <c r="P24" s="558">
        <v>0</v>
      </c>
      <c r="Q24" s="554">
        <v>0</v>
      </c>
      <c r="R24" s="555">
        <v>0</v>
      </c>
      <c r="S24" s="556" t="s">
        <v>29</v>
      </c>
      <c r="T24" s="557">
        <v>0</v>
      </c>
      <c r="U24" s="558">
        <v>0</v>
      </c>
      <c r="V24" s="568" t="s">
        <v>29</v>
      </c>
      <c r="W24" s="552" t="s">
        <v>29</v>
      </c>
      <c r="X24" s="552" t="s">
        <v>29</v>
      </c>
      <c r="Y24" s="573" t="s">
        <v>29</v>
      </c>
      <c r="Z24" s="574" t="s">
        <v>29</v>
      </c>
      <c r="AA24" s="554">
        <v>3.70261599999999</v>
      </c>
      <c r="AB24" s="555">
        <v>3.29445267</v>
      </c>
      <c r="AC24" s="556">
        <v>1.12389412472573</v>
      </c>
      <c r="AD24" s="557">
        <v>0.408163329999988</v>
      </c>
      <c r="AE24" s="558">
        <v>4.98879</v>
      </c>
      <c r="AF24" s="554">
        <v>40.6098489999999</v>
      </c>
      <c r="AG24" s="555">
        <v>46.308476</v>
      </c>
      <c r="AH24" s="556">
        <v>0.876942031087352</v>
      </c>
      <c r="AI24" s="557">
        <v>-5.69862700000009</v>
      </c>
      <c r="AJ24" s="558">
        <v>170.373189</v>
      </c>
      <c r="AK24" s="554">
        <v>0.850655</v>
      </c>
      <c r="AL24" s="555">
        <v>0</v>
      </c>
      <c r="AM24" s="552" t="s">
        <v>29</v>
      </c>
      <c r="AN24" s="557">
        <v>0.850655</v>
      </c>
      <c r="AO24" s="558">
        <v>0</v>
      </c>
      <c r="AP24" s="554">
        <v>0</v>
      </c>
      <c r="AQ24" s="555">
        <v>0</v>
      </c>
      <c r="AR24" s="552" t="s">
        <v>29</v>
      </c>
      <c r="AS24" s="557">
        <v>0</v>
      </c>
      <c r="AT24" s="558">
        <v>0</v>
      </c>
      <c r="AU24" s="554">
        <v>-43.4618099999999</v>
      </c>
      <c r="AV24" s="555">
        <v>-49.60292867</v>
      </c>
      <c r="AW24" s="556">
        <v>1.12380556621678</v>
      </c>
      <c r="AX24" s="557">
        <v>6.1411186700001</v>
      </c>
      <c r="AY24" s="558">
        <v>-175.361979</v>
      </c>
      <c r="AZ24" s="568" t="s">
        <v>29</v>
      </c>
      <c r="BA24" s="552" t="s">
        <v>29</v>
      </c>
      <c r="BB24" s="552" t="s">
        <v>29</v>
      </c>
      <c r="BC24" s="573" t="s">
        <v>29</v>
      </c>
      <c r="BD24" s="574" t="s">
        <v>29</v>
      </c>
      <c r="BE24" s="583">
        <v>0.142857142857143</v>
      </c>
      <c r="BF24" s="555">
        <v>0.142857142857143</v>
      </c>
      <c r="BG24" s="552">
        <v>1</v>
      </c>
      <c r="BH24" s="555">
        <v>0</v>
      </c>
      <c r="BI24" s="581">
        <v>2</v>
      </c>
      <c r="BJ24" s="583">
        <v>0</v>
      </c>
      <c r="BK24" s="555">
        <v>0</v>
      </c>
      <c r="BL24" s="552" t="s">
        <v>29</v>
      </c>
      <c r="BM24" s="581">
        <v>0</v>
      </c>
      <c r="BN24" s="568" t="s">
        <v>29</v>
      </c>
      <c r="BO24" s="552" t="s">
        <v>29</v>
      </c>
      <c r="BP24" s="552" t="s">
        <v>29</v>
      </c>
      <c r="BQ24" s="552" t="s">
        <v>29</v>
      </c>
      <c r="BR24" s="574" t="s">
        <v>29</v>
      </c>
      <c r="BS24" s="589">
        <v>0</v>
      </c>
      <c r="BT24" s="586">
        <v>0</v>
      </c>
      <c r="BU24" s="552" t="s">
        <v>29</v>
      </c>
      <c r="BV24" s="590">
        <v>0</v>
      </c>
      <c r="BW24" s="581">
        <v>0</v>
      </c>
      <c r="BX24" s="589">
        <v>-11.7381359557675</v>
      </c>
      <c r="BY24" s="586">
        <v>-15.0565006204809</v>
      </c>
      <c r="BZ24" s="552">
        <v>1.22039415056375</v>
      </c>
      <c r="CA24" s="590">
        <v>3.31836466471341</v>
      </c>
      <c r="CB24" s="581">
        <v>-35.1512048011642</v>
      </c>
      <c r="CC24" s="159"/>
    </row>
    <row r="25" s="164" customFormat="1" outlineLevel="1" spans="1:81">
      <c r="A25" s="565" t="s">
        <v>46</v>
      </c>
      <c r="B25" s="554">
        <v>254.773555999999</v>
      </c>
      <c r="C25" s="555">
        <v>226.44661463</v>
      </c>
      <c r="D25" s="556">
        <v>1.12509324290974</v>
      </c>
      <c r="E25" s="557">
        <v>28.3269413699995</v>
      </c>
      <c r="F25" s="558">
        <v>216.261998</v>
      </c>
      <c r="G25" s="554">
        <v>0</v>
      </c>
      <c r="H25" s="555">
        <v>0</v>
      </c>
      <c r="I25" s="556" t="s">
        <v>29</v>
      </c>
      <c r="J25" s="557">
        <v>0</v>
      </c>
      <c r="K25" s="558">
        <v>0</v>
      </c>
      <c r="L25" s="554">
        <v>0</v>
      </c>
      <c r="M25" s="555">
        <v>0</v>
      </c>
      <c r="N25" s="556" t="s">
        <v>29</v>
      </c>
      <c r="O25" s="557">
        <v>0</v>
      </c>
      <c r="P25" s="558">
        <v>0</v>
      </c>
      <c r="Q25" s="554">
        <v>180.636696</v>
      </c>
      <c r="R25" s="555">
        <v>156.17460993</v>
      </c>
      <c r="S25" s="556">
        <v>1.15663292567828</v>
      </c>
      <c r="T25" s="557">
        <v>24.4620860699997</v>
      </c>
      <c r="U25" s="558">
        <v>145.152791</v>
      </c>
      <c r="V25" s="568">
        <v>0.709008810945827</v>
      </c>
      <c r="W25" s="552">
        <v>0.689675180992128</v>
      </c>
      <c r="X25" s="552">
        <v>1.02803295012862</v>
      </c>
      <c r="Y25" s="573">
        <v>0.0193336299536985</v>
      </c>
      <c r="Z25" s="574">
        <v>0.671189540198366</v>
      </c>
      <c r="AA25" s="554">
        <v>74.1368599999998</v>
      </c>
      <c r="AB25" s="555">
        <v>70.2720047</v>
      </c>
      <c r="AC25" s="556">
        <v>1.05499850639667</v>
      </c>
      <c r="AD25" s="557">
        <v>3.86485529999982</v>
      </c>
      <c r="AE25" s="558">
        <v>71.109207</v>
      </c>
      <c r="AF25" s="554">
        <v>148.892569</v>
      </c>
      <c r="AG25" s="555">
        <v>154.19559599</v>
      </c>
      <c r="AH25" s="556">
        <v>0.965608440656477</v>
      </c>
      <c r="AI25" s="557">
        <v>-5.30302699000003</v>
      </c>
      <c r="AJ25" s="558">
        <v>103.26551</v>
      </c>
      <c r="AK25" s="554">
        <v>0</v>
      </c>
      <c r="AL25" s="555">
        <v>0</v>
      </c>
      <c r="AM25" s="552" t="s">
        <v>29</v>
      </c>
      <c r="AN25" s="557">
        <v>0</v>
      </c>
      <c r="AO25" s="558">
        <v>0</v>
      </c>
      <c r="AP25" s="554">
        <v>0</v>
      </c>
      <c r="AQ25" s="555">
        <v>0</v>
      </c>
      <c r="AR25" s="552" t="s">
        <v>29</v>
      </c>
      <c r="AS25" s="557">
        <v>0</v>
      </c>
      <c r="AT25" s="558">
        <v>0.0186</v>
      </c>
      <c r="AU25" s="554">
        <v>31.7441269999997</v>
      </c>
      <c r="AV25" s="555">
        <v>1.97901393999996</v>
      </c>
      <c r="AW25" s="556">
        <v>16.0403756428317</v>
      </c>
      <c r="AX25" s="557">
        <v>29.7651130599997</v>
      </c>
      <c r="AY25" s="558">
        <v>41.868681</v>
      </c>
      <c r="AZ25" s="568">
        <v>0.124597417009792</v>
      </c>
      <c r="BA25" s="552">
        <v>0.00873942824552068</v>
      </c>
      <c r="BB25" s="552">
        <v>14.2569300312814</v>
      </c>
      <c r="BC25" s="573">
        <v>0.115857988764272</v>
      </c>
      <c r="BD25" s="574">
        <v>0.193601656265101</v>
      </c>
      <c r="BE25" s="583">
        <v>13</v>
      </c>
      <c r="BF25" s="555">
        <v>13.7142857142857</v>
      </c>
      <c r="BG25" s="552">
        <v>0.947916666666667</v>
      </c>
      <c r="BH25" s="555">
        <v>-0.714285714285714</v>
      </c>
      <c r="BI25" s="581">
        <v>91</v>
      </c>
      <c r="BJ25" s="583">
        <v>19.5979658461538</v>
      </c>
      <c r="BK25" s="555">
        <v>16.5117323167708</v>
      </c>
      <c r="BL25" s="552">
        <v>1.18691155295973</v>
      </c>
      <c r="BM25" s="581">
        <v>3.08623352938297</v>
      </c>
      <c r="BN25" s="568">
        <v>0.290991189054173</v>
      </c>
      <c r="BO25" s="552">
        <v>0.310324819007872</v>
      </c>
      <c r="BP25" s="552">
        <v>0.93769873123423</v>
      </c>
      <c r="BQ25" s="552">
        <v>-0.0193336299536985</v>
      </c>
      <c r="BR25" s="574">
        <v>0.328810459801634</v>
      </c>
      <c r="BS25" s="589">
        <v>3.43653016866374</v>
      </c>
      <c r="BT25" s="586">
        <v>3.22242997900414</v>
      </c>
      <c r="BU25" s="552">
        <v>1.06644060260567</v>
      </c>
      <c r="BV25" s="590">
        <v>0.214100189659598</v>
      </c>
      <c r="BW25" s="581">
        <v>3.04126578151828</v>
      </c>
      <c r="BX25" s="589">
        <v>0.428182782491728</v>
      </c>
      <c r="BY25" s="586">
        <v>0.0281621955777214</v>
      </c>
      <c r="BZ25" s="552">
        <v>15.2041690538665</v>
      </c>
      <c r="CA25" s="590">
        <v>0.400020586914007</v>
      </c>
      <c r="CB25" s="581">
        <v>0.588794092444316</v>
      </c>
      <c r="CC25" s="159"/>
    </row>
    <row r="26" s="164" customFormat="1" outlineLevel="1" spans="1:81">
      <c r="A26" s="565" t="s">
        <v>47</v>
      </c>
      <c r="B26" s="554">
        <v>0</v>
      </c>
      <c r="C26" s="555">
        <v>0</v>
      </c>
      <c r="D26" s="556" t="s">
        <v>29</v>
      </c>
      <c r="E26" s="557">
        <v>0</v>
      </c>
      <c r="F26" s="558">
        <v>0</v>
      </c>
      <c r="G26" s="554">
        <v>0</v>
      </c>
      <c r="H26" s="555">
        <v>0</v>
      </c>
      <c r="I26" s="556" t="s">
        <v>29</v>
      </c>
      <c r="J26" s="557">
        <v>0</v>
      </c>
      <c r="K26" s="558">
        <v>0</v>
      </c>
      <c r="L26" s="554">
        <v>0</v>
      </c>
      <c r="M26" s="555">
        <v>0</v>
      </c>
      <c r="N26" s="556" t="s">
        <v>29</v>
      </c>
      <c r="O26" s="557">
        <v>0</v>
      </c>
      <c r="P26" s="558">
        <v>0</v>
      </c>
      <c r="Q26" s="554">
        <v>0</v>
      </c>
      <c r="R26" s="555">
        <v>0</v>
      </c>
      <c r="S26" s="556" t="s">
        <v>29</v>
      </c>
      <c r="T26" s="557">
        <v>0</v>
      </c>
      <c r="U26" s="558">
        <v>0</v>
      </c>
      <c r="V26" s="568" t="s">
        <v>29</v>
      </c>
      <c r="W26" s="552" t="s">
        <v>29</v>
      </c>
      <c r="X26" s="552" t="s">
        <v>29</v>
      </c>
      <c r="Y26" s="573" t="s">
        <v>29</v>
      </c>
      <c r="Z26" s="574" t="s">
        <v>29</v>
      </c>
      <c r="AA26" s="554">
        <v>0</v>
      </c>
      <c r="AB26" s="555">
        <v>0</v>
      </c>
      <c r="AC26" s="556" t="s">
        <v>29</v>
      </c>
      <c r="AD26" s="557">
        <v>0</v>
      </c>
      <c r="AE26" s="558">
        <v>0</v>
      </c>
      <c r="AF26" s="554">
        <v>0</v>
      </c>
      <c r="AG26" s="555">
        <v>0</v>
      </c>
      <c r="AH26" s="556" t="s">
        <v>29</v>
      </c>
      <c r="AI26" s="557">
        <v>0</v>
      </c>
      <c r="AJ26" s="558">
        <v>0.000215</v>
      </c>
      <c r="AK26" s="554">
        <v>0</v>
      </c>
      <c r="AL26" s="555">
        <v>0</v>
      </c>
      <c r="AM26" s="552" t="s">
        <v>29</v>
      </c>
      <c r="AN26" s="557">
        <v>0</v>
      </c>
      <c r="AO26" s="558">
        <v>0</v>
      </c>
      <c r="AP26" s="554">
        <v>0</v>
      </c>
      <c r="AQ26" s="555">
        <v>0</v>
      </c>
      <c r="AR26" s="552" t="s">
        <v>29</v>
      </c>
      <c r="AS26" s="557">
        <v>0</v>
      </c>
      <c r="AT26" s="558">
        <v>0</v>
      </c>
      <c r="AU26" s="554">
        <v>0</v>
      </c>
      <c r="AV26" s="555">
        <v>0</v>
      </c>
      <c r="AW26" s="556" t="s">
        <v>29</v>
      </c>
      <c r="AX26" s="557">
        <v>0</v>
      </c>
      <c r="AY26" s="558">
        <v>-0.000215</v>
      </c>
      <c r="AZ26" s="568" t="s">
        <v>29</v>
      </c>
      <c r="BA26" s="552" t="s">
        <v>29</v>
      </c>
      <c r="BB26" s="552" t="s">
        <v>29</v>
      </c>
      <c r="BC26" s="573" t="s">
        <v>29</v>
      </c>
      <c r="BD26" s="574" t="s">
        <v>29</v>
      </c>
      <c r="BE26" s="583">
        <v>0</v>
      </c>
      <c r="BF26" s="555">
        <v>0</v>
      </c>
      <c r="BG26" s="552" t="s">
        <v>29</v>
      </c>
      <c r="BH26" s="555">
        <v>0</v>
      </c>
      <c r="BI26" s="581">
        <v>1.5</v>
      </c>
      <c r="BJ26" s="583" t="s">
        <v>29</v>
      </c>
      <c r="BK26" s="555" t="s">
        <v>29</v>
      </c>
      <c r="BL26" s="552" t="s">
        <v>29</v>
      </c>
      <c r="BM26" s="581" t="s">
        <v>29</v>
      </c>
      <c r="BN26" s="568" t="s">
        <v>29</v>
      </c>
      <c r="BO26" s="552" t="s">
        <v>29</v>
      </c>
      <c r="BP26" s="552" t="s">
        <v>29</v>
      </c>
      <c r="BQ26" s="552" t="s">
        <v>29</v>
      </c>
      <c r="BR26" s="574" t="s">
        <v>29</v>
      </c>
      <c r="BS26" s="589" t="s">
        <v>29</v>
      </c>
      <c r="BT26" s="586" t="s">
        <v>29</v>
      </c>
      <c r="BU26" s="552" t="s">
        <v>29</v>
      </c>
      <c r="BV26" s="590" t="s">
        <v>29</v>
      </c>
      <c r="BW26" s="581" t="s">
        <v>29</v>
      </c>
      <c r="BX26" s="589" t="s">
        <v>29</v>
      </c>
      <c r="BY26" s="586" t="s">
        <v>29</v>
      </c>
      <c r="BZ26" s="552" t="s">
        <v>29</v>
      </c>
      <c r="CA26" s="590" t="s">
        <v>29</v>
      </c>
      <c r="CB26" s="581" t="s">
        <v>29</v>
      </c>
      <c r="CC26" s="159"/>
    </row>
    <row r="27" s="163" customFormat="1" spans="1:81">
      <c r="A27" s="559" t="s">
        <v>48</v>
      </c>
      <c r="B27" s="560">
        <v>258.625934999999</v>
      </c>
      <c r="C27" s="561">
        <v>231.30661463</v>
      </c>
      <c r="D27" s="562">
        <v>1.11810868622888</v>
      </c>
      <c r="E27" s="561">
        <v>27.3193203699993</v>
      </c>
      <c r="F27" s="563">
        <v>221.082841</v>
      </c>
      <c r="G27" s="560">
        <v>0</v>
      </c>
      <c r="H27" s="561">
        <v>0</v>
      </c>
      <c r="I27" s="562" t="s">
        <v>29</v>
      </c>
      <c r="J27" s="561">
        <v>0</v>
      </c>
      <c r="K27" s="563">
        <v>0</v>
      </c>
      <c r="L27" s="560">
        <v>-8.77076189453874e-14</v>
      </c>
      <c r="M27" s="561">
        <v>0</v>
      </c>
      <c r="N27" s="562" t="s">
        <v>29</v>
      </c>
      <c r="O27" s="561">
        <v>-8.77076189453874e-14</v>
      </c>
      <c r="P27" s="563">
        <v>0.650859</v>
      </c>
      <c r="Q27" s="560">
        <v>258.625934999999</v>
      </c>
      <c r="R27" s="561">
        <v>231.30661463</v>
      </c>
      <c r="S27" s="562">
        <v>1.11810868622888</v>
      </c>
      <c r="T27" s="561">
        <v>27.3193203699994</v>
      </c>
      <c r="U27" s="563">
        <v>220.431982</v>
      </c>
      <c r="V27" s="569">
        <v>1</v>
      </c>
      <c r="W27" s="570">
        <v>1</v>
      </c>
      <c r="X27" s="570">
        <v>1</v>
      </c>
      <c r="Y27" s="562">
        <v>0</v>
      </c>
      <c r="Z27" s="575">
        <v>0.997056040183598</v>
      </c>
      <c r="AA27" s="560">
        <v>152.36476</v>
      </c>
      <c r="AB27" s="561">
        <v>158.95157509</v>
      </c>
      <c r="AC27" s="562">
        <v>0.958560869332244</v>
      </c>
      <c r="AD27" s="561">
        <v>-6.58681509000016</v>
      </c>
      <c r="AE27" s="563">
        <v>152.578649</v>
      </c>
      <c r="AF27" s="560">
        <v>200.810893</v>
      </c>
      <c r="AG27" s="561">
        <v>214.41666466</v>
      </c>
      <c r="AH27" s="562">
        <v>0.936545176273613</v>
      </c>
      <c r="AI27" s="561">
        <v>-13.6057716600002</v>
      </c>
      <c r="AJ27" s="563">
        <v>286.117773</v>
      </c>
      <c r="AK27" s="560">
        <v>0.850655</v>
      </c>
      <c r="AL27" s="561">
        <v>0</v>
      </c>
      <c r="AM27" s="570" t="s">
        <v>29</v>
      </c>
      <c r="AN27" s="561">
        <v>0.850655</v>
      </c>
      <c r="AO27" s="563">
        <v>0.2</v>
      </c>
      <c r="AP27" s="560">
        <v>2.047577</v>
      </c>
      <c r="AQ27" s="561">
        <v>0</v>
      </c>
      <c r="AR27" s="570" t="s">
        <v>29</v>
      </c>
      <c r="AS27" s="561">
        <v>2.047577</v>
      </c>
      <c r="AT27" s="563">
        <v>1.034013</v>
      </c>
      <c r="AU27" s="560">
        <v>-95.7466400000003</v>
      </c>
      <c r="AV27" s="561">
        <v>-142.06162512</v>
      </c>
      <c r="AW27" s="562">
        <v>1.32602038080922</v>
      </c>
      <c r="AX27" s="561">
        <v>46.3149851199998</v>
      </c>
      <c r="AY27" s="563">
        <v>-219.098453</v>
      </c>
      <c r="AZ27" s="569">
        <v>-0.370212832676663</v>
      </c>
      <c r="BA27" s="570">
        <v>-0.614170179902736</v>
      </c>
      <c r="BB27" s="570">
        <v>1.39721457538806</v>
      </c>
      <c r="BC27" s="562">
        <v>0.243957347226073</v>
      </c>
      <c r="BD27" s="575">
        <v>-0.991024233309902</v>
      </c>
      <c r="BE27" s="560">
        <v>26.8571428571429</v>
      </c>
      <c r="BF27" s="561">
        <v>28.4285714285714</v>
      </c>
      <c r="BG27" s="570">
        <v>0.944723618090452</v>
      </c>
      <c r="BH27" s="561">
        <v>-1.57142857142857</v>
      </c>
      <c r="BI27" s="582">
        <v>196.5</v>
      </c>
      <c r="BJ27" s="560">
        <v>9.62968906914891</v>
      </c>
      <c r="BK27" s="561">
        <v>8.13641357994975</v>
      </c>
      <c r="BL27" s="570">
        <v>1.18352993914653</v>
      </c>
      <c r="BM27" s="582">
        <v>1.49327548919916</v>
      </c>
      <c r="BN27" s="569">
        <v>0.589131789895705</v>
      </c>
      <c r="BO27" s="570">
        <v>0.687189924699128</v>
      </c>
      <c r="BP27" s="570">
        <v>0.857305627921777</v>
      </c>
      <c r="BQ27" s="570">
        <v>-0.0980581348034234</v>
      </c>
      <c r="BR27" s="575">
        <v>0.690142429461543</v>
      </c>
      <c r="BS27" s="587">
        <v>1.69741306979383</v>
      </c>
      <c r="BT27" s="588">
        <v>1.45520177764223</v>
      </c>
      <c r="BU27" s="570">
        <v>1.16644515961494</v>
      </c>
      <c r="BV27" s="570">
        <v>0.242211292151599</v>
      </c>
      <c r="BW27" s="582">
        <v>1.4489762653489</v>
      </c>
      <c r="BX27" s="587">
        <v>-0.628404100790763</v>
      </c>
      <c r="BY27" s="588">
        <v>-0.893741537569309</v>
      </c>
      <c r="BZ27" s="570">
        <v>1.29688385917497</v>
      </c>
      <c r="CA27" s="570">
        <v>0.265337436778546</v>
      </c>
      <c r="CB27" s="582">
        <v>-1.43597059245163</v>
      </c>
      <c r="CC27" s="159"/>
    </row>
    <row r="28" s="159" customFormat="1" ht="16.2" spans="1:16384">
      <c r="A28" s="204" t="s">
        <v>49</v>
      </c>
      <c r="B28" s="205">
        <v>854.994265999999</v>
      </c>
      <c r="C28" s="206">
        <v>898.76698645</v>
      </c>
      <c r="D28" s="207">
        <v>0.951296919991579</v>
      </c>
      <c r="E28" s="208">
        <v>-43.7727204500014</v>
      </c>
      <c r="F28" s="209">
        <v>1220.822716</v>
      </c>
      <c r="G28" s="205">
        <v>89.0543800000001</v>
      </c>
      <c r="H28" s="206">
        <v>49.87539</v>
      </c>
      <c r="I28" s="207">
        <v>1.78553751659887</v>
      </c>
      <c r="J28" s="208">
        <v>39.1789900000001</v>
      </c>
      <c r="K28" s="209">
        <v>94.90888</v>
      </c>
      <c r="L28" s="205">
        <v>-8.77076200041786e-14</v>
      </c>
      <c r="M28" s="206">
        <v>0</v>
      </c>
      <c r="N28" s="207" t="s">
        <v>29</v>
      </c>
      <c r="O28" s="208">
        <v>-8.77076200041786e-14</v>
      </c>
      <c r="P28" s="209">
        <v>0.548155</v>
      </c>
      <c r="Q28" s="205">
        <v>677.626775999999</v>
      </c>
      <c r="R28" s="206">
        <v>748.30781833</v>
      </c>
      <c r="S28" s="207">
        <v>0.905545497990733</v>
      </c>
      <c r="T28" s="208">
        <v>-70.6810423300011</v>
      </c>
      <c r="U28" s="209">
        <v>1125.365681</v>
      </c>
      <c r="V28" s="233">
        <v>0.792551252033777</v>
      </c>
      <c r="W28" s="234">
        <v>0.832593797515536</v>
      </c>
      <c r="X28" s="234">
        <v>0.951906264974293</v>
      </c>
      <c r="Y28" s="207">
        <v>-0.0400425454817595</v>
      </c>
      <c r="Z28" s="251">
        <v>0.921809257192754</v>
      </c>
      <c r="AA28" s="205">
        <v>492.320077</v>
      </c>
      <c r="AB28" s="206">
        <v>455.78269483</v>
      </c>
      <c r="AC28" s="207">
        <v>1.08016403997881</v>
      </c>
      <c r="AD28" s="208">
        <v>36.5373821699998</v>
      </c>
      <c r="AE28" s="209">
        <v>471.12093</v>
      </c>
      <c r="AF28" s="205">
        <v>378.143273999999</v>
      </c>
      <c r="AG28" s="206">
        <v>459.4042268</v>
      </c>
      <c r="AH28" s="207">
        <v>0.823116662713299</v>
      </c>
      <c r="AI28" s="208">
        <v>-81.2609528000007</v>
      </c>
      <c r="AJ28" s="209">
        <v>562.590177</v>
      </c>
      <c r="AK28" s="205">
        <v>0.876655</v>
      </c>
      <c r="AL28" s="206">
        <v>0</v>
      </c>
      <c r="AM28" s="207" t="s">
        <v>29</v>
      </c>
      <c r="AN28" s="208">
        <v>0.876655</v>
      </c>
      <c r="AO28" s="209">
        <v>0.228</v>
      </c>
      <c r="AP28" s="205">
        <v>2.047577</v>
      </c>
      <c r="AQ28" s="206">
        <v>0</v>
      </c>
      <c r="AR28" s="207" t="s">
        <v>29</v>
      </c>
      <c r="AS28" s="208">
        <v>2.047577</v>
      </c>
      <c r="AT28" s="209">
        <v>1.034136</v>
      </c>
      <c r="AU28" s="205">
        <v>-105.694387000001</v>
      </c>
      <c r="AV28" s="206">
        <v>-66.2953251800001</v>
      </c>
      <c r="AW28" s="207">
        <v>0.405703770016556</v>
      </c>
      <c r="AX28" s="208">
        <v>-39.3990618200005</v>
      </c>
      <c r="AY28" s="209">
        <v>90.8484379999999</v>
      </c>
      <c r="AZ28" s="233">
        <v>-0.123619995131056</v>
      </c>
      <c r="BA28" s="234">
        <v>-0.0737625281963872</v>
      </c>
      <c r="BB28" s="234">
        <v>0.324081370937734</v>
      </c>
      <c r="BC28" s="207">
        <v>-0.0498574669346688</v>
      </c>
      <c r="BD28" s="251">
        <v>0.0744157499769196</v>
      </c>
      <c r="BE28" s="205">
        <v>80</v>
      </c>
      <c r="BF28" s="206">
        <v>81.2857142857143</v>
      </c>
      <c r="BG28" s="207">
        <v>0.984182776801406</v>
      </c>
      <c r="BH28" s="208">
        <v>-1.28571428571429</v>
      </c>
      <c r="BI28" s="209">
        <v>563.166666673333</v>
      </c>
      <c r="BJ28" s="205">
        <v>10.687428325</v>
      </c>
      <c r="BK28" s="208">
        <v>11.0568873552724</v>
      </c>
      <c r="BL28" s="234">
        <v>0.966585620491444</v>
      </c>
      <c r="BM28" s="277">
        <v>-0.369459030272425</v>
      </c>
      <c r="BN28" s="233">
        <v>0.575816817232317</v>
      </c>
      <c r="BO28" s="234">
        <v>0.507119978483273</v>
      </c>
      <c r="BP28" s="234">
        <v>1.13546466647697</v>
      </c>
      <c r="BQ28" s="234">
        <v>0.0686968387490436</v>
      </c>
      <c r="BR28" s="251">
        <v>0.385904459202412</v>
      </c>
      <c r="BS28" s="290">
        <v>1.73666341460212</v>
      </c>
      <c r="BT28" s="291">
        <v>1.97191994484395</v>
      </c>
      <c r="BU28" s="234">
        <v>0.880696713445714</v>
      </c>
      <c r="BV28" s="234">
        <v>-0.235256530241829</v>
      </c>
      <c r="BW28" s="277">
        <v>2.59131496450391</v>
      </c>
      <c r="BX28" s="290">
        <v>-0.214686322857397</v>
      </c>
      <c r="BY28" s="291">
        <v>-0.14545380053257</v>
      </c>
      <c r="BZ28" s="234">
        <v>0.524023971382415</v>
      </c>
      <c r="CA28" s="234">
        <v>-0.0692325223248271</v>
      </c>
      <c r="CB28" s="277">
        <v>0.192834646509973</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565" t="s">
        <v>50</v>
      </c>
      <c r="B29" s="554">
        <v>42.4844</v>
      </c>
      <c r="C29" s="555">
        <v>194.18968336</v>
      </c>
      <c r="D29" s="556">
        <v>0.218777842699501</v>
      </c>
      <c r="E29" s="557">
        <v>-151.70528336</v>
      </c>
      <c r="F29" s="558">
        <v>217.086675</v>
      </c>
      <c r="G29" s="554">
        <v>0.843014999999998</v>
      </c>
      <c r="H29" s="555">
        <v>0.55</v>
      </c>
      <c r="I29" s="556">
        <v>1.53275454545454</v>
      </c>
      <c r="J29" s="557">
        <v>0.293014999999998</v>
      </c>
      <c r="K29" s="558">
        <v>0.28881</v>
      </c>
      <c r="L29" s="554">
        <v>38.81108</v>
      </c>
      <c r="M29" s="555">
        <v>163.75228244</v>
      </c>
      <c r="N29" s="556">
        <v>0.237010925415471</v>
      </c>
      <c r="O29" s="557">
        <v>-124.94120244</v>
      </c>
      <c r="P29" s="558">
        <v>187.872941</v>
      </c>
      <c r="Q29" s="554">
        <v>3.67331999999998</v>
      </c>
      <c r="R29" s="555">
        <v>30.43740092</v>
      </c>
      <c r="S29" s="556">
        <v>0.120684417491978</v>
      </c>
      <c r="T29" s="557">
        <v>-26.76408092</v>
      </c>
      <c r="U29" s="558">
        <v>29.213734</v>
      </c>
      <c r="V29" s="568">
        <v>0.0864627957556181</v>
      </c>
      <c r="W29" s="552">
        <v>0.156740566199768</v>
      </c>
      <c r="X29" s="552">
        <v>0.551629982281806</v>
      </c>
      <c r="Y29" s="573">
        <v>-0.0702777704441496</v>
      </c>
      <c r="Z29" s="574">
        <v>0.134571751121989</v>
      </c>
      <c r="AA29" s="554">
        <v>14.257542</v>
      </c>
      <c r="AB29" s="555">
        <v>21.55299445</v>
      </c>
      <c r="AC29" s="556">
        <v>0.661510957703605</v>
      </c>
      <c r="AD29" s="557">
        <v>-7.29545245000002</v>
      </c>
      <c r="AE29" s="558">
        <v>-29.182158</v>
      </c>
      <c r="AF29" s="554">
        <v>17.556583</v>
      </c>
      <c r="AG29" s="555">
        <v>17.84015533</v>
      </c>
      <c r="AH29" s="556">
        <v>0.984104828419114</v>
      </c>
      <c r="AI29" s="557">
        <v>-0.283572330000013</v>
      </c>
      <c r="AJ29" s="558">
        <v>31.057582</v>
      </c>
      <c r="AK29" s="554">
        <v>0.1</v>
      </c>
      <c r="AL29" s="555">
        <v>0</v>
      </c>
      <c r="AM29" s="552" t="s">
        <v>29</v>
      </c>
      <c r="AN29" s="557">
        <v>0.1</v>
      </c>
      <c r="AO29" s="558">
        <v>0</v>
      </c>
      <c r="AP29" s="554">
        <v>0</v>
      </c>
      <c r="AQ29" s="555">
        <v>0</v>
      </c>
      <c r="AR29" s="552" t="s">
        <v>29</v>
      </c>
      <c r="AS29" s="557">
        <v>0</v>
      </c>
      <c r="AT29" s="558">
        <v>0.083948</v>
      </c>
      <c r="AU29" s="252">
        <v>-28.88382</v>
      </c>
      <c r="AV29" s="555">
        <v>-9.50574885999999</v>
      </c>
      <c r="AW29" s="556">
        <v>-1.03856333944846</v>
      </c>
      <c r="AX29" s="557">
        <v>-19.37807114</v>
      </c>
      <c r="AY29" s="558">
        <v>26.965552</v>
      </c>
      <c r="AZ29" s="568">
        <v>-0.679868845976405</v>
      </c>
      <c r="BA29" s="552">
        <v>-0.0489508438117059</v>
      </c>
      <c r="BB29" s="552">
        <v>-11.8888074859666</v>
      </c>
      <c r="BC29" s="573">
        <v>-0.630918002164699</v>
      </c>
      <c r="BD29" s="574">
        <v>0.124215601901867</v>
      </c>
      <c r="BE29" s="554">
        <v>4.85714285714286</v>
      </c>
      <c r="BF29" s="555">
        <v>6.14285714285714</v>
      </c>
      <c r="BG29" s="552">
        <v>0.790697674418605</v>
      </c>
      <c r="BH29" s="555">
        <v>-1.28571428571429</v>
      </c>
      <c r="BI29" s="581">
        <v>35.75</v>
      </c>
      <c r="BJ29" s="554">
        <v>8.74678823529412</v>
      </c>
      <c r="BK29" s="555">
        <v>31.6122740353488</v>
      </c>
      <c r="BL29" s="552">
        <v>0.276689624590545</v>
      </c>
      <c r="BM29" s="581">
        <v>-22.8654858000547</v>
      </c>
      <c r="BN29" s="568">
        <v>0.335594759488188</v>
      </c>
      <c r="BO29" s="552">
        <v>0.110989389740359</v>
      </c>
      <c r="BP29" s="552">
        <v>3.02366523749031</v>
      </c>
      <c r="BQ29" s="552">
        <v>0.224605369747829</v>
      </c>
      <c r="BR29" s="574">
        <v>-0.134426297698834</v>
      </c>
      <c r="BS29" s="585">
        <v>2.97978431345319</v>
      </c>
      <c r="BT29" s="586">
        <v>9.00987024380735</v>
      </c>
      <c r="BU29" s="552">
        <v>0.330724442508065</v>
      </c>
      <c r="BV29" s="590">
        <v>-6.03008593035416</v>
      </c>
      <c r="BW29" s="581">
        <v>-7.43902061663843</v>
      </c>
      <c r="BX29" s="585">
        <v>-2.02586252244602</v>
      </c>
      <c r="BY29" s="586">
        <v>-0.441040751068351</v>
      </c>
      <c r="BZ29" s="552">
        <v>-2.59336811289816</v>
      </c>
      <c r="CA29" s="590">
        <v>-1.58482177137767</v>
      </c>
      <c r="CB29" s="581">
        <v>-0.924042423456141</v>
      </c>
    </row>
    <row r="30" s="159" customFormat="1" outlineLevel="2" spans="1:80">
      <c r="A30" s="565" t="s">
        <v>51</v>
      </c>
      <c r="B30" s="554">
        <v>17.451471</v>
      </c>
      <c r="C30" s="566">
        <v>29.7228</v>
      </c>
      <c r="D30" s="556">
        <v>0.587140881747346</v>
      </c>
      <c r="E30" s="567">
        <v>-12.271329</v>
      </c>
      <c r="F30" s="558">
        <v>44.88904</v>
      </c>
      <c r="G30" s="554">
        <v>11.5059189999999</v>
      </c>
      <c r="H30" s="566">
        <v>20.60681724</v>
      </c>
      <c r="I30" s="556">
        <v>0.558354978645886</v>
      </c>
      <c r="J30" s="567">
        <v>-9.10089824000013</v>
      </c>
      <c r="K30" s="558">
        <v>89.199219</v>
      </c>
      <c r="L30" s="554">
        <v>0</v>
      </c>
      <c r="M30" s="566">
        <v>0</v>
      </c>
      <c r="N30" s="556" t="s">
        <v>29</v>
      </c>
      <c r="O30" s="567">
        <v>0</v>
      </c>
      <c r="P30" s="558">
        <v>0</v>
      </c>
      <c r="Q30" s="554">
        <v>5.94555200000013</v>
      </c>
      <c r="R30" s="566">
        <v>9.11598276</v>
      </c>
      <c r="S30" s="556">
        <v>0.652211852142657</v>
      </c>
      <c r="T30" s="567">
        <v>-3.17043075999987</v>
      </c>
      <c r="U30" s="558">
        <v>-44.310179</v>
      </c>
      <c r="V30" s="571">
        <v>0.340690592787286</v>
      </c>
      <c r="W30" s="572">
        <v>0.3067</v>
      </c>
      <c r="X30" s="552">
        <v>1.11082684312777</v>
      </c>
      <c r="Y30" s="576">
        <v>0.0339905927872859</v>
      </c>
      <c r="Z30" s="577">
        <v>-0.987104625093341</v>
      </c>
      <c r="AA30" s="554">
        <v>8.99582200000001</v>
      </c>
      <c r="AB30" s="566">
        <v>14.07374005</v>
      </c>
      <c r="AC30" s="556">
        <v>0.639191996444471</v>
      </c>
      <c r="AD30" s="567">
        <v>-5.07791804999999</v>
      </c>
      <c r="AE30" s="558">
        <v>14.956951</v>
      </c>
      <c r="AF30" s="554">
        <v>4.66612299999996</v>
      </c>
      <c r="AG30" s="566">
        <v>6.03689</v>
      </c>
      <c r="AH30" s="556">
        <v>0.772934905224372</v>
      </c>
      <c r="AI30" s="567">
        <v>-1.37076700000004</v>
      </c>
      <c r="AJ30" s="558">
        <v>3.678931</v>
      </c>
      <c r="AK30" s="554">
        <v>0</v>
      </c>
      <c r="AL30" s="555">
        <v>0</v>
      </c>
      <c r="AM30" s="552" t="s">
        <v>29</v>
      </c>
      <c r="AN30" s="557">
        <v>0</v>
      </c>
      <c r="AO30" s="558">
        <v>0</v>
      </c>
      <c r="AP30" s="554">
        <v>0</v>
      </c>
      <c r="AQ30" s="555">
        <v>0</v>
      </c>
      <c r="AR30" s="552" t="s">
        <v>29</v>
      </c>
      <c r="AS30" s="557">
        <v>0</v>
      </c>
      <c r="AT30" s="558">
        <v>0</v>
      </c>
      <c r="AU30" s="554">
        <v>-7.71639299999984</v>
      </c>
      <c r="AV30" s="566">
        <v>-10.99464729</v>
      </c>
      <c r="AW30" s="556">
        <v>1.29816820890488</v>
      </c>
      <c r="AX30" s="567">
        <v>3.27825429000016</v>
      </c>
      <c r="AY30" s="558">
        <v>-62.946061</v>
      </c>
      <c r="AZ30" s="571">
        <v>-0.44216289847428</v>
      </c>
      <c r="BA30" s="572">
        <v>-0.369906176066858</v>
      </c>
      <c r="BB30" s="572">
        <v>0.804662027610045</v>
      </c>
      <c r="BC30" s="576">
        <v>-0.0722567224074219</v>
      </c>
      <c r="BD30" s="577">
        <v>-1.40225901467262</v>
      </c>
      <c r="BE30" s="584">
        <v>5.42857142857143</v>
      </c>
      <c r="BF30" s="566">
        <v>5.42857142857143</v>
      </c>
      <c r="BG30" s="572">
        <v>1</v>
      </c>
      <c r="BH30" s="566">
        <v>0</v>
      </c>
      <c r="BI30" s="577">
        <v>38.66666667</v>
      </c>
      <c r="BJ30" s="584">
        <v>3.21474465789474</v>
      </c>
      <c r="BK30" s="566">
        <v>5.47525263157895</v>
      </c>
      <c r="BL30" s="572">
        <v>0.587140881747346</v>
      </c>
      <c r="BM30" s="577">
        <v>-2.26050797368421</v>
      </c>
      <c r="BN30" s="571">
        <v>0.515476431757529</v>
      </c>
      <c r="BO30" s="572">
        <v>0.473499806545817</v>
      </c>
      <c r="BP30" s="572">
        <v>1.08865183180946</v>
      </c>
      <c r="BQ30" s="572">
        <v>0.0419766252117127</v>
      </c>
      <c r="BR30" s="577">
        <v>0.333198281807764</v>
      </c>
      <c r="BS30" s="584">
        <v>1.93995290258077</v>
      </c>
      <c r="BT30" s="566">
        <v>2.11193328101864</v>
      </c>
      <c r="BU30" s="552">
        <v>0.918567324079992</v>
      </c>
      <c r="BV30" s="591">
        <v>-0.17198037843787</v>
      </c>
      <c r="BW30" s="577">
        <v>3.00121595638041</v>
      </c>
      <c r="BX30" s="584">
        <v>-0.857775198308707</v>
      </c>
      <c r="BY30" s="566">
        <v>-0.781217164089939</v>
      </c>
      <c r="BZ30" s="552">
        <v>0.902001597330555</v>
      </c>
      <c r="CA30" s="590">
        <v>-0.0765580342187681</v>
      </c>
      <c r="CB30" s="581">
        <v>-4.20848212981376</v>
      </c>
    </row>
    <row r="31" s="159" customFormat="1" outlineLevel="2" spans="1:80">
      <c r="A31" s="565" t="s">
        <v>52</v>
      </c>
      <c r="B31" s="554">
        <v>18.8668999999999</v>
      </c>
      <c r="C31" s="555">
        <v>27</v>
      </c>
      <c r="D31" s="556">
        <v>0.69877407407407</v>
      </c>
      <c r="E31" s="557">
        <v>-8.1331000000001</v>
      </c>
      <c r="F31" s="558">
        <v>32.598652</v>
      </c>
      <c r="G31" s="554">
        <v>12.6948410000001</v>
      </c>
      <c r="H31" s="555">
        <v>17.55</v>
      </c>
      <c r="I31" s="556">
        <v>0.723352763532768</v>
      </c>
      <c r="J31" s="557">
        <v>-4.85515899999992</v>
      </c>
      <c r="K31" s="558">
        <v>84.501494</v>
      </c>
      <c r="L31" s="554">
        <v>0</v>
      </c>
      <c r="M31" s="555">
        <v>0</v>
      </c>
      <c r="N31" s="556" t="s">
        <v>29</v>
      </c>
      <c r="O31" s="557">
        <v>0</v>
      </c>
      <c r="P31" s="558">
        <v>0</v>
      </c>
      <c r="Q31" s="554">
        <v>6.17205899999983</v>
      </c>
      <c r="R31" s="555">
        <v>9.45</v>
      </c>
      <c r="S31" s="556">
        <v>0.653127936507918</v>
      </c>
      <c r="T31" s="557">
        <v>-3.27794100000017</v>
      </c>
      <c r="U31" s="558">
        <v>-51.902842</v>
      </c>
      <c r="V31" s="568">
        <v>0.327136890533149</v>
      </c>
      <c r="W31" s="552">
        <v>0.35</v>
      </c>
      <c r="X31" s="552">
        <v>0.93467683009471</v>
      </c>
      <c r="Y31" s="573">
        <v>-0.0228631094668515</v>
      </c>
      <c r="Z31" s="574">
        <v>-1.59217755384486</v>
      </c>
      <c r="AA31" s="554">
        <v>7.768929</v>
      </c>
      <c r="AB31" s="555">
        <v>12.15410534</v>
      </c>
      <c r="AC31" s="556">
        <v>0.639202045948369</v>
      </c>
      <c r="AD31" s="557">
        <v>-4.38517634</v>
      </c>
      <c r="AE31" s="558">
        <v>12.40777</v>
      </c>
      <c r="AF31" s="554">
        <v>5.593962</v>
      </c>
      <c r="AG31" s="555">
        <v>5.58683333</v>
      </c>
      <c r="AH31" s="556">
        <v>1.00127597685109</v>
      </c>
      <c r="AI31" s="557">
        <v>0.00712866999999839</v>
      </c>
      <c r="AJ31" s="558">
        <v>5.884839</v>
      </c>
      <c r="AK31" s="554">
        <v>0</v>
      </c>
      <c r="AL31" s="555">
        <v>0</v>
      </c>
      <c r="AM31" s="552" t="s">
        <v>29</v>
      </c>
      <c r="AN31" s="557">
        <v>0</v>
      </c>
      <c r="AO31" s="558">
        <v>0</v>
      </c>
      <c r="AP31" s="554">
        <v>0</v>
      </c>
      <c r="AQ31" s="555">
        <v>0</v>
      </c>
      <c r="AR31" s="552" t="s">
        <v>29</v>
      </c>
      <c r="AS31" s="557">
        <v>0</v>
      </c>
      <c r="AT31" s="558">
        <v>0</v>
      </c>
      <c r="AU31" s="554">
        <v>-7.19083200000017</v>
      </c>
      <c r="AV31" s="555">
        <v>-8.29093867</v>
      </c>
      <c r="AW31" s="556">
        <v>1.13268783111139</v>
      </c>
      <c r="AX31" s="557">
        <v>1.10010666999983</v>
      </c>
      <c r="AY31" s="558">
        <v>-70.195451</v>
      </c>
      <c r="AZ31" s="568">
        <v>-0.381134791619196</v>
      </c>
      <c r="BA31" s="552">
        <v>-0.307071802592592</v>
      </c>
      <c r="BB31" s="552">
        <v>0.758808889643097</v>
      </c>
      <c r="BC31" s="573">
        <v>-0.0740629890266032</v>
      </c>
      <c r="BD31" s="574">
        <v>-2.15332373252734</v>
      </c>
      <c r="BE31" s="554">
        <v>5.28571428571429</v>
      </c>
      <c r="BF31" s="555">
        <v>5.14285714285714</v>
      </c>
      <c r="BG31" s="552">
        <v>1.02777777777778</v>
      </c>
      <c r="BH31" s="555">
        <v>0.142857142857142</v>
      </c>
      <c r="BI31" s="581">
        <v>36.25</v>
      </c>
      <c r="BJ31" s="554">
        <v>3.56941351351349</v>
      </c>
      <c r="BK31" s="555">
        <v>5.25</v>
      </c>
      <c r="BL31" s="552">
        <v>0.679888288288285</v>
      </c>
      <c r="BM31" s="581">
        <v>-1.68058648648651</v>
      </c>
      <c r="BN31" s="568">
        <v>0.411775596414887</v>
      </c>
      <c r="BO31" s="552">
        <v>0.45015204962963</v>
      </c>
      <c r="BP31" s="552">
        <v>0.914747798557582</v>
      </c>
      <c r="BQ31" s="552">
        <v>-0.0383764532147424</v>
      </c>
      <c r="BR31" s="574">
        <v>0.380622180328193</v>
      </c>
      <c r="BS31" s="585">
        <v>2.42850719835384</v>
      </c>
      <c r="BT31" s="586">
        <v>2.22147161347542</v>
      </c>
      <c r="BU31" s="552">
        <v>1.09319749287929</v>
      </c>
      <c r="BV31" s="590">
        <v>0.207035584878423</v>
      </c>
      <c r="BW31" s="581">
        <v>2.62727726255403</v>
      </c>
      <c r="BX31" s="585">
        <v>-0.925588584990308</v>
      </c>
      <c r="BY31" s="586">
        <v>-0.682151292758172</v>
      </c>
      <c r="BZ31" s="552">
        <v>0.64313298997377</v>
      </c>
      <c r="CA31" s="590">
        <v>-0.243437292232136</v>
      </c>
      <c r="CB31" s="581">
        <v>-5.65737848138706</v>
      </c>
    </row>
    <row r="32" s="159" customFormat="1" outlineLevel="2" spans="1:80">
      <c r="A32" s="565" t="s">
        <v>53</v>
      </c>
      <c r="B32" s="554">
        <v>-1.83258699999999</v>
      </c>
      <c r="C32" s="555">
        <v>5.925</v>
      </c>
      <c r="D32" s="556">
        <v>-0.309297383966243</v>
      </c>
      <c r="E32" s="557">
        <v>-7.75758699999999</v>
      </c>
      <c r="F32" s="558">
        <v>4.384603</v>
      </c>
      <c r="G32" s="554">
        <v>0</v>
      </c>
      <c r="H32" s="555">
        <v>0</v>
      </c>
      <c r="I32" s="556" t="s">
        <v>29</v>
      </c>
      <c r="J32" s="557">
        <v>0</v>
      </c>
      <c r="K32" s="558">
        <v>0</v>
      </c>
      <c r="L32" s="554">
        <v>9.76996261670138e-15</v>
      </c>
      <c r="M32" s="555">
        <v>4.1475</v>
      </c>
      <c r="N32" s="556">
        <v>2.35562691180262e-15</v>
      </c>
      <c r="O32" s="557">
        <v>-4.14749999999999</v>
      </c>
      <c r="P32" s="558">
        <v>-41.764318</v>
      </c>
      <c r="Q32" s="554">
        <v>-1.832587</v>
      </c>
      <c r="R32" s="555">
        <v>1.7775</v>
      </c>
      <c r="S32" s="556">
        <v>-1.03099127988748</v>
      </c>
      <c r="T32" s="557">
        <v>-3.610087</v>
      </c>
      <c r="U32" s="558">
        <v>46.148921</v>
      </c>
      <c r="V32" s="568">
        <v>1.00000000000001</v>
      </c>
      <c r="W32" s="552">
        <v>0.3</v>
      </c>
      <c r="X32" s="552">
        <v>3.33333333333335</v>
      </c>
      <c r="Y32" s="573">
        <v>0.700000000000005</v>
      </c>
      <c r="Z32" s="574">
        <v>10.5252222379084</v>
      </c>
      <c r="AA32" s="554">
        <v>0.866586999999997</v>
      </c>
      <c r="AB32" s="555">
        <v>0.7122</v>
      </c>
      <c r="AC32" s="556">
        <v>1.2167747823645</v>
      </c>
      <c r="AD32" s="557">
        <v>0.154386999999997</v>
      </c>
      <c r="AE32" s="558">
        <v>0.323242</v>
      </c>
      <c r="AF32" s="554">
        <v>0.149273</v>
      </c>
      <c r="AG32" s="555">
        <v>0.357503</v>
      </c>
      <c r="AH32" s="556">
        <v>0.417543349286579</v>
      </c>
      <c r="AI32" s="557">
        <v>-0.20823</v>
      </c>
      <c r="AJ32" s="558">
        <v>0.145237</v>
      </c>
      <c r="AK32" s="554">
        <v>0</v>
      </c>
      <c r="AL32" s="555">
        <v>0</v>
      </c>
      <c r="AM32" s="552" t="s">
        <v>29</v>
      </c>
      <c r="AN32" s="557">
        <v>0</v>
      </c>
      <c r="AO32" s="558">
        <v>0.01887</v>
      </c>
      <c r="AP32" s="554">
        <v>0</v>
      </c>
      <c r="AQ32" s="555">
        <v>0</v>
      </c>
      <c r="AR32" s="552" t="s">
        <v>29</v>
      </c>
      <c r="AS32" s="557">
        <v>0</v>
      </c>
      <c r="AT32" s="558">
        <v>0</v>
      </c>
      <c r="AU32" s="554">
        <v>-2.848447</v>
      </c>
      <c r="AV32" s="555">
        <v>0.707797</v>
      </c>
      <c r="AW32" s="556">
        <v>-4.02438411013327</v>
      </c>
      <c r="AX32" s="557">
        <v>-3.556244</v>
      </c>
      <c r="AY32" s="558">
        <v>45.699312</v>
      </c>
      <c r="AZ32" s="568">
        <v>1.55433111770411</v>
      </c>
      <c r="BA32" s="552">
        <v>0.1194594092827</v>
      </c>
      <c r="BB32" s="552">
        <v>13.0113745500431</v>
      </c>
      <c r="BC32" s="573">
        <v>1.4348717084214</v>
      </c>
      <c r="BD32" s="574">
        <v>10.4226795447615</v>
      </c>
      <c r="BE32" s="554">
        <v>0.571428571428571</v>
      </c>
      <c r="BF32" s="555">
        <v>0.428571428571429</v>
      </c>
      <c r="BG32" s="552">
        <v>1.33333333333333</v>
      </c>
      <c r="BH32" s="555">
        <v>0.142857142857143</v>
      </c>
      <c r="BI32" s="581">
        <v>1.83333333333333</v>
      </c>
      <c r="BJ32" s="554">
        <v>-3.20702724999998</v>
      </c>
      <c r="BK32" s="555">
        <v>13.825</v>
      </c>
      <c r="BL32" s="552">
        <v>-0.231973037974682</v>
      </c>
      <c r="BM32" s="581">
        <v>-17.03202725</v>
      </c>
      <c r="BN32" s="568">
        <v>-0.472876321833562</v>
      </c>
      <c r="BO32" s="552">
        <v>0.12020253164557</v>
      </c>
      <c r="BP32" s="552">
        <v>-3.93399635897761</v>
      </c>
      <c r="BQ32" s="552">
        <v>-0.593078853479132</v>
      </c>
      <c r="BR32" s="574">
        <v>0.0737220678816303</v>
      </c>
      <c r="BS32" s="585">
        <v>-2.11471785291032</v>
      </c>
      <c r="BT32" s="586">
        <v>8.31929233361415</v>
      </c>
      <c r="BU32" s="552">
        <v>-0.254194439635904</v>
      </c>
      <c r="BV32" s="590">
        <v>-10.4340101865245</v>
      </c>
      <c r="BW32" s="581">
        <v>13.5644594452454</v>
      </c>
      <c r="BX32" s="585">
        <v>-3.28697176394292</v>
      </c>
      <c r="BY32" s="586">
        <v>0.993817747823645</v>
      </c>
      <c r="BZ32" s="552">
        <v>-3.30741906264106</v>
      </c>
      <c r="CA32" s="590">
        <v>-4.28078951176657</v>
      </c>
      <c r="CB32" s="581">
        <v>141.378013995706</v>
      </c>
    </row>
    <row r="33" s="159" customFormat="1" outlineLevel="2" spans="1:80">
      <c r="A33" s="565" t="s">
        <v>54</v>
      </c>
      <c r="B33" s="554">
        <v>17.453731</v>
      </c>
      <c r="C33" s="555">
        <v>18.1288</v>
      </c>
      <c r="D33" s="556">
        <v>0.962762620802258</v>
      </c>
      <c r="E33" s="557">
        <v>-0.675069000000022</v>
      </c>
      <c r="F33" s="558">
        <v>19.525684</v>
      </c>
      <c r="G33" s="554">
        <v>0</v>
      </c>
      <c r="H33" s="555">
        <v>0</v>
      </c>
      <c r="I33" s="556" t="s">
        <v>29</v>
      </c>
      <c r="J33" s="557">
        <v>0</v>
      </c>
      <c r="K33" s="558">
        <v>0</v>
      </c>
      <c r="L33" s="554">
        <v>12.215701</v>
      </c>
      <c r="M33" s="555">
        <v>12.60000004</v>
      </c>
      <c r="N33" s="556">
        <v>0.969500076287301</v>
      </c>
      <c r="O33" s="557">
        <v>-0.38429904</v>
      </c>
      <c r="P33" s="558">
        <v>13.638094</v>
      </c>
      <c r="Q33" s="554">
        <v>5.23802999999998</v>
      </c>
      <c r="R33" s="555">
        <v>5.52879996</v>
      </c>
      <c r="S33" s="556">
        <v>0.947408124348195</v>
      </c>
      <c r="T33" s="557">
        <v>-0.290769960000022</v>
      </c>
      <c r="U33" s="558">
        <v>5.88759</v>
      </c>
      <c r="V33" s="568">
        <v>0.300109472295636</v>
      </c>
      <c r="W33" s="552">
        <v>0.304973299942633</v>
      </c>
      <c r="X33" s="552">
        <v>0.984051627969034</v>
      </c>
      <c r="Y33" s="573">
        <v>-0.00486382764699661</v>
      </c>
      <c r="Z33" s="574">
        <v>0.301530537931475</v>
      </c>
      <c r="AA33" s="554">
        <v>1.85034300000001</v>
      </c>
      <c r="AB33" s="555">
        <v>2.96130835</v>
      </c>
      <c r="AC33" s="556">
        <v>0.624839692901283</v>
      </c>
      <c r="AD33" s="557">
        <v>-1.11096534999999</v>
      </c>
      <c r="AE33" s="558">
        <v>-6.765197</v>
      </c>
      <c r="AF33" s="554">
        <v>1.002493</v>
      </c>
      <c r="AG33" s="555">
        <v>1.44244033</v>
      </c>
      <c r="AH33" s="556">
        <v>0.6949978998438</v>
      </c>
      <c r="AI33" s="557">
        <v>-0.439947330000002</v>
      </c>
      <c r="AJ33" s="558">
        <v>0.699023</v>
      </c>
      <c r="AK33" s="554">
        <v>0.01176</v>
      </c>
      <c r="AL33" s="555">
        <v>0.14</v>
      </c>
      <c r="AM33" s="552">
        <v>0.084</v>
      </c>
      <c r="AN33" s="557">
        <v>-0.12824</v>
      </c>
      <c r="AO33" s="558">
        <v>0.03996</v>
      </c>
      <c r="AP33" s="554">
        <v>0</v>
      </c>
      <c r="AQ33" s="555">
        <v>0</v>
      </c>
      <c r="AR33" s="552" t="s">
        <v>29</v>
      </c>
      <c r="AS33" s="557">
        <v>0</v>
      </c>
      <c r="AT33" s="558">
        <v>0</v>
      </c>
      <c r="AU33" s="554">
        <v>2.39695399999997</v>
      </c>
      <c r="AV33" s="555">
        <v>1.26505128</v>
      </c>
      <c r="AW33" s="556">
        <v>1.89474848798222</v>
      </c>
      <c r="AX33" s="557">
        <v>1.13190271999997</v>
      </c>
      <c r="AY33" s="558">
        <v>11.993724</v>
      </c>
      <c r="AZ33" s="568">
        <v>0.137331897689954</v>
      </c>
      <c r="BA33" s="552">
        <v>0.0697813026786108</v>
      </c>
      <c r="BB33" s="552">
        <v>1.96803287439987</v>
      </c>
      <c r="BC33" s="573">
        <v>0.0675505950113431</v>
      </c>
      <c r="BD33" s="574">
        <v>0.614253718333248</v>
      </c>
      <c r="BE33" s="554">
        <v>1</v>
      </c>
      <c r="BF33" s="555">
        <v>1</v>
      </c>
      <c r="BG33" s="552">
        <v>1</v>
      </c>
      <c r="BH33" s="555">
        <v>0</v>
      </c>
      <c r="BI33" s="581">
        <v>7.58333333</v>
      </c>
      <c r="BJ33" s="554">
        <v>17.453731</v>
      </c>
      <c r="BK33" s="555">
        <v>18.1288</v>
      </c>
      <c r="BL33" s="552">
        <v>0.962762620802258</v>
      </c>
      <c r="BM33" s="581">
        <v>-0.675069000000022</v>
      </c>
      <c r="BN33" s="568">
        <v>0.106014181151297</v>
      </c>
      <c r="BO33" s="552">
        <v>0.16334828284277</v>
      </c>
      <c r="BP33" s="552">
        <v>0.649007013152019</v>
      </c>
      <c r="BQ33" s="552">
        <v>-0.0573341016914725</v>
      </c>
      <c r="BR33" s="574">
        <v>-0.346476825088432</v>
      </c>
      <c r="BS33" s="585">
        <v>9.43270031556307</v>
      </c>
      <c r="BT33" s="586">
        <v>6.1218886577617</v>
      </c>
      <c r="BU33" s="552">
        <v>1.54081539911768</v>
      </c>
      <c r="BV33" s="590">
        <v>3.31081165780138</v>
      </c>
      <c r="BW33" s="581">
        <v>-2.88619592304555</v>
      </c>
      <c r="BX33" s="585">
        <v>1.2954106346769</v>
      </c>
      <c r="BY33" s="586">
        <v>0.427193365392023</v>
      </c>
      <c r="BZ33" s="552">
        <v>3.03237535884515</v>
      </c>
      <c r="CA33" s="590">
        <v>0.86821726928488</v>
      </c>
      <c r="CB33" s="581">
        <v>-1.77285657756899</v>
      </c>
    </row>
    <row r="34" s="159" customFormat="1" outlineLevel="2" spans="1:80">
      <c r="A34" s="565" t="s">
        <v>55</v>
      </c>
      <c r="B34" s="554">
        <v>26.158988</v>
      </c>
      <c r="C34" s="555">
        <v>25.056</v>
      </c>
      <c r="D34" s="556">
        <v>1.04402091315453</v>
      </c>
      <c r="E34" s="557">
        <v>1.102988</v>
      </c>
      <c r="F34" s="558">
        <v>29.324017</v>
      </c>
      <c r="G34" s="554">
        <v>0</v>
      </c>
      <c r="H34" s="555">
        <v>0</v>
      </c>
      <c r="I34" s="556" t="s">
        <v>29</v>
      </c>
      <c r="J34" s="557">
        <v>0</v>
      </c>
      <c r="K34" s="558">
        <v>0</v>
      </c>
      <c r="L34" s="554">
        <v>20.035098</v>
      </c>
      <c r="M34" s="555">
        <v>17.49999989</v>
      </c>
      <c r="N34" s="556">
        <v>1.14486275005342</v>
      </c>
      <c r="O34" s="557">
        <v>2.53509810999999</v>
      </c>
      <c r="P34" s="558">
        <v>-213.582345</v>
      </c>
      <c r="Q34" s="554">
        <v>6.12389</v>
      </c>
      <c r="R34" s="555">
        <v>7.55600011</v>
      </c>
      <c r="S34" s="556">
        <v>0.810467166602516</v>
      </c>
      <c r="T34" s="557">
        <v>-1.43211011</v>
      </c>
      <c r="U34" s="558">
        <v>242.906362</v>
      </c>
      <c r="V34" s="568">
        <v>0.234102710701194</v>
      </c>
      <c r="W34" s="552">
        <v>0.301564499920179</v>
      </c>
      <c r="X34" s="552">
        <v>0.776293996021278</v>
      </c>
      <c r="Y34" s="573">
        <v>-0.0674617892189848</v>
      </c>
      <c r="Z34" s="574">
        <v>8.28352957236384</v>
      </c>
      <c r="AA34" s="554">
        <v>2.00316</v>
      </c>
      <c r="AB34" s="555">
        <v>2.65137602</v>
      </c>
      <c r="AC34" s="556">
        <v>0.755517129554486</v>
      </c>
      <c r="AD34" s="557">
        <v>-0.648216020000003</v>
      </c>
      <c r="AE34" s="558">
        <v>2.402452</v>
      </c>
      <c r="AF34" s="554">
        <v>0.101464</v>
      </c>
      <c r="AG34" s="555">
        <v>0.34485</v>
      </c>
      <c r="AH34" s="556">
        <v>0.294226475279107</v>
      </c>
      <c r="AI34" s="557">
        <v>-0.243386</v>
      </c>
      <c r="AJ34" s="558">
        <v>0.775983</v>
      </c>
      <c r="AK34" s="554">
        <v>0.024</v>
      </c>
      <c r="AL34" s="555">
        <v>0</v>
      </c>
      <c r="AM34" s="552" t="s">
        <v>29</v>
      </c>
      <c r="AN34" s="557">
        <v>0.024</v>
      </c>
      <c r="AO34" s="558">
        <v>0.07477</v>
      </c>
      <c r="AP34" s="554">
        <v>0</v>
      </c>
      <c r="AQ34" s="555">
        <v>0</v>
      </c>
      <c r="AR34" s="552" t="s">
        <v>29</v>
      </c>
      <c r="AS34" s="557">
        <v>0</v>
      </c>
      <c r="AT34" s="558">
        <v>0</v>
      </c>
      <c r="AU34" s="554">
        <v>4.04326600000001</v>
      </c>
      <c r="AV34" s="555">
        <v>4.55977409</v>
      </c>
      <c r="AW34" s="556">
        <v>0.886725070188731</v>
      </c>
      <c r="AX34" s="557">
        <v>-0.516508089999993</v>
      </c>
      <c r="AY34" s="558">
        <v>239.802697</v>
      </c>
      <c r="AZ34" s="568">
        <v>0.154565077211703</v>
      </c>
      <c r="BA34" s="552">
        <v>0.181983320961047</v>
      </c>
      <c r="BB34" s="552">
        <v>0.849336501803848</v>
      </c>
      <c r="BC34" s="573">
        <v>-0.0274182437493444</v>
      </c>
      <c r="BD34" s="574">
        <v>8.17768919585608</v>
      </c>
      <c r="BE34" s="554">
        <v>0.857142857142857</v>
      </c>
      <c r="BF34" s="555">
        <v>0.857142857142857</v>
      </c>
      <c r="BG34" s="552">
        <v>1</v>
      </c>
      <c r="BH34" s="555">
        <v>0</v>
      </c>
      <c r="BI34" s="581">
        <v>6</v>
      </c>
      <c r="BJ34" s="554">
        <v>30.5188193333333</v>
      </c>
      <c r="BK34" s="555">
        <v>29.232</v>
      </c>
      <c r="BL34" s="552">
        <v>1.04402091315453</v>
      </c>
      <c r="BM34" s="581">
        <v>1.28681933333333</v>
      </c>
      <c r="BN34" s="568">
        <v>0.0765763568529485</v>
      </c>
      <c r="BO34" s="552">
        <v>0.105818008461047</v>
      </c>
      <c r="BP34" s="552">
        <v>0.723660915250896</v>
      </c>
      <c r="BQ34" s="552">
        <v>-0.0292416516080988</v>
      </c>
      <c r="BR34" s="574">
        <v>0.0819277931805864</v>
      </c>
      <c r="BS34" s="585">
        <v>13.0588609996206</v>
      </c>
      <c r="BT34" s="586">
        <v>9.45018730311968</v>
      </c>
      <c r="BU34" s="552">
        <v>1.38186266374949</v>
      </c>
      <c r="BV34" s="590">
        <v>3.60867369650094</v>
      </c>
      <c r="BW34" s="581">
        <v>12.2058700860621</v>
      </c>
      <c r="BX34" s="585">
        <v>2.01844385870325</v>
      </c>
      <c r="BY34" s="586">
        <v>1.71977646912564</v>
      </c>
      <c r="BZ34" s="552">
        <v>1.17366640080234</v>
      </c>
      <c r="CA34" s="590">
        <v>0.298667389577612</v>
      </c>
      <c r="CB34" s="581">
        <v>99.8158119288127</v>
      </c>
    </row>
    <row r="35" s="159" customFormat="1" outlineLevel="2" spans="1:80">
      <c r="A35" s="565" t="s">
        <v>56</v>
      </c>
      <c r="B35" s="554">
        <v>23.92236</v>
      </c>
      <c r="C35" s="555">
        <v>34.8</v>
      </c>
      <c r="D35" s="556">
        <v>0.687424137931034</v>
      </c>
      <c r="E35" s="557">
        <v>-10.87764</v>
      </c>
      <c r="F35" s="558">
        <v>24.402084</v>
      </c>
      <c r="G35" s="554">
        <v>0</v>
      </c>
      <c r="H35" s="555">
        <v>0</v>
      </c>
      <c r="I35" s="556" t="s">
        <v>29</v>
      </c>
      <c r="J35" s="557">
        <v>0</v>
      </c>
      <c r="K35" s="558">
        <v>0</v>
      </c>
      <c r="L35" s="554">
        <v>15.792368</v>
      </c>
      <c r="M35" s="555">
        <v>24.36</v>
      </c>
      <c r="N35" s="556">
        <v>0.648290968801314</v>
      </c>
      <c r="O35" s="557">
        <v>-8.56763199999999</v>
      </c>
      <c r="P35" s="558">
        <v>13.755015</v>
      </c>
      <c r="Q35" s="554">
        <v>8.12999199999998</v>
      </c>
      <c r="R35" s="555">
        <v>10.44</v>
      </c>
      <c r="S35" s="556">
        <v>0.778734865900381</v>
      </c>
      <c r="T35" s="557">
        <v>-2.31000800000002</v>
      </c>
      <c r="U35" s="558">
        <v>10.647069</v>
      </c>
      <c r="V35" s="568">
        <v>0.339849078435405</v>
      </c>
      <c r="W35" s="552">
        <v>0.3</v>
      </c>
      <c r="X35" s="552">
        <v>1.13283026145135</v>
      </c>
      <c r="Y35" s="573">
        <v>0.0398490784354046</v>
      </c>
      <c r="Z35" s="574">
        <v>0.436318021034597</v>
      </c>
      <c r="AA35" s="554">
        <v>1.210382</v>
      </c>
      <c r="AB35" s="555">
        <v>2.08670901</v>
      </c>
      <c r="AC35" s="556">
        <v>0.580043501130039</v>
      </c>
      <c r="AD35" s="557">
        <v>-0.876327010000003</v>
      </c>
      <c r="AE35" s="558">
        <v>1.91415</v>
      </c>
      <c r="AF35" s="554">
        <v>0.417908</v>
      </c>
      <c r="AG35" s="555">
        <v>1.024904</v>
      </c>
      <c r="AH35" s="556">
        <v>0.407753311529665</v>
      </c>
      <c r="AI35" s="557">
        <v>-0.606996</v>
      </c>
      <c r="AJ35" s="558">
        <v>0.50858</v>
      </c>
      <c r="AK35" s="554">
        <v>0.12608</v>
      </c>
      <c r="AL35" s="555">
        <v>0.05</v>
      </c>
      <c r="AM35" s="552">
        <v>2.5216</v>
      </c>
      <c r="AN35" s="557">
        <v>0.0760799999999999</v>
      </c>
      <c r="AO35" s="558">
        <v>0</v>
      </c>
      <c r="AP35" s="554">
        <v>0</v>
      </c>
      <c r="AQ35" s="555">
        <v>0</v>
      </c>
      <c r="AR35" s="552" t="s">
        <v>29</v>
      </c>
      <c r="AS35" s="557">
        <v>0</v>
      </c>
      <c r="AT35" s="558">
        <v>0</v>
      </c>
      <c r="AU35" s="554">
        <v>6.62778199999998</v>
      </c>
      <c r="AV35" s="555">
        <v>7.37838699</v>
      </c>
      <c r="AW35" s="556">
        <v>0.89826977210367</v>
      </c>
      <c r="AX35" s="557">
        <v>-0.750604990000013</v>
      </c>
      <c r="AY35" s="558">
        <v>8.224339</v>
      </c>
      <c r="AZ35" s="568">
        <v>0.27705385254632</v>
      </c>
      <c r="BA35" s="552">
        <v>0.212022614655172</v>
      </c>
      <c r="BB35" s="552">
        <v>1.30671840358592</v>
      </c>
      <c r="BC35" s="573">
        <v>0.0650312378911478</v>
      </c>
      <c r="BD35" s="574">
        <v>0.337034287727228</v>
      </c>
      <c r="BE35" s="554">
        <v>0.857142857142857</v>
      </c>
      <c r="BF35" s="555">
        <v>0.857142857142857</v>
      </c>
      <c r="BG35" s="552">
        <v>1</v>
      </c>
      <c r="BH35" s="555">
        <v>0</v>
      </c>
      <c r="BI35" s="581">
        <v>3</v>
      </c>
      <c r="BJ35" s="554">
        <v>27.90942</v>
      </c>
      <c r="BK35" s="555">
        <v>40.6</v>
      </c>
      <c r="BL35" s="552">
        <v>0.687424137931034</v>
      </c>
      <c r="BM35" s="581">
        <v>-12.69058</v>
      </c>
      <c r="BN35" s="568">
        <v>0.0505962622416851</v>
      </c>
      <c r="BO35" s="552">
        <v>0.0599629025862069</v>
      </c>
      <c r="BP35" s="552">
        <v>0.843792746172424</v>
      </c>
      <c r="BQ35" s="552">
        <v>-0.00936664034452182</v>
      </c>
      <c r="BR35" s="574">
        <v>0.0784420707673984</v>
      </c>
      <c r="BS35" s="585">
        <v>19.7643058141975</v>
      </c>
      <c r="BT35" s="586">
        <v>16.6769778791534</v>
      </c>
      <c r="BU35" s="552">
        <v>1.18512514422073</v>
      </c>
      <c r="BV35" s="590">
        <v>3.08732793504419</v>
      </c>
      <c r="BW35" s="581">
        <v>12.7482611080636</v>
      </c>
      <c r="BX35" s="585">
        <v>5.47577706872706</v>
      </c>
      <c r="BY35" s="586">
        <v>3.53589645448457</v>
      </c>
      <c r="BZ35" s="552">
        <v>1.54862483650565</v>
      </c>
      <c r="CA35" s="590">
        <v>1.9398806142425</v>
      </c>
      <c r="CB35" s="581">
        <v>4.29660110231695</v>
      </c>
    </row>
    <row r="36" s="159" customFormat="1" outlineLevel="2" spans="1:80">
      <c r="A36" s="565" t="s">
        <v>57</v>
      </c>
      <c r="B36" s="554">
        <v>14.480778</v>
      </c>
      <c r="C36" s="555">
        <v>165</v>
      </c>
      <c r="D36" s="556">
        <v>0.0877622909090909</v>
      </c>
      <c r="E36" s="557">
        <v>-150.519222</v>
      </c>
      <c r="F36" s="558">
        <v>0</v>
      </c>
      <c r="G36" s="554">
        <v>0</v>
      </c>
      <c r="H36" s="555">
        <v>1</v>
      </c>
      <c r="I36" s="556">
        <v>0</v>
      </c>
      <c r="J36" s="557">
        <v>-1</v>
      </c>
      <c r="K36" s="558">
        <v>0</v>
      </c>
      <c r="L36" s="554">
        <v>12.260746</v>
      </c>
      <c r="M36" s="555">
        <v>129.525</v>
      </c>
      <c r="N36" s="556">
        <v>0.0946593012931866</v>
      </c>
      <c r="O36" s="557">
        <v>-117.264254</v>
      </c>
      <c r="P36" s="558">
        <v>0</v>
      </c>
      <c r="Q36" s="554">
        <v>2.22003200000001</v>
      </c>
      <c r="R36" s="555">
        <v>35.475</v>
      </c>
      <c r="S36" s="556">
        <v>0.0625801832276252</v>
      </c>
      <c r="T36" s="557">
        <v>-33.254968</v>
      </c>
      <c r="U36" s="558">
        <v>0</v>
      </c>
      <c r="V36" s="568">
        <v>0.153308889895281</v>
      </c>
      <c r="W36" s="552">
        <v>0.215</v>
      </c>
      <c r="X36" s="552">
        <v>0.713064604164098</v>
      </c>
      <c r="Y36" s="573">
        <v>-0.061691110104719</v>
      </c>
      <c r="Z36" s="574" t="s">
        <v>29</v>
      </c>
      <c r="AA36" s="554">
        <v>8.41472599999997</v>
      </c>
      <c r="AB36" s="555">
        <v>12.29344442</v>
      </c>
      <c r="AC36" s="556">
        <v>0.684488879805743</v>
      </c>
      <c r="AD36" s="557">
        <v>-3.87871842000003</v>
      </c>
      <c r="AE36" s="558">
        <v>1.86</v>
      </c>
      <c r="AF36" s="554">
        <v>17.980876</v>
      </c>
      <c r="AG36" s="555">
        <v>17.498286</v>
      </c>
      <c r="AH36" s="556">
        <v>1.02757927262133</v>
      </c>
      <c r="AI36" s="557">
        <v>0.482589999999991</v>
      </c>
      <c r="AJ36" s="558">
        <v>0.499849</v>
      </c>
      <c r="AK36" s="554">
        <v>0.0018</v>
      </c>
      <c r="AL36" s="555">
        <v>0</v>
      </c>
      <c r="AM36" s="552" t="s">
        <v>29</v>
      </c>
      <c r="AN36" s="557">
        <v>0.0018</v>
      </c>
      <c r="AO36" s="558">
        <v>0</v>
      </c>
      <c r="AP36" s="554">
        <v>0</v>
      </c>
      <c r="AQ36" s="555">
        <v>0</v>
      </c>
      <c r="AR36" s="552" t="s">
        <v>29</v>
      </c>
      <c r="AS36" s="557">
        <v>0</v>
      </c>
      <c r="AT36" s="558">
        <v>0</v>
      </c>
      <c r="AU36" s="252">
        <v>-24.17377</v>
      </c>
      <c r="AV36" s="555">
        <v>4.68326957999998</v>
      </c>
      <c r="AW36" s="556">
        <v>-5.16172934038105</v>
      </c>
      <c r="AX36" s="557">
        <v>-28.8570395799999</v>
      </c>
      <c r="AY36" s="558">
        <v>-2.359849</v>
      </c>
      <c r="AZ36" s="568">
        <v>-1.66936956011617</v>
      </c>
      <c r="BA36" s="552">
        <v>0.0283834519999999</v>
      </c>
      <c r="BB36" s="552">
        <v>-58.8148883411426</v>
      </c>
      <c r="BC36" s="573">
        <v>-1.69775301211617</v>
      </c>
      <c r="BD36" s="574" t="s">
        <v>29</v>
      </c>
      <c r="BE36" s="554">
        <v>6.71428571428571</v>
      </c>
      <c r="BF36" s="555">
        <v>7.14285714285714</v>
      </c>
      <c r="BG36" s="552">
        <v>0.94</v>
      </c>
      <c r="BH36" s="555">
        <v>-0.428571428571429</v>
      </c>
      <c r="BI36" s="581">
        <v>16.08333333</v>
      </c>
      <c r="BJ36" s="554">
        <v>2.15671161702128</v>
      </c>
      <c r="BK36" s="555">
        <v>23.1</v>
      </c>
      <c r="BL36" s="552">
        <v>0.0933641392649903</v>
      </c>
      <c r="BM36" s="581">
        <v>-20.9432883829787</v>
      </c>
      <c r="BN36" s="568">
        <v>0.581096264302924</v>
      </c>
      <c r="BO36" s="552">
        <v>0.0745057237575758</v>
      </c>
      <c r="BP36" s="552">
        <v>7.79935064041087</v>
      </c>
      <c r="BQ36" s="552">
        <v>0.506590540545348</v>
      </c>
      <c r="BR36" s="574" t="s">
        <v>29</v>
      </c>
      <c r="BS36" s="585">
        <v>1.72088526709011</v>
      </c>
      <c r="BT36" s="586">
        <v>13.4217876099528</v>
      </c>
      <c r="BU36" s="552">
        <v>0.128215802328297</v>
      </c>
      <c r="BV36" s="590">
        <v>-11.7009023428627</v>
      </c>
      <c r="BW36" s="581">
        <v>0</v>
      </c>
      <c r="BX36" s="585">
        <v>-2.87279348133261</v>
      </c>
      <c r="BY36" s="586">
        <v>0.38095666438129</v>
      </c>
      <c r="BZ36" s="552">
        <v>-7.54099809750882</v>
      </c>
      <c r="CA36" s="590">
        <v>-3.2537501457139</v>
      </c>
      <c r="CB36" s="581">
        <v>-1.26873602150538</v>
      </c>
    </row>
    <row r="37" s="159" customFormat="1" outlineLevel="2" spans="1:80">
      <c r="A37" s="565" t="s">
        <v>58</v>
      </c>
      <c r="B37" s="554">
        <v>24.559951</v>
      </c>
      <c r="C37" s="555">
        <v>237.63864</v>
      </c>
      <c r="D37" s="556">
        <v>0.103349989715477</v>
      </c>
      <c r="E37" s="557">
        <v>-213.078689</v>
      </c>
      <c r="F37" s="558">
        <v>242.601054</v>
      </c>
      <c r="G37" s="554">
        <v>0</v>
      </c>
      <c r="H37" s="555">
        <v>0</v>
      </c>
      <c r="I37" s="556" t="s">
        <v>29</v>
      </c>
      <c r="J37" s="557">
        <v>0</v>
      </c>
      <c r="K37" s="558">
        <v>0</v>
      </c>
      <c r="L37" s="554">
        <v>18.543773</v>
      </c>
      <c r="M37" s="555">
        <v>182.9817528</v>
      </c>
      <c r="N37" s="556">
        <v>0.101342197876246</v>
      </c>
      <c r="O37" s="557">
        <v>-164.4379798</v>
      </c>
      <c r="P37" s="558">
        <v>193.630655</v>
      </c>
      <c r="Q37" s="554">
        <v>6.01617799999999</v>
      </c>
      <c r="R37" s="555">
        <v>54.6568872</v>
      </c>
      <c r="S37" s="556">
        <v>0.110071727612033</v>
      </c>
      <c r="T37" s="557">
        <v>-48.6407092</v>
      </c>
      <c r="U37" s="558">
        <v>48.970399</v>
      </c>
      <c r="V37" s="568">
        <v>0.244958876343035</v>
      </c>
      <c r="W37" s="552">
        <v>0.23</v>
      </c>
      <c r="X37" s="552">
        <v>1.0650385927958</v>
      </c>
      <c r="Y37" s="573">
        <v>0.0149588763430347</v>
      </c>
      <c r="Z37" s="574">
        <v>0.20185567289415</v>
      </c>
      <c r="AA37" s="554">
        <v>6.362448</v>
      </c>
      <c r="AB37" s="555">
        <v>18.98822409</v>
      </c>
      <c r="AC37" s="556">
        <v>0.335073357563267</v>
      </c>
      <c r="AD37" s="557">
        <v>-12.62577609</v>
      </c>
      <c r="AE37" s="558">
        <v>19.505885</v>
      </c>
      <c r="AF37" s="554">
        <v>27.694593</v>
      </c>
      <c r="AG37" s="555">
        <v>39.21714733</v>
      </c>
      <c r="AH37" s="556">
        <v>0.706185811195258</v>
      </c>
      <c r="AI37" s="557">
        <v>-11.52255433</v>
      </c>
      <c r="AJ37" s="558">
        <v>30.375319</v>
      </c>
      <c r="AK37" s="554">
        <v>0</v>
      </c>
      <c r="AL37" s="555">
        <v>0</v>
      </c>
      <c r="AM37" s="552" t="s">
        <v>29</v>
      </c>
      <c r="AN37" s="557">
        <v>0</v>
      </c>
      <c r="AO37" s="558">
        <v>0</v>
      </c>
      <c r="AP37" s="554">
        <v>0</v>
      </c>
      <c r="AQ37" s="555">
        <v>0</v>
      </c>
      <c r="AR37" s="552" t="s">
        <v>29</v>
      </c>
      <c r="AS37" s="557">
        <v>0</v>
      </c>
      <c r="AT37" s="558">
        <v>0.004681</v>
      </c>
      <c r="AU37" s="252">
        <v>-28.040863</v>
      </c>
      <c r="AV37" s="555">
        <v>-3.54848421999998</v>
      </c>
      <c r="AW37" s="556">
        <v>-5.90220873519909</v>
      </c>
      <c r="AX37" s="557">
        <v>-24.49237878</v>
      </c>
      <c r="AY37" s="558">
        <v>-0.915485999999989</v>
      </c>
      <c r="AZ37" s="568">
        <v>-1.14173122739537</v>
      </c>
      <c r="BA37" s="552">
        <v>-0.0149322695164388</v>
      </c>
      <c r="BB37" s="552">
        <v>-74.4606630049397</v>
      </c>
      <c r="BC37" s="573">
        <v>-1.12679895787893</v>
      </c>
      <c r="BD37" s="574">
        <v>-0.00377362746330026</v>
      </c>
      <c r="BE37" s="554">
        <v>4.28571428571429</v>
      </c>
      <c r="BF37" s="555">
        <v>5.42857142857143</v>
      </c>
      <c r="BG37" s="552">
        <v>0.789473684210526</v>
      </c>
      <c r="BH37" s="555">
        <v>-1.14285714285714</v>
      </c>
      <c r="BI37" s="581">
        <v>21.9999999966667</v>
      </c>
      <c r="BJ37" s="554">
        <v>5.73065523333333</v>
      </c>
      <c r="BK37" s="555">
        <v>43.7755389473684</v>
      </c>
      <c r="BL37" s="552">
        <v>0.130909986972938</v>
      </c>
      <c r="BM37" s="581">
        <v>-38.0448837140351</v>
      </c>
      <c r="BN37" s="568">
        <v>0.259057845840165</v>
      </c>
      <c r="BO37" s="552">
        <v>0.0799037736034847</v>
      </c>
      <c r="BP37" s="552">
        <v>3.24212279542286</v>
      </c>
      <c r="BQ37" s="552">
        <v>0.17915407223668</v>
      </c>
      <c r="BR37" s="574">
        <v>0.0804031337802844</v>
      </c>
      <c r="BS37" s="585">
        <v>3.86014172532333</v>
      </c>
      <c r="BT37" s="586">
        <v>12.5150534812337</v>
      </c>
      <c r="BU37" s="552">
        <v>0.3084398904976</v>
      </c>
      <c r="BV37" s="590">
        <v>-8.65491175591036</v>
      </c>
      <c r="BW37" s="581">
        <v>12.4373261710504</v>
      </c>
      <c r="BX37" s="585">
        <v>-4.40724434997347</v>
      </c>
      <c r="BY37" s="586">
        <v>-0.186878151594428</v>
      </c>
      <c r="BZ37" s="552">
        <v>-21.5835185246175</v>
      </c>
      <c r="CA37" s="590">
        <v>-4.22036619837904</v>
      </c>
      <c r="CB37" s="581">
        <v>-0.046933835609099</v>
      </c>
    </row>
    <row r="38" s="159" customFormat="1" outlineLevel="2" spans="1:80">
      <c r="A38" s="565" t="s">
        <v>59</v>
      </c>
      <c r="B38" s="554">
        <v>0</v>
      </c>
      <c r="C38" s="555">
        <v>0</v>
      </c>
      <c r="D38" s="556" t="s">
        <v>29</v>
      </c>
      <c r="E38" s="557">
        <v>0</v>
      </c>
      <c r="F38" s="558">
        <v>20.744949</v>
      </c>
      <c r="G38" s="554">
        <v>0</v>
      </c>
      <c r="H38" s="555">
        <v>0</v>
      </c>
      <c r="I38" s="556" t="s">
        <v>29</v>
      </c>
      <c r="J38" s="557">
        <v>0</v>
      </c>
      <c r="K38" s="558">
        <v>12.039101</v>
      </c>
      <c r="L38" s="554">
        <v>0</v>
      </c>
      <c r="M38" s="555">
        <v>0</v>
      </c>
      <c r="N38" s="556" t="s">
        <v>29</v>
      </c>
      <c r="O38" s="557">
        <v>0</v>
      </c>
      <c r="P38" s="558">
        <v>0</v>
      </c>
      <c r="Q38" s="554">
        <v>0</v>
      </c>
      <c r="R38" s="555">
        <v>0</v>
      </c>
      <c r="S38" s="556" t="s">
        <v>29</v>
      </c>
      <c r="T38" s="557">
        <v>0</v>
      </c>
      <c r="U38" s="558">
        <v>8.705848</v>
      </c>
      <c r="V38" s="568" t="s">
        <v>29</v>
      </c>
      <c r="W38" s="552" t="s">
        <v>29</v>
      </c>
      <c r="X38" s="552" t="s">
        <v>29</v>
      </c>
      <c r="Y38" s="573" t="s">
        <v>29</v>
      </c>
      <c r="Z38" s="574">
        <v>0.41966109437049</v>
      </c>
      <c r="AA38" s="554">
        <v>0</v>
      </c>
      <c r="AB38" s="555">
        <v>0</v>
      </c>
      <c r="AC38" s="556" t="s">
        <v>29</v>
      </c>
      <c r="AD38" s="557">
        <v>0</v>
      </c>
      <c r="AE38" s="558">
        <v>6.09136</v>
      </c>
      <c r="AF38" s="554">
        <v>0.0245639999999999</v>
      </c>
      <c r="AG38" s="555">
        <v>0</v>
      </c>
      <c r="AH38" s="556" t="s">
        <v>29</v>
      </c>
      <c r="AI38" s="557">
        <v>0.0245639999999999</v>
      </c>
      <c r="AJ38" s="558">
        <v>4.623469</v>
      </c>
      <c r="AK38" s="554">
        <v>0</v>
      </c>
      <c r="AL38" s="555">
        <v>0</v>
      </c>
      <c r="AM38" s="552" t="s">
        <v>29</v>
      </c>
      <c r="AN38" s="557">
        <v>0</v>
      </c>
      <c r="AO38" s="558">
        <v>0.0266</v>
      </c>
      <c r="AP38" s="554">
        <v>0</v>
      </c>
      <c r="AQ38" s="555">
        <v>0</v>
      </c>
      <c r="AR38" s="552" t="s">
        <v>29</v>
      </c>
      <c r="AS38" s="557">
        <v>0</v>
      </c>
      <c r="AT38" s="558">
        <v>0</v>
      </c>
      <c r="AU38" s="554">
        <v>-0.0245639999999999</v>
      </c>
      <c r="AV38" s="555">
        <v>0</v>
      </c>
      <c r="AW38" s="556" t="s">
        <v>29</v>
      </c>
      <c r="AX38" s="557">
        <v>-0.0245639999999999</v>
      </c>
      <c r="AY38" s="558">
        <v>-1.982381</v>
      </c>
      <c r="AZ38" s="568" t="s">
        <v>29</v>
      </c>
      <c r="BA38" s="552" t="s">
        <v>29</v>
      </c>
      <c r="BB38" s="552" t="s">
        <v>29</v>
      </c>
      <c r="BC38" s="573" t="s">
        <v>29</v>
      </c>
      <c r="BD38" s="574">
        <v>-0.0955596950370909</v>
      </c>
      <c r="BE38" s="554">
        <v>0.142857142857143</v>
      </c>
      <c r="BF38" s="555">
        <v>0</v>
      </c>
      <c r="BG38" s="552" t="s">
        <v>29</v>
      </c>
      <c r="BH38" s="555">
        <v>0.142857142857143</v>
      </c>
      <c r="BI38" s="581">
        <v>19</v>
      </c>
      <c r="BJ38" s="554">
        <v>0</v>
      </c>
      <c r="BK38" s="555" t="s">
        <v>29</v>
      </c>
      <c r="BL38" s="552" t="s">
        <v>29</v>
      </c>
      <c r="BM38" s="581" t="s">
        <v>29</v>
      </c>
      <c r="BN38" s="568" t="s">
        <v>29</v>
      </c>
      <c r="BO38" s="552" t="s">
        <v>29</v>
      </c>
      <c r="BP38" s="552" t="s">
        <v>29</v>
      </c>
      <c r="BQ38" s="552" t="s">
        <v>29</v>
      </c>
      <c r="BR38" s="574">
        <v>0.293630994224184</v>
      </c>
      <c r="BS38" s="585" t="s">
        <v>29</v>
      </c>
      <c r="BT38" s="586" t="s">
        <v>29</v>
      </c>
      <c r="BU38" s="552" t="s">
        <v>29</v>
      </c>
      <c r="BV38" s="590" t="s">
        <v>29</v>
      </c>
      <c r="BW38" s="581">
        <v>3.40563503060072</v>
      </c>
      <c r="BX38" s="585" t="s">
        <v>29</v>
      </c>
      <c r="BY38" s="586" t="s">
        <v>29</v>
      </c>
      <c r="BZ38" s="552" t="s">
        <v>29</v>
      </c>
      <c r="CA38" s="590" t="s">
        <v>29</v>
      </c>
      <c r="CB38" s="581">
        <v>-0.325441444931838</v>
      </c>
    </row>
    <row r="39" s="159" customFormat="1" outlineLevel="2" spans="1:80">
      <c r="A39" s="565" t="s">
        <v>60</v>
      </c>
      <c r="B39" s="554">
        <v>0</v>
      </c>
      <c r="C39" s="555">
        <v>0</v>
      </c>
      <c r="D39" s="556" t="s">
        <v>29</v>
      </c>
      <c r="E39" s="557">
        <v>0</v>
      </c>
      <c r="F39" s="558">
        <v>0</v>
      </c>
      <c r="G39" s="554">
        <v>0</v>
      </c>
      <c r="H39" s="555">
        <v>0</v>
      </c>
      <c r="I39" s="556" t="s">
        <v>29</v>
      </c>
      <c r="J39" s="557">
        <v>0</v>
      </c>
      <c r="K39" s="558">
        <v>0</v>
      </c>
      <c r="L39" s="554">
        <v>0</v>
      </c>
      <c r="M39" s="555">
        <v>0</v>
      </c>
      <c r="N39" s="556" t="s">
        <v>29</v>
      </c>
      <c r="O39" s="557">
        <v>0</v>
      </c>
      <c r="P39" s="558">
        <v>0</v>
      </c>
      <c r="Q39" s="554">
        <v>0</v>
      </c>
      <c r="R39" s="555">
        <v>0</v>
      </c>
      <c r="S39" s="556" t="s">
        <v>29</v>
      </c>
      <c r="T39" s="557">
        <v>0</v>
      </c>
      <c r="U39" s="558">
        <v>0</v>
      </c>
      <c r="V39" s="568" t="s">
        <v>29</v>
      </c>
      <c r="W39" s="552" t="s">
        <v>29</v>
      </c>
      <c r="X39" s="552" t="s">
        <v>29</v>
      </c>
      <c r="Y39" s="573" t="s">
        <v>29</v>
      </c>
      <c r="Z39" s="574" t="s">
        <v>29</v>
      </c>
      <c r="AA39" s="554">
        <v>0</v>
      </c>
      <c r="AB39" s="555">
        <v>0</v>
      </c>
      <c r="AC39" s="556" t="s">
        <v>29</v>
      </c>
      <c r="AD39" s="557">
        <v>0</v>
      </c>
      <c r="AE39" s="558">
        <v>0</v>
      </c>
      <c r="AF39" s="554">
        <v>0</v>
      </c>
      <c r="AG39" s="555">
        <v>0</v>
      </c>
      <c r="AH39" s="556" t="s">
        <v>29</v>
      </c>
      <c r="AI39" s="557">
        <v>0</v>
      </c>
      <c r="AJ39" s="558">
        <v>0</v>
      </c>
      <c r="AK39" s="554">
        <v>0</v>
      </c>
      <c r="AL39" s="555">
        <v>0</v>
      </c>
      <c r="AM39" s="552" t="s">
        <v>29</v>
      </c>
      <c r="AN39" s="557">
        <v>0</v>
      </c>
      <c r="AO39" s="558">
        <v>0</v>
      </c>
      <c r="AP39" s="554">
        <v>0</v>
      </c>
      <c r="AQ39" s="555">
        <v>0</v>
      </c>
      <c r="AR39" s="552" t="s">
        <v>29</v>
      </c>
      <c r="AS39" s="557">
        <v>0</v>
      </c>
      <c r="AT39" s="558">
        <v>0</v>
      </c>
      <c r="AU39" s="554">
        <v>0</v>
      </c>
      <c r="AV39" s="555">
        <v>0</v>
      </c>
      <c r="AW39" s="556" t="s">
        <v>29</v>
      </c>
      <c r="AX39" s="557">
        <v>0</v>
      </c>
      <c r="AY39" s="558">
        <v>0</v>
      </c>
      <c r="AZ39" s="568" t="s">
        <v>29</v>
      </c>
      <c r="BA39" s="552" t="s">
        <v>29</v>
      </c>
      <c r="BB39" s="552" t="s">
        <v>29</v>
      </c>
      <c r="BC39" s="573" t="s">
        <v>29</v>
      </c>
      <c r="BD39" s="574" t="s">
        <v>29</v>
      </c>
      <c r="BE39" s="554">
        <v>0</v>
      </c>
      <c r="BF39" s="555">
        <v>0</v>
      </c>
      <c r="BG39" s="552" t="s">
        <v>29</v>
      </c>
      <c r="BH39" s="555">
        <v>0</v>
      </c>
      <c r="BI39" s="581">
        <v>0</v>
      </c>
      <c r="BJ39" s="554" t="s">
        <v>29</v>
      </c>
      <c r="BK39" s="555" t="s">
        <v>29</v>
      </c>
      <c r="BL39" s="552" t="s">
        <v>29</v>
      </c>
      <c r="BM39" s="581" t="s">
        <v>29</v>
      </c>
      <c r="BN39" s="568" t="s">
        <v>29</v>
      </c>
      <c r="BO39" s="552" t="s">
        <v>29</v>
      </c>
      <c r="BP39" s="552" t="s">
        <v>29</v>
      </c>
      <c r="BQ39" s="552" t="s">
        <v>29</v>
      </c>
      <c r="BR39" s="574" t="s">
        <v>29</v>
      </c>
      <c r="BS39" s="585" t="s">
        <v>29</v>
      </c>
      <c r="BT39" s="586" t="s">
        <v>29</v>
      </c>
      <c r="BU39" s="552" t="s">
        <v>29</v>
      </c>
      <c r="BV39" s="590" t="s">
        <v>29</v>
      </c>
      <c r="BW39" s="581" t="s">
        <v>29</v>
      </c>
      <c r="BX39" s="585" t="s">
        <v>29</v>
      </c>
      <c r="BY39" s="586" t="s">
        <v>29</v>
      </c>
      <c r="BZ39" s="552" t="s">
        <v>29</v>
      </c>
      <c r="CA39" s="590" t="s">
        <v>29</v>
      </c>
      <c r="CB39" s="581" t="s">
        <v>29</v>
      </c>
    </row>
    <row r="40" s="159" customFormat="1" outlineLevel="2" spans="1:80">
      <c r="A40" s="565" t="s">
        <v>61</v>
      </c>
      <c r="B40" s="554">
        <v>0</v>
      </c>
      <c r="C40" s="555">
        <v>0</v>
      </c>
      <c r="D40" s="556" t="s">
        <v>29</v>
      </c>
      <c r="E40" s="557">
        <v>0</v>
      </c>
      <c r="F40" s="558">
        <v>0</v>
      </c>
      <c r="G40" s="554">
        <v>0</v>
      </c>
      <c r="H40" s="555">
        <v>0</v>
      </c>
      <c r="I40" s="556" t="s">
        <v>29</v>
      </c>
      <c r="J40" s="557">
        <v>0</v>
      </c>
      <c r="K40" s="558">
        <v>0</v>
      </c>
      <c r="L40" s="554">
        <v>0</v>
      </c>
      <c r="M40" s="555">
        <v>0</v>
      </c>
      <c r="N40" s="556" t="s">
        <v>29</v>
      </c>
      <c r="O40" s="557">
        <v>0</v>
      </c>
      <c r="P40" s="558">
        <v>0</v>
      </c>
      <c r="Q40" s="554"/>
      <c r="R40" s="555"/>
      <c r="S40" s="556" t="s">
        <v>29</v>
      </c>
      <c r="T40" s="557">
        <v>0</v>
      </c>
      <c r="U40" s="558"/>
      <c r="V40" s="568" t="s">
        <v>29</v>
      </c>
      <c r="W40" s="552" t="s">
        <v>29</v>
      </c>
      <c r="X40" s="552" t="s">
        <v>29</v>
      </c>
      <c r="Y40" s="573" t="s">
        <v>29</v>
      </c>
      <c r="Z40" s="574" t="s">
        <v>29</v>
      </c>
      <c r="AA40" s="554">
        <v>0</v>
      </c>
      <c r="AB40" s="555">
        <v>0</v>
      </c>
      <c r="AC40" s="556" t="s">
        <v>29</v>
      </c>
      <c r="AD40" s="557">
        <v>0</v>
      </c>
      <c r="AE40" s="558">
        <v>0</v>
      </c>
      <c r="AF40" s="554">
        <v>0.360088999999999</v>
      </c>
      <c r="AG40" s="555">
        <v>0.360089</v>
      </c>
      <c r="AH40" s="556">
        <v>0.999999999999997</v>
      </c>
      <c r="AI40" s="557">
        <v>-9.99200722162641e-16</v>
      </c>
      <c r="AJ40" s="558">
        <v>0.360089</v>
      </c>
      <c r="AK40" s="554">
        <v>0</v>
      </c>
      <c r="AL40" s="555">
        <v>0</v>
      </c>
      <c r="AM40" s="552" t="s">
        <v>29</v>
      </c>
      <c r="AN40" s="557">
        <v>0</v>
      </c>
      <c r="AO40" s="558">
        <v>0</v>
      </c>
      <c r="AP40" s="554">
        <v>0</v>
      </c>
      <c r="AQ40" s="555">
        <v>0</v>
      </c>
      <c r="AR40" s="552" t="s">
        <v>29</v>
      </c>
      <c r="AS40" s="557">
        <v>0</v>
      </c>
      <c r="AT40" s="558">
        <v>0</v>
      </c>
      <c r="AU40" s="554">
        <v>-0.360088999999999</v>
      </c>
      <c r="AV40" s="555">
        <v>-0.360089</v>
      </c>
      <c r="AW40" s="556">
        <v>1</v>
      </c>
      <c r="AX40" s="557">
        <v>9.99200722162641e-16</v>
      </c>
      <c r="AY40" s="558">
        <v>-0.360089</v>
      </c>
      <c r="AZ40" s="568" t="s">
        <v>29</v>
      </c>
      <c r="BA40" s="552" t="s">
        <v>29</v>
      </c>
      <c r="BB40" s="552" t="s">
        <v>29</v>
      </c>
      <c r="BC40" s="573" t="s">
        <v>29</v>
      </c>
      <c r="BD40" s="574" t="s">
        <v>29</v>
      </c>
      <c r="BE40" s="554">
        <v>0</v>
      </c>
      <c r="BF40" s="555">
        <v>0</v>
      </c>
      <c r="BG40" s="552" t="s">
        <v>29</v>
      </c>
      <c r="BH40" s="555">
        <v>0</v>
      </c>
      <c r="BI40" s="581">
        <v>0</v>
      </c>
      <c r="BJ40" s="554" t="s">
        <v>29</v>
      </c>
      <c r="BK40" s="555" t="s">
        <v>29</v>
      </c>
      <c r="BL40" s="552" t="s">
        <v>29</v>
      </c>
      <c r="BM40" s="581" t="s">
        <v>29</v>
      </c>
      <c r="BN40" s="568" t="s">
        <v>29</v>
      </c>
      <c r="BO40" s="552" t="s">
        <v>29</v>
      </c>
      <c r="BP40" s="552" t="s">
        <v>29</v>
      </c>
      <c r="BQ40" s="552" t="s">
        <v>29</v>
      </c>
      <c r="BR40" s="574" t="s">
        <v>29</v>
      </c>
      <c r="BS40" s="585" t="s">
        <v>29</v>
      </c>
      <c r="BT40" s="586" t="s">
        <v>29</v>
      </c>
      <c r="BU40" s="552" t="s">
        <v>29</v>
      </c>
      <c r="BV40" s="590" t="s">
        <v>29</v>
      </c>
      <c r="BW40" s="581" t="s">
        <v>29</v>
      </c>
      <c r="BX40" s="585" t="s">
        <v>29</v>
      </c>
      <c r="BY40" s="586" t="s">
        <v>29</v>
      </c>
      <c r="BZ40" s="552" t="s">
        <v>29</v>
      </c>
      <c r="CA40" s="590" t="s">
        <v>29</v>
      </c>
      <c r="CB40" s="581" t="s">
        <v>29</v>
      </c>
    </row>
    <row r="41" s="163" customFormat="1" spans="1:81">
      <c r="A41" s="559" t="s">
        <v>62</v>
      </c>
      <c r="B41" s="560">
        <v>183.545992</v>
      </c>
      <c r="C41" s="561">
        <v>737.46092336</v>
      </c>
      <c r="D41" s="562">
        <v>0.248889108813702</v>
      </c>
      <c r="E41" s="561">
        <v>-553.91493136</v>
      </c>
      <c r="F41" s="563">
        <v>635.556758</v>
      </c>
      <c r="G41" s="560">
        <v>25.0437749999999</v>
      </c>
      <c r="H41" s="561">
        <v>39.70681724</v>
      </c>
      <c r="I41" s="562">
        <v>0.630717260681656</v>
      </c>
      <c r="J41" s="561">
        <v>-14.6630422400001</v>
      </c>
      <c r="K41" s="563">
        <v>186.028624</v>
      </c>
      <c r="L41" s="560">
        <v>117.658766</v>
      </c>
      <c r="M41" s="561">
        <v>534.86653517</v>
      </c>
      <c r="N41" s="562">
        <v>0.219977804299541</v>
      </c>
      <c r="O41" s="561">
        <v>-417.20776917</v>
      </c>
      <c r="P41" s="563">
        <v>153.550042</v>
      </c>
      <c r="Q41" s="560">
        <v>41.6864659999999</v>
      </c>
      <c r="R41" s="561">
        <v>164.43757095</v>
      </c>
      <c r="S41" s="562">
        <v>0.253509375984855</v>
      </c>
      <c r="T41" s="561">
        <v>-122.75110495</v>
      </c>
      <c r="U41" s="563">
        <v>296.266902</v>
      </c>
      <c r="V41" s="569">
        <v>0.227117277505029</v>
      </c>
      <c r="W41" s="570">
        <v>0.222978012449519</v>
      </c>
      <c r="X41" s="570">
        <v>1.01856355705228</v>
      </c>
      <c r="Y41" s="562">
        <v>0.00413926505551029</v>
      </c>
      <c r="Z41" s="575">
        <v>0.466153334491016</v>
      </c>
      <c r="AA41" s="560">
        <v>51.7299389999999</v>
      </c>
      <c r="AB41" s="561">
        <v>87.47410173</v>
      </c>
      <c r="AC41" s="562">
        <v>0.591374337968865</v>
      </c>
      <c r="AD41" s="561">
        <v>-35.7441627300001</v>
      </c>
      <c r="AE41" s="563">
        <v>23.514455</v>
      </c>
      <c r="AF41" s="560">
        <v>75.5479279999999</v>
      </c>
      <c r="AG41" s="561">
        <v>89.70909832</v>
      </c>
      <c r="AH41" s="562">
        <v>0.842143432659573</v>
      </c>
      <c r="AI41" s="561">
        <v>-14.1611703200001</v>
      </c>
      <c r="AJ41" s="563">
        <v>78.608901</v>
      </c>
      <c r="AK41" s="560">
        <v>0.26364</v>
      </c>
      <c r="AL41" s="561">
        <v>0.19</v>
      </c>
      <c r="AM41" s="570">
        <v>1.38757894736842</v>
      </c>
      <c r="AN41" s="561">
        <v>0.0736399999999999</v>
      </c>
      <c r="AO41" s="563">
        <v>0.1602</v>
      </c>
      <c r="AP41" s="560">
        <v>0</v>
      </c>
      <c r="AQ41" s="561">
        <v>0</v>
      </c>
      <c r="AR41" s="570" t="s">
        <v>29</v>
      </c>
      <c r="AS41" s="561">
        <v>0</v>
      </c>
      <c r="AT41" s="563">
        <v>0.088629</v>
      </c>
      <c r="AU41" s="560">
        <v>-86.170776</v>
      </c>
      <c r="AV41" s="561">
        <v>-14.1056291</v>
      </c>
      <c r="AW41" s="562">
        <v>-4.1089636902476</v>
      </c>
      <c r="AX41" s="561">
        <v>-72.0651469</v>
      </c>
      <c r="AY41" s="563">
        <v>193.926307</v>
      </c>
      <c r="AZ41" s="569">
        <v>-0.469477840736506</v>
      </c>
      <c r="BA41" s="570">
        <v>-0.0191272902104864</v>
      </c>
      <c r="BB41" s="570">
        <v>-22.5449217097735</v>
      </c>
      <c r="BC41" s="562">
        <v>-0.45035055052602</v>
      </c>
      <c r="BD41" s="575">
        <v>0.305128227430476</v>
      </c>
      <c r="BE41" s="560">
        <v>30</v>
      </c>
      <c r="BF41" s="561">
        <v>32.4285714285714</v>
      </c>
      <c r="BG41" s="570">
        <v>0.92511013215859</v>
      </c>
      <c r="BH41" s="561">
        <v>-2.42857142857143</v>
      </c>
      <c r="BI41" s="582">
        <v>186.16666666</v>
      </c>
      <c r="BJ41" s="560">
        <v>6.11819973333333</v>
      </c>
      <c r="BK41" s="561">
        <v>22.7410857423789</v>
      </c>
      <c r="BL41" s="570">
        <v>0.269037274765287</v>
      </c>
      <c r="BM41" s="582">
        <v>-16.6228860090455</v>
      </c>
      <c r="BN41" s="569">
        <v>0.281836385727235</v>
      </c>
      <c r="BO41" s="570">
        <v>0.118615236359173</v>
      </c>
      <c r="BP41" s="570">
        <v>2.37605550836506</v>
      </c>
      <c r="BQ41" s="570">
        <v>0.163221149368062</v>
      </c>
      <c r="BR41" s="575">
        <v>0.0369981983576044</v>
      </c>
      <c r="BS41" s="587">
        <v>3.54815790523163</v>
      </c>
      <c r="BT41" s="588">
        <v>8.43062013527464</v>
      </c>
      <c r="BU41" s="570">
        <v>0.420865588568716</v>
      </c>
      <c r="BV41" s="570">
        <v>-4.88246223004301</v>
      </c>
      <c r="BW41" s="582">
        <v>27.028343119158</v>
      </c>
      <c r="BX41" s="587">
        <v>-1.66578151194031</v>
      </c>
      <c r="BY41" s="588">
        <v>-0.161254917981768</v>
      </c>
      <c r="BZ41" s="570">
        <v>-8.33011292175689</v>
      </c>
      <c r="CA41" s="570">
        <v>-1.50452659395854</v>
      </c>
      <c r="CB41" s="582">
        <v>8.24711042633138</v>
      </c>
      <c r="CC41" s="159"/>
    </row>
    <row r="42" s="159" customFormat="1" outlineLevel="2" spans="1:80">
      <c r="A42" s="565" t="s">
        <v>63</v>
      </c>
      <c r="B42" s="554">
        <v>0</v>
      </c>
      <c r="C42" s="555">
        <v>3.33962264</v>
      </c>
      <c r="D42" s="556">
        <v>0</v>
      </c>
      <c r="E42" s="557">
        <v>-3.33962264</v>
      </c>
      <c r="F42" s="558">
        <v>0</v>
      </c>
      <c r="G42" s="554">
        <v>0</v>
      </c>
      <c r="H42" s="555">
        <v>0</v>
      </c>
      <c r="I42" s="556" t="s">
        <v>29</v>
      </c>
      <c r="J42" s="557">
        <v>0</v>
      </c>
      <c r="K42" s="558">
        <v>0</v>
      </c>
      <c r="L42" s="554">
        <v>0</v>
      </c>
      <c r="M42" s="555">
        <v>0</v>
      </c>
      <c r="N42" s="556" t="s">
        <v>29</v>
      </c>
      <c r="O42" s="557">
        <v>0</v>
      </c>
      <c r="P42" s="558">
        <v>0</v>
      </c>
      <c r="Q42" s="554">
        <v>0</v>
      </c>
      <c r="R42" s="555">
        <v>3.33962264</v>
      </c>
      <c r="S42" s="556">
        <v>0</v>
      </c>
      <c r="T42" s="557">
        <v>-3.33962264</v>
      </c>
      <c r="U42" s="558">
        <v>0</v>
      </c>
      <c r="V42" s="568" t="s">
        <v>29</v>
      </c>
      <c r="W42" s="552" t="s">
        <v>29</v>
      </c>
      <c r="X42" s="552" t="s">
        <v>29</v>
      </c>
      <c r="Y42" s="573" t="s">
        <v>29</v>
      </c>
      <c r="Z42" s="574" t="s">
        <v>29</v>
      </c>
      <c r="AA42" s="554">
        <v>0</v>
      </c>
      <c r="AB42" s="555">
        <v>0</v>
      </c>
      <c r="AC42" s="556" t="s">
        <v>29</v>
      </c>
      <c r="AD42" s="557">
        <v>0</v>
      </c>
      <c r="AE42" s="558">
        <v>0</v>
      </c>
      <c r="AF42" s="554">
        <v>0.280997</v>
      </c>
      <c r="AG42" s="555">
        <v>1.3878785</v>
      </c>
      <c r="AH42" s="556">
        <v>0.202465129332287</v>
      </c>
      <c r="AI42" s="557">
        <v>-1.1068815</v>
      </c>
      <c r="AJ42" s="558">
        <v>0</v>
      </c>
      <c r="AK42" s="554">
        <v>0</v>
      </c>
      <c r="AL42" s="555">
        <v>0</v>
      </c>
      <c r="AM42" s="552" t="s">
        <v>29</v>
      </c>
      <c r="AN42" s="557">
        <v>0</v>
      </c>
      <c r="AO42" s="558">
        <v>0</v>
      </c>
      <c r="AP42" s="554">
        <v>0</v>
      </c>
      <c r="AQ42" s="555">
        <v>0</v>
      </c>
      <c r="AR42" s="552" t="s">
        <v>29</v>
      </c>
      <c r="AS42" s="557">
        <v>0</v>
      </c>
      <c r="AT42" s="558">
        <v>0</v>
      </c>
      <c r="AU42" s="554">
        <v>-0.280997</v>
      </c>
      <c r="AV42" s="555">
        <v>1.95174414</v>
      </c>
      <c r="AW42" s="556">
        <v>-0.143972252428538</v>
      </c>
      <c r="AX42" s="557">
        <v>-2.23274114</v>
      </c>
      <c r="AY42" s="558">
        <v>0</v>
      </c>
      <c r="AZ42" s="568" t="s">
        <v>29</v>
      </c>
      <c r="BA42" s="552">
        <v>0.58442056195906</v>
      </c>
      <c r="BB42" s="552" t="s">
        <v>29</v>
      </c>
      <c r="BC42" s="573" t="s">
        <v>29</v>
      </c>
      <c r="BD42" s="574" t="s">
        <v>29</v>
      </c>
      <c r="BE42" s="554">
        <v>0</v>
      </c>
      <c r="BF42" s="555">
        <v>0</v>
      </c>
      <c r="BG42" s="552" t="s">
        <v>29</v>
      </c>
      <c r="BH42" s="555">
        <v>0</v>
      </c>
      <c r="BI42" s="581">
        <v>0</v>
      </c>
      <c r="BJ42" s="554" t="s">
        <v>29</v>
      </c>
      <c r="BK42" s="555" t="s">
        <v>29</v>
      </c>
      <c r="BL42" s="552" t="s">
        <v>29</v>
      </c>
      <c r="BM42" s="581" t="s">
        <v>29</v>
      </c>
      <c r="BN42" s="568" t="s">
        <v>29</v>
      </c>
      <c r="BO42" s="552">
        <v>0</v>
      </c>
      <c r="BP42" s="552" t="s">
        <v>29</v>
      </c>
      <c r="BQ42" s="552" t="s">
        <v>29</v>
      </c>
      <c r="BR42" s="574" t="s">
        <v>29</v>
      </c>
      <c r="BS42" s="585" t="s">
        <v>29</v>
      </c>
      <c r="BT42" s="586" t="s">
        <v>29</v>
      </c>
      <c r="BU42" s="552" t="s">
        <v>29</v>
      </c>
      <c r="BV42" s="590" t="s">
        <v>29</v>
      </c>
      <c r="BW42" s="581" t="s">
        <v>29</v>
      </c>
      <c r="BX42" s="585" t="s">
        <v>29</v>
      </c>
      <c r="BY42" s="586" t="s">
        <v>29</v>
      </c>
      <c r="BZ42" s="552" t="s">
        <v>29</v>
      </c>
      <c r="CA42" s="590" t="s">
        <v>29</v>
      </c>
      <c r="CB42" s="581" t="s">
        <v>29</v>
      </c>
    </row>
    <row r="43" s="159" customFormat="1" outlineLevel="2" spans="1:80">
      <c r="A43" s="565" t="s">
        <v>64</v>
      </c>
      <c r="B43" s="554">
        <v>15.5109999999999</v>
      </c>
      <c r="C43" s="555">
        <v>0</v>
      </c>
      <c r="D43" s="556" t="s">
        <v>29</v>
      </c>
      <c r="E43" s="557">
        <v>15.5109999999999</v>
      </c>
      <c r="F43" s="558">
        <v>0</v>
      </c>
      <c r="G43" s="554">
        <v>0</v>
      </c>
      <c r="H43" s="555">
        <v>0</v>
      </c>
      <c r="I43" s="556" t="s">
        <v>29</v>
      </c>
      <c r="J43" s="557">
        <v>0</v>
      </c>
      <c r="K43" s="558">
        <v>0</v>
      </c>
      <c r="L43" s="554">
        <v>0</v>
      </c>
      <c r="M43" s="555">
        <v>0</v>
      </c>
      <c r="N43" s="556" t="s">
        <v>29</v>
      </c>
      <c r="O43" s="557">
        <v>0</v>
      </c>
      <c r="P43" s="558">
        <v>0</v>
      </c>
      <c r="Q43" s="554">
        <v>8.11836399999991</v>
      </c>
      <c r="R43" s="555">
        <v>0</v>
      </c>
      <c r="S43" s="556" t="s">
        <v>29</v>
      </c>
      <c r="T43" s="557">
        <v>8.11836399999991</v>
      </c>
      <c r="U43" s="558">
        <v>0</v>
      </c>
      <c r="V43" s="568" t="s">
        <v>29</v>
      </c>
      <c r="W43" s="552" t="s">
        <v>29</v>
      </c>
      <c r="X43" s="552" t="s">
        <v>29</v>
      </c>
      <c r="Y43" s="573" t="s">
        <v>29</v>
      </c>
      <c r="Z43" s="574" t="s">
        <v>29</v>
      </c>
      <c r="AA43" s="554">
        <v>7.39263599999999</v>
      </c>
      <c r="AB43" s="578">
        <v>0</v>
      </c>
      <c r="AC43" s="556" t="s">
        <v>29</v>
      </c>
      <c r="AD43" s="557">
        <v>7.39263599999999</v>
      </c>
      <c r="AE43" s="558">
        <v>0</v>
      </c>
      <c r="AF43" s="554">
        <v>0.398768999999999</v>
      </c>
      <c r="AG43" s="555">
        <v>0</v>
      </c>
      <c r="AH43" s="556" t="s">
        <v>29</v>
      </c>
      <c r="AI43" s="557">
        <v>0.398768999999999</v>
      </c>
      <c r="AJ43" s="558">
        <v>0</v>
      </c>
      <c r="AK43" s="554">
        <v>0</v>
      </c>
      <c r="AL43" s="555">
        <v>0</v>
      </c>
      <c r="AM43" s="552" t="s">
        <v>29</v>
      </c>
      <c r="AN43" s="557">
        <v>0</v>
      </c>
      <c r="AO43" s="558">
        <v>0</v>
      </c>
      <c r="AP43" s="554">
        <v>0</v>
      </c>
      <c r="AQ43" s="555">
        <v>0</v>
      </c>
      <c r="AR43" s="552" t="s">
        <v>29</v>
      </c>
      <c r="AS43" s="557">
        <v>0</v>
      </c>
      <c r="AT43" s="558">
        <v>0</v>
      </c>
      <c r="AU43" s="554">
        <v>7.71959499999991</v>
      </c>
      <c r="AV43" s="555">
        <v>0</v>
      </c>
      <c r="AW43" s="556" t="s">
        <v>29</v>
      </c>
      <c r="AX43" s="557">
        <v>7.71959499999991</v>
      </c>
      <c r="AY43" s="558">
        <v>0</v>
      </c>
      <c r="AZ43" s="580">
        <v>0.497685191154662</v>
      </c>
      <c r="BA43" s="552" t="s">
        <v>29</v>
      </c>
      <c r="BB43" s="552" t="s">
        <v>29</v>
      </c>
      <c r="BC43" s="573" t="s">
        <v>29</v>
      </c>
      <c r="BD43" s="574" t="s">
        <v>29</v>
      </c>
      <c r="BE43" s="554">
        <v>4.85714285714286</v>
      </c>
      <c r="BF43" s="555">
        <v>0</v>
      </c>
      <c r="BG43" s="552" t="s">
        <v>29</v>
      </c>
      <c r="BH43" s="555">
        <v>4.85714285714286</v>
      </c>
      <c r="BI43" s="581">
        <v>0</v>
      </c>
      <c r="BJ43" s="554">
        <v>3.19344117647057</v>
      </c>
      <c r="BK43" s="555" t="s">
        <v>29</v>
      </c>
      <c r="BL43" s="552" t="s">
        <v>29</v>
      </c>
      <c r="BM43" s="581" t="s">
        <v>29</v>
      </c>
      <c r="BN43" s="568">
        <v>0.476606021533108</v>
      </c>
      <c r="BO43" s="552" t="s">
        <v>29</v>
      </c>
      <c r="BP43" s="552" t="s">
        <v>29</v>
      </c>
      <c r="BQ43" s="552" t="s">
        <v>29</v>
      </c>
      <c r="BR43" s="574" t="s">
        <v>29</v>
      </c>
      <c r="BS43" s="585">
        <v>2.09816904281503</v>
      </c>
      <c r="BT43" s="586" t="s">
        <v>29</v>
      </c>
      <c r="BU43" s="552" t="s">
        <v>29</v>
      </c>
      <c r="BV43" s="590" t="s">
        <v>29</v>
      </c>
      <c r="BW43" s="581" t="s">
        <v>29</v>
      </c>
      <c r="BX43" s="585">
        <v>1.04422766114819</v>
      </c>
      <c r="BY43" s="586" t="s">
        <v>29</v>
      </c>
      <c r="BZ43" s="552" t="s">
        <v>29</v>
      </c>
      <c r="CA43" s="590" t="s">
        <v>29</v>
      </c>
      <c r="CB43" s="581" t="s">
        <v>29</v>
      </c>
    </row>
    <row r="44" s="159" customFormat="1" outlineLevel="2" spans="1:80">
      <c r="A44" s="565" t="s">
        <v>65</v>
      </c>
      <c r="B44" s="554">
        <v>97.0289</v>
      </c>
      <c r="C44" s="555">
        <v>0</v>
      </c>
      <c r="D44" s="556" t="s">
        <v>29</v>
      </c>
      <c r="E44" s="557">
        <v>97.0289</v>
      </c>
      <c r="F44" s="558">
        <v>0</v>
      </c>
      <c r="G44" s="554">
        <v>0</v>
      </c>
      <c r="H44" s="555">
        <v>0</v>
      </c>
      <c r="I44" s="556" t="s">
        <v>29</v>
      </c>
      <c r="J44" s="557">
        <v>0</v>
      </c>
      <c r="K44" s="558">
        <v>0</v>
      </c>
      <c r="L44" s="554">
        <v>0</v>
      </c>
      <c r="M44" s="555">
        <v>0</v>
      </c>
      <c r="N44" s="556" t="s">
        <v>29</v>
      </c>
      <c r="O44" s="557">
        <v>0</v>
      </c>
      <c r="P44" s="558">
        <v>0</v>
      </c>
      <c r="Q44" s="554">
        <v>66.278848</v>
      </c>
      <c r="R44" s="555">
        <v>0</v>
      </c>
      <c r="S44" s="556" t="s">
        <v>29</v>
      </c>
      <c r="T44" s="557">
        <v>66.278848</v>
      </c>
      <c r="U44" s="558">
        <v>0</v>
      </c>
      <c r="V44" s="568" t="s">
        <v>29</v>
      </c>
      <c r="W44" s="552" t="s">
        <v>29</v>
      </c>
      <c r="X44" s="552" t="s">
        <v>29</v>
      </c>
      <c r="Y44" s="573" t="s">
        <v>29</v>
      </c>
      <c r="Z44" s="574" t="s">
        <v>29</v>
      </c>
      <c r="AA44" s="554">
        <v>30.750052</v>
      </c>
      <c r="AB44" s="578">
        <v>0</v>
      </c>
      <c r="AC44" s="556" t="s">
        <v>29</v>
      </c>
      <c r="AD44" s="557">
        <v>30.750052</v>
      </c>
      <c r="AE44" s="558">
        <v>0</v>
      </c>
      <c r="AF44" s="554">
        <v>1.377401</v>
      </c>
      <c r="AG44" s="555">
        <v>0</v>
      </c>
      <c r="AH44" s="556" t="s">
        <v>29</v>
      </c>
      <c r="AI44" s="557">
        <v>1.377401</v>
      </c>
      <c r="AJ44" s="558">
        <v>0</v>
      </c>
      <c r="AK44" s="554">
        <v>0</v>
      </c>
      <c r="AL44" s="555">
        <v>0</v>
      </c>
      <c r="AM44" s="552" t="s">
        <v>29</v>
      </c>
      <c r="AN44" s="557">
        <v>0</v>
      </c>
      <c r="AO44" s="558">
        <v>0</v>
      </c>
      <c r="AP44" s="554">
        <v>0</v>
      </c>
      <c r="AQ44" s="555">
        <v>0</v>
      </c>
      <c r="AR44" s="552" t="s">
        <v>29</v>
      </c>
      <c r="AS44" s="557">
        <v>0</v>
      </c>
      <c r="AT44" s="558">
        <v>0</v>
      </c>
      <c r="AU44" s="554">
        <v>64.901447</v>
      </c>
      <c r="AV44" s="555">
        <v>0</v>
      </c>
      <c r="AW44" s="556" t="s">
        <v>29</v>
      </c>
      <c r="AX44" s="557">
        <v>64.901447</v>
      </c>
      <c r="AY44" s="558">
        <v>0</v>
      </c>
      <c r="AZ44" s="580">
        <v>0.668887795285734</v>
      </c>
      <c r="BA44" s="552" t="s">
        <v>29</v>
      </c>
      <c r="BB44" s="552" t="s">
        <v>29</v>
      </c>
      <c r="BC44" s="573" t="s">
        <v>29</v>
      </c>
      <c r="BD44" s="574" t="s">
        <v>29</v>
      </c>
      <c r="BE44" s="554">
        <v>44.4285714285714</v>
      </c>
      <c r="BF44" s="555">
        <v>0</v>
      </c>
      <c r="BG44" s="552" t="s">
        <v>29</v>
      </c>
      <c r="BH44" s="555">
        <v>44.4285714285714</v>
      </c>
      <c r="BI44" s="581">
        <v>0</v>
      </c>
      <c r="BJ44" s="554">
        <v>2.18393022508039</v>
      </c>
      <c r="BK44" s="555" t="s">
        <v>29</v>
      </c>
      <c r="BL44" s="552" t="s">
        <v>29</v>
      </c>
      <c r="BM44" s="581" t="s">
        <v>29</v>
      </c>
      <c r="BN44" s="568">
        <v>0.316916423869589</v>
      </c>
      <c r="BO44" s="552" t="s">
        <v>29</v>
      </c>
      <c r="BP44" s="552" t="s">
        <v>29</v>
      </c>
      <c r="BQ44" s="552" t="s">
        <v>29</v>
      </c>
      <c r="BR44" s="574" t="s">
        <v>29</v>
      </c>
      <c r="BS44" s="585">
        <v>3.15540604614262</v>
      </c>
      <c r="BT44" s="586" t="s">
        <v>29</v>
      </c>
      <c r="BU44" s="552" t="s">
        <v>29</v>
      </c>
      <c r="BV44" s="590" t="s">
        <v>29</v>
      </c>
      <c r="BW44" s="581" t="s">
        <v>29</v>
      </c>
      <c r="BX44" s="585">
        <v>2.11061259343561</v>
      </c>
      <c r="BY44" s="586" t="s">
        <v>29</v>
      </c>
      <c r="BZ44" s="552" t="s">
        <v>29</v>
      </c>
      <c r="CA44" s="590" t="s">
        <v>29</v>
      </c>
      <c r="CB44" s="581" t="s">
        <v>29</v>
      </c>
    </row>
    <row r="45" s="159" customFormat="1" outlineLevel="2" spans="1:80">
      <c r="A45" s="565" t="s">
        <v>66</v>
      </c>
      <c r="B45" s="554">
        <v>0</v>
      </c>
      <c r="C45" s="555">
        <v>0</v>
      </c>
      <c r="D45" s="556" t="s">
        <v>29</v>
      </c>
      <c r="E45" s="557">
        <v>0</v>
      </c>
      <c r="F45" s="558">
        <v>0</v>
      </c>
      <c r="G45" s="554">
        <v>0</v>
      </c>
      <c r="H45" s="555">
        <v>0</v>
      </c>
      <c r="I45" s="556" t="s">
        <v>29</v>
      </c>
      <c r="J45" s="557">
        <v>0</v>
      </c>
      <c r="K45" s="558">
        <v>0</v>
      </c>
      <c r="L45" s="554">
        <v>0</v>
      </c>
      <c r="M45" s="555">
        <v>0</v>
      </c>
      <c r="N45" s="556" t="s">
        <v>29</v>
      </c>
      <c r="O45" s="557">
        <v>0</v>
      </c>
      <c r="P45" s="558">
        <v>0</v>
      </c>
      <c r="Q45" s="554">
        <v>0</v>
      </c>
      <c r="R45" s="555">
        <v>0</v>
      </c>
      <c r="S45" s="556" t="s">
        <v>29</v>
      </c>
      <c r="T45" s="557">
        <v>0</v>
      </c>
      <c r="U45" s="558">
        <v>0</v>
      </c>
      <c r="V45" s="568" t="s">
        <v>29</v>
      </c>
      <c r="W45" s="552" t="s">
        <v>29</v>
      </c>
      <c r="X45" s="552" t="s">
        <v>29</v>
      </c>
      <c r="Y45" s="573" t="s">
        <v>29</v>
      </c>
      <c r="Z45" s="574" t="s">
        <v>29</v>
      </c>
      <c r="AA45" s="554">
        <v>1.393532</v>
      </c>
      <c r="AB45" s="578">
        <v>0</v>
      </c>
      <c r="AC45" s="556" t="s">
        <v>29</v>
      </c>
      <c r="AD45" s="557">
        <v>1.393532</v>
      </c>
      <c r="AE45" s="558">
        <v>0</v>
      </c>
      <c r="AF45" s="554">
        <v>0.308483</v>
      </c>
      <c r="AG45" s="555">
        <v>0</v>
      </c>
      <c r="AH45" s="556" t="s">
        <v>29</v>
      </c>
      <c r="AI45" s="557">
        <v>0.308483</v>
      </c>
      <c r="AJ45" s="558">
        <v>0</v>
      </c>
      <c r="AK45" s="554">
        <v>0</v>
      </c>
      <c r="AL45" s="555">
        <v>0</v>
      </c>
      <c r="AM45" s="552" t="s">
        <v>29</v>
      </c>
      <c r="AN45" s="557">
        <v>0</v>
      </c>
      <c r="AO45" s="558">
        <v>0</v>
      </c>
      <c r="AP45" s="554">
        <v>0</v>
      </c>
      <c r="AQ45" s="555">
        <v>0</v>
      </c>
      <c r="AR45" s="552" t="s">
        <v>29</v>
      </c>
      <c r="AS45" s="557">
        <v>0</v>
      </c>
      <c r="AT45" s="558">
        <v>0</v>
      </c>
      <c r="AU45" s="554">
        <v>-1.702015</v>
      </c>
      <c r="AV45" s="555">
        <v>0</v>
      </c>
      <c r="AW45" s="556" t="s">
        <v>29</v>
      </c>
      <c r="AX45" s="557">
        <v>-1.702015</v>
      </c>
      <c r="AY45" s="558">
        <v>0</v>
      </c>
      <c r="AZ45" s="580" t="s">
        <v>29</v>
      </c>
      <c r="BA45" s="552" t="s">
        <v>29</v>
      </c>
      <c r="BB45" s="552" t="s">
        <v>29</v>
      </c>
      <c r="BC45" s="573" t="s">
        <v>29</v>
      </c>
      <c r="BD45" s="574" t="s">
        <v>29</v>
      </c>
      <c r="BE45" s="554">
        <v>0.142857142857143</v>
      </c>
      <c r="BF45" s="555">
        <v>0</v>
      </c>
      <c r="BG45" s="552" t="s">
        <v>29</v>
      </c>
      <c r="BH45" s="555">
        <v>0.142857142857143</v>
      </c>
      <c r="BI45" s="581">
        <v>0</v>
      </c>
      <c r="BJ45" s="554">
        <v>0</v>
      </c>
      <c r="BK45" s="555" t="s">
        <v>29</v>
      </c>
      <c r="BL45" s="552" t="s">
        <v>29</v>
      </c>
      <c r="BM45" s="581" t="s">
        <v>29</v>
      </c>
      <c r="BN45" s="568" t="s">
        <v>29</v>
      </c>
      <c r="BO45" s="552" t="s">
        <v>29</v>
      </c>
      <c r="BP45" s="552" t="s">
        <v>29</v>
      </c>
      <c r="BQ45" s="552" t="s">
        <v>29</v>
      </c>
      <c r="BR45" s="574" t="s">
        <v>29</v>
      </c>
      <c r="BS45" s="585">
        <v>0</v>
      </c>
      <c r="BT45" s="586" t="s">
        <v>29</v>
      </c>
      <c r="BU45" s="552" t="s">
        <v>29</v>
      </c>
      <c r="BV45" s="590" t="s">
        <v>29</v>
      </c>
      <c r="BW45" s="581" t="s">
        <v>29</v>
      </c>
      <c r="BX45" s="585">
        <v>-1.22136771886114</v>
      </c>
      <c r="BY45" s="586" t="s">
        <v>29</v>
      </c>
      <c r="BZ45" s="552" t="s">
        <v>29</v>
      </c>
      <c r="CA45" s="590" t="s">
        <v>29</v>
      </c>
      <c r="CB45" s="581" t="s">
        <v>29</v>
      </c>
    </row>
    <row r="46" s="159" customFormat="1" outlineLevel="2" spans="1:80">
      <c r="A46" s="565" t="s">
        <v>69</v>
      </c>
      <c r="B46" s="554">
        <v>0</v>
      </c>
      <c r="C46" s="555">
        <v>0</v>
      </c>
      <c r="D46" s="556" t="s">
        <v>29</v>
      </c>
      <c r="E46" s="557">
        <v>0</v>
      </c>
      <c r="F46" s="558">
        <v>0</v>
      </c>
      <c r="G46" s="554">
        <v>0</v>
      </c>
      <c r="H46" s="555">
        <v>0</v>
      </c>
      <c r="I46" s="556" t="s">
        <v>29</v>
      </c>
      <c r="J46" s="557">
        <v>0</v>
      </c>
      <c r="K46" s="558">
        <v>0</v>
      </c>
      <c r="L46" s="554">
        <v>0</v>
      </c>
      <c r="M46" s="555">
        <v>0</v>
      </c>
      <c r="N46" s="556" t="s">
        <v>29</v>
      </c>
      <c r="O46" s="557">
        <v>0</v>
      </c>
      <c r="P46" s="558">
        <v>0</v>
      </c>
      <c r="Q46" s="554">
        <v>0</v>
      </c>
      <c r="R46" s="555">
        <v>0</v>
      </c>
      <c r="S46" s="556" t="s">
        <v>29</v>
      </c>
      <c r="T46" s="557">
        <v>0</v>
      </c>
      <c r="U46" s="558">
        <v>0</v>
      </c>
      <c r="V46" s="568" t="s">
        <v>29</v>
      </c>
      <c r="W46" s="552" t="s">
        <v>29</v>
      </c>
      <c r="X46" s="552" t="s">
        <v>29</v>
      </c>
      <c r="Y46" s="573" t="s">
        <v>29</v>
      </c>
      <c r="Z46" s="574" t="s">
        <v>29</v>
      </c>
      <c r="AA46" s="554">
        <v>1.13252100000001</v>
      </c>
      <c r="AB46" s="578">
        <v>0</v>
      </c>
      <c r="AC46" s="556" t="s">
        <v>29</v>
      </c>
      <c r="AD46" s="557">
        <v>1.13252100000001</v>
      </c>
      <c r="AE46" s="558">
        <v>0</v>
      </c>
      <c r="AF46" s="554">
        <v>0.098394</v>
      </c>
      <c r="AG46" s="555">
        <v>0</v>
      </c>
      <c r="AH46" s="556" t="s">
        <v>29</v>
      </c>
      <c r="AI46" s="557">
        <v>0.098394</v>
      </c>
      <c r="AJ46" s="558">
        <v>0</v>
      </c>
      <c r="AK46" s="554">
        <v>0</v>
      </c>
      <c r="AL46" s="555">
        <v>0</v>
      </c>
      <c r="AM46" s="552" t="s">
        <v>29</v>
      </c>
      <c r="AN46" s="557">
        <v>0</v>
      </c>
      <c r="AO46" s="558">
        <v>0</v>
      </c>
      <c r="AP46" s="554">
        <v>0</v>
      </c>
      <c r="AQ46" s="555">
        <v>0</v>
      </c>
      <c r="AR46" s="552" t="s">
        <v>29</v>
      </c>
      <c r="AS46" s="557">
        <v>0</v>
      </c>
      <c r="AT46" s="558">
        <v>0</v>
      </c>
      <c r="AU46" s="554">
        <v>-1.23091500000001</v>
      </c>
      <c r="AV46" s="555">
        <v>0</v>
      </c>
      <c r="AW46" s="556" t="s">
        <v>29</v>
      </c>
      <c r="AX46" s="557">
        <v>-1.23091500000001</v>
      </c>
      <c r="AY46" s="558">
        <v>0</v>
      </c>
      <c r="AZ46" s="580" t="s">
        <v>29</v>
      </c>
      <c r="BA46" s="552" t="s">
        <v>29</v>
      </c>
      <c r="BB46" s="552" t="s">
        <v>29</v>
      </c>
      <c r="BC46" s="573" t="s">
        <v>29</v>
      </c>
      <c r="BD46" s="574" t="s">
        <v>29</v>
      </c>
      <c r="BE46" s="554">
        <v>0.571428571428571</v>
      </c>
      <c r="BF46" s="555">
        <v>0</v>
      </c>
      <c r="BG46" s="552" t="s">
        <v>29</v>
      </c>
      <c r="BH46" s="555">
        <v>0.571428571428571</v>
      </c>
      <c r="BI46" s="581">
        <v>0</v>
      </c>
      <c r="BJ46" s="554">
        <v>0</v>
      </c>
      <c r="BK46" s="555" t="s">
        <v>29</v>
      </c>
      <c r="BL46" s="552" t="s">
        <v>29</v>
      </c>
      <c r="BM46" s="581" t="s">
        <v>29</v>
      </c>
      <c r="BN46" s="568" t="s">
        <v>29</v>
      </c>
      <c r="BO46" s="552" t="s">
        <v>29</v>
      </c>
      <c r="BP46" s="552" t="s">
        <v>29</v>
      </c>
      <c r="BQ46" s="552" t="s">
        <v>29</v>
      </c>
      <c r="BR46" s="574" t="s">
        <v>29</v>
      </c>
      <c r="BS46" s="585">
        <v>0</v>
      </c>
      <c r="BT46" s="586" t="s">
        <v>29</v>
      </c>
      <c r="BU46" s="552" t="s">
        <v>29</v>
      </c>
      <c r="BV46" s="590" t="s">
        <v>29</v>
      </c>
      <c r="BW46" s="581" t="s">
        <v>29</v>
      </c>
      <c r="BX46" s="585">
        <v>-1.08688050817601</v>
      </c>
      <c r="BY46" s="586" t="s">
        <v>29</v>
      </c>
      <c r="BZ46" s="552" t="s">
        <v>29</v>
      </c>
      <c r="CA46" s="590" t="s">
        <v>29</v>
      </c>
      <c r="CB46" s="581" t="s">
        <v>29</v>
      </c>
    </row>
    <row r="47" s="159" customFormat="1" outlineLevel="2" spans="1:80">
      <c r="A47" s="565" t="s">
        <v>70</v>
      </c>
      <c r="B47" s="554">
        <v>0</v>
      </c>
      <c r="C47" s="555">
        <v>0</v>
      </c>
      <c r="D47" s="556" t="s">
        <v>29</v>
      </c>
      <c r="E47" s="557">
        <v>0</v>
      </c>
      <c r="F47" s="558">
        <v>0</v>
      </c>
      <c r="G47" s="554">
        <v>0</v>
      </c>
      <c r="H47" s="555">
        <v>0</v>
      </c>
      <c r="I47" s="556" t="s">
        <v>29</v>
      </c>
      <c r="J47" s="557">
        <v>0</v>
      </c>
      <c r="K47" s="558">
        <v>0</v>
      </c>
      <c r="L47" s="554">
        <v>0</v>
      </c>
      <c r="M47" s="555">
        <v>0</v>
      </c>
      <c r="N47" s="556" t="s">
        <v>29</v>
      </c>
      <c r="O47" s="557">
        <v>0</v>
      </c>
      <c r="P47" s="558">
        <v>0</v>
      </c>
      <c r="Q47" s="554">
        <v>0</v>
      </c>
      <c r="R47" s="555">
        <v>0</v>
      </c>
      <c r="S47" s="556" t="s">
        <v>29</v>
      </c>
      <c r="T47" s="557">
        <v>0</v>
      </c>
      <c r="U47" s="558">
        <v>0</v>
      </c>
      <c r="V47" s="568" t="s">
        <v>29</v>
      </c>
      <c r="W47" s="552" t="s">
        <v>29</v>
      </c>
      <c r="X47" s="552" t="s">
        <v>29</v>
      </c>
      <c r="Y47" s="573" t="s">
        <v>29</v>
      </c>
      <c r="Z47" s="574" t="s">
        <v>29</v>
      </c>
      <c r="AA47" s="554">
        <v>0</v>
      </c>
      <c r="AB47" s="555">
        <v>0</v>
      </c>
      <c r="AC47" s="556" t="s">
        <v>29</v>
      </c>
      <c r="AD47" s="557">
        <v>0</v>
      </c>
      <c r="AE47" s="558">
        <v>0</v>
      </c>
      <c r="AF47" s="554">
        <v>0</v>
      </c>
      <c r="AG47" s="555">
        <v>0</v>
      </c>
      <c r="AH47" s="556" t="s">
        <v>29</v>
      </c>
      <c r="AI47" s="557">
        <v>0</v>
      </c>
      <c r="AJ47" s="558">
        <v>0</v>
      </c>
      <c r="AK47" s="554">
        <v>0</v>
      </c>
      <c r="AL47" s="555">
        <v>0</v>
      </c>
      <c r="AM47" s="552" t="s">
        <v>29</v>
      </c>
      <c r="AN47" s="557">
        <v>0</v>
      </c>
      <c r="AO47" s="558">
        <v>0</v>
      </c>
      <c r="AP47" s="554">
        <v>0</v>
      </c>
      <c r="AQ47" s="555">
        <v>0</v>
      </c>
      <c r="AR47" s="552" t="s">
        <v>29</v>
      </c>
      <c r="AS47" s="557">
        <v>0</v>
      </c>
      <c r="AT47" s="558">
        <v>0</v>
      </c>
      <c r="AU47" s="554">
        <v>0</v>
      </c>
      <c r="AV47" s="555">
        <v>0</v>
      </c>
      <c r="AW47" s="556" t="s">
        <v>29</v>
      </c>
      <c r="AX47" s="557">
        <v>0</v>
      </c>
      <c r="AY47" s="558">
        <v>0</v>
      </c>
      <c r="AZ47" s="568" t="s">
        <v>29</v>
      </c>
      <c r="BA47" s="552" t="s">
        <v>29</v>
      </c>
      <c r="BB47" s="552" t="s">
        <v>29</v>
      </c>
      <c r="BC47" s="573" t="s">
        <v>29</v>
      </c>
      <c r="BD47" s="574" t="s">
        <v>29</v>
      </c>
      <c r="BE47" s="554">
        <v>0</v>
      </c>
      <c r="BF47" s="555">
        <v>0</v>
      </c>
      <c r="BG47" s="552" t="s">
        <v>29</v>
      </c>
      <c r="BH47" s="555">
        <v>0</v>
      </c>
      <c r="BI47" s="581">
        <v>0</v>
      </c>
      <c r="BJ47" s="554" t="s">
        <v>29</v>
      </c>
      <c r="BK47" s="555" t="s">
        <v>29</v>
      </c>
      <c r="BL47" s="552" t="s">
        <v>29</v>
      </c>
      <c r="BM47" s="581" t="s">
        <v>29</v>
      </c>
      <c r="BN47" s="568" t="s">
        <v>29</v>
      </c>
      <c r="BO47" s="552" t="s">
        <v>29</v>
      </c>
      <c r="BP47" s="552" t="s">
        <v>29</v>
      </c>
      <c r="BQ47" s="552" t="s">
        <v>29</v>
      </c>
      <c r="BR47" s="574" t="s">
        <v>29</v>
      </c>
      <c r="BS47" s="585" t="s">
        <v>29</v>
      </c>
      <c r="BT47" s="586" t="s">
        <v>29</v>
      </c>
      <c r="BU47" s="552" t="s">
        <v>29</v>
      </c>
      <c r="BV47" s="590" t="s">
        <v>29</v>
      </c>
      <c r="BW47" s="581" t="s">
        <v>29</v>
      </c>
      <c r="BX47" s="585" t="s">
        <v>29</v>
      </c>
      <c r="BY47" s="586" t="s">
        <v>29</v>
      </c>
      <c r="BZ47" s="552" t="s">
        <v>29</v>
      </c>
      <c r="CA47" s="590" t="s">
        <v>29</v>
      </c>
      <c r="CB47" s="581" t="s">
        <v>29</v>
      </c>
    </row>
    <row r="48" s="159" customFormat="1" outlineLevel="2" spans="1:80">
      <c r="A48" s="565" t="s">
        <v>71</v>
      </c>
      <c r="B48" s="554">
        <v>0</v>
      </c>
      <c r="C48" s="555">
        <v>320</v>
      </c>
      <c r="D48" s="556">
        <v>0</v>
      </c>
      <c r="E48" s="557">
        <v>-320</v>
      </c>
      <c r="F48" s="558">
        <v>0</v>
      </c>
      <c r="G48" s="554">
        <v>0</v>
      </c>
      <c r="H48" s="555">
        <v>0</v>
      </c>
      <c r="I48" s="556" t="s">
        <v>29</v>
      </c>
      <c r="J48" s="557">
        <v>0</v>
      </c>
      <c r="K48" s="558">
        <v>0</v>
      </c>
      <c r="L48" s="554">
        <v>0</v>
      </c>
      <c r="M48" s="555">
        <v>264</v>
      </c>
      <c r="N48" s="556">
        <v>0</v>
      </c>
      <c r="O48" s="557">
        <v>-264</v>
      </c>
      <c r="P48" s="558">
        <v>0</v>
      </c>
      <c r="Q48" s="554">
        <v>0</v>
      </c>
      <c r="R48" s="555">
        <v>56</v>
      </c>
      <c r="S48" s="556">
        <v>0</v>
      </c>
      <c r="T48" s="557">
        <v>-56</v>
      </c>
      <c r="U48" s="558">
        <v>0</v>
      </c>
      <c r="V48" s="568" t="s">
        <v>29</v>
      </c>
      <c r="W48" s="552">
        <v>0.175</v>
      </c>
      <c r="X48" s="552" t="s">
        <v>29</v>
      </c>
      <c r="Y48" s="573" t="s">
        <v>29</v>
      </c>
      <c r="Z48" s="574" t="s">
        <v>29</v>
      </c>
      <c r="AA48" s="554">
        <v>0</v>
      </c>
      <c r="AB48" s="555">
        <v>22.307822</v>
      </c>
      <c r="AC48" s="556">
        <v>0</v>
      </c>
      <c r="AD48" s="557">
        <v>-22.307822</v>
      </c>
      <c r="AE48" s="558">
        <v>0</v>
      </c>
      <c r="AF48" s="554">
        <v>0</v>
      </c>
      <c r="AG48" s="555">
        <v>17.6</v>
      </c>
      <c r="AH48" s="556">
        <v>0</v>
      </c>
      <c r="AI48" s="557">
        <v>-17.6</v>
      </c>
      <c r="AJ48" s="558">
        <v>0</v>
      </c>
      <c r="AK48" s="554">
        <v>0</v>
      </c>
      <c r="AL48" s="555">
        <v>0</v>
      </c>
      <c r="AM48" s="552" t="s">
        <v>29</v>
      </c>
      <c r="AN48" s="557">
        <v>0</v>
      </c>
      <c r="AO48" s="558">
        <v>0</v>
      </c>
      <c r="AP48" s="554">
        <v>0</v>
      </c>
      <c r="AQ48" s="555">
        <v>0</v>
      </c>
      <c r="AR48" s="552" t="s">
        <v>29</v>
      </c>
      <c r="AS48" s="557">
        <v>0</v>
      </c>
      <c r="AT48" s="558">
        <v>0</v>
      </c>
      <c r="AU48" s="554">
        <v>0</v>
      </c>
      <c r="AV48" s="555">
        <v>16.092178</v>
      </c>
      <c r="AW48" s="556">
        <v>0</v>
      </c>
      <c r="AX48" s="557">
        <v>-16.092178</v>
      </c>
      <c r="AY48" s="558">
        <v>0</v>
      </c>
      <c r="AZ48" s="568" t="s">
        <v>29</v>
      </c>
      <c r="BA48" s="552">
        <v>0.05028805625</v>
      </c>
      <c r="BB48" s="552" t="s">
        <v>29</v>
      </c>
      <c r="BC48" s="573" t="s">
        <v>29</v>
      </c>
      <c r="BD48" s="574" t="s">
        <v>29</v>
      </c>
      <c r="BE48" s="554">
        <v>0</v>
      </c>
      <c r="BF48" s="555">
        <v>5.71428571428571</v>
      </c>
      <c r="BG48" s="552">
        <v>0</v>
      </c>
      <c r="BH48" s="555">
        <v>-5.71428571428571</v>
      </c>
      <c r="BI48" s="581">
        <v>0</v>
      </c>
      <c r="BJ48" s="554" t="s">
        <v>29</v>
      </c>
      <c r="BK48" s="555">
        <v>56</v>
      </c>
      <c r="BL48" s="552" t="s">
        <v>29</v>
      </c>
      <c r="BM48" s="581" t="s">
        <v>29</v>
      </c>
      <c r="BN48" s="568" t="s">
        <v>29</v>
      </c>
      <c r="BO48" s="552">
        <v>0.06971194375</v>
      </c>
      <c r="BP48" s="552" t="s">
        <v>29</v>
      </c>
      <c r="BQ48" s="552" t="s">
        <v>29</v>
      </c>
      <c r="BR48" s="574" t="s">
        <v>29</v>
      </c>
      <c r="BS48" s="585" t="s">
        <v>29</v>
      </c>
      <c r="BT48" s="586">
        <v>14.3447441888321</v>
      </c>
      <c r="BU48" s="552" t="s">
        <v>29</v>
      </c>
      <c r="BV48" s="590" t="s">
        <v>29</v>
      </c>
      <c r="BW48" s="581" t="s">
        <v>29</v>
      </c>
      <c r="BX48" s="585" t="s">
        <v>29</v>
      </c>
      <c r="BY48" s="586">
        <v>0.721369302659848</v>
      </c>
      <c r="BZ48" s="552" t="s">
        <v>29</v>
      </c>
      <c r="CA48" s="590" t="s">
        <v>29</v>
      </c>
      <c r="CB48" s="581" t="s">
        <v>29</v>
      </c>
    </row>
    <row r="49" s="159" customFormat="1" outlineLevel="2" spans="1:80">
      <c r="A49" s="565" t="s">
        <v>72</v>
      </c>
      <c r="B49" s="554">
        <v>0</v>
      </c>
      <c r="C49" s="555">
        <v>240</v>
      </c>
      <c r="D49" s="556">
        <v>0</v>
      </c>
      <c r="E49" s="557">
        <v>-240</v>
      </c>
      <c r="F49" s="558">
        <v>0</v>
      </c>
      <c r="G49" s="554">
        <v>0</v>
      </c>
      <c r="H49" s="555">
        <v>0</v>
      </c>
      <c r="I49" s="556" t="s">
        <v>29</v>
      </c>
      <c r="J49" s="557">
        <v>0</v>
      </c>
      <c r="K49" s="558">
        <v>0</v>
      </c>
      <c r="L49" s="554">
        <v>0</v>
      </c>
      <c r="M49" s="555">
        <v>198</v>
      </c>
      <c r="N49" s="556">
        <v>0</v>
      </c>
      <c r="O49" s="557">
        <v>-198</v>
      </c>
      <c r="P49" s="558">
        <v>0</v>
      </c>
      <c r="Q49" s="554">
        <v>0</v>
      </c>
      <c r="R49" s="555">
        <v>42</v>
      </c>
      <c r="S49" s="556">
        <v>0</v>
      </c>
      <c r="T49" s="557">
        <v>-42</v>
      </c>
      <c r="U49" s="558">
        <v>0</v>
      </c>
      <c r="V49" s="568" t="s">
        <v>29</v>
      </c>
      <c r="W49" s="552">
        <v>0.175</v>
      </c>
      <c r="X49" s="552" t="s">
        <v>29</v>
      </c>
      <c r="Y49" s="573" t="s">
        <v>29</v>
      </c>
      <c r="Z49" s="574" t="s">
        <v>29</v>
      </c>
      <c r="AA49" s="554">
        <v>0</v>
      </c>
      <c r="AB49" s="555">
        <v>16.477722</v>
      </c>
      <c r="AC49" s="556">
        <v>0</v>
      </c>
      <c r="AD49" s="557">
        <v>-16.477722</v>
      </c>
      <c r="AE49" s="558">
        <v>0</v>
      </c>
      <c r="AF49" s="554">
        <v>0</v>
      </c>
      <c r="AG49" s="555">
        <v>13.2</v>
      </c>
      <c r="AH49" s="556">
        <v>0</v>
      </c>
      <c r="AI49" s="557">
        <v>-13.2</v>
      </c>
      <c r="AJ49" s="558">
        <v>0</v>
      </c>
      <c r="AK49" s="554">
        <v>0</v>
      </c>
      <c r="AL49" s="555">
        <v>0</v>
      </c>
      <c r="AM49" s="552" t="s">
        <v>29</v>
      </c>
      <c r="AN49" s="557">
        <v>0</v>
      </c>
      <c r="AO49" s="558">
        <v>0</v>
      </c>
      <c r="AP49" s="554">
        <v>0</v>
      </c>
      <c r="AQ49" s="555">
        <v>0</v>
      </c>
      <c r="AR49" s="552" t="s">
        <v>29</v>
      </c>
      <c r="AS49" s="557">
        <v>0</v>
      </c>
      <c r="AT49" s="558">
        <v>0</v>
      </c>
      <c r="AU49" s="554">
        <v>0</v>
      </c>
      <c r="AV49" s="555">
        <v>12.322278</v>
      </c>
      <c r="AW49" s="556">
        <v>0</v>
      </c>
      <c r="AX49" s="557">
        <v>-12.322278</v>
      </c>
      <c r="AY49" s="558">
        <v>0</v>
      </c>
      <c r="AZ49" s="568" t="s">
        <v>29</v>
      </c>
      <c r="BA49" s="552">
        <v>0.051342825</v>
      </c>
      <c r="BB49" s="552" t="s">
        <v>29</v>
      </c>
      <c r="BC49" s="573" t="s">
        <v>29</v>
      </c>
      <c r="BD49" s="574" t="s">
        <v>29</v>
      </c>
      <c r="BE49" s="554">
        <v>0</v>
      </c>
      <c r="BF49" s="555">
        <v>4.28571428571429</v>
      </c>
      <c r="BG49" s="552">
        <v>0</v>
      </c>
      <c r="BH49" s="555">
        <v>-4.28571428571429</v>
      </c>
      <c r="BI49" s="581">
        <v>0</v>
      </c>
      <c r="BJ49" s="554" t="s">
        <v>29</v>
      </c>
      <c r="BK49" s="555">
        <v>56</v>
      </c>
      <c r="BL49" s="552" t="s">
        <v>29</v>
      </c>
      <c r="BM49" s="581" t="s">
        <v>29</v>
      </c>
      <c r="BN49" s="568" t="s">
        <v>29</v>
      </c>
      <c r="BO49" s="552">
        <v>0.068657175</v>
      </c>
      <c r="BP49" s="552" t="s">
        <v>29</v>
      </c>
      <c r="BQ49" s="552" t="s">
        <v>29</v>
      </c>
      <c r="BR49" s="574" t="s">
        <v>29</v>
      </c>
      <c r="BS49" s="585" t="s">
        <v>29</v>
      </c>
      <c r="BT49" s="586">
        <v>14.565120105801</v>
      </c>
      <c r="BU49" s="552" t="s">
        <v>29</v>
      </c>
      <c r="BV49" s="590" t="s">
        <v>29</v>
      </c>
      <c r="BW49" s="581" t="s">
        <v>29</v>
      </c>
      <c r="BX49" s="585" t="s">
        <v>29</v>
      </c>
      <c r="BY49" s="586">
        <v>0.747814412696124</v>
      </c>
      <c r="BZ49" s="552" t="s">
        <v>29</v>
      </c>
      <c r="CA49" s="590" t="s">
        <v>29</v>
      </c>
      <c r="CB49" s="581" t="s">
        <v>29</v>
      </c>
    </row>
    <row r="50" s="159" customFormat="1" outlineLevel="2" spans="1:80">
      <c r="A50" s="565" t="s">
        <v>177</v>
      </c>
      <c r="B50" s="554">
        <v>0</v>
      </c>
      <c r="C50" s="555">
        <v>0</v>
      </c>
      <c r="D50" s="556" t="s">
        <v>29</v>
      </c>
      <c r="E50" s="557">
        <v>0</v>
      </c>
      <c r="F50" s="558">
        <v>0</v>
      </c>
      <c r="G50" s="554">
        <v>0</v>
      </c>
      <c r="H50" s="555">
        <v>0</v>
      </c>
      <c r="I50" s="556" t="s">
        <v>29</v>
      </c>
      <c r="J50" s="557">
        <v>0</v>
      </c>
      <c r="K50" s="558">
        <v>0</v>
      </c>
      <c r="L50" s="554">
        <v>0</v>
      </c>
      <c r="M50" s="555">
        <v>0</v>
      </c>
      <c r="N50" s="556" t="s">
        <v>29</v>
      </c>
      <c r="O50" s="557">
        <v>0</v>
      </c>
      <c r="P50" s="558">
        <v>0</v>
      </c>
      <c r="Q50" s="554">
        <v>0</v>
      </c>
      <c r="R50" s="555">
        <v>0</v>
      </c>
      <c r="S50" s="556" t="s">
        <v>29</v>
      </c>
      <c r="T50" s="557">
        <v>0</v>
      </c>
      <c r="U50" s="558">
        <v>0</v>
      </c>
      <c r="V50" s="568" t="s">
        <v>29</v>
      </c>
      <c r="W50" s="552" t="s">
        <v>29</v>
      </c>
      <c r="X50" s="552" t="s">
        <v>29</v>
      </c>
      <c r="Y50" s="573" t="s">
        <v>29</v>
      </c>
      <c r="Z50" s="574" t="s">
        <v>29</v>
      </c>
      <c r="AA50" s="554">
        <v>0</v>
      </c>
      <c r="AB50" s="555">
        <v>0</v>
      </c>
      <c r="AC50" s="556" t="s">
        <v>29</v>
      </c>
      <c r="AD50" s="557">
        <v>0</v>
      </c>
      <c r="AE50" s="558">
        <v>0</v>
      </c>
      <c r="AF50" s="554">
        <v>0</v>
      </c>
      <c r="AG50" s="555">
        <v>0</v>
      </c>
      <c r="AH50" s="556" t="s">
        <v>29</v>
      </c>
      <c r="AI50" s="557">
        <v>0</v>
      </c>
      <c r="AJ50" s="558">
        <v>0</v>
      </c>
      <c r="AK50" s="554">
        <v>0</v>
      </c>
      <c r="AL50" s="555">
        <v>0</v>
      </c>
      <c r="AM50" s="552" t="s">
        <v>29</v>
      </c>
      <c r="AN50" s="557">
        <v>0</v>
      </c>
      <c r="AO50" s="558">
        <v>0</v>
      </c>
      <c r="AP50" s="554">
        <v>0</v>
      </c>
      <c r="AQ50" s="555">
        <v>0</v>
      </c>
      <c r="AR50" s="552" t="s">
        <v>29</v>
      </c>
      <c r="AS50" s="557">
        <v>0</v>
      </c>
      <c r="AT50" s="558">
        <v>0</v>
      </c>
      <c r="AU50" s="554">
        <v>0</v>
      </c>
      <c r="AV50" s="555">
        <v>0</v>
      </c>
      <c r="AW50" s="556" t="s">
        <v>29</v>
      </c>
      <c r="AX50" s="557">
        <v>0</v>
      </c>
      <c r="AY50" s="558">
        <v>0</v>
      </c>
      <c r="AZ50" s="568" t="s">
        <v>29</v>
      </c>
      <c r="BA50" s="552" t="s">
        <v>29</v>
      </c>
      <c r="BB50" s="552" t="s">
        <v>29</v>
      </c>
      <c r="BC50" s="573" t="s">
        <v>29</v>
      </c>
      <c r="BD50" s="574" t="s">
        <v>29</v>
      </c>
      <c r="BE50" s="554">
        <v>0</v>
      </c>
      <c r="BF50" s="555">
        <v>0</v>
      </c>
      <c r="BG50" s="552" t="s">
        <v>29</v>
      </c>
      <c r="BH50" s="555">
        <v>0</v>
      </c>
      <c r="BI50" s="581">
        <v>0</v>
      </c>
      <c r="BJ50" s="554" t="s">
        <v>29</v>
      </c>
      <c r="BK50" s="555" t="s">
        <v>29</v>
      </c>
      <c r="BL50" s="552" t="s">
        <v>29</v>
      </c>
      <c r="BM50" s="581" t="s">
        <v>29</v>
      </c>
      <c r="BN50" s="568" t="s">
        <v>29</v>
      </c>
      <c r="BO50" s="552" t="s">
        <v>29</v>
      </c>
      <c r="BP50" s="552" t="s">
        <v>29</v>
      </c>
      <c r="BQ50" s="552" t="s">
        <v>29</v>
      </c>
      <c r="BR50" s="574" t="s">
        <v>29</v>
      </c>
      <c r="BS50" s="585" t="s">
        <v>29</v>
      </c>
      <c r="BT50" s="586" t="s">
        <v>29</v>
      </c>
      <c r="BU50" s="552" t="s">
        <v>29</v>
      </c>
      <c r="BV50" s="590" t="s">
        <v>29</v>
      </c>
      <c r="BW50" s="581" t="s">
        <v>29</v>
      </c>
      <c r="BX50" s="585" t="s">
        <v>29</v>
      </c>
      <c r="BY50" s="586" t="s">
        <v>29</v>
      </c>
      <c r="BZ50" s="552" t="s">
        <v>29</v>
      </c>
      <c r="CA50" s="590" t="s">
        <v>29</v>
      </c>
      <c r="CB50" s="581" t="s">
        <v>29</v>
      </c>
    </row>
    <row r="51" s="163" customFormat="1" spans="1:81">
      <c r="A51" s="559" t="s">
        <v>73</v>
      </c>
      <c r="B51" s="560">
        <v>112.5399</v>
      </c>
      <c r="C51" s="561">
        <v>563.33962264</v>
      </c>
      <c r="D51" s="562">
        <v>0.199772740061492</v>
      </c>
      <c r="E51" s="561">
        <v>-450.79972264</v>
      </c>
      <c r="F51" s="563">
        <v>0</v>
      </c>
      <c r="G51" s="560">
        <v>0</v>
      </c>
      <c r="H51" s="561">
        <v>0</v>
      </c>
      <c r="I51" s="562" t="s">
        <v>29</v>
      </c>
      <c r="J51" s="561">
        <v>0</v>
      </c>
      <c r="K51" s="563">
        <v>0</v>
      </c>
      <c r="L51" s="560">
        <v>0</v>
      </c>
      <c r="M51" s="561">
        <v>462</v>
      </c>
      <c r="N51" s="562">
        <v>0</v>
      </c>
      <c r="O51" s="561">
        <v>-462</v>
      </c>
      <c r="P51" s="563">
        <v>0</v>
      </c>
      <c r="Q51" s="560">
        <v>74.3972119999999</v>
      </c>
      <c r="R51" s="561">
        <v>101.33962264</v>
      </c>
      <c r="S51" s="562">
        <v>0.734137448530763</v>
      </c>
      <c r="T51" s="561">
        <v>-26.9424106400001</v>
      </c>
      <c r="U51" s="563">
        <v>0</v>
      </c>
      <c r="V51" s="569">
        <v>0.661074090167132</v>
      </c>
      <c r="W51" s="570">
        <v>0.179890812872505</v>
      </c>
      <c r="X51" s="570">
        <v>3.67486298833758</v>
      </c>
      <c r="Y51" s="562">
        <v>0.481183277294626</v>
      </c>
      <c r="Z51" s="575" t="s">
        <v>29</v>
      </c>
      <c r="AA51" s="560">
        <v>40.668741</v>
      </c>
      <c r="AB51" s="561">
        <v>38.785544</v>
      </c>
      <c r="AC51" s="562">
        <v>1.04855409530932</v>
      </c>
      <c r="AD51" s="561">
        <v>1.883197</v>
      </c>
      <c r="AE51" s="563">
        <v>0</v>
      </c>
      <c r="AF51" s="560">
        <v>2.464044</v>
      </c>
      <c r="AG51" s="561">
        <v>32.1878785</v>
      </c>
      <c r="AH51" s="562">
        <v>0.0765519231098129</v>
      </c>
      <c r="AI51" s="561">
        <v>-29.7238345</v>
      </c>
      <c r="AJ51" s="563">
        <v>0</v>
      </c>
      <c r="AK51" s="560">
        <v>0</v>
      </c>
      <c r="AL51" s="561">
        <v>0</v>
      </c>
      <c r="AM51" s="570" t="s">
        <v>29</v>
      </c>
      <c r="AN51" s="561">
        <v>0</v>
      </c>
      <c r="AO51" s="563">
        <v>0</v>
      </c>
      <c r="AP51" s="560">
        <v>0</v>
      </c>
      <c r="AQ51" s="561">
        <v>0</v>
      </c>
      <c r="AR51" s="570" t="s">
        <v>29</v>
      </c>
      <c r="AS51" s="561">
        <v>0</v>
      </c>
      <c r="AT51" s="563">
        <v>0</v>
      </c>
      <c r="AU51" s="560">
        <v>69.4071149999999</v>
      </c>
      <c r="AV51" s="561">
        <v>30.36620014</v>
      </c>
      <c r="AW51" s="562">
        <v>2.28567007659852</v>
      </c>
      <c r="AX51" s="561">
        <v>39.0409148599999</v>
      </c>
      <c r="AY51" s="563">
        <v>0</v>
      </c>
      <c r="AZ51" s="569">
        <v>0.616733398554646</v>
      </c>
      <c r="BA51" s="570">
        <v>0.0539038954826109</v>
      </c>
      <c r="BB51" s="570">
        <v>11.4413511868284</v>
      </c>
      <c r="BC51" s="562">
        <v>0.562829503072035</v>
      </c>
      <c r="BD51" s="575" t="s">
        <v>29</v>
      </c>
      <c r="BE51" s="560">
        <v>50</v>
      </c>
      <c r="BF51" s="561">
        <v>10</v>
      </c>
      <c r="BG51" s="570">
        <v>5</v>
      </c>
      <c r="BH51" s="561">
        <v>40</v>
      </c>
      <c r="BI51" s="582">
        <v>0</v>
      </c>
      <c r="BJ51" s="560">
        <v>2.250798</v>
      </c>
      <c r="BK51" s="561">
        <v>56.333962264</v>
      </c>
      <c r="BL51" s="570">
        <v>0.0399545480122985</v>
      </c>
      <c r="BM51" s="582">
        <v>-54.083164264</v>
      </c>
      <c r="BN51" s="569">
        <v>0.361371753484764</v>
      </c>
      <c r="BO51" s="570">
        <v>0.0688493094418565</v>
      </c>
      <c r="BP51" s="570">
        <v>5.24873461207254</v>
      </c>
      <c r="BQ51" s="570">
        <v>0.292522444042908</v>
      </c>
      <c r="BR51" s="575" t="s">
        <v>29</v>
      </c>
      <c r="BS51" s="587">
        <v>2.76723343857632</v>
      </c>
      <c r="BT51" s="588">
        <v>14.52447392874</v>
      </c>
      <c r="BU51" s="570">
        <v>0.190522111310394</v>
      </c>
      <c r="BV51" s="570">
        <v>-11.7572404901637</v>
      </c>
      <c r="BW51" s="582" t="s">
        <v>29</v>
      </c>
      <c r="BX51" s="587">
        <v>1.70664528316723</v>
      </c>
      <c r="BY51" s="588">
        <v>0.78292572459471</v>
      </c>
      <c r="BZ51" s="570">
        <v>2.17983038435823</v>
      </c>
      <c r="CA51" s="570">
        <v>0.923719558572524</v>
      </c>
      <c r="CB51" s="582" t="s">
        <v>29</v>
      </c>
      <c r="CC51" s="159"/>
    </row>
    <row r="52" s="163" customFormat="1" spans="1:81">
      <c r="A52" s="559" t="s">
        <v>74</v>
      </c>
      <c r="B52" s="560">
        <v>0</v>
      </c>
      <c r="C52" s="564">
        <v>0</v>
      </c>
      <c r="D52" s="562" t="s">
        <v>29</v>
      </c>
      <c r="E52" s="564">
        <v>0</v>
      </c>
      <c r="F52" s="563">
        <v>0</v>
      </c>
      <c r="G52" s="560">
        <v>0</v>
      </c>
      <c r="H52" s="564">
        <v>0</v>
      </c>
      <c r="I52" s="562" t="s">
        <v>29</v>
      </c>
      <c r="J52" s="564">
        <v>0</v>
      </c>
      <c r="K52" s="563">
        <v>0</v>
      </c>
      <c r="L52" s="560">
        <v>0</v>
      </c>
      <c r="M52" s="564">
        <v>0</v>
      </c>
      <c r="N52" s="562" t="s">
        <v>29</v>
      </c>
      <c r="O52" s="564">
        <v>0</v>
      </c>
      <c r="P52" s="563">
        <v>0</v>
      </c>
      <c r="Q52" s="564"/>
      <c r="R52" s="564"/>
      <c r="S52" s="562"/>
      <c r="T52" s="564"/>
      <c r="U52" s="563"/>
      <c r="V52" s="569"/>
      <c r="W52" s="570"/>
      <c r="X52" s="570"/>
      <c r="Y52" s="562"/>
      <c r="Z52" s="575"/>
      <c r="AA52" s="560">
        <v>16.524772</v>
      </c>
      <c r="AB52" s="564">
        <v>18.70302072</v>
      </c>
      <c r="AC52" s="562">
        <v>0.88353492451245</v>
      </c>
      <c r="AD52" s="564">
        <v>-2.17824872000002</v>
      </c>
      <c r="AE52" s="563">
        <v>11.619989</v>
      </c>
      <c r="AF52" s="560">
        <v>6.097802</v>
      </c>
      <c r="AG52" s="564">
        <v>9.45208033</v>
      </c>
      <c r="AH52" s="562">
        <v>0.645128033946787</v>
      </c>
      <c r="AI52" s="564">
        <v>-3.35427833</v>
      </c>
      <c r="AJ52" s="563">
        <v>13.162155</v>
      </c>
      <c r="AK52" s="560">
        <v>0</v>
      </c>
      <c r="AL52" s="555">
        <v>0</v>
      </c>
      <c r="AM52" s="552" t="s">
        <v>29</v>
      </c>
      <c r="AN52" s="557">
        <v>0</v>
      </c>
      <c r="AO52" s="558">
        <v>0</v>
      </c>
      <c r="AP52" s="560">
        <v>0</v>
      </c>
      <c r="AQ52" s="555">
        <v>0</v>
      </c>
      <c r="AR52" s="552" t="s">
        <v>29</v>
      </c>
      <c r="AS52" s="557">
        <v>0</v>
      </c>
      <c r="AT52" s="558">
        <v>0</v>
      </c>
      <c r="AU52" s="564">
        <v>-22.622574</v>
      </c>
      <c r="AV52" s="564">
        <v>-28.15510105</v>
      </c>
      <c r="AW52" s="562">
        <v>1.19650176499722</v>
      </c>
      <c r="AX52" s="564">
        <v>5.53252705000002</v>
      </c>
      <c r="AY52" s="563">
        <v>-24.782144</v>
      </c>
      <c r="AZ52" s="569" t="s">
        <v>29</v>
      </c>
      <c r="BA52" s="570" t="s">
        <v>29</v>
      </c>
      <c r="BB52" s="570" t="s">
        <v>29</v>
      </c>
      <c r="BC52" s="562" t="s">
        <v>29</v>
      </c>
      <c r="BD52" s="575" t="s">
        <v>29</v>
      </c>
      <c r="BE52" s="560">
        <v>1.14285714285714</v>
      </c>
      <c r="BF52" s="561">
        <v>1.71428571428571</v>
      </c>
      <c r="BG52" s="570">
        <v>0.666666666666667</v>
      </c>
      <c r="BH52" s="561">
        <v>-0.571428571428571</v>
      </c>
      <c r="BI52" s="582">
        <v>6.5</v>
      </c>
      <c r="BJ52" s="560">
        <v>0</v>
      </c>
      <c r="BK52" s="561">
        <v>0</v>
      </c>
      <c r="BL52" s="570" t="s">
        <v>29</v>
      </c>
      <c r="BM52" s="582">
        <v>0</v>
      </c>
      <c r="BN52" s="569" t="s">
        <v>29</v>
      </c>
      <c r="BO52" s="570" t="s">
        <v>29</v>
      </c>
      <c r="BP52" s="570" t="s">
        <v>29</v>
      </c>
      <c r="BQ52" s="570" t="s">
        <v>29</v>
      </c>
      <c r="BR52" s="575" t="s">
        <v>29</v>
      </c>
      <c r="BS52" s="587">
        <v>0</v>
      </c>
      <c r="BT52" s="588">
        <v>0</v>
      </c>
      <c r="BU52" s="570" t="s">
        <v>29</v>
      </c>
      <c r="BV52" s="570">
        <v>0</v>
      </c>
      <c r="BW52" s="582">
        <v>0</v>
      </c>
      <c r="BX52" s="587">
        <v>-1.36900975093635</v>
      </c>
      <c r="BY52" s="588">
        <v>-1.50537720465082</v>
      </c>
      <c r="BZ52" s="570">
        <v>1.09058689961105</v>
      </c>
      <c r="CA52" s="570">
        <v>0.13636745371447</v>
      </c>
      <c r="CB52" s="582">
        <v>-2.13271664887118</v>
      </c>
      <c r="CC52" s="159"/>
    </row>
    <row r="53" s="159" customFormat="1" ht="16.2" spans="1:80">
      <c r="A53" s="213" t="s">
        <v>203</v>
      </c>
      <c r="B53" s="214">
        <v>296.085892</v>
      </c>
      <c r="C53" s="215">
        <v>1300.800546</v>
      </c>
      <c r="D53" s="216">
        <v>0.227618210117202</v>
      </c>
      <c r="E53" s="215">
        <v>-1004.714654</v>
      </c>
      <c r="F53" s="217">
        <v>635.556758</v>
      </c>
      <c r="G53" s="214">
        <v>25.0437749999999</v>
      </c>
      <c r="H53" s="215">
        <v>39.70681724</v>
      </c>
      <c r="I53" s="216">
        <v>0.630717260681656</v>
      </c>
      <c r="J53" s="215">
        <v>-14.6630422400001</v>
      </c>
      <c r="K53" s="217">
        <v>186.028624</v>
      </c>
      <c r="L53" s="214">
        <v>117.658766</v>
      </c>
      <c r="M53" s="215">
        <v>996.86653517</v>
      </c>
      <c r="N53" s="216">
        <v>0.118028604481075</v>
      </c>
      <c r="O53" s="215">
        <v>-879.20776917</v>
      </c>
      <c r="P53" s="217">
        <v>153.550042</v>
      </c>
      <c r="Q53" s="214">
        <v>116.083678</v>
      </c>
      <c r="R53" s="215">
        <v>265.77719359</v>
      </c>
      <c r="S53" s="216">
        <v>0.436770651506975</v>
      </c>
      <c r="T53" s="215">
        <v>-149.69351559</v>
      </c>
      <c r="U53" s="217">
        <v>296.266902</v>
      </c>
      <c r="V53" s="237">
        <v>0.392060821324104</v>
      </c>
      <c r="W53" s="238">
        <v>0.204318174994062</v>
      </c>
      <c r="X53" s="238">
        <v>1.91887393931302</v>
      </c>
      <c r="Y53" s="216">
        <v>0.187742646330041</v>
      </c>
      <c r="Z53" s="257">
        <v>0.466153334491016</v>
      </c>
      <c r="AA53" s="214">
        <v>108.923452</v>
      </c>
      <c r="AB53" s="215">
        <v>144.96266645</v>
      </c>
      <c r="AC53" s="216">
        <v>0.751389683064152</v>
      </c>
      <c r="AD53" s="215">
        <v>-36.0392144500001</v>
      </c>
      <c r="AE53" s="217">
        <v>35.134444</v>
      </c>
      <c r="AF53" s="214">
        <v>84.1097739999999</v>
      </c>
      <c r="AG53" s="215">
        <v>131.34905715</v>
      </c>
      <c r="AH53" s="216">
        <v>0.640353085320947</v>
      </c>
      <c r="AI53" s="215">
        <v>-47.2392831500001</v>
      </c>
      <c r="AJ53" s="217">
        <v>91.771056</v>
      </c>
      <c r="AK53" s="214">
        <v>0.26364</v>
      </c>
      <c r="AL53" s="215">
        <v>0.19</v>
      </c>
      <c r="AM53" s="238">
        <v>1.38757894736842</v>
      </c>
      <c r="AN53" s="215">
        <v>0.0736399999999999</v>
      </c>
      <c r="AO53" s="217">
        <v>0.1602</v>
      </c>
      <c r="AP53" s="214">
        <v>0</v>
      </c>
      <c r="AQ53" s="215">
        <v>0</v>
      </c>
      <c r="AR53" s="238" t="s">
        <v>29</v>
      </c>
      <c r="AS53" s="215">
        <v>0</v>
      </c>
      <c r="AT53" s="217">
        <v>0.088629</v>
      </c>
      <c r="AU53" s="214">
        <v>-39.3862350000001</v>
      </c>
      <c r="AV53" s="215">
        <v>-11.89453001</v>
      </c>
      <c r="AW53" s="216">
        <v>-1.31128972451095</v>
      </c>
      <c r="AX53" s="215">
        <v>-27.4917049900001</v>
      </c>
      <c r="AY53" s="217">
        <v>169.144163</v>
      </c>
      <c r="AZ53" s="237">
        <v>-0.133023004689464</v>
      </c>
      <c r="BA53" s="238">
        <v>-0.0091440075471801</v>
      </c>
      <c r="BB53" s="238">
        <v>-12.5475606842086</v>
      </c>
      <c r="BC53" s="216">
        <v>-0.123878997142284</v>
      </c>
      <c r="BD53" s="257">
        <v>0.266135417287153</v>
      </c>
      <c r="BE53" s="214">
        <v>81.1428571428571</v>
      </c>
      <c r="BF53" s="215">
        <v>44.1428571428571</v>
      </c>
      <c r="BG53" s="238">
        <v>1.83818770226537</v>
      </c>
      <c r="BH53" s="215">
        <v>37</v>
      </c>
      <c r="BI53" s="279">
        <v>192.66666666</v>
      </c>
      <c r="BJ53" s="214">
        <v>3.64894585211267</v>
      </c>
      <c r="BK53" s="215">
        <v>29.4679735339806</v>
      </c>
      <c r="BL53" s="238">
        <v>0.123827512194041</v>
      </c>
      <c r="BM53" s="279">
        <v>-25.8190276818679</v>
      </c>
      <c r="BN53" s="237">
        <v>0.367877885921022</v>
      </c>
      <c r="BO53" s="238">
        <v>0.111441117468596</v>
      </c>
      <c r="BP53" s="238">
        <v>3.30109652772182</v>
      </c>
      <c r="BQ53" s="238">
        <v>0.256436768452426</v>
      </c>
      <c r="BR53" s="257">
        <v>0.0552813632421481</v>
      </c>
      <c r="BS53" s="292">
        <v>2.71829332034023</v>
      </c>
      <c r="BT53" s="293">
        <v>8.97334864110455</v>
      </c>
      <c r="BU53" s="238">
        <v>0.302929645226136</v>
      </c>
      <c r="BV53" s="238">
        <v>-6.25505532076432</v>
      </c>
      <c r="BW53" s="279">
        <v>18.0892789423393</v>
      </c>
      <c r="BX53" s="292">
        <v>-0.361595545098957</v>
      </c>
      <c r="BY53" s="293">
        <v>-0.0820523676977383</v>
      </c>
      <c r="BZ53" s="238">
        <v>-2.406887396973</v>
      </c>
      <c r="CA53" s="238">
        <v>-0.279543177401219</v>
      </c>
      <c r="CB53" s="279">
        <v>4.81419779974318</v>
      </c>
    </row>
    <row r="54" s="159" customFormat="1" outlineLevel="2" spans="1:16384">
      <c r="A54" s="565" t="s">
        <v>76</v>
      </c>
      <c r="B54" s="554">
        <v>0</v>
      </c>
      <c r="C54" s="555">
        <v>0</v>
      </c>
      <c r="D54" s="556" t="s">
        <v>29</v>
      </c>
      <c r="E54" s="557">
        <v>0</v>
      </c>
      <c r="F54" s="558">
        <v>0</v>
      </c>
      <c r="G54" s="554">
        <v>0</v>
      </c>
      <c r="H54" s="555">
        <v>0</v>
      </c>
      <c r="I54" s="556" t="s">
        <v>29</v>
      </c>
      <c r="J54" s="557">
        <v>0</v>
      </c>
      <c r="K54" s="558">
        <v>0</v>
      </c>
      <c r="L54" s="554">
        <v>0.001171</v>
      </c>
      <c r="M54" s="555">
        <v>0</v>
      </c>
      <c r="N54" s="556" t="s">
        <v>29</v>
      </c>
      <c r="O54" s="557">
        <v>0.001171</v>
      </c>
      <c r="P54" s="558">
        <v>0</v>
      </c>
      <c r="Q54" s="554"/>
      <c r="R54" s="555"/>
      <c r="S54" s="556"/>
      <c r="T54" s="557"/>
      <c r="U54" s="558"/>
      <c r="V54" s="568"/>
      <c r="W54" s="552"/>
      <c r="X54" s="552"/>
      <c r="Y54" s="573"/>
      <c r="Z54" s="574"/>
      <c r="AA54" s="554">
        <v>2.053107</v>
      </c>
      <c r="AB54" s="555">
        <v>2.35358434</v>
      </c>
      <c r="AC54" s="556">
        <v>0.872332027838015</v>
      </c>
      <c r="AD54" s="557">
        <v>-0.300477340000003</v>
      </c>
      <c r="AE54" s="558">
        <v>0</v>
      </c>
      <c r="AF54" s="554">
        <v>0.057132</v>
      </c>
      <c r="AG54" s="555">
        <v>0.140944</v>
      </c>
      <c r="AH54" s="556">
        <v>0.405352480417754</v>
      </c>
      <c r="AI54" s="557">
        <v>-0.083812</v>
      </c>
      <c r="AJ54" s="558">
        <v>0</v>
      </c>
      <c r="AK54" s="554">
        <v>0.121</v>
      </c>
      <c r="AL54" s="555">
        <v>0</v>
      </c>
      <c r="AM54" s="552" t="s">
        <v>29</v>
      </c>
      <c r="AN54" s="557">
        <v>0.121</v>
      </c>
      <c r="AO54" s="558">
        <v>0.0082</v>
      </c>
      <c r="AP54" s="554">
        <v>0</v>
      </c>
      <c r="AQ54" s="555">
        <v>0</v>
      </c>
      <c r="AR54" s="552" t="s">
        <v>29</v>
      </c>
      <c r="AS54" s="557">
        <v>0</v>
      </c>
      <c r="AT54" s="558">
        <v>0</v>
      </c>
      <c r="AU54" s="554">
        <v>-1.99041</v>
      </c>
      <c r="AV54" s="555">
        <v>-2.49452834</v>
      </c>
      <c r="AW54" s="556">
        <v>1.20208964232493</v>
      </c>
      <c r="AX54" s="557">
        <v>0.504118340000003</v>
      </c>
      <c r="AY54" s="558">
        <v>0.0082</v>
      </c>
      <c r="AZ54" s="568" t="s">
        <v>29</v>
      </c>
      <c r="BA54" s="552" t="s">
        <v>29</v>
      </c>
      <c r="BB54" s="552" t="s">
        <v>29</v>
      </c>
      <c r="BC54" s="573" t="s">
        <v>29</v>
      </c>
      <c r="BD54" s="574" t="s">
        <v>29</v>
      </c>
      <c r="BE54" s="554">
        <v>0.285714285714286</v>
      </c>
      <c r="BF54" s="555">
        <v>0.285714285714286</v>
      </c>
      <c r="BG54" s="552">
        <v>1</v>
      </c>
      <c r="BH54" s="555">
        <v>0</v>
      </c>
      <c r="BI54" s="581">
        <v>0.83333333</v>
      </c>
      <c r="BJ54" s="554">
        <v>0</v>
      </c>
      <c r="BK54" s="555">
        <v>0</v>
      </c>
      <c r="BL54" s="552" t="s">
        <v>29</v>
      </c>
      <c r="BM54" s="581">
        <v>0</v>
      </c>
      <c r="BN54" s="568" t="s">
        <v>29</v>
      </c>
      <c r="BO54" s="552" t="s">
        <v>29</v>
      </c>
      <c r="BP54" s="552" t="s">
        <v>29</v>
      </c>
      <c r="BQ54" s="552" t="s">
        <v>29</v>
      </c>
      <c r="BR54" s="574" t="s">
        <v>29</v>
      </c>
      <c r="BS54" s="585">
        <v>0</v>
      </c>
      <c r="BT54" s="586">
        <v>0</v>
      </c>
      <c r="BU54" s="552" t="s">
        <v>29</v>
      </c>
      <c r="BV54" s="590">
        <v>0</v>
      </c>
      <c r="BW54" s="581" t="s">
        <v>29</v>
      </c>
      <c r="BX54" s="585">
        <v>-0.969462380674753</v>
      </c>
      <c r="BY54" s="586">
        <v>-1.05988483081086</v>
      </c>
      <c r="BZ54" s="552">
        <v>1.08531346756509</v>
      </c>
      <c r="CA54" s="590">
        <v>0.0904224501361117</v>
      </c>
      <c r="CB54" s="581" t="s">
        <v>29</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565" t="s">
        <v>77</v>
      </c>
      <c r="B55" s="554">
        <v>18.334614</v>
      </c>
      <c r="C55" s="555">
        <v>21.99996</v>
      </c>
      <c r="D55" s="556">
        <v>0.833393060714656</v>
      </c>
      <c r="E55" s="557">
        <v>-3.665346</v>
      </c>
      <c r="F55" s="558">
        <v>37.785626</v>
      </c>
      <c r="G55" s="554">
        <v>10.11876</v>
      </c>
      <c r="H55" s="555">
        <v>12.26057771</v>
      </c>
      <c r="I55" s="556">
        <v>0.825308581645945</v>
      </c>
      <c r="J55" s="557">
        <v>-2.14181771000001</v>
      </c>
      <c r="K55" s="558">
        <v>22.055319</v>
      </c>
      <c r="L55" s="554">
        <v>0</v>
      </c>
      <c r="M55" s="555">
        <v>0</v>
      </c>
      <c r="N55" s="556" t="s">
        <v>29</v>
      </c>
      <c r="O55" s="557">
        <v>0</v>
      </c>
      <c r="P55" s="558">
        <v>0</v>
      </c>
      <c r="Q55" s="554">
        <v>8.21585400000001</v>
      </c>
      <c r="R55" s="555">
        <v>9.73938229</v>
      </c>
      <c r="S55" s="556">
        <v>0.843570336943824</v>
      </c>
      <c r="T55" s="557">
        <v>-1.52352828999999</v>
      </c>
      <c r="U55" s="558">
        <v>15.730307</v>
      </c>
      <c r="V55" s="568">
        <v>0.448106188654968</v>
      </c>
      <c r="W55" s="552">
        <v>0.442699999909091</v>
      </c>
      <c r="X55" s="552">
        <v>1.01221185621637</v>
      </c>
      <c r="Y55" s="573">
        <v>0.00540618874587678</v>
      </c>
      <c r="Z55" s="574">
        <v>0.416303993481543</v>
      </c>
      <c r="AA55" s="554">
        <v>11.8661189999999</v>
      </c>
      <c r="AB55" s="555">
        <v>20.320658</v>
      </c>
      <c r="AC55" s="556">
        <v>0.583943640014014</v>
      </c>
      <c r="AD55" s="557">
        <v>-8.4545390000001</v>
      </c>
      <c r="AE55" s="558">
        <v>21.469148</v>
      </c>
      <c r="AF55" s="554">
        <v>3.18299999999999</v>
      </c>
      <c r="AG55" s="555">
        <v>8.07136334</v>
      </c>
      <c r="AH55" s="556">
        <v>0.39435716940479</v>
      </c>
      <c r="AI55" s="557">
        <v>-4.88836334000001</v>
      </c>
      <c r="AJ55" s="558">
        <v>2.373743</v>
      </c>
      <c r="AK55" s="554">
        <v>0</v>
      </c>
      <c r="AL55" s="555">
        <v>0</v>
      </c>
      <c r="AM55" s="552" t="s">
        <v>29</v>
      </c>
      <c r="AN55" s="557">
        <v>0</v>
      </c>
      <c r="AO55" s="558">
        <v>0</v>
      </c>
      <c r="AP55" s="554">
        <v>0</v>
      </c>
      <c r="AQ55" s="555">
        <v>0</v>
      </c>
      <c r="AR55" s="552" t="s">
        <v>29</v>
      </c>
      <c r="AS55" s="557">
        <v>0</v>
      </c>
      <c r="AT55" s="558">
        <v>0</v>
      </c>
      <c r="AU55" s="554">
        <v>-6.83326499999988</v>
      </c>
      <c r="AV55" s="555">
        <v>-18.65263905</v>
      </c>
      <c r="AW55" s="556">
        <v>1.63365693285102</v>
      </c>
      <c r="AX55" s="557">
        <v>11.8193740500001</v>
      </c>
      <c r="AY55" s="558">
        <v>-8.112584</v>
      </c>
      <c r="AZ55" s="568">
        <v>-0.372697510839327</v>
      </c>
      <c r="BA55" s="552">
        <v>-0.847848771088675</v>
      </c>
      <c r="BB55" s="552">
        <v>1.56041982538847</v>
      </c>
      <c r="BC55" s="573">
        <v>0.475151260249347</v>
      </c>
      <c r="BD55" s="574">
        <v>-0.214700267239188</v>
      </c>
      <c r="BE55" s="554">
        <v>8.14285714285714</v>
      </c>
      <c r="BF55" s="555">
        <v>8.14285714285714</v>
      </c>
      <c r="BG55" s="552">
        <v>1</v>
      </c>
      <c r="BH55" s="555">
        <v>0</v>
      </c>
      <c r="BI55" s="581">
        <v>59.8333333333333</v>
      </c>
      <c r="BJ55" s="554">
        <v>2.25161926315789</v>
      </c>
      <c r="BK55" s="555">
        <v>2.70174947368421</v>
      </c>
      <c r="BL55" s="552">
        <v>0.833393060714656</v>
      </c>
      <c r="BM55" s="581">
        <v>-0.450130210526316</v>
      </c>
      <c r="BN55" s="568">
        <v>0.647197644848149</v>
      </c>
      <c r="BO55" s="552">
        <v>0.923667952123549</v>
      </c>
      <c r="BP55" s="552">
        <v>0.700682148125001</v>
      </c>
      <c r="BQ55" s="552">
        <v>-0.2764703072754</v>
      </c>
      <c r="BR55" s="574">
        <v>0.568182938136317</v>
      </c>
      <c r="BS55" s="585">
        <v>1.54512305160602</v>
      </c>
      <c r="BT55" s="586">
        <v>1.08264013891676</v>
      </c>
      <c r="BU55" s="552">
        <v>1.42718064485582</v>
      </c>
      <c r="BV55" s="590">
        <v>0.462482912689257</v>
      </c>
      <c r="BW55" s="581">
        <v>1.75999653083578</v>
      </c>
      <c r="BX55" s="585">
        <v>-0.575863515274028</v>
      </c>
      <c r="BY55" s="586">
        <v>-0.917915111311848</v>
      </c>
      <c r="BZ55" s="552">
        <v>1.37263968293209</v>
      </c>
      <c r="CA55" s="590">
        <v>0.34205159603782</v>
      </c>
      <c r="CB55" s="581">
        <v>-0.377871725510486</v>
      </c>
    </row>
    <row r="56" s="159" customFormat="1" outlineLevel="2" spans="1:16384">
      <c r="A56" s="565" t="s">
        <v>78</v>
      </c>
      <c r="B56" s="554">
        <v>11.417081</v>
      </c>
      <c r="C56" s="555">
        <v>19.89</v>
      </c>
      <c r="D56" s="556">
        <v>0.574011111111111</v>
      </c>
      <c r="E56" s="557">
        <v>-8.472919</v>
      </c>
      <c r="F56" s="558">
        <v>18.507648</v>
      </c>
      <c r="G56" s="554">
        <v>0</v>
      </c>
      <c r="H56" s="555">
        <v>0</v>
      </c>
      <c r="I56" s="556" t="s">
        <v>29</v>
      </c>
      <c r="J56" s="557">
        <v>0</v>
      </c>
      <c r="K56" s="558">
        <v>0</v>
      </c>
      <c r="L56" s="554">
        <v>0</v>
      </c>
      <c r="M56" s="555">
        <v>0</v>
      </c>
      <c r="N56" s="556" t="s">
        <v>29</v>
      </c>
      <c r="O56" s="557">
        <v>0</v>
      </c>
      <c r="P56" s="558">
        <v>0</v>
      </c>
      <c r="Q56" s="554">
        <v>3.1458870000001</v>
      </c>
      <c r="R56" s="555">
        <v>1.2848</v>
      </c>
      <c r="S56" s="556">
        <v>2.44854218555425</v>
      </c>
      <c r="T56" s="557">
        <v>1.8610870000001</v>
      </c>
      <c r="U56" s="558">
        <v>1.682313</v>
      </c>
      <c r="V56" s="568">
        <v>0.275542146017892</v>
      </c>
      <c r="W56" s="552">
        <v>0.0645952740070387</v>
      </c>
      <c r="X56" s="552">
        <v>4.26567036448931</v>
      </c>
      <c r="Y56" s="573">
        <v>0.210946872010853</v>
      </c>
      <c r="Z56" s="574">
        <v>0.0908982600058093</v>
      </c>
      <c r="AA56" s="554">
        <v>8.2711939999999</v>
      </c>
      <c r="AB56" s="578">
        <v>18.6052</v>
      </c>
      <c r="AC56" s="556">
        <v>0.44456356287489</v>
      </c>
      <c r="AD56" s="557">
        <v>-10.3340060000001</v>
      </c>
      <c r="AE56" s="579">
        <v>16.825335</v>
      </c>
      <c r="AF56" s="554">
        <v>0.20033</v>
      </c>
      <c r="AG56" s="555">
        <v>0.22106767</v>
      </c>
      <c r="AH56" s="556">
        <v>0.906193112724262</v>
      </c>
      <c r="AI56" s="557">
        <v>-0.0207376700000001</v>
      </c>
      <c r="AJ56" s="558">
        <v>2.2127</v>
      </c>
      <c r="AK56" s="554">
        <v>0</v>
      </c>
      <c r="AL56" s="555">
        <v>0</v>
      </c>
      <c r="AM56" s="552" t="s">
        <v>29</v>
      </c>
      <c r="AN56" s="557">
        <v>0</v>
      </c>
      <c r="AO56" s="558">
        <v>0</v>
      </c>
      <c r="AP56" s="554">
        <v>0</v>
      </c>
      <c r="AQ56" s="555">
        <v>0</v>
      </c>
      <c r="AR56" s="552" t="s">
        <v>29</v>
      </c>
      <c r="AS56" s="557">
        <v>0</v>
      </c>
      <c r="AT56" s="558">
        <v>0</v>
      </c>
      <c r="AU56" s="554">
        <v>2.9455570000001</v>
      </c>
      <c r="AV56" s="555">
        <v>1.06373233</v>
      </c>
      <c r="AW56" s="556">
        <v>2.76907725461357</v>
      </c>
      <c r="AX56" s="557">
        <v>1.8818246700001</v>
      </c>
      <c r="AY56" s="558">
        <v>-0.530387000000003</v>
      </c>
      <c r="AZ56" s="580">
        <v>0.257995629530884</v>
      </c>
      <c r="BA56" s="552">
        <v>0.0534807606837607</v>
      </c>
      <c r="BB56" s="552">
        <v>4.82408302036781</v>
      </c>
      <c r="BC56" s="573">
        <v>0.204514868847124</v>
      </c>
      <c r="BD56" s="574">
        <v>-0.0286577203110845</v>
      </c>
      <c r="BE56" s="554">
        <v>8</v>
      </c>
      <c r="BF56" s="555">
        <v>8</v>
      </c>
      <c r="BG56" s="552">
        <v>1</v>
      </c>
      <c r="BH56" s="555">
        <v>0</v>
      </c>
      <c r="BI56" s="581">
        <v>53.6666666633333</v>
      </c>
      <c r="BJ56" s="554">
        <v>1.427135125</v>
      </c>
      <c r="BK56" s="555">
        <v>2.48625</v>
      </c>
      <c r="BL56" s="552">
        <v>0.574011111111111</v>
      </c>
      <c r="BM56" s="581">
        <v>-1.059114875</v>
      </c>
      <c r="BN56" s="568">
        <v>0.724457853982108</v>
      </c>
      <c r="BO56" s="552">
        <v>0.935404725992961</v>
      </c>
      <c r="BP56" s="552">
        <v>0.774485988632432</v>
      </c>
      <c r="BQ56" s="552">
        <v>-0.210946872010853</v>
      </c>
      <c r="BR56" s="574">
        <v>0.909101739994191</v>
      </c>
      <c r="BS56" s="585">
        <v>1.38034254788367</v>
      </c>
      <c r="BT56" s="586">
        <v>1.0690559628491</v>
      </c>
      <c r="BU56" s="552">
        <v>1.29117894277955</v>
      </c>
      <c r="BV56" s="590">
        <v>0.311286585034576</v>
      </c>
      <c r="BW56" s="581">
        <v>1.09998689476317</v>
      </c>
      <c r="BX56" s="585">
        <v>0.356122344609513</v>
      </c>
      <c r="BY56" s="586">
        <v>0.0571739261066799</v>
      </c>
      <c r="BZ56" s="552">
        <v>6.2287544141193</v>
      </c>
      <c r="CA56" s="590">
        <v>0.298948418502833</v>
      </c>
      <c r="CB56" s="581">
        <v>-0.0315231167759812</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565" t="s">
        <v>79</v>
      </c>
      <c r="B57" s="554">
        <v>7.37788499999999</v>
      </c>
      <c r="C57" s="555">
        <v>20.000064</v>
      </c>
      <c r="D57" s="556">
        <v>0.368893069542177</v>
      </c>
      <c r="E57" s="557">
        <v>-12.622179</v>
      </c>
      <c r="F57" s="558">
        <v>19.999563</v>
      </c>
      <c r="G57" s="554">
        <v>0</v>
      </c>
      <c r="H57" s="555">
        <v>0</v>
      </c>
      <c r="I57" s="556" t="s">
        <v>29</v>
      </c>
      <c r="J57" s="557">
        <v>0</v>
      </c>
      <c r="K57" s="558">
        <v>0</v>
      </c>
      <c r="L57" s="554">
        <v>4.9563779999999</v>
      </c>
      <c r="M57" s="555">
        <v>14.40003968</v>
      </c>
      <c r="N57" s="556">
        <v>0.34419196822657</v>
      </c>
      <c r="O57" s="557">
        <v>-9.4436616800001</v>
      </c>
      <c r="P57" s="558">
        <v>14.037959</v>
      </c>
      <c r="Q57" s="554">
        <v>2.42150700000009</v>
      </c>
      <c r="R57" s="555">
        <v>5.60002432</v>
      </c>
      <c r="S57" s="556">
        <v>0.432410086390498</v>
      </c>
      <c r="T57" s="557">
        <v>-3.17851731999991</v>
      </c>
      <c r="U57" s="558">
        <v>5.961604</v>
      </c>
      <c r="V57" s="568">
        <v>0.328211540299163</v>
      </c>
      <c r="W57" s="552">
        <v>0.280000319998976</v>
      </c>
      <c r="X57" s="552">
        <v>1.17218273286389</v>
      </c>
      <c r="Y57" s="573">
        <v>0.0482112203001876</v>
      </c>
      <c r="Z57" s="574">
        <v>0.298086713194683</v>
      </c>
      <c r="AA57" s="554">
        <v>1.671425</v>
      </c>
      <c r="AB57" s="555">
        <v>2.955918</v>
      </c>
      <c r="AC57" s="556">
        <v>0.565450394767379</v>
      </c>
      <c r="AD57" s="557">
        <v>-1.284493</v>
      </c>
      <c r="AE57" s="558">
        <v>3.180769</v>
      </c>
      <c r="AF57" s="554">
        <v>0.091013</v>
      </c>
      <c r="AG57" s="555">
        <v>0.150396</v>
      </c>
      <c r="AH57" s="556">
        <v>0.605155722226655</v>
      </c>
      <c r="AI57" s="557">
        <v>-0.059383</v>
      </c>
      <c r="AJ57" s="558">
        <v>0.080395</v>
      </c>
      <c r="AK57" s="554">
        <v>0</v>
      </c>
      <c r="AL57" s="555">
        <v>0.02</v>
      </c>
      <c r="AM57" s="552">
        <v>0</v>
      </c>
      <c r="AN57" s="557">
        <v>-0.02</v>
      </c>
      <c r="AO57" s="558">
        <v>0</v>
      </c>
      <c r="AP57" s="554">
        <v>0</v>
      </c>
      <c r="AQ57" s="555">
        <v>0</v>
      </c>
      <c r="AR57" s="552" t="s">
        <v>29</v>
      </c>
      <c r="AS57" s="557">
        <v>0</v>
      </c>
      <c r="AT57" s="558">
        <v>0</v>
      </c>
      <c r="AU57" s="554">
        <v>0.659069000000091</v>
      </c>
      <c r="AV57" s="555">
        <v>2.51371032</v>
      </c>
      <c r="AW57" s="556">
        <v>0.262189718026098</v>
      </c>
      <c r="AX57" s="557">
        <v>-1.85464131999991</v>
      </c>
      <c r="AY57" s="558">
        <v>2.70044</v>
      </c>
      <c r="AZ57" s="568">
        <v>0.0893303433165591</v>
      </c>
      <c r="BA57" s="552">
        <v>0.125685113807636</v>
      </c>
      <c r="BB57" s="552">
        <v>0.710747204742811</v>
      </c>
      <c r="BC57" s="573">
        <v>-0.0363547704910765</v>
      </c>
      <c r="BD57" s="574">
        <v>0.135024950295164</v>
      </c>
      <c r="BE57" s="554">
        <v>1.14285714285714</v>
      </c>
      <c r="BF57" s="555">
        <v>1.14285714285714</v>
      </c>
      <c r="BG57" s="552">
        <v>1</v>
      </c>
      <c r="BH57" s="555">
        <v>0</v>
      </c>
      <c r="BI57" s="581">
        <v>8</v>
      </c>
      <c r="BJ57" s="554">
        <v>6.45564937499999</v>
      </c>
      <c r="BK57" s="555">
        <v>17.500056</v>
      </c>
      <c r="BL57" s="552">
        <v>0.368893069542177</v>
      </c>
      <c r="BM57" s="581">
        <v>-11.044406625</v>
      </c>
      <c r="BN57" s="568">
        <v>0.226545276864576</v>
      </c>
      <c r="BO57" s="552">
        <v>0.147795427054633</v>
      </c>
      <c r="BP57" s="552">
        <v>1.5328300839838</v>
      </c>
      <c r="BQ57" s="552">
        <v>0.0787498498099425</v>
      </c>
      <c r="BR57" s="574">
        <v>0.159041925066063</v>
      </c>
      <c r="BS57" s="585">
        <v>4.41412866266808</v>
      </c>
      <c r="BT57" s="586">
        <v>6.76610920871283</v>
      </c>
      <c r="BU57" s="552">
        <v>0.652388030773126</v>
      </c>
      <c r="BV57" s="590">
        <v>-2.35198054604475</v>
      </c>
      <c r="BW57" s="581">
        <v>6.2876502506155</v>
      </c>
      <c r="BX57" s="585">
        <v>0.394315628879604</v>
      </c>
      <c r="BY57" s="586">
        <v>0.850399205931963</v>
      </c>
      <c r="BZ57" s="552">
        <v>0.463682969279667</v>
      </c>
      <c r="CA57" s="590">
        <v>-0.45608357705236</v>
      </c>
      <c r="CB57" s="581">
        <v>0.848989662562731</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565" t="s">
        <v>80</v>
      </c>
      <c r="B58" s="554">
        <v>0</v>
      </c>
      <c r="C58" s="555">
        <v>107.25</v>
      </c>
      <c r="D58" s="556">
        <v>0</v>
      </c>
      <c r="E58" s="557">
        <v>-107.25</v>
      </c>
      <c r="F58" s="558">
        <v>14.182755</v>
      </c>
      <c r="G58" s="554">
        <v>0</v>
      </c>
      <c r="H58" s="555">
        <v>0</v>
      </c>
      <c r="I58" s="556" t="s">
        <v>29</v>
      </c>
      <c r="J58" s="557">
        <v>0</v>
      </c>
      <c r="K58" s="558">
        <v>0</v>
      </c>
      <c r="L58" s="554">
        <v>0</v>
      </c>
      <c r="M58" s="555">
        <v>89.0175</v>
      </c>
      <c r="N58" s="556">
        <v>0</v>
      </c>
      <c r="O58" s="557">
        <v>-89.0175</v>
      </c>
      <c r="P58" s="558">
        <v>13.905575</v>
      </c>
      <c r="Q58" s="554">
        <v>0</v>
      </c>
      <c r="R58" s="555">
        <v>18.2325</v>
      </c>
      <c r="S58" s="556">
        <v>0</v>
      </c>
      <c r="T58" s="557">
        <v>-18.2325</v>
      </c>
      <c r="U58" s="558">
        <v>0.27718</v>
      </c>
      <c r="V58" s="568" t="s">
        <v>29</v>
      </c>
      <c r="W58" s="552">
        <v>0.17</v>
      </c>
      <c r="X58" s="552" t="s">
        <v>29</v>
      </c>
      <c r="Y58" s="573" t="s">
        <v>29</v>
      </c>
      <c r="Z58" s="574">
        <v>0.0195434525943654</v>
      </c>
      <c r="AA58" s="554">
        <v>0.975977999999997</v>
      </c>
      <c r="AB58" s="555">
        <v>15.32664397</v>
      </c>
      <c r="AC58" s="556">
        <v>0.0636785197014006</v>
      </c>
      <c r="AD58" s="557">
        <v>-14.35066597</v>
      </c>
      <c r="AE58" s="558">
        <v>6.564886</v>
      </c>
      <c r="AF58" s="554">
        <v>2.530059</v>
      </c>
      <c r="AG58" s="555">
        <v>4.07839833</v>
      </c>
      <c r="AH58" s="556">
        <v>0.620356030795059</v>
      </c>
      <c r="AI58" s="557">
        <v>-1.54833933</v>
      </c>
      <c r="AJ58" s="558">
        <v>1.92028</v>
      </c>
      <c r="AK58" s="554">
        <v>0</v>
      </c>
      <c r="AL58" s="555">
        <v>0</v>
      </c>
      <c r="AM58" s="552" t="s">
        <v>29</v>
      </c>
      <c r="AN58" s="557">
        <v>0</v>
      </c>
      <c r="AO58" s="558">
        <v>0</v>
      </c>
      <c r="AP58" s="554">
        <v>0.00668399999999999</v>
      </c>
      <c r="AQ58" s="555">
        <v>0</v>
      </c>
      <c r="AR58" s="552" t="s">
        <v>29</v>
      </c>
      <c r="AS58" s="557">
        <v>0.00668399999999999</v>
      </c>
      <c r="AT58" s="558">
        <v>0</v>
      </c>
      <c r="AU58" s="252">
        <v>-3.51272099999999</v>
      </c>
      <c r="AV58" s="555">
        <v>-1.1725423</v>
      </c>
      <c r="AW58" s="556">
        <v>-0.995816014484068</v>
      </c>
      <c r="AX58" s="557">
        <v>-2.34017869999999</v>
      </c>
      <c r="AY58" s="558">
        <v>-8.207986</v>
      </c>
      <c r="AZ58" s="568" t="s">
        <v>29</v>
      </c>
      <c r="BA58" s="552">
        <v>-0.0109327953379954</v>
      </c>
      <c r="BB58" s="552" t="s">
        <v>29</v>
      </c>
      <c r="BC58" s="573" t="s">
        <v>29</v>
      </c>
      <c r="BD58" s="574">
        <v>-0.578730014020548</v>
      </c>
      <c r="BE58" s="554">
        <v>13.5714285714286</v>
      </c>
      <c r="BF58" s="555">
        <v>2.85714285714286</v>
      </c>
      <c r="BG58" s="552">
        <v>4.75</v>
      </c>
      <c r="BH58" s="555">
        <v>10.7142857142857</v>
      </c>
      <c r="BI58" s="581">
        <v>8.41666666333333</v>
      </c>
      <c r="BJ58" s="554">
        <v>0</v>
      </c>
      <c r="BK58" s="555">
        <v>37.5375</v>
      </c>
      <c r="BL58" s="552">
        <v>0</v>
      </c>
      <c r="BM58" s="581">
        <v>-37.5375</v>
      </c>
      <c r="BN58" s="568" t="s">
        <v>29</v>
      </c>
      <c r="BO58" s="552">
        <v>0.142905771282051</v>
      </c>
      <c r="BP58" s="552" t="s">
        <v>29</v>
      </c>
      <c r="BQ58" s="552" t="s">
        <v>29</v>
      </c>
      <c r="BR58" s="574">
        <v>0.462878051549223</v>
      </c>
      <c r="BS58" s="585">
        <v>0</v>
      </c>
      <c r="BT58" s="586">
        <v>6.99761801800372</v>
      </c>
      <c r="BU58" s="552">
        <v>0</v>
      </c>
      <c r="BV58" s="590">
        <v>-6.99761801800372</v>
      </c>
      <c r="BW58" s="581">
        <v>2.16039623536494</v>
      </c>
      <c r="BX58" s="585">
        <v>-3.59918051431488</v>
      </c>
      <c r="BY58" s="586">
        <v>-0.0765035256443035</v>
      </c>
      <c r="BZ58" s="552">
        <v>-45.0459430987397</v>
      </c>
      <c r="CA58" s="590">
        <v>-3.52267698867057</v>
      </c>
      <c r="CB58" s="581">
        <v>-1.25028614358269</v>
      </c>
      <c r="CC58" s="159"/>
    </row>
    <row r="59" s="164" customFormat="1" outlineLevel="2" spans="1:81">
      <c r="A59" s="565" t="s">
        <v>81</v>
      </c>
      <c r="B59" s="554">
        <v>83.8010609999999</v>
      </c>
      <c r="C59" s="555">
        <v>0</v>
      </c>
      <c r="D59" s="556" t="s">
        <v>29</v>
      </c>
      <c r="E59" s="557">
        <v>83.8010609999999</v>
      </c>
      <c r="F59" s="558">
        <v>0</v>
      </c>
      <c r="G59" s="554">
        <v>0</v>
      </c>
      <c r="H59" s="555">
        <v>0</v>
      </c>
      <c r="I59" s="556" t="s">
        <v>29</v>
      </c>
      <c r="J59" s="557">
        <v>0</v>
      </c>
      <c r="K59" s="558">
        <v>0</v>
      </c>
      <c r="L59" s="554">
        <v>76.074655</v>
      </c>
      <c r="M59" s="555">
        <v>0</v>
      </c>
      <c r="N59" s="556" t="s">
        <v>29</v>
      </c>
      <c r="O59" s="557">
        <v>76.074655</v>
      </c>
      <c r="P59" s="558">
        <v>0</v>
      </c>
      <c r="Q59" s="554">
        <v>7.72640599999994</v>
      </c>
      <c r="R59" s="555">
        <v>0</v>
      </c>
      <c r="S59" s="556" t="s">
        <v>29</v>
      </c>
      <c r="T59" s="557">
        <v>7.72640599999994</v>
      </c>
      <c r="U59" s="558">
        <v>0</v>
      </c>
      <c r="V59" s="568">
        <v>0.0921993815806216</v>
      </c>
      <c r="W59" s="552" t="s">
        <v>29</v>
      </c>
      <c r="X59" s="552" t="s">
        <v>29</v>
      </c>
      <c r="Y59" s="573" t="s">
        <v>29</v>
      </c>
      <c r="Z59" s="574" t="s">
        <v>29</v>
      </c>
      <c r="AA59" s="554">
        <v>0</v>
      </c>
      <c r="AB59" s="555">
        <v>0</v>
      </c>
      <c r="AC59" s="556" t="s">
        <v>29</v>
      </c>
      <c r="AD59" s="557">
        <v>0</v>
      </c>
      <c r="AE59" s="558">
        <v>0</v>
      </c>
      <c r="AF59" s="554">
        <v>0</v>
      </c>
      <c r="AG59" s="555">
        <v>0</v>
      </c>
      <c r="AH59" s="556" t="s">
        <v>29</v>
      </c>
      <c r="AI59" s="557">
        <v>0</v>
      </c>
      <c r="AJ59" s="558">
        <v>0</v>
      </c>
      <c r="AK59" s="554">
        <v>0</v>
      </c>
      <c r="AL59" s="555">
        <v>0</v>
      </c>
      <c r="AM59" s="552" t="s">
        <v>29</v>
      </c>
      <c r="AN59" s="557">
        <v>0</v>
      </c>
      <c r="AO59" s="558">
        <v>0</v>
      </c>
      <c r="AP59" s="554">
        <v>0</v>
      </c>
      <c r="AQ59" s="555">
        <v>0</v>
      </c>
      <c r="AR59" s="552" t="s">
        <v>29</v>
      </c>
      <c r="AS59" s="557">
        <v>0</v>
      </c>
      <c r="AT59" s="558">
        <v>0</v>
      </c>
      <c r="AU59" s="554">
        <v>7.72640599999994</v>
      </c>
      <c r="AV59" s="555">
        <v>0</v>
      </c>
      <c r="AW59" s="556" t="s">
        <v>29</v>
      </c>
      <c r="AX59" s="557">
        <v>7.72640599999994</v>
      </c>
      <c r="AY59" s="558">
        <v>0</v>
      </c>
      <c r="AZ59" s="568">
        <v>0.0921993815806216</v>
      </c>
      <c r="BA59" s="552" t="s">
        <v>29</v>
      </c>
      <c r="BB59" s="552" t="s">
        <v>29</v>
      </c>
      <c r="BC59" s="573" t="s">
        <v>29</v>
      </c>
      <c r="BD59" s="574" t="s">
        <v>29</v>
      </c>
      <c r="BE59" s="554">
        <v>0</v>
      </c>
      <c r="BF59" s="555">
        <v>0</v>
      </c>
      <c r="BG59" s="552" t="s">
        <v>29</v>
      </c>
      <c r="BH59" s="555">
        <v>0</v>
      </c>
      <c r="BI59" s="581">
        <v>0</v>
      </c>
      <c r="BJ59" s="554" t="s">
        <v>29</v>
      </c>
      <c r="BK59" s="555" t="s">
        <v>29</v>
      </c>
      <c r="BL59" s="552" t="s">
        <v>29</v>
      </c>
      <c r="BM59" s="581" t="s">
        <v>29</v>
      </c>
      <c r="BN59" s="568">
        <v>0</v>
      </c>
      <c r="BO59" s="552" t="s">
        <v>29</v>
      </c>
      <c r="BP59" s="552" t="s">
        <v>29</v>
      </c>
      <c r="BQ59" s="552" t="s">
        <v>29</v>
      </c>
      <c r="BR59" s="574" t="s">
        <v>29</v>
      </c>
      <c r="BS59" s="585" t="s">
        <v>29</v>
      </c>
      <c r="BT59" s="586" t="s">
        <v>29</v>
      </c>
      <c r="BU59" s="552" t="s">
        <v>29</v>
      </c>
      <c r="BV59" s="590" t="s">
        <v>29</v>
      </c>
      <c r="BW59" s="581" t="s">
        <v>29</v>
      </c>
      <c r="BX59" s="585" t="s">
        <v>29</v>
      </c>
      <c r="BY59" s="586" t="s">
        <v>29</v>
      </c>
      <c r="BZ59" s="552" t="s">
        <v>29</v>
      </c>
      <c r="CA59" s="590" t="s">
        <v>29</v>
      </c>
      <c r="CB59" s="581" t="s">
        <v>29</v>
      </c>
      <c r="CC59" s="159"/>
    </row>
    <row r="60" s="164" customFormat="1" outlineLevel="2" spans="1:81">
      <c r="A60" s="565" t="s">
        <v>82</v>
      </c>
      <c r="B60" s="554">
        <v>0</v>
      </c>
      <c r="C60" s="555">
        <v>0</v>
      </c>
      <c r="D60" s="556" t="s">
        <v>29</v>
      </c>
      <c r="E60" s="557">
        <v>0</v>
      </c>
      <c r="F60" s="558">
        <v>0</v>
      </c>
      <c r="G60" s="554">
        <v>0</v>
      </c>
      <c r="H60" s="555">
        <v>0</v>
      </c>
      <c r="I60" s="556" t="s">
        <v>29</v>
      </c>
      <c r="J60" s="557">
        <v>0</v>
      </c>
      <c r="K60" s="558">
        <v>0</v>
      </c>
      <c r="L60" s="554">
        <v>0</v>
      </c>
      <c r="M60" s="555">
        <v>0</v>
      </c>
      <c r="N60" s="556" t="s">
        <v>29</v>
      </c>
      <c r="O60" s="557">
        <v>0</v>
      </c>
      <c r="P60" s="558">
        <v>0</v>
      </c>
      <c r="Q60" s="554">
        <v>0</v>
      </c>
      <c r="R60" s="555">
        <v>0</v>
      </c>
      <c r="S60" s="556" t="s">
        <v>29</v>
      </c>
      <c r="T60" s="557">
        <v>0</v>
      </c>
      <c r="U60" s="558">
        <v>0</v>
      </c>
      <c r="V60" s="568" t="s">
        <v>29</v>
      </c>
      <c r="W60" s="552" t="s">
        <v>29</v>
      </c>
      <c r="X60" s="552" t="s">
        <v>29</v>
      </c>
      <c r="Y60" s="573" t="s">
        <v>29</v>
      </c>
      <c r="Z60" s="574" t="s">
        <v>29</v>
      </c>
      <c r="AA60" s="554">
        <v>0</v>
      </c>
      <c r="AB60" s="555">
        <v>0</v>
      </c>
      <c r="AC60" s="556" t="s">
        <v>29</v>
      </c>
      <c r="AD60" s="557">
        <v>0</v>
      </c>
      <c r="AE60" s="558">
        <v>0</v>
      </c>
      <c r="AF60" s="554">
        <v>0.0680199999999999</v>
      </c>
      <c r="AG60" s="555">
        <v>0</v>
      </c>
      <c r="AH60" s="556" t="s">
        <v>29</v>
      </c>
      <c r="AI60" s="557">
        <v>0.0680199999999999</v>
      </c>
      <c r="AJ60" s="558">
        <v>0</v>
      </c>
      <c r="AK60" s="554">
        <v>0</v>
      </c>
      <c r="AL60" s="555">
        <v>0</v>
      </c>
      <c r="AM60" s="552" t="s">
        <v>29</v>
      </c>
      <c r="AN60" s="557">
        <v>0</v>
      </c>
      <c r="AO60" s="558">
        <v>0</v>
      </c>
      <c r="AP60" s="554">
        <v>0</v>
      </c>
      <c r="AQ60" s="555">
        <v>0</v>
      </c>
      <c r="AR60" s="552" t="s">
        <v>29</v>
      </c>
      <c r="AS60" s="557">
        <v>0</v>
      </c>
      <c r="AT60" s="558">
        <v>0</v>
      </c>
      <c r="AU60" s="554">
        <v>-0.0680199999999999</v>
      </c>
      <c r="AV60" s="555">
        <v>0</v>
      </c>
      <c r="AW60" s="556" t="s">
        <v>29</v>
      </c>
      <c r="AX60" s="557">
        <v>-0.0680199999999999</v>
      </c>
      <c r="AY60" s="558">
        <v>0</v>
      </c>
      <c r="AZ60" s="568" t="s">
        <v>29</v>
      </c>
      <c r="BA60" s="552" t="s">
        <v>29</v>
      </c>
      <c r="BB60" s="552" t="s">
        <v>29</v>
      </c>
      <c r="BC60" s="573" t="s">
        <v>29</v>
      </c>
      <c r="BD60" s="574" t="s">
        <v>29</v>
      </c>
      <c r="BE60" s="554">
        <v>0</v>
      </c>
      <c r="BF60" s="555">
        <v>0</v>
      </c>
      <c r="BG60" s="552" t="s">
        <v>29</v>
      </c>
      <c r="BH60" s="555">
        <v>0</v>
      </c>
      <c r="BI60" s="581">
        <v>0</v>
      </c>
      <c r="BJ60" s="554" t="s">
        <v>29</v>
      </c>
      <c r="BK60" s="555" t="s">
        <v>29</v>
      </c>
      <c r="BL60" s="552" t="s">
        <v>29</v>
      </c>
      <c r="BM60" s="581" t="s">
        <v>29</v>
      </c>
      <c r="BN60" s="568" t="s">
        <v>29</v>
      </c>
      <c r="BO60" s="552" t="s">
        <v>29</v>
      </c>
      <c r="BP60" s="552" t="s">
        <v>29</v>
      </c>
      <c r="BQ60" s="552" t="s">
        <v>29</v>
      </c>
      <c r="BR60" s="574" t="s">
        <v>29</v>
      </c>
      <c r="BS60" s="585" t="s">
        <v>29</v>
      </c>
      <c r="BT60" s="586" t="s">
        <v>29</v>
      </c>
      <c r="BU60" s="552" t="s">
        <v>29</v>
      </c>
      <c r="BV60" s="590" t="s">
        <v>29</v>
      </c>
      <c r="BW60" s="581" t="s">
        <v>29</v>
      </c>
      <c r="BX60" s="585" t="s">
        <v>29</v>
      </c>
      <c r="BY60" s="586" t="s">
        <v>29</v>
      </c>
      <c r="BZ60" s="552" t="s">
        <v>29</v>
      </c>
      <c r="CA60" s="590" t="s">
        <v>29</v>
      </c>
      <c r="CB60" s="581" t="s">
        <v>29</v>
      </c>
      <c r="CC60" s="159"/>
    </row>
    <row r="61" s="159" customFormat="1" outlineLevel="2" spans="1:80">
      <c r="A61" s="565" t="s">
        <v>83</v>
      </c>
      <c r="B61" s="554">
        <v>0</v>
      </c>
      <c r="C61" s="555">
        <v>0</v>
      </c>
      <c r="D61" s="556" t="s">
        <v>29</v>
      </c>
      <c r="E61" s="557">
        <v>0</v>
      </c>
      <c r="F61" s="558">
        <v>0</v>
      </c>
      <c r="G61" s="554">
        <v>0</v>
      </c>
      <c r="H61" s="555">
        <v>0</v>
      </c>
      <c r="I61" s="556" t="s">
        <v>29</v>
      </c>
      <c r="J61" s="557">
        <v>0</v>
      </c>
      <c r="K61" s="558">
        <v>0</v>
      </c>
      <c r="L61" s="554">
        <v>0</v>
      </c>
      <c r="M61" s="555">
        <v>0</v>
      </c>
      <c r="N61" s="556" t="s">
        <v>29</v>
      </c>
      <c r="O61" s="557">
        <v>0</v>
      </c>
      <c r="P61" s="558">
        <v>0</v>
      </c>
      <c r="Q61" s="554">
        <v>0</v>
      </c>
      <c r="R61" s="555">
        <v>0</v>
      </c>
      <c r="S61" s="556" t="s">
        <v>29</v>
      </c>
      <c r="T61" s="557">
        <v>0</v>
      </c>
      <c r="U61" s="558">
        <v>0</v>
      </c>
      <c r="V61" s="568" t="s">
        <v>29</v>
      </c>
      <c r="W61" s="552" t="s">
        <v>29</v>
      </c>
      <c r="X61" s="552" t="s">
        <v>29</v>
      </c>
      <c r="Y61" s="573" t="s">
        <v>29</v>
      </c>
      <c r="Z61" s="574" t="s">
        <v>29</v>
      </c>
      <c r="AA61" s="554">
        <v>0</v>
      </c>
      <c r="AB61" s="555">
        <v>0</v>
      </c>
      <c r="AC61" s="556" t="s">
        <v>29</v>
      </c>
      <c r="AD61" s="557">
        <v>0</v>
      </c>
      <c r="AE61" s="558">
        <v>0</v>
      </c>
      <c r="AF61" s="554">
        <v>0.01</v>
      </c>
      <c r="AG61" s="555">
        <v>0.186617</v>
      </c>
      <c r="AH61" s="556">
        <v>0.0535856861915045</v>
      </c>
      <c r="AI61" s="557">
        <v>-0.176617</v>
      </c>
      <c r="AJ61" s="558">
        <v>0.216617</v>
      </c>
      <c r="AK61" s="554">
        <v>0</v>
      </c>
      <c r="AL61" s="555">
        <v>0</v>
      </c>
      <c r="AM61" s="552" t="s">
        <v>29</v>
      </c>
      <c r="AN61" s="557">
        <v>0</v>
      </c>
      <c r="AO61" s="558">
        <v>0</v>
      </c>
      <c r="AP61" s="554">
        <v>0</v>
      </c>
      <c r="AQ61" s="555">
        <v>0</v>
      </c>
      <c r="AR61" s="552" t="s">
        <v>29</v>
      </c>
      <c r="AS61" s="557">
        <v>0</v>
      </c>
      <c r="AT61" s="558">
        <v>0</v>
      </c>
      <c r="AU61" s="554">
        <v>-0.01</v>
      </c>
      <c r="AV61" s="555">
        <v>-0.186617</v>
      </c>
      <c r="AW61" s="556">
        <v>1.9464143138085</v>
      </c>
      <c r="AX61" s="557">
        <v>0.176617</v>
      </c>
      <c r="AY61" s="558">
        <v>-0.216617</v>
      </c>
      <c r="AZ61" s="568" t="s">
        <v>29</v>
      </c>
      <c r="BA61" s="552" t="s">
        <v>29</v>
      </c>
      <c r="BB61" s="552" t="s">
        <v>29</v>
      </c>
      <c r="BC61" s="573" t="s">
        <v>29</v>
      </c>
      <c r="BD61" s="574" t="s">
        <v>29</v>
      </c>
      <c r="BE61" s="554">
        <v>0</v>
      </c>
      <c r="BF61" s="555">
        <v>0</v>
      </c>
      <c r="BG61" s="552" t="s">
        <v>29</v>
      </c>
      <c r="BH61" s="555">
        <v>0</v>
      </c>
      <c r="BI61" s="581">
        <v>1.5</v>
      </c>
      <c r="BJ61" s="554" t="s">
        <v>29</v>
      </c>
      <c r="BK61" s="555" t="s">
        <v>29</v>
      </c>
      <c r="BL61" s="552" t="s">
        <v>29</v>
      </c>
      <c r="BM61" s="581" t="s">
        <v>29</v>
      </c>
      <c r="BN61" s="568" t="s">
        <v>29</v>
      </c>
      <c r="BO61" s="552" t="s">
        <v>29</v>
      </c>
      <c r="BP61" s="552" t="s">
        <v>29</v>
      </c>
      <c r="BQ61" s="552" t="s">
        <v>29</v>
      </c>
      <c r="BR61" s="574" t="s">
        <v>29</v>
      </c>
      <c r="BS61" s="585" t="s">
        <v>29</v>
      </c>
      <c r="BT61" s="586" t="s">
        <v>29</v>
      </c>
      <c r="BU61" s="552" t="s">
        <v>29</v>
      </c>
      <c r="BV61" s="590" t="s">
        <v>29</v>
      </c>
      <c r="BW61" s="581" t="s">
        <v>29</v>
      </c>
      <c r="BX61" s="585" t="s">
        <v>29</v>
      </c>
      <c r="BY61" s="586" t="s">
        <v>29</v>
      </c>
      <c r="BZ61" s="552" t="s">
        <v>29</v>
      </c>
      <c r="CA61" s="590" t="s">
        <v>29</v>
      </c>
      <c r="CB61" s="581" t="s">
        <v>29</v>
      </c>
    </row>
    <row r="62" s="163" customFormat="1" spans="1:81">
      <c r="A62" s="559" t="s">
        <v>84</v>
      </c>
      <c r="B62" s="560">
        <v>120.930641</v>
      </c>
      <c r="C62" s="561">
        <v>169.140024</v>
      </c>
      <c r="D62" s="562">
        <v>0.71497353577294</v>
      </c>
      <c r="E62" s="561">
        <v>-48.209383</v>
      </c>
      <c r="F62" s="563">
        <v>90.475592</v>
      </c>
      <c r="G62" s="560">
        <v>10.11876</v>
      </c>
      <c r="H62" s="561">
        <v>12.26057771</v>
      </c>
      <c r="I62" s="562">
        <v>0.825308581645945</v>
      </c>
      <c r="J62" s="561">
        <v>-2.14181771000001</v>
      </c>
      <c r="K62" s="563">
        <v>22.055319</v>
      </c>
      <c r="L62" s="560">
        <v>81.0322039999999</v>
      </c>
      <c r="M62" s="561">
        <v>103.41753968</v>
      </c>
      <c r="N62" s="562">
        <v>0.783544109159181</v>
      </c>
      <c r="O62" s="561">
        <v>-22.3853356800001</v>
      </c>
      <c r="P62" s="563">
        <v>27.943534</v>
      </c>
      <c r="Q62" s="560">
        <v>21.5096540000001</v>
      </c>
      <c r="R62" s="561">
        <v>34.85670661</v>
      </c>
      <c r="S62" s="562">
        <v>0.617087960737784</v>
      </c>
      <c r="T62" s="561">
        <v>-13.3470526099999</v>
      </c>
      <c r="U62" s="563">
        <v>23.651404</v>
      </c>
      <c r="V62" s="569">
        <v>0.177867691944179</v>
      </c>
      <c r="W62" s="570">
        <v>0.206081953789956</v>
      </c>
      <c r="X62" s="570">
        <v>0.863092030491262</v>
      </c>
      <c r="Y62" s="562">
        <v>-0.0282142618457763</v>
      </c>
      <c r="Z62" s="575">
        <v>0.261411983908323</v>
      </c>
      <c r="AA62" s="560">
        <v>24.8378229999998</v>
      </c>
      <c r="AB62" s="561">
        <v>59.56200431</v>
      </c>
      <c r="AC62" s="562">
        <v>0.4170078439726</v>
      </c>
      <c r="AD62" s="561">
        <v>-34.7241813100002</v>
      </c>
      <c r="AE62" s="563">
        <v>48.040138</v>
      </c>
      <c r="AF62" s="560">
        <v>6.13955399999999</v>
      </c>
      <c r="AG62" s="561">
        <v>12.84878634</v>
      </c>
      <c r="AH62" s="562">
        <v>0.477831433844202</v>
      </c>
      <c r="AI62" s="561">
        <v>-6.70923234000001</v>
      </c>
      <c r="AJ62" s="563">
        <v>6.803735</v>
      </c>
      <c r="AK62" s="560">
        <v>0.121</v>
      </c>
      <c r="AL62" s="561">
        <v>0.02</v>
      </c>
      <c r="AM62" s="570">
        <v>6.05</v>
      </c>
      <c r="AN62" s="561">
        <v>0.101</v>
      </c>
      <c r="AO62" s="563">
        <v>0.0082</v>
      </c>
      <c r="AP62" s="560">
        <v>0.00668399999999999</v>
      </c>
      <c r="AQ62" s="561">
        <v>0</v>
      </c>
      <c r="AR62" s="570" t="s">
        <v>29</v>
      </c>
      <c r="AS62" s="561">
        <v>0.00668399999999999</v>
      </c>
      <c r="AT62" s="563">
        <v>0</v>
      </c>
      <c r="AU62" s="560">
        <v>-1.08338399999974</v>
      </c>
      <c r="AV62" s="561">
        <v>-18.92888404</v>
      </c>
      <c r="AW62" s="562">
        <v>1.94276556411301</v>
      </c>
      <c r="AX62" s="561">
        <v>17.8455000400003</v>
      </c>
      <c r="AY62" s="563">
        <v>-14.358934</v>
      </c>
      <c r="AZ62" s="569">
        <v>-0.00895872204960643</v>
      </c>
      <c r="BA62" s="570">
        <v>-0.111912506527728</v>
      </c>
      <c r="BB62" s="570">
        <v>1.9199488749956</v>
      </c>
      <c r="BC62" s="562">
        <v>0.102953784478121</v>
      </c>
      <c r="BD62" s="575">
        <v>-0.15870505716061</v>
      </c>
      <c r="BE62" s="560">
        <v>31.1428571428571</v>
      </c>
      <c r="BF62" s="561">
        <v>20.4285714285714</v>
      </c>
      <c r="BG62" s="570">
        <v>1.52447552447552</v>
      </c>
      <c r="BH62" s="561">
        <v>10.7142857142857</v>
      </c>
      <c r="BI62" s="582">
        <v>132.24999999</v>
      </c>
      <c r="BJ62" s="560">
        <v>3.88309397706422</v>
      </c>
      <c r="BK62" s="561">
        <v>8.27958159440559</v>
      </c>
      <c r="BL62" s="570">
        <v>0.468996401906103</v>
      </c>
      <c r="BM62" s="582">
        <v>-4.39648761734138</v>
      </c>
      <c r="BN62" s="569">
        <v>0.20538899649097</v>
      </c>
      <c r="BO62" s="570">
        <v>0.352146126631743</v>
      </c>
      <c r="BP62" s="570">
        <v>0.58324934156029</v>
      </c>
      <c r="BQ62" s="570">
        <v>-0.146757130140772</v>
      </c>
      <c r="BR62" s="575">
        <v>0.530973458565488</v>
      </c>
      <c r="BS62" s="587">
        <v>4.86880999997467</v>
      </c>
      <c r="BT62" s="588">
        <v>2.83973022666738</v>
      </c>
      <c r="BU62" s="570">
        <v>1.71453258279698</v>
      </c>
      <c r="BV62" s="570">
        <v>2.02907977330729</v>
      </c>
      <c r="BW62" s="582">
        <v>1.88333330766036</v>
      </c>
      <c r="BX62" s="587">
        <v>-0.0436183155021174</v>
      </c>
      <c r="BY62" s="588">
        <v>-0.317801327528899</v>
      </c>
      <c r="BZ62" s="570">
        <v>1.86274973789041</v>
      </c>
      <c r="CA62" s="570">
        <v>0.274183012026782</v>
      </c>
      <c r="CB62" s="582">
        <v>-0.298894520244717</v>
      </c>
      <c r="CC62" s="159"/>
    </row>
    <row r="63" s="164" customFormat="1" outlineLevel="2" spans="1:81">
      <c r="A63" s="565" t="s">
        <v>85</v>
      </c>
      <c r="B63" s="554">
        <v>9.07197699999999</v>
      </c>
      <c r="C63" s="555">
        <v>54.148</v>
      </c>
      <c r="D63" s="556">
        <v>0.167540389303391</v>
      </c>
      <c r="E63" s="557">
        <v>-45.076023</v>
      </c>
      <c r="F63" s="558">
        <v>0</v>
      </c>
      <c r="G63" s="554">
        <v>4.99015999999999</v>
      </c>
      <c r="H63" s="555">
        <v>37.9036</v>
      </c>
      <c r="I63" s="556">
        <v>0.131653985373421</v>
      </c>
      <c r="J63" s="557">
        <v>-32.91344</v>
      </c>
      <c r="K63" s="558">
        <v>0</v>
      </c>
      <c r="L63" s="554">
        <v>0</v>
      </c>
      <c r="M63" s="555">
        <v>0</v>
      </c>
      <c r="N63" s="556" t="s">
        <v>29</v>
      </c>
      <c r="O63" s="557">
        <v>0</v>
      </c>
      <c r="P63" s="558">
        <v>0</v>
      </c>
      <c r="Q63" s="554">
        <v>4.081817</v>
      </c>
      <c r="R63" s="555">
        <v>16.2444</v>
      </c>
      <c r="S63" s="556">
        <v>0.251275331806654</v>
      </c>
      <c r="T63" s="557">
        <v>-12.162583</v>
      </c>
      <c r="U63" s="558">
        <v>0</v>
      </c>
      <c r="V63" s="568">
        <v>0.449936877044553</v>
      </c>
      <c r="W63" s="552">
        <v>0.3</v>
      </c>
      <c r="X63" s="552">
        <v>1.49978959014851</v>
      </c>
      <c r="Y63" s="573">
        <v>0.149936877044552</v>
      </c>
      <c r="Z63" s="574" t="s">
        <v>29</v>
      </c>
      <c r="AA63" s="554">
        <v>7.51826999999998</v>
      </c>
      <c r="AB63" s="555">
        <v>13.86027273</v>
      </c>
      <c r="AC63" s="556">
        <v>0.542433049223266</v>
      </c>
      <c r="AD63" s="557">
        <v>-6.34200273000002</v>
      </c>
      <c r="AE63" s="558">
        <v>0</v>
      </c>
      <c r="AF63" s="554">
        <v>3.426466</v>
      </c>
      <c r="AG63" s="555">
        <v>12.77272727</v>
      </c>
      <c r="AH63" s="556">
        <v>0.268264242050163</v>
      </c>
      <c r="AI63" s="557">
        <v>-9.34626127</v>
      </c>
      <c r="AJ63" s="558">
        <v>0</v>
      </c>
      <c r="AK63" s="554">
        <v>0</v>
      </c>
      <c r="AL63" s="555">
        <v>0</v>
      </c>
      <c r="AM63" s="552" t="s">
        <v>29</v>
      </c>
      <c r="AN63" s="557">
        <v>0</v>
      </c>
      <c r="AO63" s="558">
        <v>0</v>
      </c>
      <c r="AP63" s="554">
        <v>0</v>
      </c>
      <c r="AQ63" s="555">
        <v>0</v>
      </c>
      <c r="AR63" s="552" t="s">
        <v>29</v>
      </c>
      <c r="AS63" s="557">
        <v>0</v>
      </c>
      <c r="AT63" s="558">
        <v>0</v>
      </c>
      <c r="AU63" s="554">
        <v>-6.86291899999998</v>
      </c>
      <c r="AV63" s="555">
        <v>-10.3886</v>
      </c>
      <c r="AW63" s="556">
        <v>1.33937980093564</v>
      </c>
      <c r="AX63" s="557">
        <v>3.52568100000002</v>
      </c>
      <c r="AY63" s="558">
        <v>0</v>
      </c>
      <c r="AZ63" s="568">
        <v>-0.756496516690903</v>
      </c>
      <c r="BA63" s="552">
        <v>-0.191855654871833</v>
      </c>
      <c r="BB63" s="552">
        <v>-1.94305040003263</v>
      </c>
      <c r="BC63" s="573">
        <v>-0.56464086181907</v>
      </c>
      <c r="BD63" s="574" t="s">
        <v>29</v>
      </c>
      <c r="BE63" s="554">
        <v>5.28571428571429</v>
      </c>
      <c r="BF63" s="555">
        <v>3.71428571428571</v>
      </c>
      <c r="BG63" s="552">
        <v>1.42307692307692</v>
      </c>
      <c r="BH63" s="555">
        <v>1.57142857142857</v>
      </c>
      <c r="BI63" s="581">
        <v>0</v>
      </c>
      <c r="BJ63" s="554">
        <v>1.71631997297297</v>
      </c>
      <c r="BK63" s="555">
        <v>14.5783076923077</v>
      </c>
      <c r="BL63" s="552">
        <v>0.117731084375356</v>
      </c>
      <c r="BM63" s="581">
        <v>-12.8619877193347</v>
      </c>
      <c r="BN63" s="568">
        <v>0.828735566679676</v>
      </c>
      <c r="BO63" s="552">
        <v>0.255970169350669</v>
      </c>
      <c r="BP63" s="552">
        <v>3.23762557481588</v>
      </c>
      <c r="BQ63" s="552">
        <v>0.572765397329008</v>
      </c>
      <c r="BR63" s="574" t="s">
        <v>29</v>
      </c>
      <c r="BS63" s="585">
        <v>1.20665751562527</v>
      </c>
      <c r="BT63" s="586">
        <v>3.90670523263217</v>
      </c>
      <c r="BU63" s="552">
        <v>0.308868328622858</v>
      </c>
      <c r="BV63" s="590">
        <v>-2.7000477170069</v>
      </c>
      <c r="BW63" s="581" t="s">
        <v>29</v>
      </c>
      <c r="BX63" s="585">
        <v>-0.912832207409416</v>
      </c>
      <c r="BY63" s="586">
        <v>-0.749523490797861</v>
      </c>
      <c r="BZ63" s="552">
        <v>0.78211661326623</v>
      </c>
      <c r="CA63" s="590">
        <v>-0.163308716611556</v>
      </c>
      <c r="CB63" s="581" t="s">
        <v>29</v>
      </c>
      <c r="CC63" s="159"/>
    </row>
    <row r="64" s="164" customFormat="1" outlineLevel="2" spans="1:81">
      <c r="A64" s="565" t="s">
        <v>86</v>
      </c>
      <c r="B64" s="554">
        <v>2.544754</v>
      </c>
      <c r="C64" s="555">
        <v>19.0476</v>
      </c>
      <c r="D64" s="556">
        <v>0.133599718599719</v>
      </c>
      <c r="E64" s="557">
        <v>-16.502846</v>
      </c>
      <c r="F64" s="558">
        <v>0</v>
      </c>
      <c r="G64" s="554">
        <v>0</v>
      </c>
      <c r="H64" s="555">
        <v>0</v>
      </c>
      <c r="I64" s="556" t="s">
        <v>29</v>
      </c>
      <c r="J64" s="557">
        <v>0</v>
      </c>
      <c r="K64" s="558">
        <v>0</v>
      </c>
      <c r="L64" s="554">
        <v>1.81988500000001</v>
      </c>
      <c r="M64" s="555">
        <v>13.33332</v>
      </c>
      <c r="N64" s="556">
        <v>0.136491511491512</v>
      </c>
      <c r="O64" s="557">
        <v>-11.513435</v>
      </c>
      <c r="P64" s="558">
        <v>0</v>
      </c>
      <c r="Q64" s="554">
        <v>0.724868999999991</v>
      </c>
      <c r="R64" s="555">
        <v>5.71428</v>
      </c>
      <c r="S64" s="556">
        <v>0.1268522018522</v>
      </c>
      <c r="T64" s="557">
        <v>-4.98941100000001</v>
      </c>
      <c r="U64" s="558">
        <v>0</v>
      </c>
      <c r="V64" s="568">
        <v>0.284848358623266</v>
      </c>
      <c r="W64" s="552">
        <v>0.3</v>
      </c>
      <c r="X64" s="552">
        <v>0.94949452874422</v>
      </c>
      <c r="Y64" s="573">
        <v>-0.015151641376734</v>
      </c>
      <c r="Z64" s="574" t="s">
        <v>29</v>
      </c>
      <c r="AA64" s="554">
        <v>0.44090999999999</v>
      </c>
      <c r="AB64" s="555">
        <v>1.93</v>
      </c>
      <c r="AC64" s="556">
        <v>0.228450777202067</v>
      </c>
      <c r="AD64" s="557">
        <v>-1.48909000000001</v>
      </c>
      <c r="AE64" s="558">
        <v>0</v>
      </c>
      <c r="AF64" s="554">
        <v>0.03291</v>
      </c>
      <c r="AG64" s="555">
        <v>0</v>
      </c>
      <c r="AH64" s="556" t="s">
        <v>29</v>
      </c>
      <c r="AI64" s="557">
        <v>0.03291</v>
      </c>
      <c r="AJ64" s="558">
        <v>0</v>
      </c>
      <c r="AK64" s="554">
        <v>0</v>
      </c>
      <c r="AL64" s="555">
        <v>0</v>
      </c>
      <c r="AM64" s="552" t="s">
        <v>29</v>
      </c>
      <c r="AN64" s="557">
        <v>0</v>
      </c>
      <c r="AO64" s="558">
        <v>0</v>
      </c>
      <c r="AP64" s="554">
        <v>0</v>
      </c>
      <c r="AQ64" s="555">
        <v>0</v>
      </c>
      <c r="AR64" s="552" t="s">
        <v>29</v>
      </c>
      <c r="AS64" s="557">
        <v>0</v>
      </c>
      <c r="AT64" s="558">
        <v>0</v>
      </c>
      <c r="AU64" s="554">
        <v>0.251049000000001</v>
      </c>
      <c r="AV64" s="555">
        <v>3.78428</v>
      </c>
      <c r="AW64" s="556">
        <v>0.0663399642732571</v>
      </c>
      <c r="AX64" s="557">
        <v>-3.533231</v>
      </c>
      <c r="AY64" s="558">
        <v>0</v>
      </c>
      <c r="AZ64" s="568">
        <v>0.0986535437217117</v>
      </c>
      <c r="BA64" s="552">
        <v>0.198674898674899</v>
      </c>
      <c r="BB64" s="552">
        <v>0.496557664706014</v>
      </c>
      <c r="BC64" s="573">
        <v>-0.100021354953187</v>
      </c>
      <c r="BD64" s="574" t="s">
        <v>29</v>
      </c>
      <c r="BE64" s="554">
        <v>0.857142857142857</v>
      </c>
      <c r="BF64" s="555">
        <v>0.571428571428571</v>
      </c>
      <c r="BG64" s="552">
        <v>1.5</v>
      </c>
      <c r="BH64" s="555">
        <v>0.285714285714286</v>
      </c>
      <c r="BI64" s="581">
        <v>0</v>
      </c>
      <c r="BJ64" s="554">
        <v>2.96887966666667</v>
      </c>
      <c r="BK64" s="555">
        <v>33.3333</v>
      </c>
      <c r="BL64" s="552">
        <v>0.089066479066479</v>
      </c>
      <c r="BM64" s="581">
        <v>-30.3644203333333</v>
      </c>
      <c r="BN64" s="568">
        <v>0.17326232712474</v>
      </c>
      <c r="BO64" s="552">
        <v>0.101325101325101</v>
      </c>
      <c r="BP64" s="552">
        <v>1.70996450888145</v>
      </c>
      <c r="BQ64" s="552">
        <v>0.0719372257996383</v>
      </c>
      <c r="BR64" s="574" t="s">
        <v>29</v>
      </c>
      <c r="BS64" s="585">
        <v>5.77159511011331</v>
      </c>
      <c r="BT64" s="586">
        <v>9.86922279792746</v>
      </c>
      <c r="BU64" s="552">
        <v>0.58480745933969</v>
      </c>
      <c r="BV64" s="590">
        <v>-4.09762768781415</v>
      </c>
      <c r="BW64" s="581" t="s">
        <v>29</v>
      </c>
      <c r="BX64" s="585">
        <v>0.569388310539581</v>
      </c>
      <c r="BY64" s="586">
        <v>1.96076683937824</v>
      </c>
      <c r="BZ64" s="552">
        <v>0.290390626312374</v>
      </c>
      <c r="CA64" s="590">
        <v>-1.39137852883866</v>
      </c>
      <c r="CB64" s="581" t="s">
        <v>29</v>
      </c>
      <c r="CC64" s="159"/>
    </row>
    <row r="65" s="164" customFormat="1" outlineLevel="2" spans="1:81">
      <c r="A65" s="565" t="s">
        <v>87</v>
      </c>
      <c r="B65" s="554">
        <v>2.81767899999998</v>
      </c>
      <c r="C65" s="555">
        <v>0</v>
      </c>
      <c r="D65" s="556" t="s">
        <v>29</v>
      </c>
      <c r="E65" s="557">
        <v>2.81767899999998</v>
      </c>
      <c r="F65" s="558">
        <v>0</v>
      </c>
      <c r="G65" s="554">
        <v>0</v>
      </c>
      <c r="H65" s="555">
        <v>0</v>
      </c>
      <c r="I65" s="556" t="s">
        <v>29</v>
      </c>
      <c r="J65" s="557">
        <v>0</v>
      </c>
      <c r="K65" s="558">
        <v>0</v>
      </c>
      <c r="L65" s="554">
        <v>2.648294</v>
      </c>
      <c r="M65" s="555">
        <v>0</v>
      </c>
      <c r="N65" s="556" t="s">
        <v>29</v>
      </c>
      <c r="O65" s="557">
        <v>2.648294</v>
      </c>
      <c r="P65" s="558">
        <v>0</v>
      </c>
      <c r="Q65" s="554">
        <v>0.169384999999981</v>
      </c>
      <c r="R65" s="555">
        <v>0</v>
      </c>
      <c r="S65" s="556" t="s">
        <v>29</v>
      </c>
      <c r="T65" s="557">
        <v>0.169384999999981</v>
      </c>
      <c r="U65" s="558">
        <v>0</v>
      </c>
      <c r="V65" s="568">
        <v>0.0601150805325882</v>
      </c>
      <c r="W65" s="552" t="s">
        <v>29</v>
      </c>
      <c r="X65" s="552" t="s">
        <v>29</v>
      </c>
      <c r="Y65" s="573" t="s">
        <v>29</v>
      </c>
      <c r="Z65" s="574" t="s">
        <v>29</v>
      </c>
      <c r="AA65" s="554">
        <v>2.39249199999998</v>
      </c>
      <c r="AB65" s="599">
        <v>0</v>
      </c>
      <c r="AC65" s="556" t="s">
        <v>29</v>
      </c>
      <c r="AD65" s="557">
        <v>2.39249199999998</v>
      </c>
      <c r="AE65" s="558">
        <v>0</v>
      </c>
      <c r="AF65" s="554">
        <v>11.185911</v>
      </c>
      <c r="AG65" s="599">
        <v>0</v>
      </c>
      <c r="AH65" s="556" t="s">
        <v>29</v>
      </c>
      <c r="AI65" s="557">
        <v>11.185911</v>
      </c>
      <c r="AJ65" s="558">
        <v>0</v>
      </c>
      <c r="AK65" s="554">
        <v>0</v>
      </c>
      <c r="AL65" s="555">
        <v>0</v>
      </c>
      <c r="AM65" s="552" t="s">
        <v>29</v>
      </c>
      <c r="AN65" s="557">
        <v>0</v>
      </c>
      <c r="AO65" s="558">
        <v>0</v>
      </c>
      <c r="AP65" s="554">
        <v>0</v>
      </c>
      <c r="AQ65" s="555">
        <v>0</v>
      </c>
      <c r="AR65" s="552" t="s">
        <v>29</v>
      </c>
      <c r="AS65" s="557">
        <v>0</v>
      </c>
      <c r="AT65" s="558">
        <v>0</v>
      </c>
      <c r="AU65" s="252">
        <v>-13.409018</v>
      </c>
      <c r="AV65" s="599">
        <v>0</v>
      </c>
      <c r="AW65" s="556" t="s">
        <v>29</v>
      </c>
      <c r="AX65" s="557">
        <v>-13.409018</v>
      </c>
      <c r="AY65" s="558">
        <v>0</v>
      </c>
      <c r="AZ65" s="568">
        <v>-4.75888772283858</v>
      </c>
      <c r="BA65" s="552" t="s">
        <v>29</v>
      </c>
      <c r="BB65" s="552" t="s">
        <v>29</v>
      </c>
      <c r="BC65" s="573" t="s">
        <v>29</v>
      </c>
      <c r="BD65" s="574" t="s">
        <v>29</v>
      </c>
      <c r="BE65" s="554">
        <v>5</v>
      </c>
      <c r="BF65" s="555">
        <v>0</v>
      </c>
      <c r="BG65" s="552" t="s">
        <v>29</v>
      </c>
      <c r="BH65" s="555">
        <v>5</v>
      </c>
      <c r="BI65" s="581">
        <v>0</v>
      </c>
      <c r="BJ65" s="554">
        <v>0.563535799999996</v>
      </c>
      <c r="BK65" s="555" t="s">
        <v>29</v>
      </c>
      <c r="BL65" s="552" t="s">
        <v>29</v>
      </c>
      <c r="BM65" s="581" t="s">
        <v>29</v>
      </c>
      <c r="BN65" s="568">
        <v>0.849100270115933</v>
      </c>
      <c r="BO65" s="552" t="s">
        <v>29</v>
      </c>
      <c r="BP65" s="552" t="s">
        <v>29</v>
      </c>
      <c r="BQ65" s="552" t="s">
        <v>29</v>
      </c>
      <c r="BR65" s="574" t="s">
        <v>29</v>
      </c>
      <c r="BS65" s="585">
        <v>1.17771720866779</v>
      </c>
      <c r="BT65" s="586" t="s">
        <v>29</v>
      </c>
      <c r="BU65" s="552" t="s">
        <v>29</v>
      </c>
      <c r="BV65" s="590" t="s">
        <v>29</v>
      </c>
      <c r="BW65" s="581" t="s">
        <v>29</v>
      </c>
      <c r="BX65" s="585">
        <v>-5.60462396530485</v>
      </c>
      <c r="BY65" s="586" t="s">
        <v>29</v>
      </c>
      <c r="BZ65" s="552" t="s">
        <v>29</v>
      </c>
      <c r="CA65" s="590" t="s">
        <v>29</v>
      </c>
      <c r="CB65" s="581" t="s">
        <v>29</v>
      </c>
      <c r="CC65" s="159"/>
    </row>
    <row r="66" s="164" customFormat="1" outlineLevel="2" spans="1:81">
      <c r="A66" s="565" t="s">
        <v>88</v>
      </c>
      <c r="B66" s="554">
        <v>20.0700930000001</v>
      </c>
      <c r="C66" s="555">
        <v>300</v>
      </c>
      <c r="D66" s="556">
        <v>0.0669003100000004</v>
      </c>
      <c r="E66" s="557">
        <v>-279.929907</v>
      </c>
      <c r="F66" s="558">
        <v>0</v>
      </c>
      <c r="G66" s="554">
        <v>0</v>
      </c>
      <c r="H66" s="555">
        <v>0</v>
      </c>
      <c r="I66" s="556" t="s">
        <v>29</v>
      </c>
      <c r="J66" s="557">
        <v>0</v>
      </c>
      <c r="K66" s="558">
        <v>0</v>
      </c>
      <c r="L66" s="554">
        <v>19.122286</v>
      </c>
      <c r="M66" s="555">
        <v>247.5</v>
      </c>
      <c r="N66" s="556">
        <v>0.0772617616161616</v>
      </c>
      <c r="O66" s="557">
        <v>-228.377714</v>
      </c>
      <c r="P66" s="558">
        <v>0</v>
      </c>
      <c r="Q66" s="252">
        <v>0.947807000000125</v>
      </c>
      <c r="R66" s="555">
        <v>52.5</v>
      </c>
      <c r="S66" s="556">
        <v>0.0180534666666691</v>
      </c>
      <c r="T66" s="557">
        <v>-51.5521929999999</v>
      </c>
      <c r="U66" s="558">
        <v>0</v>
      </c>
      <c r="V66" s="568">
        <v>0.0472248434524005</v>
      </c>
      <c r="W66" s="552">
        <v>0.175</v>
      </c>
      <c r="X66" s="552">
        <v>0.269856248299432</v>
      </c>
      <c r="Y66" s="573">
        <v>-0.127775156547599</v>
      </c>
      <c r="Z66" s="574" t="s">
        <v>29</v>
      </c>
      <c r="AA66" s="554">
        <v>10.086043</v>
      </c>
      <c r="AB66" s="555">
        <v>23.8187</v>
      </c>
      <c r="AC66" s="556">
        <v>0.423450608135624</v>
      </c>
      <c r="AD66" s="557">
        <v>-13.732657</v>
      </c>
      <c r="AE66" s="558">
        <v>0</v>
      </c>
      <c r="AF66" s="554">
        <v>6.44878</v>
      </c>
      <c r="AG66" s="555">
        <v>17.6</v>
      </c>
      <c r="AH66" s="556">
        <v>0.366407954545454</v>
      </c>
      <c r="AI66" s="557">
        <v>-11.15122</v>
      </c>
      <c r="AJ66" s="558">
        <v>0</v>
      </c>
      <c r="AK66" s="554">
        <v>0.0037</v>
      </c>
      <c r="AL66" s="555">
        <v>0</v>
      </c>
      <c r="AM66" s="552" t="s">
        <v>29</v>
      </c>
      <c r="AN66" s="557">
        <v>0.0037</v>
      </c>
      <c r="AO66" s="558">
        <v>0</v>
      </c>
      <c r="AP66" s="554">
        <v>0.061518</v>
      </c>
      <c r="AQ66" s="555">
        <v>0</v>
      </c>
      <c r="AR66" s="552" t="s">
        <v>29</v>
      </c>
      <c r="AS66" s="557">
        <v>0.061518</v>
      </c>
      <c r="AT66" s="558">
        <v>0</v>
      </c>
      <c r="AU66" s="252">
        <v>-15.6448339999999</v>
      </c>
      <c r="AV66" s="555">
        <v>11.0813</v>
      </c>
      <c r="AW66" s="556">
        <v>-1.41182298105816</v>
      </c>
      <c r="AX66" s="557">
        <v>-26.7261339999999</v>
      </c>
      <c r="AY66" s="558">
        <v>0</v>
      </c>
      <c r="AZ66" s="568">
        <v>-0.779509791010922</v>
      </c>
      <c r="BA66" s="552">
        <v>0.0369376666666667</v>
      </c>
      <c r="BB66" s="552">
        <v>-21.1033847385484</v>
      </c>
      <c r="BC66" s="573">
        <v>-0.816447457677589</v>
      </c>
      <c r="BD66" s="574" t="s">
        <v>29</v>
      </c>
      <c r="BE66" s="554">
        <v>1.14285714285714</v>
      </c>
      <c r="BF66" s="555">
        <v>6.42857142857143</v>
      </c>
      <c r="BG66" s="552">
        <v>0.177777777777778</v>
      </c>
      <c r="BH66" s="555">
        <v>-5.28571428571429</v>
      </c>
      <c r="BI66" s="581">
        <v>0</v>
      </c>
      <c r="BJ66" s="554">
        <v>17.5613313750001</v>
      </c>
      <c r="BK66" s="555">
        <v>46.6666666666667</v>
      </c>
      <c r="BL66" s="552">
        <v>0.376314243750002</v>
      </c>
      <c r="BM66" s="581">
        <v>-29.1053352916666</v>
      </c>
      <c r="BN66" s="568">
        <v>0.502540919964842</v>
      </c>
      <c r="BO66" s="552">
        <v>0.0793956666666667</v>
      </c>
      <c r="BP66" s="552">
        <v>6.32957617289997</v>
      </c>
      <c r="BQ66" s="552">
        <v>0.423145253298175</v>
      </c>
      <c r="BR66" s="574" t="s">
        <v>29</v>
      </c>
      <c r="BS66" s="585">
        <v>1.98988770918388</v>
      </c>
      <c r="BT66" s="586">
        <v>12.5951458307968</v>
      </c>
      <c r="BU66" s="552">
        <v>0.15798846126246</v>
      </c>
      <c r="BV66" s="590">
        <v>-10.6052581216129</v>
      </c>
      <c r="BW66" s="581" t="s">
        <v>29</v>
      </c>
      <c r="BX66" s="585">
        <v>-1.55113695232113</v>
      </c>
      <c r="BY66" s="586">
        <v>0.46523529831603</v>
      </c>
      <c r="BZ66" s="552">
        <v>-3.33409128227295</v>
      </c>
      <c r="CA66" s="590">
        <v>-2.01637225063716</v>
      </c>
      <c r="CB66" s="581" t="s">
        <v>29</v>
      </c>
      <c r="CC66" s="159"/>
    </row>
    <row r="67" s="164" customFormat="1" outlineLevel="2" spans="1:81">
      <c r="A67" s="565" t="s">
        <v>90</v>
      </c>
      <c r="B67" s="554">
        <v>0</v>
      </c>
      <c r="C67" s="555">
        <v>0</v>
      </c>
      <c r="D67" s="556" t="s">
        <v>29</v>
      </c>
      <c r="E67" s="557">
        <v>0</v>
      </c>
      <c r="F67" s="558">
        <v>0</v>
      </c>
      <c r="G67" s="554">
        <v>0.3099</v>
      </c>
      <c r="H67" s="555">
        <v>0</v>
      </c>
      <c r="I67" s="556" t="s">
        <v>29</v>
      </c>
      <c r="J67" s="557">
        <v>0.3099</v>
      </c>
      <c r="K67" s="558">
        <v>0</v>
      </c>
      <c r="L67" s="554">
        <v>0</v>
      </c>
      <c r="M67" s="555">
        <v>0</v>
      </c>
      <c r="N67" s="556" t="s">
        <v>29</v>
      </c>
      <c r="O67" s="557">
        <v>0</v>
      </c>
      <c r="P67" s="558">
        <v>0</v>
      </c>
      <c r="Q67" s="554">
        <v>-0.3099</v>
      </c>
      <c r="R67" s="555">
        <v>0</v>
      </c>
      <c r="S67" s="556" t="s">
        <v>29</v>
      </c>
      <c r="T67" s="557">
        <v>-0.3099</v>
      </c>
      <c r="U67" s="558">
        <v>0</v>
      </c>
      <c r="V67" s="568" t="s">
        <v>29</v>
      </c>
      <c r="W67" s="552" t="s">
        <v>29</v>
      </c>
      <c r="X67" s="552" t="s">
        <v>29</v>
      </c>
      <c r="Y67" s="573" t="s">
        <v>29</v>
      </c>
      <c r="Z67" s="574" t="s">
        <v>29</v>
      </c>
      <c r="AA67" s="554">
        <v>1.76399399999999</v>
      </c>
      <c r="AB67" s="555">
        <v>6.00091666</v>
      </c>
      <c r="AC67" s="556">
        <v>0.293954090673872</v>
      </c>
      <c r="AD67" s="557">
        <v>-4.23692266000001</v>
      </c>
      <c r="AE67" s="558">
        <v>0</v>
      </c>
      <c r="AF67" s="554">
        <v>0.878010999999999</v>
      </c>
      <c r="AG67" s="555">
        <v>1.52</v>
      </c>
      <c r="AH67" s="556">
        <v>0.577638815789473</v>
      </c>
      <c r="AI67" s="557">
        <v>-0.641989000000001</v>
      </c>
      <c r="AJ67" s="558">
        <v>0</v>
      </c>
      <c r="AK67" s="554">
        <v>0</v>
      </c>
      <c r="AL67" s="555">
        <v>0</v>
      </c>
      <c r="AM67" s="552" t="s">
        <v>29</v>
      </c>
      <c r="AN67" s="557">
        <v>0</v>
      </c>
      <c r="AO67" s="558">
        <v>0</v>
      </c>
      <c r="AP67" s="554">
        <v>0</v>
      </c>
      <c r="AQ67" s="555">
        <v>0</v>
      </c>
      <c r="AR67" s="552" t="s">
        <v>29</v>
      </c>
      <c r="AS67" s="557">
        <v>0</v>
      </c>
      <c r="AT67" s="558">
        <v>0</v>
      </c>
      <c r="AU67" s="554">
        <v>-2.95190499999999</v>
      </c>
      <c r="AV67" s="555">
        <v>-7.52091666</v>
      </c>
      <c r="AW67" s="556">
        <v>1.60750728488993</v>
      </c>
      <c r="AX67" s="557">
        <v>4.56901166000001</v>
      </c>
      <c r="AY67" s="558">
        <v>0</v>
      </c>
      <c r="AZ67" s="568" t="s">
        <v>29</v>
      </c>
      <c r="BA67" s="552" t="s">
        <v>29</v>
      </c>
      <c r="BB67" s="552" t="s">
        <v>29</v>
      </c>
      <c r="BC67" s="573" t="s">
        <v>29</v>
      </c>
      <c r="BD67" s="574" t="s">
        <v>29</v>
      </c>
      <c r="BE67" s="554">
        <v>4.42857142857143</v>
      </c>
      <c r="BF67" s="555">
        <v>3.57142857142857</v>
      </c>
      <c r="BG67" s="552">
        <v>1.24</v>
      </c>
      <c r="BH67" s="555">
        <v>0.857142857142857</v>
      </c>
      <c r="BI67" s="581">
        <v>0</v>
      </c>
      <c r="BJ67" s="554">
        <v>0</v>
      </c>
      <c r="BK67" s="555">
        <v>0</v>
      </c>
      <c r="BL67" s="552" t="s">
        <v>29</v>
      </c>
      <c r="BM67" s="581">
        <v>0</v>
      </c>
      <c r="BN67" s="568" t="s">
        <v>29</v>
      </c>
      <c r="BO67" s="552" t="s">
        <v>29</v>
      </c>
      <c r="BP67" s="552" t="s">
        <v>29</v>
      </c>
      <c r="BQ67" s="552" t="s">
        <v>29</v>
      </c>
      <c r="BR67" s="574" t="s">
        <v>29</v>
      </c>
      <c r="BS67" s="585">
        <v>0</v>
      </c>
      <c r="BT67" s="586">
        <v>0</v>
      </c>
      <c r="BU67" s="552" t="s">
        <v>29</v>
      </c>
      <c r="BV67" s="590">
        <v>0</v>
      </c>
      <c r="BW67" s="581" t="s">
        <v>29</v>
      </c>
      <c r="BX67" s="585">
        <v>-1.67342122478875</v>
      </c>
      <c r="BY67" s="586">
        <v>-1.25329463582319</v>
      </c>
      <c r="BZ67" s="552">
        <v>0.664782265113889</v>
      </c>
      <c r="CA67" s="590">
        <v>-0.420126588965562</v>
      </c>
      <c r="CB67" s="581" t="s">
        <v>29</v>
      </c>
      <c r="CC67" s="159"/>
    </row>
    <row r="68" s="164" customFormat="1" outlineLevel="2" spans="1:81">
      <c r="A68" s="565" t="s">
        <v>204</v>
      </c>
      <c r="B68" s="554">
        <v>16.6999999999999</v>
      </c>
      <c r="C68" s="555">
        <v>60</v>
      </c>
      <c r="D68" s="556">
        <v>0.278333333333332</v>
      </c>
      <c r="E68" s="557">
        <v>-43.3000000000001</v>
      </c>
      <c r="F68" s="558">
        <v>0</v>
      </c>
      <c r="G68" s="554">
        <v>0</v>
      </c>
      <c r="H68" s="555">
        <v>0</v>
      </c>
      <c r="I68" s="556" t="s">
        <v>29</v>
      </c>
      <c r="J68" s="557">
        <v>0</v>
      </c>
      <c r="K68" s="558">
        <v>0</v>
      </c>
      <c r="L68" s="554">
        <v>0.045558</v>
      </c>
      <c r="M68" s="555">
        <v>0</v>
      </c>
      <c r="N68" s="556" t="s">
        <v>29</v>
      </c>
      <c r="O68" s="557">
        <v>0.045558</v>
      </c>
      <c r="P68" s="558">
        <v>0</v>
      </c>
      <c r="Q68" s="554">
        <v>2.51455399999999</v>
      </c>
      <c r="R68" s="555">
        <v>7.0095</v>
      </c>
      <c r="S68" s="556">
        <v>0.358735145160139</v>
      </c>
      <c r="T68" s="557">
        <v>-4.494946</v>
      </c>
      <c r="U68" s="558">
        <v>0</v>
      </c>
      <c r="V68" s="568">
        <v>0.150572095808384</v>
      </c>
      <c r="W68" s="552">
        <v>0.116825</v>
      </c>
      <c r="X68" s="552">
        <v>1.2888687850065</v>
      </c>
      <c r="Y68" s="573">
        <v>0.0337470958083838</v>
      </c>
      <c r="Z68" s="574" t="s">
        <v>29</v>
      </c>
      <c r="AA68" s="554">
        <v>14.1854459999999</v>
      </c>
      <c r="AB68" s="555">
        <v>52.9905</v>
      </c>
      <c r="AC68" s="556">
        <v>0.267697908115604</v>
      </c>
      <c r="AD68" s="557">
        <v>-38.8050540000001</v>
      </c>
      <c r="AE68" s="558">
        <v>0</v>
      </c>
      <c r="AF68" s="554">
        <v>3.687072</v>
      </c>
      <c r="AG68" s="555">
        <v>3</v>
      </c>
      <c r="AH68" s="556">
        <v>1.229024</v>
      </c>
      <c r="AI68" s="557">
        <v>0.687071999999998</v>
      </c>
      <c r="AJ68" s="558">
        <v>0</v>
      </c>
      <c r="AK68" s="554">
        <v>0</v>
      </c>
      <c r="AL68" s="555">
        <v>0</v>
      </c>
      <c r="AM68" s="552" t="s">
        <v>29</v>
      </c>
      <c r="AN68" s="557">
        <v>0</v>
      </c>
      <c r="AO68" s="558">
        <v>0</v>
      </c>
      <c r="AP68" s="554">
        <v>0</v>
      </c>
      <c r="AQ68" s="555">
        <v>0</v>
      </c>
      <c r="AR68" s="552" t="s">
        <v>29</v>
      </c>
      <c r="AS68" s="557">
        <v>0</v>
      </c>
      <c r="AT68" s="558">
        <v>0</v>
      </c>
      <c r="AU68" s="554">
        <v>-1.218076</v>
      </c>
      <c r="AV68" s="555">
        <v>4.0095</v>
      </c>
      <c r="AW68" s="556">
        <v>-0.303797480982668</v>
      </c>
      <c r="AX68" s="557">
        <v>-5.227576</v>
      </c>
      <c r="AY68" s="558">
        <v>0</v>
      </c>
      <c r="AZ68" s="568">
        <v>-0.0729386826347313</v>
      </c>
      <c r="BA68" s="552">
        <v>0.0668249999999999</v>
      </c>
      <c r="BB68" s="552">
        <v>-1.09148795562636</v>
      </c>
      <c r="BC68" s="573">
        <v>-0.139763682634731</v>
      </c>
      <c r="BD68" s="574" t="s">
        <v>29</v>
      </c>
      <c r="BE68" s="554">
        <v>13.2857142857143</v>
      </c>
      <c r="BF68" s="555">
        <v>18.1428571428571</v>
      </c>
      <c r="BG68" s="552">
        <v>0.732283464566929</v>
      </c>
      <c r="BH68" s="555">
        <v>-4.85714285714286</v>
      </c>
      <c r="BI68" s="581">
        <v>0</v>
      </c>
      <c r="BJ68" s="554">
        <v>1.25698924731182</v>
      </c>
      <c r="BK68" s="555">
        <v>3.30708661417323</v>
      </c>
      <c r="BL68" s="552">
        <v>0.380089605734765</v>
      </c>
      <c r="BM68" s="581">
        <v>-2.05009736686141</v>
      </c>
      <c r="BN68" s="568">
        <v>0.849427904191616</v>
      </c>
      <c r="BO68" s="552">
        <v>0.883175</v>
      </c>
      <c r="BP68" s="552">
        <v>0.961788891433313</v>
      </c>
      <c r="BQ68" s="552">
        <v>-0.0337470958083838</v>
      </c>
      <c r="BR68" s="574" t="s">
        <v>29</v>
      </c>
      <c r="BS68" s="585">
        <v>1.17726294964571</v>
      </c>
      <c r="BT68" s="586">
        <v>1.13227842726526</v>
      </c>
      <c r="BU68" s="552">
        <v>1.03972920555335</v>
      </c>
      <c r="BV68" s="590">
        <v>0.0449845223804506</v>
      </c>
      <c r="BW68" s="581" t="s">
        <v>29</v>
      </c>
      <c r="BX68" s="585">
        <v>-0.0858680086618364</v>
      </c>
      <c r="BY68" s="586">
        <v>0.0756645059020012</v>
      </c>
      <c r="BZ68" s="552">
        <v>-1.13485190497445</v>
      </c>
      <c r="CA68" s="590">
        <v>-0.161532514563838</v>
      </c>
      <c r="CB68" s="581" t="s">
        <v>29</v>
      </c>
      <c r="CC68" s="159"/>
    </row>
    <row r="69" s="164" customFormat="1" outlineLevel="2" spans="1:81">
      <c r="A69" s="565" t="s">
        <v>92</v>
      </c>
      <c r="B69" s="554">
        <v>0</v>
      </c>
      <c r="C69" s="555">
        <v>0</v>
      </c>
      <c r="D69" s="556" t="s">
        <v>29</v>
      </c>
      <c r="E69" s="557">
        <v>0</v>
      </c>
      <c r="F69" s="558">
        <v>0</v>
      </c>
      <c r="G69" s="554">
        <v>0</v>
      </c>
      <c r="H69" s="555">
        <v>0</v>
      </c>
      <c r="I69" s="556" t="s">
        <v>29</v>
      </c>
      <c r="J69" s="557">
        <v>0</v>
      </c>
      <c r="K69" s="558">
        <v>0</v>
      </c>
      <c r="L69" s="554">
        <v>0</v>
      </c>
      <c r="M69" s="555">
        <v>0</v>
      </c>
      <c r="N69" s="556" t="s">
        <v>29</v>
      </c>
      <c r="O69" s="557">
        <v>0</v>
      </c>
      <c r="P69" s="558">
        <v>0</v>
      </c>
      <c r="Q69" s="554">
        <v>0</v>
      </c>
      <c r="R69" s="555">
        <v>0</v>
      </c>
      <c r="S69" s="556" t="s">
        <v>29</v>
      </c>
      <c r="T69" s="557">
        <v>0</v>
      </c>
      <c r="U69" s="558">
        <v>0</v>
      </c>
      <c r="V69" s="568" t="s">
        <v>29</v>
      </c>
      <c r="W69" s="552" t="s">
        <v>29</v>
      </c>
      <c r="X69" s="552" t="s">
        <v>29</v>
      </c>
      <c r="Y69" s="573" t="s">
        <v>29</v>
      </c>
      <c r="Z69" s="574" t="s">
        <v>29</v>
      </c>
      <c r="AA69" s="554">
        <v>0.80738600000001</v>
      </c>
      <c r="AB69" s="599">
        <v>0</v>
      </c>
      <c r="AC69" s="556" t="s">
        <v>29</v>
      </c>
      <c r="AD69" s="557">
        <v>0.80738600000001</v>
      </c>
      <c r="AE69" s="558">
        <v>0</v>
      </c>
      <c r="AF69" s="554">
        <v>1.29124</v>
      </c>
      <c r="AG69" s="599">
        <v>0</v>
      </c>
      <c r="AH69" s="556" t="s">
        <v>29</v>
      </c>
      <c r="AI69" s="557">
        <v>1.29124</v>
      </c>
      <c r="AJ69" s="558">
        <v>0</v>
      </c>
      <c r="AK69" s="554">
        <v>0</v>
      </c>
      <c r="AL69" s="555">
        <v>0</v>
      </c>
      <c r="AM69" s="552" t="s">
        <v>29</v>
      </c>
      <c r="AN69" s="557">
        <v>0</v>
      </c>
      <c r="AO69" s="558">
        <v>0</v>
      </c>
      <c r="AP69" s="554">
        <v>0</v>
      </c>
      <c r="AQ69" s="555">
        <v>0</v>
      </c>
      <c r="AR69" s="552" t="s">
        <v>29</v>
      </c>
      <c r="AS69" s="557">
        <v>0</v>
      </c>
      <c r="AT69" s="558">
        <v>0</v>
      </c>
      <c r="AU69" s="554">
        <v>-2.09862600000001</v>
      </c>
      <c r="AV69" s="599">
        <v>0</v>
      </c>
      <c r="AW69" s="556" t="s">
        <v>29</v>
      </c>
      <c r="AX69" s="557">
        <v>-2.09862600000001</v>
      </c>
      <c r="AY69" s="558">
        <v>0</v>
      </c>
      <c r="AZ69" s="568" t="s">
        <v>29</v>
      </c>
      <c r="BA69" s="552" t="s">
        <v>29</v>
      </c>
      <c r="BB69" s="552" t="s">
        <v>29</v>
      </c>
      <c r="BC69" s="573" t="s">
        <v>29</v>
      </c>
      <c r="BD69" s="574" t="s">
        <v>29</v>
      </c>
      <c r="BE69" s="554">
        <v>1</v>
      </c>
      <c r="BF69" s="555">
        <v>0</v>
      </c>
      <c r="BG69" s="552" t="s">
        <v>29</v>
      </c>
      <c r="BH69" s="555">
        <v>1</v>
      </c>
      <c r="BI69" s="581">
        <v>0</v>
      </c>
      <c r="BJ69" s="554">
        <v>0</v>
      </c>
      <c r="BK69" s="555" t="s">
        <v>29</v>
      </c>
      <c r="BL69" s="552" t="s">
        <v>29</v>
      </c>
      <c r="BM69" s="581" t="s">
        <v>29</v>
      </c>
      <c r="BN69" s="568" t="s">
        <v>29</v>
      </c>
      <c r="BO69" s="552" t="s">
        <v>29</v>
      </c>
      <c r="BP69" s="552" t="s">
        <v>29</v>
      </c>
      <c r="BQ69" s="552" t="s">
        <v>29</v>
      </c>
      <c r="BR69" s="574" t="s">
        <v>29</v>
      </c>
      <c r="BS69" s="585">
        <v>0</v>
      </c>
      <c r="BT69" s="586" t="s">
        <v>29</v>
      </c>
      <c r="BU69" s="552" t="s">
        <v>29</v>
      </c>
      <c r="BV69" s="590" t="s">
        <v>29</v>
      </c>
      <c r="BW69" s="581" t="s">
        <v>29</v>
      </c>
      <c r="BX69" s="585">
        <v>-2.59928460488538</v>
      </c>
      <c r="BY69" s="586" t="s">
        <v>29</v>
      </c>
      <c r="BZ69" s="552" t="s">
        <v>29</v>
      </c>
      <c r="CA69" s="590" t="s">
        <v>29</v>
      </c>
      <c r="CB69" s="581" t="s">
        <v>29</v>
      </c>
      <c r="CC69" s="159"/>
    </row>
    <row r="70" s="164" customFormat="1" outlineLevel="2" spans="1:81">
      <c r="A70" s="565" t="s">
        <v>93</v>
      </c>
      <c r="B70" s="554">
        <v>0</v>
      </c>
      <c r="C70" s="555">
        <v>5</v>
      </c>
      <c r="D70" s="556">
        <v>0</v>
      </c>
      <c r="E70" s="557">
        <v>-5</v>
      </c>
      <c r="F70" s="558">
        <v>0</v>
      </c>
      <c r="G70" s="554">
        <v>0</v>
      </c>
      <c r="H70" s="555">
        <v>0</v>
      </c>
      <c r="I70" s="556" t="s">
        <v>29</v>
      </c>
      <c r="J70" s="557">
        <v>0</v>
      </c>
      <c r="K70" s="558">
        <v>0</v>
      </c>
      <c r="L70" s="554">
        <v>0</v>
      </c>
      <c r="M70" s="555">
        <v>0</v>
      </c>
      <c r="N70" s="556" t="s">
        <v>29</v>
      </c>
      <c r="O70" s="557">
        <v>0</v>
      </c>
      <c r="P70" s="558">
        <v>0</v>
      </c>
      <c r="Q70" s="554">
        <v>0</v>
      </c>
      <c r="R70" s="555">
        <v>0.818874999999999</v>
      </c>
      <c r="S70" s="556">
        <v>0</v>
      </c>
      <c r="T70" s="557">
        <v>-0.818874999999999</v>
      </c>
      <c r="U70" s="558">
        <v>0</v>
      </c>
      <c r="V70" s="568" t="s">
        <v>29</v>
      </c>
      <c r="W70" s="552">
        <v>0.163775</v>
      </c>
      <c r="X70" s="552" t="s">
        <v>29</v>
      </c>
      <c r="Y70" s="573" t="s">
        <v>29</v>
      </c>
      <c r="Z70" s="574" t="s">
        <v>29</v>
      </c>
      <c r="AA70" s="554">
        <v>0</v>
      </c>
      <c r="AB70" s="555">
        <v>4.181125</v>
      </c>
      <c r="AC70" s="556">
        <v>0</v>
      </c>
      <c r="AD70" s="557">
        <v>-4.181125</v>
      </c>
      <c r="AE70" s="558">
        <v>0</v>
      </c>
      <c r="AF70" s="554">
        <v>0</v>
      </c>
      <c r="AG70" s="555">
        <v>0</v>
      </c>
      <c r="AH70" s="556" t="s">
        <v>29</v>
      </c>
      <c r="AI70" s="557">
        <v>0</v>
      </c>
      <c r="AJ70" s="558">
        <v>0</v>
      </c>
      <c r="AK70" s="554">
        <v>0</v>
      </c>
      <c r="AL70" s="555">
        <v>0</v>
      </c>
      <c r="AM70" s="552" t="s">
        <v>29</v>
      </c>
      <c r="AN70" s="557">
        <v>0</v>
      </c>
      <c r="AO70" s="558">
        <v>0</v>
      </c>
      <c r="AP70" s="554">
        <v>0</v>
      </c>
      <c r="AQ70" s="555">
        <v>0</v>
      </c>
      <c r="AR70" s="552" t="s">
        <v>29</v>
      </c>
      <c r="AS70" s="557">
        <v>0</v>
      </c>
      <c r="AT70" s="558">
        <v>0</v>
      </c>
      <c r="AU70" s="554">
        <v>0</v>
      </c>
      <c r="AV70" s="555">
        <v>0.818874999999999</v>
      </c>
      <c r="AW70" s="556">
        <v>0</v>
      </c>
      <c r="AX70" s="557">
        <v>-0.818874999999999</v>
      </c>
      <c r="AY70" s="558">
        <v>0</v>
      </c>
      <c r="AZ70" s="568" t="s">
        <v>29</v>
      </c>
      <c r="BA70" s="552">
        <v>0.163775</v>
      </c>
      <c r="BB70" s="552" t="s">
        <v>29</v>
      </c>
      <c r="BC70" s="573" t="s">
        <v>29</v>
      </c>
      <c r="BD70" s="574" t="s">
        <v>29</v>
      </c>
      <c r="BE70" s="554">
        <v>0</v>
      </c>
      <c r="BF70" s="555">
        <v>1.42857142857143</v>
      </c>
      <c r="BG70" s="552">
        <v>0</v>
      </c>
      <c r="BH70" s="555">
        <v>-1.42857142857143</v>
      </c>
      <c r="BI70" s="581">
        <v>0</v>
      </c>
      <c r="BJ70" s="554" t="s">
        <v>29</v>
      </c>
      <c r="BK70" s="555">
        <v>3.5</v>
      </c>
      <c r="BL70" s="552" t="s">
        <v>29</v>
      </c>
      <c r="BM70" s="581" t="s">
        <v>29</v>
      </c>
      <c r="BN70" s="568" t="s">
        <v>29</v>
      </c>
      <c r="BO70" s="552">
        <v>0.836225</v>
      </c>
      <c r="BP70" s="552" t="s">
        <v>29</v>
      </c>
      <c r="BQ70" s="552" t="s">
        <v>29</v>
      </c>
      <c r="BR70" s="574" t="s">
        <v>29</v>
      </c>
      <c r="BS70" s="585" t="s">
        <v>29</v>
      </c>
      <c r="BT70" s="586">
        <v>1.19585039911507</v>
      </c>
      <c r="BU70" s="552" t="s">
        <v>29</v>
      </c>
      <c r="BV70" s="590" t="s">
        <v>29</v>
      </c>
      <c r="BW70" s="581" t="s">
        <v>29</v>
      </c>
      <c r="BX70" s="585" t="s">
        <v>29</v>
      </c>
      <c r="BY70" s="586">
        <v>0.195850399115071</v>
      </c>
      <c r="BZ70" s="552" t="s">
        <v>29</v>
      </c>
      <c r="CA70" s="590" t="s">
        <v>29</v>
      </c>
      <c r="CB70" s="581" t="s">
        <v>29</v>
      </c>
      <c r="CC70" s="159"/>
    </row>
    <row r="71" s="164" customFormat="1" outlineLevel="2" spans="1:81">
      <c r="A71" s="565" t="s">
        <v>178</v>
      </c>
      <c r="B71" s="554">
        <v>0</v>
      </c>
      <c r="C71" s="555">
        <v>0</v>
      </c>
      <c r="D71" s="556" t="s">
        <v>29</v>
      </c>
      <c r="E71" s="557">
        <v>0</v>
      </c>
      <c r="F71" s="558">
        <v>0</v>
      </c>
      <c r="G71" s="554">
        <v>0</v>
      </c>
      <c r="H71" s="555">
        <v>0</v>
      </c>
      <c r="I71" s="556" t="s">
        <v>29</v>
      </c>
      <c r="J71" s="557">
        <v>0</v>
      </c>
      <c r="K71" s="558">
        <v>0</v>
      </c>
      <c r="L71" s="554">
        <v>0</v>
      </c>
      <c r="M71" s="555">
        <v>0</v>
      </c>
      <c r="N71" s="556" t="s">
        <v>29</v>
      </c>
      <c r="O71" s="557">
        <v>0</v>
      </c>
      <c r="P71" s="558">
        <v>0</v>
      </c>
      <c r="Q71" s="554">
        <v>0</v>
      </c>
      <c r="R71" s="555">
        <v>0</v>
      </c>
      <c r="S71" s="556" t="s">
        <v>29</v>
      </c>
      <c r="T71" s="557">
        <v>0</v>
      </c>
      <c r="U71" s="558">
        <v>0</v>
      </c>
      <c r="V71" s="568" t="s">
        <v>29</v>
      </c>
      <c r="W71" s="552" t="s">
        <v>29</v>
      </c>
      <c r="X71" s="552" t="s">
        <v>29</v>
      </c>
      <c r="Y71" s="573" t="s">
        <v>29</v>
      </c>
      <c r="Z71" s="574" t="s">
        <v>29</v>
      </c>
      <c r="AA71" s="554">
        <v>0</v>
      </c>
      <c r="AB71" s="555">
        <v>0</v>
      </c>
      <c r="AC71" s="556" t="s">
        <v>29</v>
      </c>
      <c r="AD71" s="557">
        <v>0</v>
      </c>
      <c r="AE71" s="558">
        <v>0</v>
      </c>
      <c r="AF71" s="554">
        <v>0</v>
      </c>
      <c r="AG71" s="555">
        <v>0</v>
      </c>
      <c r="AH71" s="556" t="s">
        <v>29</v>
      </c>
      <c r="AI71" s="557">
        <v>0</v>
      </c>
      <c r="AJ71" s="558">
        <v>0</v>
      </c>
      <c r="AK71" s="554">
        <v>0</v>
      </c>
      <c r="AL71" s="555">
        <v>0</v>
      </c>
      <c r="AM71" s="552" t="s">
        <v>29</v>
      </c>
      <c r="AN71" s="557">
        <v>0</v>
      </c>
      <c r="AO71" s="558">
        <v>0</v>
      </c>
      <c r="AP71" s="554">
        <v>0</v>
      </c>
      <c r="AQ71" s="555">
        <v>0</v>
      </c>
      <c r="AR71" s="552" t="s">
        <v>29</v>
      </c>
      <c r="AS71" s="557">
        <v>0</v>
      </c>
      <c r="AT71" s="558">
        <v>0</v>
      </c>
      <c r="AU71" s="554">
        <v>0</v>
      </c>
      <c r="AV71" s="555">
        <v>0</v>
      </c>
      <c r="AW71" s="556" t="s">
        <v>29</v>
      </c>
      <c r="AX71" s="557">
        <v>0</v>
      </c>
      <c r="AY71" s="558">
        <v>0</v>
      </c>
      <c r="AZ71" s="568" t="s">
        <v>29</v>
      </c>
      <c r="BA71" s="552" t="s">
        <v>29</v>
      </c>
      <c r="BB71" s="552" t="s">
        <v>29</v>
      </c>
      <c r="BC71" s="573" t="s">
        <v>29</v>
      </c>
      <c r="BD71" s="574" t="s">
        <v>29</v>
      </c>
      <c r="BE71" s="554">
        <v>0</v>
      </c>
      <c r="BF71" s="555">
        <v>0</v>
      </c>
      <c r="BG71" s="552" t="s">
        <v>29</v>
      </c>
      <c r="BH71" s="555">
        <v>0</v>
      </c>
      <c r="BI71" s="581">
        <v>0</v>
      </c>
      <c r="BJ71" s="554" t="s">
        <v>29</v>
      </c>
      <c r="BK71" s="555" t="s">
        <v>29</v>
      </c>
      <c r="BL71" s="552" t="s">
        <v>29</v>
      </c>
      <c r="BM71" s="581" t="s">
        <v>29</v>
      </c>
      <c r="BN71" s="568" t="s">
        <v>29</v>
      </c>
      <c r="BO71" s="552" t="s">
        <v>29</v>
      </c>
      <c r="BP71" s="552" t="s">
        <v>29</v>
      </c>
      <c r="BQ71" s="552" t="s">
        <v>29</v>
      </c>
      <c r="BR71" s="574" t="s">
        <v>29</v>
      </c>
      <c r="BS71" s="585" t="s">
        <v>29</v>
      </c>
      <c r="BT71" s="586" t="s">
        <v>29</v>
      </c>
      <c r="BU71" s="552" t="s">
        <v>29</v>
      </c>
      <c r="BV71" s="590" t="s">
        <v>29</v>
      </c>
      <c r="BW71" s="581" t="s">
        <v>29</v>
      </c>
      <c r="BX71" s="585" t="s">
        <v>29</v>
      </c>
      <c r="BY71" s="586" t="s">
        <v>29</v>
      </c>
      <c r="BZ71" s="552" t="s">
        <v>29</v>
      </c>
      <c r="CA71" s="590" t="s">
        <v>29</v>
      </c>
      <c r="CB71" s="581" t="s">
        <v>29</v>
      </c>
      <c r="CC71" s="159"/>
    </row>
    <row r="72" s="164" customFormat="1" outlineLevel="2" spans="1:84">
      <c r="A72" s="565" t="s">
        <v>179</v>
      </c>
      <c r="B72" s="554">
        <v>0</v>
      </c>
      <c r="C72" s="555">
        <v>0</v>
      </c>
      <c r="D72" s="556" t="s">
        <v>29</v>
      </c>
      <c r="E72" s="557">
        <v>0</v>
      </c>
      <c r="F72" s="558">
        <v>0</v>
      </c>
      <c r="G72" s="554">
        <v>0</v>
      </c>
      <c r="H72" s="555">
        <v>0</v>
      </c>
      <c r="I72" s="556" t="s">
        <v>29</v>
      </c>
      <c r="J72" s="557">
        <v>0</v>
      </c>
      <c r="K72" s="558">
        <v>0</v>
      </c>
      <c r="L72" s="554">
        <v>0</v>
      </c>
      <c r="M72" s="555">
        <v>0</v>
      </c>
      <c r="N72" s="556" t="s">
        <v>29</v>
      </c>
      <c r="O72" s="557">
        <v>0</v>
      </c>
      <c r="P72" s="558">
        <v>0</v>
      </c>
      <c r="Q72" s="554">
        <v>0</v>
      </c>
      <c r="R72" s="555">
        <v>0</v>
      </c>
      <c r="S72" s="556" t="s">
        <v>29</v>
      </c>
      <c r="T72" s="557">
        <v>0</v>
      </c>
      <c r="U72" s="558">
        <v>0</v>
      </c>
      <c r="V72" s="568" t="s">
        <v>29</v>
      </c>
      <c r="W72" s="552" t="s">
        <v>29</v>
      </c>
      <c r="X72" s="552" t="s">
        <v>29</v>
      </c>
      <c r="Y72" s="573" t="s">
        <v>29</v>
      </c>
      <c r="Z72" s="574" t="s">
        <v>29</v>
      </c>
      <c r="AA72" s="554">
        <v>0</v>
      </c>
      <c r="AB72" s="555">
        <v>0</v>
      </c>
      <c r="AC72" s="556" t="s">
        <v>29</v>
      </c>
      <c r="AD72" s="557">
        <v>0</v>
      </c>
      <c r="AE72" s="558">
        <v>0</v>
      </c>
      <c r="AF72" s="554">
        <v>0</v>
      </c>
      <c r="AG72" s="555">
        <v>0</v>
      </c>
      <c r="AH72" s="556" t="s">
        <v>29</v>
      </c>
      <c r="AI72" s="557">
        <v>0</v>
      </c>
      <c r="AJ72" s="558">
        <v>0</v>
      </c>
      <c r="AK72" s="554">
        <v>0</v>
      </c>
      <c r="AL72" s="555">
        <v>0</v>
      </c>
      <c r="AM72" s="552" t="s">
        <v>29</v>
      </c>
      <c r="AN72" s="557">
        <v>0</v>
      </c>
      <c r="AO72" s="558">
        <v>0</v>
      </c>
      <c r="AP72" s="554">
        <v>0</v>
      </c>
      <c r="AQ72" s="555">
        <v>0</v>
      </c>
      <c r="AR72" s="552" t="s">
        <v>29</v>
      </c>
      <c r="AS72" s="557">
        <v>0</v>
      </c>
      <c r="AT72" s="558">
        <v>0</v>
      </c>
      <c r="AU72" s="554">
        <v>0</v>
      </c>
      <c r="AV72" s="555">
        <v>0</v>
      </c>
      <c r="AW72" s="556" t="s">
        <v>29</v>
      </c>
      <c r="AX72" s="557">
        <v>0</v>
      </c>
      <c r="AY72" s="558">
        <v>0</v>
      </c>
      <c r="AZ72" s="568" t="s">
        <v>29</v>
      </c>
      <c r="BA72" s="552" t="s">
        <v>29</v>
      </c>
      <c r="BB72" s="552" t="s">
        <v>29</v>
      </c>
      <c r="BC72" s="573" t="s">
        <v>29</v>
      </c>
      <c r="BD72" s="574" t="s">
        <v>29</v>
      </c>
      <c r="BE72" s="554">
        <v>0</v>
      </c>
      <c r="BF72" s="555">
        <v>0</v>
      </c>
      <c r="BG72" s="552" t="s">
        <v>29</v>
      </c>
      <c r="BH72" s="555">
        <v>0</v>
      </c>
      <c r="BI72" s="581">
        <v>0</v>
      </c>
      <c r="BJ72" s="554" t="s">
        <v>29</v>
      </c>
      <c r="BK72" s="555" t="s">
        <v>29</v>
      </c>
      <c r="BL72" s="552" t="s">
        <v>29</v>
      </c>
      <c r="BM72" s="581" t="s">
        <v>29</v>
      </c>
      <c r="BN72" s="568" t="s">
        <v>29</v>
      </c>
      <c r="BO72" s="552" t="s">
        <v>29</v>
      </c>
      <c r="BP72" s="552" t="s">
        <v>29</v>
      </c>
      <c r="BQ72" s="552" t="s">
        <v>29</v>
      </c>
      <c r="BR72" s="574" t="s">
        <v>29</v>
      </c>
      <c r="BS72" s="585" t="s">
        <v>29</v>
      </c>
      <c r="BT72" s="586" t="s">
        <v>29</v>
      </c>
      <c r="BU72" s="552" t="s">
        <v>29</v>
      </c>
      <c r="BV72" s="590" t="s">
        <v>29</v>
      </c>
      <c r="BW72" s="581" t="s">
        <v>29</v>
      </c>
      <c r="BX72" s="585" t="s">
        <v>29</v>
      </c>
      <c r="BY72" s="586" t="s">
        <v>29</v>
      </c>
      <c r="BZ72" s="552" t="s">
        <v>29</v>
      </c>
      <c r="CA72" s="590" t="s">
        <v>29</v>
      </c>
      <c r="CB72" s="581" t="s">
        <v>29</v>
      </c>
      <c r="CC72" s="159"/>
      <c r="CD72" s="605"/>
      <c r="CE72" s="605"/>
      <c r="CF72" s="605"/>
    </row>
    <row r="73" s="164" customFormat="1" outlineLevel="2" spans="1:84">
      <c r="A73" s="565" t="s">
        <v>180</v>
      </c>
      <c r="B73" s="554">
        <v>0</v>
      </c>
      <c r="C73" s="555">
        <v>0</v>
      </c>
      <c r="D73" s="556" t="s">
        <v>29</v>
      </c>
      <c r="E73" s="557">
        <v>0</v>
      </c>
      <c r="F73" s="558">
        <v>0</v>
      </c>
      <c r="G73" s="554">
        <v>0</v>
      </c>
      <c r="H73" s="555">
        <v>0</v>
      </c>
      <c r="I73" s="556" t="s">
        <v>29</v>
      </c>
      <c r="J73" s="557">
        <v>0</v>
      </c>
      <c r="K73" s="558">
        <v>0</v>
      </c>
      <c r="L73" s="554">
        <v>0</v>
      </c>
      <c r="M73" s="555">
        <v>0</v>
      </c>
      <c r="N73" s="556" t="s">
        <v>29</v>
      </c>
      <c r="O73" s="557">
        <v>0</v>
      </c>
      <c r="P73" s="558">
        <v>0</v>
      </c>
      <c r="Q73" s="554">
        <v>0</v>
      </c>
      <c r="R73" s="555">
        <v>0</v>
      </c>
      <c r="S73" s="556" t="s">
        <v>29</v>
      </c>
      <c r="T73" s="557">
        <v>0</v>
      </c>
      <c r="U73" s="558">
        <v>0</v>
      </c>
      <c r="V73" s="568" t="s">
        <v>29</v>
      </c>
      <c r="W73" s="552" t="s">
        <v>29</v>
      </c>
      <c r="X73" s="552" t="s">
        <v>29</v>
      </c>
      <c r="Y73" s="573" t="s">
        <v>29</v>
      </c>
      <c r="Z73" s="574" t="s">
        <v>29</v>
      </c>
      <c r="AA73" s="554">
        <v>0</v>
      </c>
      <c r="AB73" s="555">
        <v>0</v>
      </c>
      <c r="AC73" s="556" t="s">
        <v>29</v>
      </c>
      <c r="AD73" s="557">
        <v>0</v>
      </c>
      <c r="AE73" s="558">
        <v>0</v>
      </c>
      <c r="AF73" s="554">
        <v>0</v>
      </c>
      <c r="AG73" s="555">
        <v>0</v>
      </c>
      <c r="AH73" s="556" t="s">
        <v>29</v>
      </c>
      <c r="AI73" s="557">
        <v>0</v>
      </c>
      <c r="AJ73" s="558">
        <v>0</v>
      </c>
      <c r="AK73" s="554">
        <v>0</v>
      </c>
      <c r="AL73" s="555">
        <v>0</v>
      </c>
      <c r="AM73" s="552" t="s">
        <v>29</v>
      </c>
      <c r="AN73" s="557">
        <v>0</v>
      </c>
      <c r="AO73" s="558">
        <v>0</v>
      </c>
      <c r="AP73" s="554">
        <v>0</v>
      </c>
      <c r="AQ73" s="555">
        <v>0</v>
      </c>
      <c r="AR73" s="552" t="s">
        <v>29</v>
      </c>
      <c r="AS73" s="557">
        <v>0</v>
      </c>
      <c r="AT73" s="558">
        <v>0</v>
      </c>
      <c r="AU73" s="554">
        <v>0</v>
      </c>
      <c r="AV73" s="555">
        <v>0</v>
      </c>
      <c r="AW73" s="556" t="s">
        <v>29</v>
      </c>
      <c r="AX73" s="557">
        <v>0</v>
      </c>
      <c r="AY73" s="558">
        <v>0</v>
      </c>
      <c r="AZ73" s="568" t="s">
        <v>29</v>
      </c>
      <c r="BA73" s="552" t="s">
        <v>29</v>
      </c>
      <c r="BB73" s="552" t="s">
        <v>29</v>
      </c>
      <c r="BC73" s="573" t="s">
        <v>29</v>
      </c>
      <c r="BD73" s="574" t="s">
        <v>29</v>
      </c>
      <c r="BE73" s="554">
        <v>0</v>
      </c>
      <c r="BF73" s="555">
        <v>0</v>
      </c>
      <c r="BG73" s="552" t="s">
        <v>29</v>
      </c>
      <c r="BH73" s="555">
        <v>0</v>
      </c>
      <c r="BI73" s="581">
        <v>0</v>
      </c>
      <c r="BJ73" s="554" t="s">
        <v>29</v>
      </c>
      <c r="BK73" s="555" t="s">
        <v>29</v>
      </c>
      <c r="BL73" s="552" t="s">
        <v>29</v>
      </c>
      <c r="BM73" s="581" t="s">
        <v>29</v>
      </c>
      <c r="BN73" s="568" t="s">
        <v>29</v>
      </c>
      <c r="BO73" s="552" t="s">
        <v>29</v>
      </c>
      <c r="BP73" s="552" t="s">
        <v>29</v>
      </c>
      <c r="BQ73" s="552" t="s">
        <v>29</v>
      </c>
      <c r="BR73" s="574" t="s">
        <v>29</v>
      </c>
      <c r="BS73" s="585" t="s">
        <v>29</v>
      </c>
      <c r="BT73" s="586" t="s">
        <v>29</v>
      </c>
      <c r="BU73" s="552" t="s">
        <v>29</v>
      </c>
      <c r="BV73" s="590" t="s">
        <v>29</v>
      </c>
      <c r="BW73" s="581" t="s">
        <v>29</v>
      </c>
      <c r="BX73" s="585" t="s">
        <v>29</v>
      </c>
      <c r="BY73" s="586" t="s">
        <v>29</v>
      </c>
      <c r="BZ73" s="552" t="s">
        <v>29</v>
      </c>
      <c r="CA73" s="590" t="s">
        <v>29</v>
      </c>
      <c r="CB73" s="581" t="s">
        <v>29</v>
      </c>
      <c r="CC73" s="159"/>
      <c r="CD73" s="605"/>
      <c r="CE73" s="605"/>
      <c r="CF73" s="605"/>
    </row>
    <row r="74" s="164" customFormat="1" outlineLevel="2" spans="1:84">
      <c r="A74" s="565" t="s">
        <v>94</v>
      </c>
      <c r="B74" s="554">
        <v>0</v>
      </c>
      <c r="C74" s="555">
        <v>0</v>
      </c>
      <c r="D74" s="556" t="s">
        <v>29</v>
      </c>
      <c r="E74" s="557">
        <v>0</v>
      </c>
      <c r="F74" s="558">
        <v>0</v>
      </c>
      <c r="G74" s="554">
        <v>0</v>
      </c>
      <c r="H74" s="555">
        <v>0</v>
      </c>
      <c r="I74" s="556" t="s">
        <v>29</v>
      </c>
      <c r="J74" s="557">
        <v>0</v>
      </c>
      <c r="K74" s="558">
        <v>0</v>
      </c>
      <c r="L74" s="554">
        <v>0</v>
      </c>
      <c r="M74" s="555">
        <v>0</v>
      </c>
      <c r="N74" s="556" t="s">
        <v>29</v>
      </c>
      <c r="O74" s="557">
        <v>0</v>
      </c>
      <c r="P74" s="558">
        <v>0</v>
      </c>
      <c r="Q74" s="554"/>
      <c r="R74" s="555"/>
      <c r="S74" s="556"/>
      <c r="T74" s="557"/>
      <c r="U74" s="558"/>
      <c r="V74" s="568"/>
      <c r="W74" s="552"/>
      <c r="X74" s="552"/>
      <c r="Y74" s="573"/>
      <c r="Z74" s="574"/>
      <c r="AA74" s="554">
        <v>0</v>
      </c>
      <c r="AB74" s="555">
        <v>0</v>
      </c>
      <c r="AC74" s="556" t="s">
        <v>29</v>
      </c>
      <c r="AD74" s="557">
        <v>0</v>
      </c>
      <c r="AE74" s="558">
        <v>0</v>
      </c>
      <c r="AF74" s="554">
        <v>0</v>
      </c>
      <c r="AG74" s="555">
        <v>0</v>
      </c>
      <c r="AH74" s="556" t="s">
        <v>29</v>
      </c>
      <c r="AI74" s="557">
        <v>0</v>
      </c>
      <c r="AJ74" s="558">
        <v>0</v>
      </c>
      <c r="AK74" s="554">
        <v>0</v>
      </c>
      <c r="AL74" s="555">
        <v>0</v>
      </c>
      <c r="AM74" s="552" t="s">
        <v>29</v>
      </c>
      <c r="AN74" s="557">
        <v>0</v>
      </c>
      <c r="AO74" s="558">
        <v>0</v>
      </c>
      <c r="AP74" s="554">
        <v>0</v>
      </c>
      <c r="AQ74" s="555">
        <v>0</v>
      </c>
      <c r="AR74" s="552" t="s">
        <v>29</v>
      </c>
      <c r="AS74" s="557">
        <v>0</v>
      </c>
      <c r="AT74" s="558">
        <v>0</v>
      </c>
      <c r="AU74" s="554">
        <v>0</v>
      </c>
      <c r="AV74" s="555">
        <v>0</v>
      </c>
      <c r="AW74" s="556" t="s">
        <v>29</v>
      </c>
      <c r="AX74" s="557">
        <v>0</v>
      </c>
      <c r="AY74" s="558">
        <v>0</v>
      </c>
      <c r="AZ74" s="568" t="s">
        <v>29</v>
      </c>
      <c r="BA74" s="552" t="s">
        <v>29</v>
      </c>
      <c r="BB74" s="552" t="s">
        <v>29</v>
      </c>
      <c r="BC74" s="573" t="s">
        <v>29</v>
      </c>
      <c r="BD74" s="574" t="s">
        <v>29</v>
      </c>
      <c r="BE74" s="554">
        <v>0</v>
      </c>
      <c r="BF74" s="555">
        <v>0</v>
      </c>
      <c r="BG74" s="552" t="s">
        <v>29</v>
      </c>
      <c r="BH74" s="555">
        <v>0</v>
      </c>
      <c r="BI74" s="581">
        <v>0</v>
      </c>
      <c r="BJ74" s="554" t="s">
        <v>29</v>
      </c>
      <c r="BK74" s="555" t="s">
        <v>29</v>
      </c>
      <c r="BL74" s="552" t="s">
        <v>29</v>
      </c>
      <c r="BM74" s="581" t="s">
        <v>29</v>
      </c>
      <c r="BN74" s="568" t="s">
        <v>29</v>
      </c>
      <c r="BO74" s="552" t="s">
        <v>29</v>
      </c>
      <c r="BP74" s="552" t="s">
        <v>29</v>
      </c>
      <c r="BQ74" s="552" t="s">
        <v>29</v>
      </c>
      <c r="BR74" s="574" t="s">
        <v>29</v>
      </c>
      <c r="BS74" s="585" t="s">
        <v>29</v>
      </c>
      <c r="BT74" s="586" t="s">
        <v>29</v>
      </c>
      <c r="BU74" s="552" t="s">
        <v>29</v>
      </c>
      <c r="BV74" s="590" t="s">
        <v>29</v>
      </c>
      <c r="BW74" s="581" t="s">
        <v>29</v>
      </c>
      <c r="BX74" s="585" t="s">
        <v>29</v>
      </c>
      <c r="BY74" s="586" t="s">
        <v>29</v>
      </c>
      <c r="BZ74" s="552" t="s">
        <v>29</v>
      </c>
      <c r="CA74" s="590" t="s">
        <v>29</v>
      </c>
      <c r="CB74" s="581" t="s">
        <v>29</v>
      </c>
      <c r="CC74" s="159"/>
      <c r="CD74" s="605"/>
      <c r="CE74" s="606"/>
      <c r="CF74" s="606"/>
    </row>
    <row r="75" s="164" customFormat="1" outlineLevel="2" spans="1:84">
      <c r="A75" s="565" t="s">
        <v>181</v>
      </c>
      <c r="B75" s="554">
        <v>0</v>
      </c>
      <c r="C75" s="555">
        <v>0</v>
      </c>
      <c r="D75" s="556" t="s">
        <v>29</v>
      </c>
      <c r="E75" s="557">
        <v>0</v>
      </c>
      <c r="F75" s="558">
        <v>0</v>
      </c>
      <c r="G75" s="554">
        <v>0</v>
      </c>
      <c r="H75" s="555">
        <v>0</v>
      </c>
      <c r="I75" s="556" t="s">
        <v>29</v>
      </c>
      <c r="J75" s="557">
        <v>0</v>
      </c>
      <c r="K75" s="558">
        <v>0</v>
      </c>
      <c r="L75" s="554">
        <v>0</v>
      </c>
      <c r="M75" s="555">
        <v>0</v>
      </c>
      <c r="N75" s="556" t="s">
        <v>29</v>
      </c>
      <c r="O75" s="557">
        <v>0</v>
      </c>
      <c r="P75" s="558">
        <v>0</v>
      </c>
      <c r="Q75" s="554">
        <v>0</v>
      </c>
      <c r="R75" s="555">
        <v>0</v>
      </c>
      <c r="S75" s="556" t="s">
        <v>29</v>
      </c>
      <c r="T75" s="557">
        <v>0</v>
      </c>
      <c r="U75" s="558">
        <v>0</v>
      </c>
      <c r="V75" s="568" t="s">
        <v>29</v>
      </c>
      <c r="W75" s="552" t="s">
        <v>29</v>
      </c>
      <c r="X75" s="552" t="s">
        <v>29</v>
      </c>
      <c r="Y75" s="573" t="s">
        <v>29</v>
      </c>
      <c r="Z75" s="574" t="s">
        <v>29</v>
      </c>
      <c r="AA75" s="554">
        <v>0</v>
      </c>
      <c r="AB75" s="555">
        <v>0</v>
      </c>
      <c r="AC75" s="556" t="s">
        <v>29</v>
      </c>
      <c r="AD75" s="557">
        <v>0</v>
      </c>
      <c r="AE75" s="558">
        <v>0</v>
      </c>
      <c r="AF75" s="554">
        <v>0</v>
      </c>
      <c r="AG75" s="555">
        <v>0</v>
      </c>
      <c r="AH75" s="556" t="s">
        <v>29</v>
      </c>
      <c r="AI75" s="557">
        <v>0</v>
      </c>
      <c r="AJ75" s="558">
        <v>0</v>
      </c>
      <c r="AK75" s="554">
        <v>0</v>
      </c>
      <c r="AL75" s="555">
        <v>0</v>
      </c>
      <c r="AM75" s="552" t="s">
        <v>29</v>
      </c>
      <c r="AN75" s="557">
        <v>0</v>
      </c>
      <c r="AO75" s="558">
        <v>0</v>
      </c>
      <c r="AP75" s="554">
        <v>0</v>
      </c>
      <c r="AQ75" s="555">
        <v>0</v>
      </c>
      <c r="AR75" s="552" t="s">
        <v>29</v>
      </c>
      <c r="AS75" s="557">
        <v>0</v>
      </c>
      <c r="AT75" s="558">
        <v>0</v>
      </c>
      <c r="AU75" s="554">
        <v>0</v>
      </c>
      <c r="AV75" s="555">
        <v>0</v>
      </c>
      <c r="AW75" s="556" t="s">
        <v>29</v>
      </c>
      <c r="AX75" s="557">
        <v>0</v>
      </c>
      <c r="AY75" s="558">
        <v>0</v>
      </c>
      <c r="AZ75" s="568" t="s">
        <v>29</v>
      </c>
      <c r="BA75" s="552" t="s">
        <v>29</v>
      </c>
      <c r="BB75" s="552" t="s">
        <v>29</v>
      </c>
      <c r="BC75" s="573" t="s">
        <v>29</v>
      </c>
      <c r="BD75" s="574" t="s">
        <v>29</v>
      </c>
      <c r="BE75" s="554">
        <v>0</v>
      </c>
      <c r="BF75" s="555">
        <v>0</v>
      </c>
      <c r="BG75" s="552" t="s">
        <v>29</v>
      </c>
      <c r="BH75" s="555">
        <v>0</v>
      </c>
      <c r="BI75" s="581">
        <v>0</v>
      </c>
      <c r="BJ75" s="554" t="s">
        <v>29</v>
      </c>
      <c r="BK75" s="555" t="s">
        <v>29</v>
      </c>
      <c r="BL75" s="552" t="s">
        <v>29</v>
      </c>
      <c r="BM75" s="581" t="s">
        <v>29</v>
      </c>
      <c r="BN75" s="568" t="s">
        <v>29</v>
      </c>
      <c r="BO75" s="552" t="s">
        <v>29</v>
      </c>
      <c r="BP75" s="552" t="s">
        <v>29</v>
      </c>
      <c r="BQ75" s="552" t="s">
        <v>29</v>
      </c>
      <c r="BR75" s="574" t="s">
        <v>29</v>
      </c>
      <c r="BS75" s="585" t="s">
        <v>29</v>
      </c>
      <c r="BT75" s="586" t="s">
        <v>29</v>
      </c>
      <c r="BU75" s="552" t="s">
        <v>29</v>
      </c>
      <c r="BV75" s="590" t="s">
        <v>29</v>
      </c>
      <c r="BW75" s="581" t="s">
        <v>29</v>
      </c>
      <c r="BX75" s="585" t="s">
        <v>29</v>
      </c>
      <c r="BY75" s="586" t="s">
        <v>29</v>
      </c>
      <c r="BZ75" s="552" t="s">
        <v>29</v>
      </c>
      <c r="CA75" s="590" t="s">
        <v>29</v>
      </c>
      <c r="CB75" s="581" t="s">
        <v>29</v>
      </c>
      <c r="CC75" s="159"/>
      <c r="CD75" s="606"/>
      <c r="CE75" s="605"/>
      <c r="CF75" s="605"/>
    </row>
    <row r="76" s="164" customFormat="1" outlineLevel="2" spans="1:84">
      <c r="A76" s="565" t="s">
        <v>182</v>
      </c>
      <c r="B76" s="554">
        <v>0</v>
      </c>
      <c r="C76" s="555">
        <v>0</v>
      </c>
      <c r="D76" s="556" t="s">
        <v>29</v>
      </c>
      <c r="E76" s="557">
        <v>0</v>
      </c>
      <c r="F76" s="558">
        <v>0</v>
      </c>
      <c r="G76" s="554">
        <v>0</v>
      </c>
      <c r="H76" s="555">
        <v>0</v>
      </c>
      <c r="I76" s="556" t="s">
        <v>29</v>
      </c>
      <c r="J76" s="557">
        <v>0</v>
      </c>
      <c r="K76" s="558">
        <v>0</v>
      </c>
      <c r="L76" s="554">
        <v>0</v>
      </c>
      <c r="M76" s="555">
        <v>0</v>
      </c>
      <c r="N76" s="556" t="s">
        <v>29</v>
      </c>
      <c r="O76" s="557">
        <v>0</v>
      </c>
      <c r="P76" s="558">
        <v>0</v>
      </c>
      <c r="Q76" s="554">
        <v>0</v>
      </c>
      <c r="R76" s="555">
        <v>0</v>
      </c>
      <c r="S76" s="556" t="s">
        <v>29</v>
      </c>
      <c r="T76" s="557">
        <v>0</v>
      </c>
      <c r="U76" s="558">
        <v>0</v>
      </c>
      <c r="V76" s="568" t="s">
        <v>29</v>
      </c>
      <c r="W76" s="552" t="s">
        <v>29</v>
      </c>
      <c r="X76" s="552" t="s">
        <v>29</v>
      </c>
      <c r="Y76" s="573" t="s">
        <v>29</v>
      </c>
      <c r="Z76" s="574" t="s">
        <v>29</v>
      </c>
      <c r="AA76" s="554">
        <v>0</v>
      </c>
      <c r="AB76" s="555">
        <v>0</v>
      </c>
      <c r="AC76" s="556" t="s">
        <v>29</v>
      </c>
      <c r="AD76" s="557">
        <v>0</v>
      </c>
      <c r="AE76" s="558">
        <v>0</v>
      </c>
      <c r="AF76" s="554">
        <v>0</v>
      </c>
      <c r="AG76" s="555">
        <v>0</v>
      </c>
      <c r="AH76" s="556" t="s">
        <v>29</v>
      </c>
      <c r="AI76" s="557">
        <v>0</v>
      </c>
      <c r="AJ76" s="558">
        <v>0</v>
      </c>
      <c r="AK76" s="554">
        <v>0</v>
      </c>
      <c r="AL76" s="555">
        <v>0</v>
      </c>
      <c r="AM76" s="552" t="s">
        <v>29</v>
      </c>
      <c r="AN76" s="557">
        <v>0</v>
      </c>
      <c r="AO76" s="558">
        <v>0</v>
      </c>
      <c r="AP76" s="554">
        <v>0</v>
      </c>
      <c r="AQ76" s="555">
        <v>0</v>
      </c>
      <c r="AR76" s="552" t="s">
        <v>29</v>
      </c>
      <c r="AS76" s="557">
        <v>0</v>
      </c>
      <c r="AT76" s="558">
        <v>0</v>
      </c>
      <c r="AU76" s="554">
        <v>0</v>
      </c>
      <c r="AV76" s="555">
        <v>0</v>
      </c>
      <c r="AW76" s="556" t="s">
        <v>29</v>
      </c>
      <c r="AX76" s="557">
        <v>0</v>
      </c>
      <c r="AY76" s="558">
        <v>0</v>
      </c>
      <c r="AZ76" s="568" t="s">
        <v>29</v>
      </c>
      <c r="BA76" s="552" t="s">
        <v>29</v>
      </c>
      <c r="BB76" s="552" t="s">
        <v>29</v>
      </c>
      <c r="BC76" s="573" t="s">
        <v>29</v>
      </c>
      <c r="BD76" s="574" t="s">
        <v>29</v>
      </c>
      <c r="BE76" s="554">
        <v>0</v>
      </c>
      <c r="BF76" s="555">
        <v>0</v>
      </c>
      <c r="BG76" s="552" t="s">
        <v>29</v>
      </c>
      <c r="BH76" s="555">
        <v>0</v>
      </c>
      <c r="BI76" s="581">
        <v>0</v>
      </c>
      <c r="BJ76" s="554" t="s">
        <v>29</v>
      </c>
      <c r="BK76" s="555" t="s">
        <v>29</v>
      </c>
      <c r="BL76" s="552" t="s">
        <v>29</v>
      </c>
      <c r="BM76" s="581" t="s">
        <v>29</v>
      </c>
      <c r="BN76" s="568" t="s">
        <v>29</v>
      </c>
      <c r="BO76" s="552" t="s">
        <v>29</v>
      </c>
      <c r="BP76" s="552" t="s">
        <v>29</v>
      </c>
      <c r="BQ76" s="552" t="s">
        <v>29</v>
      </c>
      <c r="BR76" s="574" t="s">
        <v>29</v>
      </c>
      <c r="BS76" s="585" t="s">
        <v>29</v>
      </c>
      <c r="BT76" s="586" t="s">
        <v>29</v>
      </c>
      <c r="BU76" s="552" t="s">
        <v>29</v>
      </c>
      <c r="BV76" s="590" t="s">
        <v>29</v>
      </c>
      <c r="BW76" s="581" t="s">
        <v>29</v>
      </c>
      <c r="BX76" s="585" t="s">
        <v>29</v>
      </c>
      <c r="BY76" s="586" t="s">
        <v>29</v>
      </c>
      <c r="BZ76" s="552" t="s">
        <v>29</v>
      </c>
      <c r="CA76" s="590" t="s">
        <v>29</v>
      </c>
      <c r="CB76" s="581" t="s">
        <v>29</v>
      </c>
      <c r="CC76" s="159"/>
      <c r="CD76" s="606"/>
      <c r="CE76" s="605"/>
      <c r="CF76" s="605"/>
    </row>
    <row r="77" s="163" customFormat="1" spans="1:84">
      <c r="A77" s="559" t="s">
        <v>95</v>
      </c>
      <c r="B77" s="560">
        <v>51.204503</v>
      </c>
      <c r="C77" s="561">
        <v>438.1956</v>
      </c>
      <c r="D77" s="562">
        <v>0.116853074289199</v>
      </c>
      <c r="E77" s="561">
        <v>-386.991097</v>
      </c>
      <c r="F77" s="563">
        <v>0</v>
      </c>
      <c r="G77" s="560">
        <v>5.30005999999999</v>
      </c>
      <c r="H77" s="561">
        <v>37.9036</v>
      </c>
      <c r="I77" s="562">
        <v>0.139829989763505</v>
      </c>
      <c r="J77" s="561">
        <v>-32.60354</v>
      </c>
      <c r="K77" s="563">
        <v>0</v>
      </c>
      <c r="L77" s="560">
        <v>23.636023</v>
      </c>
      <c r="M77" s="561">
        <v>260.83332</v>
      </c>
      <c r="N77" s="562">
        <v>0.0906173452072765</v>
      </c>
      <c r="O77" s="561">
        <v>-237.197297</v>
      </c>
      <c r="P77" s="563">
        <v>0</v>
      </c>
      <c r="Q77" s="560">
        <v>8.1285320000001</v>
      </c>
      <c r="R77" s="561">
        <v>82.287055</v>
      </c>
      <c r="S77" s="562">
        <v>0.0987826335503208</v>
      </c>
      <c r="T77" s="561">
        <v>-74.1585229999999</v>
      </c>
      <c r="U77" s="563">
        <v>0</v>
      </c>
      <c r="V77" s="569">
        <v>0.158746429000592</v>
      </c>
      <c r="W77" s="570">
        <v>0.187786127930084</v>
      </c>
      <c r="X77" s="570">
        <v>0.845357592439926</v>
      </c>
      <c r="Y77" s="562">
        <v>-0.0290396989294923</v>
      </c>
      <c r="Z77" s="575" t="s">
        <v>29</v>
      </c>
      <c r="AA77" s="560">
        <v>37.1945409999998</v>
      </c>
      <c r="AB77" s="561">
        <v>102.78151439</v>
      </c>
      <c r="AC77" s="562">
        <v>0.361879674771737</v>
      </c>
      <c r="AD77" s="561">
        <v>-65.5869733900002</v>
      </c>
      <c r="AE77" s="563">
        <v>0</v>
      </c>
      <c r="AF77" s="560">
        <v>26.95039</v>
      </c>
      <c r="AG77" s="561">
        <v>34.89272727</v>
      </c>
      <c r="AH77" s="562">
        <v>0.772378432658984</v>
      </c>
      <c r="AI77" s="561">
        <v>-7.94233727000002</v>
      </c>
      <c r="AJ77" s="563">
        <v>0</v>
      </c>
      <c r="AK77" s="560">
        <v>0.0037</v>
      </c>
      <c r="AL77" s="561">
        <v>0</v>
      </c>
      <c r="AM77" s="570" t="s">
        <v>29</v>
      </c>
      <c r="AN77" s="561">
        <v>0.0037</v>
      </c>
      <c r="AO77" s="563">
        <v>0</v>
      </c>
      <c r="AP77" s="560">
        <v>0.061518</v>
      </c>
      <c r="AQ77" s="561">
        <v>0</v>
      </c>
      <c r="AR77" s="570" t="s">
        <v>29</v>
      </c>
      <c r="AS77" s="561">
        <v>0.061518</v>
      </c>
      <c r="AT77" s="563">
        <v>0</v>
      </c>
      <c r="AU77" s="560">
        <v>-41.9343289999998</v>
      </c>
      <c r="AV77" s="561">
        <v>1.78443834000002</v>
      </c>
      <c r="AW77" s="562">
        <v>-23.5000156968155</v>
      </c>
      <c r="AX77" s="561">
        <v>-43.7187673399999</v>
      </c>
      <c r="AY77" s="563">
        <v>0</v>
      </c>
      <c r="AZ77" s="569">
        <v>-0.81895783657933</v>
      </c>
      <c r="BA77" s="570">
        <v>0.0040722415743107</v>
      </c>
      <c r="BB77" s="570">
        <v>-201.107380698051</v>
      </c>
      <c r="BC77" s="562">
        <v>-0.823030078153641</v>
      </c>
      <c r="BD77" s="575" t="s">
        <v>29</v>
      </c>
      <c r="BE77" s="560">
        <v>31</v>
      </c>
      <c r="BF77" s="561">
        <v>33.8571428571429</v>
      </c>
      <c r="BG77" s="570">
        <v>0.915611814345991</v>
      </c>
      <c r="BH77" s="561">
        <v>-2.85714285714286</v>
      </c>
      <c r="BI77" s="582">
        <v>0</v>
      </c>
      <c r="BJ77" s="560">
        <v>1.65175816129032</v>
      </c>
      <c r="BK77" s="561">
        <v>12.9424860759494</v>
      </c>
      <c r="BL77" s="570">
        <v>0.127622942887281</v>
      </c>
      <c r="BM77" s="582">
        <v>-11.290727914659</v>
      </c>
      <c r="BN77" s="569">
        <v>0.72639199329793</v>
      </c>
      <c r="BO77" s="570">
        <v>0.234556244722676</v>
      </c>
      <c r="BP77" s="570">
        <v>3.09687765574849</v>
      </c>
      <c r="BQ77" s="570">
        <v>0.491835748575254</v>
      </c>
      <c r="BR77" s="575" t="s">
        <v>29</v>
      </c>
      <c r="BS77" s="587">
        <v>1.37666715661312</v>
      </c>
      <c r="BT77" s="588">
        <v>4.26336975671798</v>
      </c>
      <c r="BU77" s="570">
        <v>0.322905878488219</v>
      </c>
      <c r="BV77" s="570">
        <v>-2.88670260010486</v>
      </c>
      <c r="BW77" s="582" t="s">
        <v>29</v>
      </c>
      <c r="BX77" s="587">
        <v>-1.1274323562697</v>
      </c>
      <c r="BY77" s="588">
        <v>0.0173614715699659</v>
      </c>
      <c r="BZ77" s="570">
        <v>-64.9387554347686</v>
      </c>
      <c r="CA77" s="570">
        <v>-1.14479382783967</v>
      </c>
      <c r="CB77" s="582" t="s">
        <v>29</v>
      </c>
      <c r="CC77" s="159"/>
      <c r="CD77" s="607"/>
      <c r="CE77" s="607"/>
      <c r="CF77" s="607"/>
    </row>
    <row r="78" s="163" customFormat="1" spans="1:84">
      <c r="A78" s="559" t="s">
        <v>96</v>
      </c>
      <c r="B78" s="560">
        <v>0</v>
      </c>
      <c r="C78" s="564">
        <v>0</v>
      </c>
      <c r="D78" s="562" t="s">
        <v>29</v>
      </c>
      <c r="E78" s="564">
        <v>0</v>
      </c>
      <c r="F78" s="563">
        <v>0</v>
      </c>
      <c r="G78" s="560">
        <v>0</v>
      </c>
      <c r="H78" s="564">
        <v>0</v>
      </c>
      <c r="I78" s="562" t="s">
        <v>29</v>
      </c>
      <c r="J78" s="564">
        <v>0</v>
      </c>
      <c r="K78" s="563">
        <v>0</v>
      </c>
      <c r="L78" s="560">
        <v>0</v>
      </c>
      <c r="M78" s="564">
        <v>0</v>
      </c>
      <c r="N78" s="562" t="s">
        <v>29</v>
      </c>
      <c r="O78" s="564">
        <v>0</v>
      </c>
      <c r="P78" s="563">
        <v>0</v>
      </c>
      <c r="Q78" s="560">
        <v>0</v>
      </c>
      <c r="R78" s="564">
        <v>0</v>
      </c>
      <c r="S78" s="562" t="s">
        <v>29</v>
      </c>
      <c r="T78" s="564">
        <v>0</v>
      </c>
      <c r="U78" s="563">
        <v>0</v>
      </c>
      <c r="V78" s="569" t="s">
        <v>29</v>
      </c>
      <c r="W78" s="570" t="s">
        <v>29</v>
      </c>
      <c r="X78" s="570" t="s">
        <v>29</v>
      </c>
      <c r="Y78" s="562" t="s">
        <v>29</v>
      </c>
      <c r="Z78" s="575" t="s">
        <v>29</v>
      </c>
      <c r="AA78" s="560">
        <v>14.410592</v>
      </c>
      <c r="AB78" s="564">
        <v>13.83595817</v>
      </c>
      <c r="AC78" s="562">
        <v>1.04153191437409</v>
      </c>
      <c r="AD78" s="564">
        <v>0.574633829999973</v>
      </c>
      <c r="AE78" s="563">
        <v>10.793553</v>
      </c>
      <c r="AF78" s="560">
        <v>2.78925599999999</v>
      </c>
      <c r="AG78" s="564">
        <v>2.31035</v>
      </c>
      <c r="AH78" s="562">
        <v>1.20728720756595</v>
      </c>
      <c r="AI78" s="564">
        <v>0.478905999999994</v>
      </c>
      <c r="AJ78" s="563">
        <v>1.428726</v>
      </c>
      <c r="AK78" s="560">
        <v>0</v>
      </c>
      <c r="AL78" s="555">
        <v>0</v>
      </c>
      <c r="AM78" s="552" t="s">
        <v>29</v>
      </c>
      <c r="AN78" s="557">
        <v>0</v>
      </c>
      <c r="AO78" s="558">
        <v>0</v>
      </c>
      <c r="AP78" s="560">
        <v>0</v>
      </c>
      <c r="AQ78" s="555">
        <v>0</v>
      </c>
      <c r="AR78" s="552" t="s">
        <v>29</v>
      </c>
      <c r="AS78" s="557">
        <v>0</v>
      </c>
      <c r="AT78" s="558">
        <v>0</v>
      </c>
      <c r="AU78" s="560">
        <v>-17.199848</v>
      </c>
      <c r="AV78" s="564">
        <v>-16.14630817</v>
      </c>
      <c r="AW78" s="562">
        <v>0.934750419792095</v>
      </c>
      <c r="AX78" s="564">
        <v>-1.05353982999997</v>
      </c>
      <c r="AY78" s="563">
        <v>-12.222279</v>
      </c>
      <c r="AZ78" s="569" t="s">
        <v>29</v>
      </c>
      <c r="BA78" s="570" t="s">
        <v>29</v>
      </c>
      <c r="BB78" s="570" t="s">
        <v>29</v>
      </c>
      <c r="BC78" s="562" t="s">
        <v>29</v>
      </c>
      <c r="BD78" s="575" t="s">
        <v>29</v>
      </c>
      <c r="BE78" s="560">
        <v>2</v>
      </c>
      <c r="BF78" s="561">
        <v>1.14285714285714</v>
      </c>
      <c r="BG78" s="570">
        <v>1.75</v>
      </c>
      <c r="BH78" s="561">
        <v>0.857142857142857</v>
      </c>
      <c r="BI78" s="582">
        <v>4.66666667</v>
      </c>
      <c r="BJ78" s="560">
        <v>0</v>
      </c>
      <c r="BK78" s="561">
        <v>0</v>
      </c>
      <c r="BL78" s="570" t="s">
        <v>29</v>
      </c>
      <c r="BM78" s="582">
        <v>0</v>
      </c>
      <c r="BN78" s="569" t="s">
        <v>29</v>
      </c>
      <c r="BO78" s="570" t="s">
        <v>29</v>
      </c>
      <c r="BP78" s="570" t="s">
        <v>29</v>
      </c>
      <c r="BQ78" s="570" t="s">
        <v>29</v>
      </c>
      <c r="BR78" s="575" t="s">
        <v>29</v>
      </c>
      <c r="BS78" s="587">
        <v>0</v>
      </c>
      <c r="BT78" s="588">
        <v>0</v>
      </c>
      <c r="BU78" s="570" t="s">
        <v>29</v>
      </c>
      <c r="BV78" s="570">
        <v>0</v>
      </c>
      <c r="BW78" s="582">
        <v>0</v>
      </c>
      <c r="BX78" s="587">
        <v>-1.19355596217005</v>
      </c>
      <c r="BY78" s="588">
        <v>-1.1669815687221</v>
      </c>
      <c r="BZ78" s="570">
        <v>0.977228094975789</v>
      </c>
      <c r="CA78" s="570">
        <v>-0.026574393447945</v>
      </c>
      <c r="CB78" s="582">
        <v>-1.1323684610619</v>
      </c>
      <c r="CC78" s="159"/>
      <c r="CD78" s="607"/>
      <c r="CE78" s="607"/>
      <c r="CF78" s="607"/>
    </row>
    <row r="79" s="159" customFormat="1" ht="16.2" spans="1:80">
      <c r="A79" s="213" t="s">
        <v>183</v>
      </c>
      <c r="B79" s="214">
        <v>172.135144</v>
      </c>
      <c r="C79" s="215">
        <v>607.335624</v>
      </c>
      <c r="D79" s="216">
        <v>0.283426720247848</v>
      </c>
      <c r="E79" s="215">
        <v>-435.20048</v>
      </c>
      <c r="F79" s="217">
        <v>90.475592</v>
      </c>
      <c r="G79" s="214">
        <v>15.41882</v>
      </c>
      <c r="H79" s="215">
        <v>50.16417771</v>
      </c>
      <c r="I79" s="216">
        <v>0.307367143325591</v>
      </c>
      <c r="J79" s="215">
        <v>-34.74535771</v>
      </c>
      <c r="K79" s="217">
        <v>22.055319</v>
      </c>
      <c r="L79" s="214">
        <v>104.668227</v>
      </c>
      <c r="M79" s="215">
        <v>364.25085968</v>
      </c>
      <c r="N79" s="216">
        <v>0.287352038350582</v>
      </c>
      <c r="O79" s="215">
        <v>-259.58263268</v>
      </c>
      <c r="P79" s="217">
        <v>27.943534</v>
      </c>
      <c r="Q79" s="214">
        <v>29.6381860000002</v>
      </c>
      <c r="R79" s="215">
        <v>117.14376161</v>
      </c>
      <c r="S79" s="216">
        <v>0.253006951395952</v>
      </c>
      <c r="T79" s="215">
        <v>-87.5055756099998</v>
      </c>
      <c r="U79" s="217">
        <v>23.651404</v>
      </c>
      <c r="V79" s="237"/>
      <c r="W79" s="238"/>
      <c r="X79" s="238"/>
      <c r="Y79" s="216"/>
      <c r="Z79" s="257"/>
      <c r="AA79" s="214">
        <v>76.4429559999996</v>
      </c>
      <c r="AB79" s="215">
        <v>176.17947687</v>
      </c>
      <c r="AC79" s="216">
        <v>0.433892513237542</v>
      </c>
      <c r="AD79" s="215">
        <v>-99.7365208700004</v>
      </c>
      <c r="AE79" s="217">
        <v>58.833691</v>
      </c>
      <c r="AF79" s="214">
        <v>35.8792</v>
      </c>
      <c r="AG79" s="215">
        <v>50.05186361</v>
      </c>
      <c r="AH79" s="216">
        <v>0.716840441338363</v>
      </c>
      <c r="AI79" s="215">
        <v>-14.17266361</v>
      </c>
      <c r="AJ79" s="217">
        <v>8.232461</v>
      </c>
      <c r="AK79" s="214">
        <v>0.1247</v>
      </c>
      <c r="AL79" s="215">
        <v>0.02</v>
      </c>
      <c r="AM79" s="238">
        <v>6.235</v>
      </c>
      <c r="AN79" s="215">
        <v>0.1047</v>
      </c>
      <c r="AO79" s="217">
        <v>0.0082</v>
      </c>
      <c r="AP79" s="214">
        <v>0.068202</v>
      </c>
      <c r="AQ79" s="215">
        <v>0</v>
      </c>
      <c r="AR79" s="238" t="s">
        <v>29</v>
      </c>
      <c r="AS79" s="215">
        <v>0.068202</v>
      </c>
      <c r="AT79" s="217">
        <v>0</v>
      </c>
      <c r="AU79" s="214">
        <v>-60.2175609999995</v>
      </c>
      <c r="AV79" s="215">
        <v>-33.29075387</v>
      </c>
      <c r="AW79" s="216">
        <v>0.191162590215035</v>
      </c>
      <c r="AX79" s="215">
        <v>-26.9268071299996</v>
      </c>
      <c r="AY79" s="217">
        <v>-26.581213</v>
      </c>
      <c r="AZ79" s="237">
        <v>-0.349827232258856</v>
      </c>
      <c r="BA79" s="238">
        <v>-0.0548144264134257</v>
      </c>
      <c r="BB79" s="238">
        <v>-4.38202851235478</v>
      </c>
      <c r="BC79" s="216">
        <v>-0.29501280584543</v>
      </c>
      <c r="BD79" s="257">
        <v>-0.293794297582491</v>
      </c>
      <c r="BE79" s="214">
        <v>64.1428571428571</v>
      </c>
      <c r="BF79" s="215">
        <v>55.4285714285714</v>
      </c>
      <c r="BG79" s="238">
        <v>1.15721649484536</v>
      </c>
      <c r="BH79" s="215">
        <v>8.7142857142857</v>
      </c>
      <c r="BI79" s="279">
        <v>136.91666666</v>
      </c>
      <c r="BJ79" s="214">
        <v>2.6836213986637</v>
      </c>
      <c r="BK79" s="215">
        <v>10.957086</v>
      </c>
      <c r="BL79" s="238">
        <v>0.244921085648474</v>
      </c>
      <c r="BM79" s="279">
        <v>-8.2734646013363</v>
      </c>
      <c r="BN79" s="237">
        <v>0.444086862355079</v>
      </c>
      <c r="BO79" s="238">
        <v>0.29008586012073</v>
      </c>
      <c r="BP79" s="238">
        <v>1.53088076120034</v>
      </c>
      <c r="BQ79" s="238">
        <v>0.154001002234349</v>
      </c>
      <c r="BR79" s="257">
        <v>0.650271412426901</v>
      </c>
      <c r="BS79" s="292">
        <v>2.25181171696187</v>
      </c>
      <c r="BT79" s="293">
        <v>3.44725523534244</v>
      </c>
      <c r="BU79" s="238">
        <v>0.653218738744821</v>
      </c>
      <c r="BV79" s="238">
        <v>-1.19544351838057</v>
      </c>
      <c r="BW79" s="279">
        <v>1.53781941031033</v>
      </c>
      <c r="BX79" s="292">
        <v>-0.787745060512833</v>
      </c>
      <c r="BY79" s="293">
        <v>-0.188959318425975</v>
      </c>
      <c r="BZ79" s="238">
        <v>-2.16886061547388</v>
      </c>
      <c r="CA79" s="238">
        <v>-0.598785742086859</v>
      </c>
      <c r="CB79" s="279">
        <v>-0.451802573460842</v>
      </c>
    </row>
    <row r="80" s="159" customFormat="1" outlineLevel="2" spans="1:80">
      <c r="A80" s="565" t="s">
        <v>98</v>
      </c>
      <c r="B80" s="554">
        <v>0</v>
      </c>
      <c r="C80" s="555">
        <v>0</v>
      </c>
      <c r="D80" s="556" t="s">
        <v>29</v>
      </c>
      <c r="E80" s="557">
        <v>0</v>
      </c>
      <c r="F80" s="558">
        <v>20.498774</v>
      </c>
      <c r="G80" s="554">
        <v>0</v>
      </c>
      <c r="H80" s="555">
        <v>0</v>
      </c>
      <c r="I80" s="556" t="s">
        <v>29</v>
      </c>
      <c r="J80" s="557">
        <v>0</v>
      </c>
      <c r="K80" s="558">
        <v>0</v>
      </c>
      <c r="L80" s="554">
        <v>0</v>
      </c>
      <c r="M80" s="555">
        <v>0</v>
      </c>
      <c r="N80" s="556" t="s">
        <v>29</v>
      </c>
      <c r="O80" s="557">
        <v>0</v>
      </c>
      <c r="P80" s="558">
        <v>0</v>
      </c>
      <c r="Q80" s="554">
        <v>0</v>
      </c>
      <c r="R80" s="555">
        <v>0</v>
      </c>
      <c r="S80" s="556" t="s">
        <v>29</v>
      </c>
      <c r="T80" s="557">
        <v>0</v>
      </c>
      <c r="U80" s="558">
        <v>10.080327</v>
      </c>
      <c r="V80" s="596" t="s">
        <v>29</v>
      </c>
      <c r="W80" s="552" t="s">
        <v>29</v>
      </c>
      <c r="X80" s="552" t="s">
        <v>29</v>
      </c>
      <c r="Y80" s="556" t="s">
        <v>29</v>
      </c>
      <c r="Z80" s="574">
        <v>0.491752677501591</v>
      </c>
      <c r="AA80" s="554">
        <v>0</v>
      </c>
      <c r="AB80" s="555">
        <v>0</v>
      </c>
      <c r="AC80" s="556" t="s">
        <v>29</v>
      </c>
      <c r="AD80" s="557">
        <v>0</v>
      </c>
      <c r="AE80" s="558">
        <v>10.418447</v>
      </c>
      <c r="AF80" s="554">
        <v>0.0359999999999999</v>
      </c>
      <c r="AG80" s="555">
        <v>0</v>
      </c>
      <c r="AH80" s="556" t="s">
        <v>29</v>
      </c>
      <c r="AI80" s="557">
        <v>0.0359999999999999</v>
      </c>
      <c r="AJ80" s="558">
        <v>0.032952</v>
      </c>
      <c r="AK80" s="554">
        <v>0</v>
      </c>
      <c r="AL80" s="555">
        <v>0</v>
      </c>
      <c r="AM80" s="552" t="s">
        <v>29</v>
      </c>
      <c r="AN80" s="557">
        <v>0</v>
      </c>
      <c r="AO80" s="558">
        <v>0</v>
      </c>
      <c r="AP80" s="554">
        <v>0</v>
      </c>
      <c r="AQ80" s="555">
        <v>0</v>
      </c>
      <c r="AR80" s="552" t="s">
        <v>29</v>
      </c>
      <c r="AS80" s="557">
        <v>0</v>
      </c>
      <c r="AT80" s="558">
        <v>0</v>
      </c>
      <c r="AU80" s="554">
        <v>-0.0359999999999999</v>
      </c>
      <c r="AV80" s="555">
        <v>0</v>
      </c>
      <c r="AW80" s="556" t="s">
        <v>29</v>
      </c>
      <c r="AX80" s="557">
        <v>-0.0359999999999999</v>
      </c>
      <c r="AY80" s="558">
        <v>10.047375</v>
      </c>
      <c r="AZ80" s="596" t="s">
        <v>29</v>
      </c>
      <c r="BA80" s="552" t="s">
        <v>29</v>
      </c>
      <c r="BB80" s="552" t="s">
        <v>29</v>
      </c>
      <c r="BC80" s="556" t="s">
        <v>29</v>
      </c>
      <c r="BD80" s="574">
        <v>0.490145166730459</v>
      </c>
      <c r="BE80" s="603">
        <v>0</v>
      </c>
      <c r="BF80" s="555">
        <v>0</v>
      </c>
      <c r="BG80" s="552" t="s">
        <v>29</v>
      </c>
      <c r="BH80" s="555">
        <v>0</v>
      </c>
      <c r="BI80" s="581">
        <v>20.41666667</v>
      </c>
      <c r="BJ80" s="603" t="s">
        <v>29</v>
      </c>
      <c r="BK80" s="555" t="s">
        <v>29</v>
      </c>
      <c r="BL80" s="552" t="s">
        <v>29</v>
      </c>
      <c r="BM80" s="581" t="s">
        <v>29</v>
      </c>
      <c r="BN80" s="596" t="s">
        <v>29</v>
      </c>
      <c r="BO80" s="552" t="s">
        <v>29</v>
      </c>
      <c r="BP80" s="552" t="s">
        <v>29</v>
      </c>
      <c r="BQ80" s="552" t="s">
        <v>29</v>
      </c>
      <c r="BR80" s="574">
        <v>0.508247322498409</v>
      </c>
      <c r="BS80" s="604" t="s">
        <v>29</v>
      </c>
      <c r="BT80" s="586" t="s">
        <v>29</v>
      </c>
      <c r="BU80" s="552" t="s">
        <v>29</v>
      </c>
      <c r="BV80" s="552" t="s">
        <v>29</v>
      </c>
      <c r="BW80" s="581">
        <v>1.96754602677347</v>
      </c>
      <c r="BX80" s="604" t="s">
        <v>29</v>
      </c>
      <c r="BY80" s="586" t="s">
        <v>29</v>
      </c>
      <c r="BZ80" s="552" t="s">
        <v>29</v>
      </c>
      <c r="CA80" s="552" t="s">
        <v>29</v>
      </c>
      <c r="CB80" s="581">
        <v>0.964383175342736</v>
      </c>
    </row>
    <row r="81" s="159" customFormat="1" outlineLevel="2" spans="1:80">
      <c r="A81" s="565" t="s">
        <v>99</v>
      </c>
      <c r="B81" s="554">
        <v>7.81100499999999</v>
      </c>
      <c r="C81" s="555">
        <v>1.88</v>
      </c>
      <c r="D81" s="556">
        <v>4.15478989361702</v>
      </c>
      <c r="E81" s="557">
        <v>5.93100499999999</v>
      </c>
      <c r="F81" s="558">
        <v>1.943258</v>
      </c>
      <c r="G81" s="554">
        <v>3.990985</v>
      </c>
      <c r="H81" s="555">
        <v>1.196212</v>
      </c>
      <c r="I81" s="556">
        <v>3.33635258633085</v>
      </c>
      <c r="J81" s="557">
        <v>2.794773</v>
      </c>
      <c r="K81" s="558">
        <v>0.923533</v>
      </c>
      <c r="L81" s="554">
        <v>0</v>
      </c>
      <c r="M81" s="555">
        <v>0</v>
      </c>
      <c r="N81" s="556" t="s">
        <v>29</v>
      </c>
      <c r="O81" s="557">
        <v>0</v>
      </c>
      <c r="P81" s="558">
        <v>0</v>
      </c>
      <c r="Q81" s="554">
        <v>3.82001999999999</v>
      </c>
      <c r="R81" s="555">
        <v>0.683788</v>
      </c>
      <c r="S81" s="556">
        <v>5.58655606708511</v>
      </c>
      <c r="T81" s="557">
        <v>3.13623199999999</v>
      </c>
      <c r="U81" s="558">
        <v>1.019725</v>
      </c>
      <c r="V81" s="596">
        <v>0.489056145784057</v>
      </c>
      <c r="W81" s="552">
        <v>0.363717021276596</v>
      </c>
      <c r="X81" s="552">
        <v>1.34460615581734</v>
      </c>
      <c r="Y81" s="556">
        <v>0.125339124507461</v>
      </c>
      <c r="Z81" s="574">
        <v>0.524750187571594</v>
      </c>
      <c r="AA81" s="554">
        <v>2.88042599999999</v>
      </c>
      <c r="AB81" s="555">
        <v>3.55220167</v>
      </c>
      <c r="AC81" s="556">
        <v>0.81088470407706</v>
      </c>
      <c r="AD81" s="557">
        <v>-0.671775670000011</v>
      </c>
      <c r="AE81" s="558">
        <v>3.939722</v>
      </c>
      <c r="AF81" s="554">
        <v>0.568449999999999</v>
      </c>
      <c r="AG81" s="555">
        <v>0.61627567</v>
      </c>
      <c r="AH81" s="556">
        <v>0.922395654529082</v>
      </c>
      <c r="AI81" s="557">
        <v>-0.0478256700000012</v>
      </c>
      <c r="AJ81" s="558">
        <v>0.018365</v>
      </c>
      <c r="AK81" s="554">
        <v>0</v>
      </c>
      <c r="AL81" s="555">
        <v>0</v>
      </c>
      <c r="AM81" s="552" t="s">
        <v>29</v>
      </c>
      <c r="AN81" s="557">
        <v>0</v>
      </c>
      <c r="AO81" s="558">
        <v>0</v>
      </c>
      <c r="AP81" s="554">
        <v>0</v>
      </c>
      <c r="AQ81" s="555">
        <v>0</v>
      </c>
      <c r="AR81" s="552" t="s">
        <v>29</v>
      </c>
      <c r="AS81" s="557">
        <v>0</v>
      </c>
      <c r="AT81" s="558">
        <v>0</v>
      </c>
      <c r="AU81" s="554">
        <v>0.371144000000005</v>
      </c>
      <c r="AV81" s="555">
        <v>-3.48468934</v>
      </c>
      <c r="AW81" s="556">
        <v>2.1065070552315</v>
      </c>
      <c r="AX81" s="557">
        <v>3.85583334</v>
      </c>
      <c r="AY81" s="558">
        <v>-2.938362</v>
      </c>
      <c r="AZ81" s="596">
        <v>0.0475155245707825</v>
      </c>
      <c r="BA81" s="552">
        <v>-1.85355815957447</v>
      </c>
      <c r="BB81" s="552">
        <v>2.0256347632392</v>
      </c>
      <c r="BC81" s="556">
        <v>1.90107368414525</v>
      </c>
      <c r="BD81" s="574">
        <v>-1.51208022815293</v>
      </c>
      <c r="BE81" s="603">
        <v>0.857142857142857</v>
      </c>
      <c r="BF81" s="555">
        <v>1.28571428571429</v>
      </c>
      <c r="BG81" s="552">
        <v>0.666666666666667</v>
      </c>
      <c r="BH81" s="555">
        <v>-0.428571428571429</v>
      </c>
      <c r="BI81" s="581">
        <v>7.33333333333333</v>
      </c>
      <c r="BJ81" s="603">
        <v>9.11283916666665</v>
      </c>
      <c r="BK81" s="555">
        <v>1.46222222222222</v>
      </c>
      <c r="BL81" s="552">
        <v>6.23218484042552</v>
      </c>
      <c r="BM81" s="581">
        <v>7.65061694444443</v>
      </c>
      <c r="BN81" s="596">
        <v>0.368765094888557</v>
      </c>
      <c r="BO81" s="552">
        <v>1.88946897340426</v>
      </c>
      <c r="BP81" s="552">
        <v>0.195168642660564</v>
      </c>
      <c r="BQ81" s="552">
        <v>-1.5207038785157</v>
      </c>
      <c r="BR81" s="574">
        <v>2.02737979208113</v>
      </c>
      <c r="BS81" s="604">
        <v>2.71175340036509</v>
      </c>
      <c r="BT81" s="586">
        <v>0.529249230379423</v>
      </c>
      <c r="BU81" s="552">
        <v>5.12377391351333</v>
      </c>
      <c r="BV81" s="552">
        <v>2.18250416998567</v>
      </c>
      <c r="BW81" s="581">
        <v>0.493247493097229</v>
      </c>
      <c r="BX81" s="604">
        <v>0.128850385324951</v>
      </c>
      <c r="BY81" s="586">
        <v>-0.980994229418287</v>
      </c>
      <c r="BZ81" s="552">
        <v>2.13134673116411</v>
      </c>
      <c r="CA81" s="552">
        <v>1.10984461474324</v>
      </c>
      <c r="CB81" s="581">
        <v>-0.745829781898317</v>
      </c>
    </row>
    <row r="82" s="159" customFormat="1" outlineLevel="2" spans="1:80">
      <c r="A82" s="565" t="s">
        <v>100</v>
      </c>
      <c r="B82" s="554">
        <v>0</v>
      </c>
      <c r="C82" s="555">
        <v>0.75</v>
      </c>
      <c r="D82" s="556">
        <v>0</v>
      </c>
      <c r="E82" s="557">
        <v>-0.75</v>
      </c>
      <c r="F82" s="558">
        <v>0</v>
      </c>
      <c r="G82" s="554">
        <v>0</v>
      </c>
      <c r="H82" s="555">
        <v>0</v>
      </c>
      <c r="I82" s="556" t="s">
        <v>29</v>
      </c>
      <c r="J82" s="557">
        <v>0</v>
      </c>
      <c r="K82" s="558">
        <v>0</v>
      </c>
      <c r="L82" s="554">
        <v>0</v>
      </c>
      <c r="M82" s="555">
        <v>0.52</v>
      </c>
      <c r="N82" s="556">
        <v>0</v>
      </c>
      <c r="O82" s="557">
        <v>-0.52</v>
      </c>
      <c r="P82" s="558">
        <v>0</v>
      </c>
      <c r="Q82" s="554">
        <v>0</v>
      </c>
      <c r="R82" s="555">
        <v>0.23</v>
      </c>
      <c r="S82" s="556">
        <v>0</v>
      </c>
      <c r="T82" s="557">
        <v>-0.23</v>
      </c>
      <c r="U82" s="558">
        <v>0</v>
      </c>
      <c r="V82" s="596" t="s">
        <v>29</v>
      </c>
      <c r="W82" s="552">
        <v>0.306666666666667</v>
      </c>
      <c r="X82" s="552" t="s">
        <v>29</v>
      </c>
      <c r="Y82" s="556" t="s">
        <v>29</v>
      </c>
      <c r="Z82" s="574" t="s">
        <v>29</v>
      </c>
      <c r="AA82" s="554">
        <v>0</v>
      </c>
      <c r="AB82" s="555">
        <v>0.226</v>
      </c>
      <c r="AC82" s="556">
        <v>0</v>
      </c>
      <c r="AD82" s="557">
        <v>-0.226</v>
      </c>
      <c r="AE82" s="558">
        <v>0.291645</v>
      </c>
      <c r="AF82" s="554">
        <v>0</v>
      </c>
      <c r="AG82" s="555">
        <v>0.32187</v>
      </c>
      <c r="AH82" s="556">
        <v>0</v>
      </c>
      <c r="AI82" s="557">
        <v>-0.32187</v>
      </c>
      <c r="AJ82" s="558">
        <v>0.271868</v>
      </c>
      <c r="AK82" s="554">
        <v>0</v>
      </c>
      <c r="AL82" s="555">
        <v>0</v>
      </c>
      <c r="AM82" s="552" t="s">
        <v>29</v>
      </c>
      <c r="AN82" s="557">
        <v>0</v>
      </c>
      <c r="AO82" s="558">
        <v>0</v>
      </c>
      <c r="AP82" s="554">
        <v>0</v>
      </c>
      <c r="AQ82" s="555">
        <v>0</v>
      </c>
      <c r="AR82" s="552" t="s">
        <v>29</v>
      </c>
      <c r="AS82" s="557">
        <v>0</v>
      </c>
      <c r="AT82" s="558">
        <v>0</v>
      </c>
      <c r="AU82" s="554">
        <v>0</v>
      </c>
      <c r="AV82" s="555">
        <v>-0.31787</v>
      </c>
      <c r="AW82" s="556">
        <v>2</v>
      </c>
      <c r="AX82" s="557">
        <v>0.31787</v>
      </c>
      <c r="AY82" s="558">
        <v>-0.563513</v>
      </c>
      <c r="AZ82" s="596" t="s">
        <v>29</v>
      </c>
      <c r="BA82" s="552">
        <v>-0.423826666666667</v>
      </c>
      <c r="BB82" s="552" t="s">
        <v>29</v>
      </c>
      <c r="BC82" s="556" t="s">
        <v>29</v>
      </c>
      <c r="BD82" s="574" t="s">
        <v>29</v>
      </c>
      <c r="BE82" s="603">
        <v>0.142857142857143</v>
      </c>
      <c r="BF82" s="555">
        <v>0.142857142857143</v>
      </c>
      <c r="BG82" s="552">
        <v>1</v>
      </c>
      <c r="BH82" s="555">
        <v>0</v>
      </c>
      <c r="BI82" s="581">
        <v>1.41666666666667</v>
      </c>
      <c r="BJ82" s="603">
        <v>0</v>
      </c>
      <c r="BK82" s="555">
        <v>5.25</v>
      </c>
      <c r="BL82" s="552">
        <v>0</v>
      </c>
      <c r="BM82" s="581">
        <v>-5.25</v>
      </c>
      <c r="BN82" s="596" t="s">
        <v>29</v>
      </c>
      <c r="BO82" s="552">
        <v>0.301333333333333</v>
      </c>
      <c r="BP82" s="552" t="s">
        <v>29</v>
      </c>
      <c r="BQ82" s="552" t="s">
        <v>29</v>
      </c>
      <c r="BR82" s="574" t="s">
        <v>29</v>
      </c>
      <c r="BS82" s="604" t="s">
        <v>29</v>
      </c>
      <c r="BT82" s="586">
        <v>3.31858407079646</v>
      </c>
      <c r="BU82" s="552" t="s">
        <v>29</v>
      </c>
      <c r="BV82" s="552" t="s">
        <v>29</v>
      </c>
      <c r="BW82" s="581">
        <v>0</v>
      </c>
      <c r="BX82" s="604" t="s">
        <v>29</v>
      </c>
      <c r="BY82" s="586">
        <v>-1.40650442477876</v>
      </c>
      <c r="BZ82" s="552" t="s">
        <v>29</v>
      </c>
      <c r="CA82" s="552" t="s">
        <v>29</v>
      </c>
      <c r="CB82" s="581">
        <v>-1.93218810540212</v>
      </c>
    </row>
    <row r="83" s="159" customFormat="1" outlineLevel="2" spans="1:80">
      <c r="A83" s="565" t="s">
        <v>101</v>
      </c>
      <c r="B83" s="554">
        <v>0</v>
      </c>
      <c r="C83" s="555">
        <v>7.39</v>
      </c>
      <c r="D83" s="556">
        <v>0</v>
      </c>
      <c r="E83" s="557">
        <v>-7.39</v>
      </c>
      <c r="F83" s="558">
        <v>7.899902</v>
      </c>
      <c r="G83" s="554">
        <v>0</v>
      </c>
      <c r="H83" s="555">
        <v>0</v>
      </c>
      <c r="I83" s="556" t="s">
        <v>29</v>
      </c>
      <c r="J83" s="557">
        <v>0</v>
      </c>
      <c r="K83" s="558">
        <v>0</v>
      </c>
      <c r="L83" s="554">
        <v>0</v>
      </c>
      <c r="M83" s="555">
        <v>0</v>
      </c>
      <c r="N83" s="556" t="s">
        <v>29</v>
      </c>
      <c r="O83" s="557">
        <v>0</v>
      </c>
      <c r="P83" s="558">
        <v>0</v>
      </c>
      <c r="Q83" s="554">
        <v>0</v>
      </c>
      <c r="R83" s="555">
        <v>0.094710319999999</v>
      </c>
      <c r="S83" s="556">
        <v>0</v>
      </c>
      <c r="T83" s="557">
        <v>-0.094710319999999</v>
      </c>
      <c r="U83" s="558">
        <v>1.033508</v>
      </c>
      <c r="V83" s="596" t="s">
        <v>29</v>
      </c>
      <c r="W83" s="552">
        <v>0.0128160108254397</v>
      </c>
      <c r="X83" s="552" t="s">
        <v>29</v>
      </c>
      <c r="Y83" s="556" t="s">
        <v>29</v>
      </c>
      <c r="Z83" s="574">
        <v>0.130825420365974</v>
      </c>
      <c r="AA83" s="554">
        <v>0</v>
      </c>
      <c r="AB83" s="555">
        <v>7.29528968</v>
      </c>
      <c r="AC83" s="556">
        <v>0</v>
      </c>
      <c r="AD83" s="557">
        <v>-7.29528968</v>
      </c>
      <c r="AE83" s="558">
        <v>6.866394</v>
      </c>
      <c r="AF83" s="554">
        <v>0</v>
      </c>
      <c r="AG83" s="555">
        <v>0</v>
      </c>
      <c r="AH83" s="556" t="s">
        <v>29</v>
      </c>
      <c r="AI83" s="557">
        <v>0</v>
      </c>
      <c r="AJ83" s="558">
        <v>0</v>
      </c>
      <c r="AK83" s="554">
        <v>0</v>
      </c>
      <c r="AL83" s="555">
        <v>0</v>
      </c>
      <c r="AM83" s="552" t="s">
        <v>29</v>
      </c>
      <c r="AN83" s="557">
        <v>0</v>
      </c>
      <c r="AO83" s="558">
        <v>0</v>
      </c>
      <c r="AP83" s="554">
        <v>0</v>
      </c>
      <c r="AQ83" s="555">
        <v>0</v>
      </c>
      <c r="AR83" s="552" t="s">
        <v>29</v>
      </c>
      <c r="AS83" s="557">
        <v>0</v>
      </c>
      <c r="AT83" s="558">
        <v>0</v>
      </c>
      <c r="AU83" s="554">
        <v>0</v>
      </c>
      <c r="AV83" s="555">
        <v>0.094710319999999</v>
      </c>
      <c r="AW83" s="556">
        <v>0</v>
      </c>
      <c r="AX83" s="557">
        <v>-0.094710319999999</v>
      </c>
      <c r="AY83" s="558">
        <v>1.033508</v>
      </c>
      <c r="AZ83" s="596" t="s">
        <v>29</v>
      </c>
      <c r="BA83" s="552">
        <v>0.0128160108254397</v>
      </c>
      <c r="BB83" s="552" t="s">
        <v>29</v>
      </c>
      <c r="BC83" s="556" t="s">
        <v>29</v>
      </c>
      <c r="BD83" s="574">
        <v>0.130825420365974</v>
      </c>
      <c r="BE83" s="603">
        <v>0</v>
      </c>
      <c r="BF83" s="555">
        <v>2.28571428571429</v>
      </c>
      <c r="BG83" s="552">
        <v>0</v>
      </c>
      <c r="BH83" s="555">
        <v>-2.28571428571429</v>
      </c>
      <c r="BI83" s="581">
        <v>14</v>
      </c>
      <c r="BJ83" s="603" t="s">
        <v>29</v>
      </c>
      <c r="BK83" s="555">
        <v>3.233125</v>
      </c>
      <c r="BL83" s="552" t="s">
        <v>29</v>
      </c>
      <c r="BM83" s="581" t="s">
        <v>29</v>
      </c>
      <c r="BN83" s="596" t="s">
        <v>29</v>
      </c>
      <c r="BO83" s="552">
        <v>0.98718398917456</v>
      </c>
      <c r="BP83" s="552" t="s">
        <v>29</v>
      </c>
      <c r="BQ83" s="552" t="s">
        <v>29</v>
      </c>
      <c r="BR83" s="574">
        <v>0.869174579634026</v>
      </c>
      <c r="BS83" s="604" t="s">
        <v>29</v>
      </c>
      <c r="BT83" s="586">
        <v>1.01298239331875</v>
      </c>
      <c r="BU83" s="552" t="s">
        <v>29</v>
      </c>
      <c r="BV83" s="552" t="s">
        <v>29</v>
      </c>
      <c r="BW83" s="581">
        <v>1.15051685062057</v>
      </c>
      <c r="BX83" s="604" t="s">
        <v>29</v>
      </c>
      <c r="BY83" s="586">
        <v>0.0129823933187529</v>
      </c>
      <c r="BZ83" s="552" t="s">
        <v>29</v>
      </c>
      <c r="CA83" s="552" t="s">
        <v>29</v>
      </c>
      <c r="CB83" s="581">
        <v>0.150516850620573</v>
      </c>
    </row>
    <row r="84" s="159" customFormat="1" outlineLevel="2" spans="1:80">
      <c r="A84" s="565" t="s">
        <v>102</v>
      </c>
      <c r="B84" s="554">
        <v>37.915063</v>
      </c>
      <c r="C84" s="555">
        <v>100.99992</v>
      </c>
      <c r="D84" s="556">
        <v>0.375396960710464</v>
      </c>
      <c r="E84" s="557">
        <v>-63.084857</v>
      </c>
      <c r="F84" s="558">
        <v>88.215028</v>
      </c>
      <c r="G84" s="554">
        <v>0</v>
      </c>
      <c r="H84" s="555">
        <v>0</v>
      </c>
      <c r="I84" s="556" t="s">
        <v>29</v>
      </c>
      <c r="J84" s="557">
        <v>0</v>
      </c>
      <c r="K84" s="558">
        <v>0</v>
      </c>
      <c r="L84" s="554">
        <v>34.523604</v>
      </c>
      <c r="M84" s="555">
        <v>86.8599312</v>
      </c>
      <c r="N84" s="556">
        <v>0.3974629443409</v>
      </c>
      <c r="O84" s="557">
        <v>-52.3363272</v>
      </c>
      <c r="P84" s="558">
        <v>81.123761</v>
      </c>
      <c r="Q84" s="554">
        <v>3.391459</v>
      </c>
      <c r="R84" s="555">
        <v>14.1399888</v>
      </c>
      <c r="S84" s="556">
        <v>0.239848775552071</v>
      </c>
      <c r="T84" s="557">
        <v>-10.7485298</v>
      </c>
      <c r="U84" s="558">
        <v>7.091267</v>
      </c>
      <c r="V84" s="596">
        <v>0.0894488557225923</v>
      </c>
      <c r="W84" s="552">
        <v>0.14</v>
      </c>
      <c r="X84" s="552">
        <v>0.638920398018517</v>
      </c>
      <c r="Y84" s="556">
        <v>-0.0505511442774077</v>
      </c>
      <c r="Z84" s="574">
        <v>0.0803861559733337</v>
      </c>
      <c r="AA84" s="554">
        <v>5.18812899999999</v>
      </c>
      <c r="AB84" s="555">
        <v>10.39915869</v>
      </c>
      <c r="AC84" s="556">
        <v>0.498898916216076</v>
      </c>
      <c r="AD84" s="557">
        <v>-5.21102969000001</v>
      </c>
      <c r="AE84" s="558">
        <v>7.554684</v>
      </c>
      <c r="AF84" s="554">
        <v>4.80530500000001</v>
      </c>
      <c r="AG84" s="555">
        <v>7.044539</v>
      </c>
      <c r="AH84" s="556">
        <v>0.682131932266967</v>
      </c>
      <c r="AI84" s="557">
        <v>-2.23923399999999</v>
      </c>
      <c r="AJ84" s="558">
        <v>2.160617</v>
      </c>
      <c r="AK84" s="554">
        <v>0</v>
      </c>
      <c r="AL84" s="555">
        <v>0</v>
      </c>
      <c r="AM84" s="552" t="s">
        <v>29</v>
      </c>
      <c r="AN84" s="557">
        <v>0</v>
      </c>
      <c r="AO84" s="558">
        <v>0</v>
      </c>
      <c r="AP84" s="554">
        <v>0</v>
      </c>
      <c r="AQ84" s="555">
        <v>0</v>
      </c>
      <c r="AR84" s="552" t="s">
        <v>29</v>
      </c>
      <c r="AS84" s="557">
        <v>0</v>
      </c>
      <c r="AT84" s="558">
        <v>0</v>
      </c>
      <c r="AU84" s="252">
        <v>-6.601975</v>
      </c>
      <c r="AV84" s="555">
        <v>-3.30370889000001</v>
      </c>
      <c r="AW84" s="556">
        <v>0.0016474756648488</v>
      </c>
      <c r="AX84" s="557">
        <v>-3.29826610999999</v>
      </c>
      <c r="AY84" s="558">
        <v>-2.62403399999999</v>
      </c>
      <c r="AZ84" s="596">
        <v>-0.174125386525139</v>
      </c>
      <c r="BA84" s="552">
        <v>-0.0327100149188238</v>
      </c>
      <c r="BB84" s="552">
        <v>-3.32330501704951</v>
      </c>
      <c r="BC84" s="556">
        <v>-0.141415371606315</v>
      </c>
      <c r="BD84" s="574">
        <v>-0.0297458841139856</v>
      </c>
      <c r="BE84" s="603">
        <v>2.57142857142857</v>
      </c>
      <c r="BF84" s="555">
        <v>2.71428571428571</v>
      </c>
      <c r="BG84" s="552">
        <v>0.947368421052632</v>
      </c>
      <c r="BH84" s="555">
        <v>-0.142857142857143</v>
      </c>
      <c r="BI84" s="581">
        <v>15.16666667</v>
      </c>
      <c r="BJ84" s="603">
        <v>14.7447467222222</v>
      </c>
      <c r="BK84" s="555">
        <v>37.2104968421053</v>
      </c>
      <c r="BL84" s="552">
        <v>0.396252347416601</v>
      </c>
      <c r="BM84" s="581">
        <v>-22.465750119883</v>
      </c>
      <c r="BN84" s="596">
        <v>0.136835563216656</v>
      </c>
      <c r="BO84" s="552">
        <v>0.102962048781821</v>
      </c>
      <c r="BP84" s="552">
        <v>1.32899029142878</v>
      </c>
      <c r="BQ84" s="552">
        <v>0.033873514434835</v>
      </c>
      <c r="BR84" s="574">
        <v>0.0856394218907917</v>
      </c>
      <c r="BS84" s="604">
        <v>7.30804168516243</v>
      </c>
      <c r="BT84" s="586">
        <v>9.71231644893766</v>
      </c>
      <c r="BU84" s="552">
        <v>0.752450944487274</v>
      </c>
      <c r="BV84" s="552">
        <v>-2.40427476377523</v>
      </c>
      <c r="BW84" s="581">
        <v>11.6768653725291</v>
      </c>
      <c r="BX84" s="604">
        <v>-1.27251558317074</v>
      </c>
      <c r="BY84" s="586">
        <v>-0.317690015941088</v>
      </c>
      <c r="BZ84" s="552">
        <v>-2.00552588787275</v>
      </c>
      <c r="CA84" s="552">
        <v>-0.954825567229649</v>
      </c>
      <c r="CB84" s="581">
        <v>-0.347338684185863</v>
      </c>
    </row>
    <row r="85" s="159" customFormat="1" outlineLevel="2" spans="1:80">
      <c r="A85" s="565" t="s">
        <v>103</v>
      </c>
      <c r="B85" s="554">
        <v>94.2903359999999</v>
      </c>
      <c r="C85" s="555">
        <v>105</v>
      </c>
      <c r="D85" s="556">
        <v>0.898003199999999</v>
      </c>
      <c r="E85" s="557">
        <v>-10.7096640000001</v>
      </c>
      <c r="F85" s="558">
        <v>0</v>
      </c>
      <c r="G85" s="554">
        <v>0</v>
      </c>
      <c r="H85" s="555">
        <v>0</v>
      </c>
      <c r="I85" s="556" t="s">
        <v>29</v>
      </c>
      <c r="J85" s="557">
        <v>0</v>
      </c>
      <c r="K85" s="558">
        <v>0</v>
      </c>
      <c r="L85" s="554">
        <v>76.8993010000001</v>
      </c>
      <c r="M85" s="555">
        <v>84</v>
      </c>
      <c r="N85" s="556">
        <v>0.91546786904762</v>
      </c>
      <c r="O85" s="557">
        <v>-7.10069899999989</v>
      </c>
      <c r="P85" s="558">
        <v>0</v>
      </c>
      <c r="Q85" s="554">
        <v>17.3910349999998</v>
      </c>
      <c r="R85" s="555">
        <v>21</v>
      </c>
      <c r="S85" s="556">
        <v>0.828144523809512</v>
      </c>
      <c r="T85" s="557">
        <v>-3.60896500000024</v>
      </c>
      <c r="U85" s="558">
        <v>0</v>
      </c>
      <c r="V85" s="596">
        <v>0.184441330233459</v>
      </c>
      <c r="W85" s="552">
        <v>0.2</v>
      </c>
      <c r="X85" s="552">
        <v>0.922206651167294</v>
      </c>
      <c r="Y85" s="556">
        <v>-0.0155586697665412</v>
      </c>
      <c r="Z85" s="574" t="s">
        <v>29</v>
      </c>
      <c r="AA85" s="554">
        <v>23.7705269999999</v>
      </c>
      <c r="AB85" s="555">
        <v>20.0910111</v>
      </c>
      <c r="AC85" s="556">
        <v>1.18314239545664</v>
      </c>
      <c r="AD85" s="557">
        <v>3.67951589999985</v>
      </c>
      <c r="AE85" s="558">
        <v>7.15</v>
      </c>
      <c r="AF85" s="554">
        <v>11.257572</v>
      </c>
      <c r="AG85" s="555">
        <v>13.595016</v>
      </c>
      <c r="AH85" s="556">
        <v>0.828066108932861</v>
      </c>
      <c r="AI85" s="557">
        <v>-2.33744400000001</v>
      </c>
      <c r="AJ85" s="558">
        <v>0.1189</v>
      </c>
      <c r="AK85" s="554">
        <v>0</v>
      </c>
      <c r="AL85" s="555">
        <v>0</v>
      </c>
      <c r="AM85" s="552" t="s">
        <v>29</v>
      </c>
      <c r="AN85" s="557">
        <v>0</v>
      </c>
      <c r="AO85" s="558">
        <v>0</v>
      </c>
      <c r="AP85" s="554">
        <v>0</v>
      </c>
      <c r="AQ85" s="555">
        <v>0</v>
      </c>
      <c r="AR85" s="552" t="s">
        <v>29</v>
      </c>
      <c r="AS85" s="557">
        <v>0</v>
      </c>
      <c r="AT85" s="558">
        <v>0</v>
      </c>
      <c r="AU85" s="252">
        <v>-17.6370640000001</v>
      </c>
      <c r="AV85" s="555">
        <v>-12.6860271</v>
      </c>
      <c r="AW85" s="556">
        <v>0.609725183386997</v>
      </c>
      <c r="AX85" s="557">
        <v>-4.95103690000009</v>
      </c>
      <c r="AY85" s="558">
        <v>-7.2689</v>
      </c>
      <c r="AZ85" s="580">
        <v>-0.187050600816611</v>
      </c>
      <c r="BA85" s="552">
        <v>-0.120819305714286</v>
      </c>
      <c r="BB85" s="552">
        <v>0.451815297971093</v>
      </c>
      <c r="BC85" s="556">
        <v>-0.0662312951023251</v>
      </c>
      <c r="BD85" s="574" t="s">
        <v>29</v>
      </c>
      <c r="BE85" s="603">
        <v>11.5714285714286</v>
      </c>
      <c r="BF85" s="555">
        <v>8.85714285714286</v>
      </c>
      <c r="BG85" s="552">
        <v>1.30645161290323</v>
      </c>
      <c r="BH85" s="555">
        <v>2.71428571428571</v>
      </c>
      <c r="BI85" s="581">
        <v>18.58333333</v>
      </c>
      <c r="BJ85" s="603">
        <v>8.14854755555554</v>
      </c>
      <c r="BK85" s="555">
        <v>11.8548387096774</v>
      </c>
      <c r="BL85" s="552">
        <v>0.687360474074073</v>
      </c>
      <c r="BM85" s="581">
        <v>-3.70629115412187</v>
      </c>
      <c r="BN85" s="596">
        <v>0.25209929255104</v>
      </c>
      <c r="BO85" s="552">
        <v>0.191342962857143</v>
      </c>
      <c r="BP85" s="552">
        <v>1.31752581222053</v>
      </c>
      <c r="BQ85" s="552">
        <v>0.0607563296938974</v>
      </c>
      <c r="BR85" s="574" t="s">
        <v>29</v>
      </c>
      <c r="BS85" s="604">
        <v>3.96669102035476</v>
      </c>
      <c r="BT85" s="586">
        <v>5.2262178084208</v>
      </c>
      <c r="BU85" s="552">
        <v>0.758998412573504</v>
      </c>
      <c r="BV85" s="552">
        <v>-1.25952678806604</v>
      </c>
      <c r="BW85" s="581">
        <v>0</v>
      </c>
      <c r="BX85" s="604">
        <v>-0.741971938611214</v>
      </c>
      <c r="BY85" s="586">
        <v>-0.631428007125037</v>
      </c>
      <c r="BZ85" s="552">
        <v>0.824930268789477</v>
      </c>
      <c r="CA85" s="552">
        <v>-0.110543931486176</v>
      </c>
      <c r="CB85" s="581">
        <v>-1.01662937062937</v>
      </c>
    </row>
    <row r="86" s="163" customFormat="1" spans="1:81">
      <c r="A86" s="559" t="s">
        <v>104</v>
      </c>
      <c r="B86" s="560">
        <v>140.016404</v>
      </c>
      <c r="C86" s="561">
        <v>216.01992</v>
      </c>
      <c r="D86" s="570">
        <v>0.648164317438872</v>
      </c>
      <c r="E86" s="561">
        <v>-76.0035160000002</v>
      </c>
      <c r="F86" s="563">
        <v>118.556962</v>
      </c>
      <c r="G86" s="560">
        <v>3.990985</v>
      </c>
      <c r="H86" s="561">
        <v>1.196212</v>
      </c>
      <c r="I86" s="570">
        <v>3.33635258633085</v>
      </c>
      <c r="J86" s="561">
        <v>2.794773</v>
      </c>
      <c r="K86" s="563">
        <v>0.923533</v>
      </c>
      <c r="L86" s="560">
        <v>111.422905</v>
      </c>
      <c r="M86" s="561">
        <v>171.3799312</v>
      </c>
      <c r="N86" s="570">
        <v>0.650151416328729</v>
      </c>
      <c r="O86" s="561">
        <v>-59.9570261999999</v>
      </c>
      <c r="P86" s="563">
        <v>81.123761</v>
      </c>
      <c r="Q86" s="560">
        <v>24.6025139999998</v>
      </c>
      <c r="R86" s="561">
        <v>36.14848712</v>
      </c>
      <c r="S86" s="570">
        <v>0.680595951867314</v>
      </c>
      <c r="T86" s="561">
        <v>-11.5459731200002</v>
      </c>
      <c r="U86" s="563">
        <v>19.224827</v>
      </c>
      <c r="V86" s="569">
        <v>0.17571165447157</v>
      </c>
      <c r="W86" s="570">
        <v>0.167338674692593</v>
      </c>
      <c r="X86" s="570">
        <v>1.05003613058582</v>
      </c>
      <c r="Y86" s="562">
        <v>0.00837297977897702</v>
      </c>
      <c r="Z86" s="575">
        <v>0.162156879492239</v>
      </c>
      <c r="AA86" s="560">
        <v>31.8390819999998</v>
      </c>
      <c r="AB86" s="561">
        <v>41.56366114</v>
      </c>
      <c r="AC86" s="570">
        <v>0.766031699968763</v>
      </c>
      <c r="AD86" s="561">
        <v>-9.72457914000018</v>
      </c>
      <c r="AE86" s="563">
        <v>36.220892</v>
      </c>
      <c r="AF86" s="560">
        <v>16.667327</v>
      </c>
      <c r="AG86" s="561">
        <v>21.57770067</v>
      </c>
      <c r="AH86" s="570">
        <v>0.772432950799664</v>
      </c>
      <c r="AI86" s="561">
        <v>-4.91037367</v>
      </c>
      <c r="AJ86" s="563">
        <v>2.602702</v>
      </c>
      <c r="AK86" s="560">
        <v>0</v>
      </c>
      <c r="AL86" s="561">
        <v>0</v>
      </c>
      <c r="AM86" s="570" t="s">
        <v>29</v>
      </c>
      <c r="AN86" s="561">
        <v>0</v>
      </c>
      <c r="AO86" s="563">
        <v>0</v>
      </c>
      <c r="AP86" s="560">
        <v>0</v>
      </c>
      <c r="AQ86" s="561">
        <v>0</v>
      </c>
      <c r="AR86" s="570" t="s">
        <v>29</v>
      </c>
      <c r="AS86" s="561">
        <v>0</v>
      </c>
      <c r="AT86" s="563">
        <v>0</v>
      </c>
      <c r="AU86" s="560">
        <v>-23.9038950000001</v>
      </c>
      <c r="AV86" s="561">
        <v>-19.69758501</v>
      </c>
      <c r="AW86" s="570">
        <v>0.786455548339321</v>
      </c>
      <c r="AX86" s="561">
        <v>-4.20630999000007</v>
      </c>
      <c r="AY86" s="563">
        <v>-2.31392599999999</v>
      </c>
      <c r="AZ86" s="569">
        <v>-0.170722103390115</v>
      </c>
      <c r="BA86" s="570">
        <v>-0.0911841139928207</v>
      </c>
      <c r="BB86" s="570">
        <v>0.127720982148748</v>
      </c>
      <c r="BC86" s="562">
        <v>-0.0795379893972942</v>
      </c>
      <c r="BD86" s="575">
        <v>-0.0195174198205247</v>
      </c>
      <c r="BE86" s="560">
        <v>15.1428571428571</v>
      </c>
      <c r="BF86" s="561">
        <v>15.2857142857143</v>
      </c>
      <c r="BG86" s="570">
        <v>0.990654205607477</v>
      </c>
      <c r="BH86" s="561">
        <v>-0.142857142857144</v>
      </c>
      <c r="BI86" s="582">
        <v>76.91666667</v>
      </c>
      <c r="BJ86" s="560">
        <v>9.24636630188678</v>
      </c>
      <c r="BK86" s="561">
        <v>14.1321442990654</v>
      </c>
      <c r="BL86" s="570">
        <v>0.65427907515056</v>
      </c>
      <c r="BM86" s="582">
        <v>-4.88577799717864</v>
      </c>
      <c r="BN86" s="569">
        <v>0.227395370045355</v>
      </c>
      <c r="BO86" s="570">
        <v>0.192406612964212</v>
      </c>
      <c r="BP86" s="570">
        <v>1.1818479965013</v>
      </c>
      <c r="BQ86" s="570">
        <v>0.0349887570811427</v>
      </c>
      <c r="BR86" s="575">
        <v>0.305514677408822</v>
      </c>
      <c r="BS86" s="587">
        <v>4.39762691650471</v>
      </c>
      <c r="BT86" s="588">
        <v>5.19732656063128</v>
      </c>
      <c r="BU86" s="570">
        <v>0.846132500084922</v>
      </c>
      <c r="BV86" s="570">
        <v>-0.799699644126565</v>
      </c>
      <c r="BW86" s="582">
        <v>3.2731651666668</v>
      </c>
      <c r="BX86" s="587">
        <v>-0.750772117110669</v>
      </c>
      <c r="BY86" s="588">
        <v>-0.473913617562517</v>
      </c>
      <c r="BZ86" s="570">
        <v>0.415803873768978</v>
      </c>
      <c r="CA86" s="570">
        <v>-0.276858499548153</v>
      </c>
      <c r="CB86" s="582">
        <v>-0.0638837386997535</v>
      </c>
      <c r="CC86" s="159"/>
    </row>
    <row r="87" s="159" customFormat="1" outlineLevel="2" spans="1:80">
      <c r="A87" s="565" t="s">
        <v>105</v>
      </c>
      <c r="B87" s="554">
        <v>20.876272</v>
      </c>
      <c r="C87" s="555">
        <v>40</v>
      </c>
      <c r="D87" s="556">
        <v>0.5219068</v>
      </c>
      <c r="E87" s="557">
        <v>-19.123728</v>
      </c>
      <c r="F87" s="558">
        <v>0</v>
      </c>
      <c r="G87" s="554">
        <v>0.767881</v>
      </c>
      <c r="H87" s="555">
        <v>0</v>
      </c>
      <c r="I87" s="556" t="s">
        <v>29</v>
      </c>
      <c r="J87" s="557">
        <v>0.767881</v>
      </c>
      <c r="K87" s="558">
        <v>0</v>
      </c>
      <c r="L87" s="554">
        <v>0</v>
      </c>
      <c r="M87" s="555">
        <v>0</v>
      </c>
      <c r="N87" s="556" t="s">
        <v>29</v>
      </c>
      <c r="O87" s="557">
        <v>0</v>
      </c>
      <c r="P87" s="558">
        <v>0</v>
      </c>
      <c r="Q87" s="554">
        <v>-33.084758</v>
      </c>
      <c r="R87" s="555">
        <v>9.61879859</v>
      </c>
      <c r="S87" s="556">
        <v>-3.43959359273786</v>
      </c>
      <c r="T87" s="557">
        <v>-42.70355659</v>
      </c>
      <c r="U87" s="558">
        <v>0</v>
      </c>
      <c r="V87" s="568">
        <v>-1.58480201829139</v>
      </c>
      <c r="W87" s="552">
        <v>0.24046996475</v>
      </c>
      <c r="X87" s="552">
        <v>-6.59043643949047</v>
      </c>
      <c r="Y87" s="573">
        <v>-1.82527198304139</v>
      </c>
      <c r="Z87" s="574" t="s">
        <v>29</v>
      </c>
      <c r="AA87" s="554">
        <v>53.96103</v>
      </c>
      <c r="AB87" s="555">
        <v>30.38120141</v>
      </c>
      <c r="AC87" s="556">
        <v>1.77613219674185</v>
      </c>
      <c r="AD87" s="557">
        <v>23.57982859</v>
      </c>
      <c r="AE87" s="558">
        <v>0</v>
      </c>
      <c r="AF87" s="554">
        <v>-5.90966899999999</v>
      </c>
      <c r="AG87" s="555">
        <v>3.58333333</v>
      </c>
      <c r="AH87" s="556">
        <v>-1.64920995502252</v>
      </c>
      <c r="AI87" s="557">
        <v>-9.49300232999999</v>
      </c>
      <c r="AJ87" s="558">
        <v>0</v>
      </c>
      <c r="AK87" s="554">
        <v>0</v>
      </c>
      <c r="AL87" s="555">
        <v>0</v>
      </c>
      <c r="AM87" s="552" t="s">
        <v>29</v>
      </c>
      <c r="AN87" s="557">
        <v>0</v>
      </c>
      <c r="AO87" s="558">
        <v>0</v>
      </c>
      <c r="AP87" s="554">
        <v>0</v>
      </c>
      <c r="AQ87" s="555">
        <v>0</v>
      </c>
      <c r="AR87" s="552" t="s">
        <v>29</v>
      </c>
      <c r="AS87" s="557">
        <v>0</v>
      </c>
      <c r="AT87" s="558">
        <v>0</v>
      </c>
      <c r="AU87" s="554">
        <v>-27.94297</v>
      </c>
      <c r="AV87" s="555">
        <v>6.03546526</v>
      </c>
      <c r="AW87" s="556">
        <v>-4.62979551637747</v>
      </c>
      <c r="AX87" s="557">
        <v>-33.97843526</v>
      </c>
      <c r="AY87" s="558">
        <v>0</v>
      </c>
      <c r="AZ87" s="568">
        <v>-1.33850382865293</v>
      </c>
      <c r="BA87" s="552">
        <v>0.1508866315</v>
      </c>
      <c r="BB87" s="552">
        <v>-8.87092392047292</v>
      </c>
      <c r="BC87" s="573">
        <v>-1.48939046015293</v>
      </c>
      <c r="BD87" s="574" t="s">
        <v>29</v>
      </c>
      <c r="BE87" s="554">
        <v>26.7142857142857</v>
      </c>
      <c r="BF87" s="555">
        <v>10.2857142857143</v>
      </c>
      <c r="BG87" s="552">
        <v>2.59722222222222</v>
      </c>
      <c r="BH87" s="555">
        <v>16.4285714285714</v>
      </c>
      <c r="BI87" s="581">
        <v>4.99999999666667</v>
      </c>
      <c r="BJ87" s="554">
        <v>0.781464727272727</v>
      </c>
      <c r="BK87" s="555">
        <v>3.88888888888889</v>
      </c>
      <c r="BL87" s="552">
        <v>0.200948072727273</v>
      </c>
      <c r="BM87" s="581">
        <v>-3.10742416161616</v>
      </c>
      <c r="BN87" s="568">
        <v>2.58480201829139</v>
      </c>
      <c r="BO87" s="552">
        <v>0.75953003525</v>
      </c>
      <c r="BP87" s="552">
        <v>3.40315971499481</v>
      </c>
      <c r="BQ87" s="552">
        <v>1.82527198304139</v>
      </c>
      <c r="BR87" s="574" t="s">
        <v>29</v>
      </c>
      <c r="BS87" s="585">
        <v>0.386876825738871</v>
      </c>
      <c r="BT87" s="586">
        <v>1.31660362801959</v>
      </c>
      <c r="BU87" s="552">
        <v>0.293844569090853</v>
      </c>
      <c r="BV87" s="590">
        <v>-0.929726802280723</v>
      </c>
      <c r="BW87" s="581" t="s">
        <v>29</v>
      </c>
      <c r="BX87" s="585">
        <v>-0.517836112468572</v>
      </c>
      <c r="BY87" s="586">
        <v>0.198657886452556</v>
      </c>
      <c r="BZ87" s="552">
        <v>-2.6066728168491</v>
      </c>
      <c r="CA87" s="590">
        <v>-0.716493998921128</v>
      </c>
      <c r="CB87" s="581" t="s">
        <v>29</v>
      </c>
    </row>
    <row r="88" s="164" customFormat="1" outlineLevel="2" spans="1:81">
      <c r="A88" s="565" t="s">
        <v>107</v>
      </c>
      <c r="B88" s="554">
        <v>22.572104</v>
      </c>
      <c r="C88" s="555">
        <v>0</v>
      </c>
      <c r="D88" s="556" t="s">
        <v>29</v>
      </c>
      <c r="E88" s="557">
        <v>22.572104</v>
      </c>
      <c r="F88" s="558">
        <v>0</v>
      </c>
      <c r="G88" s="554">
        <v>0</v>
      </c>
      <c r="H88" s="555">
        <v>0</v>
      </c>
      <c r="I88" s="556" t="s">
        <v>29</v>
      </c>
      <c r="J88" s="557">
        <v>0</v>
      </c>
      <c r="K88" s="558">
        <v>0</v>
      </c>
      <c r="L88" s="554">
        <v>18.579441</v>
      </c>
      <c r="M88" s="555">
        <v>0</v>
      </c>
      <c r="N88" s="556" t="s">
        <v>29</v>
      </c>
      <c r="O88" s="557">
        <v>18.579441</v>
      </c>
      <c r="P88" s="558">
        <v>0</v>
      </c>
      <c r="Q88" s="554">
        <v>3.99266299999999</v>
      </c>
      <c r="R88" s="555">
        <v>0</v>
      </c>
      <c r="S88" s="556" t="s">
        <v>29</v>
      </c>
      <c r="T88" s="557">
        <v>3.99266299999999</v>
      </c>
      <c r="U88" s="558">
        <v>0</v>
      </c>
      <c r="V88" s="568">
        <v>0.17688483980049</v>
      </c>
      <c r="W88" s="552" t="s">
        <v>29</v>
      </c>
      <c r="X88" s="552" t="s">
        <v>29</v>
      </c>
      <c r="Y88" s="573" t="s">
        <v>29</v>
      </c>
      <c r="Z88" s="574" t="s">
        <v>29</v>
      </c>
      <c r="AA88" s="554">
        <v>9.68401200000001</v>
      </c>
      <c r="AB88" s="555">
        <v>0</v>
      </c>
      <c r="AC88" s="556" t="s">
        <v>29</v>
      </c>
      <c r="AD88" s="557">
        <v>9.68401200000001</v>
      </c>
      <c r="AE88" s="558">
        <v>0</v>
      </c>
      <c r="AF88" s="554">
        <v>4.67316299999991</v>
      </c>
      <c r="AG88" s="555">
        <v>0</v>
      </c>
      <c r="AH88" s="556" t="s">
        <v>29</v>
      </c>
      <c r="AI88" s="557">
        <v>4.67316299999991</v>
      </c>
      <c r="AJ88" s="558">
        <v>0</v>
      </c>
      <c r="AK88" s="554">
        <v>3.49999999999999e-5</v>
      </c>
      <c r="AL88" s="555">
        <v>0</v>
      </c>
      <c r="AM88" s="552" t="s">
        <v>29</v>
      </c>
      <c r="AN88" s="557">
        <v>3.49999999999999e-5</v>
      </c>
      <c r="AO88" s="558">
        <v>0</v>
      </c>
      <c r="AP88" s="554">
        <v>0</v>
      </c>
      <c r="AQ88" s="555">
        <v>0</v>
      </c>
      <c r="AR88" s="552" t="s">
        <v>29</v>
      </c>
      <c r="AS88" s="557">
        <v>0</v>
      </c>
      <c r="AT88" s="558">
        <v>0</v>
      </c>
      <c r="AU88" s="554">
        <v>-10.3644769999999</v>
      </c>
      <c r="AV88" s="555">
        <v>0</v>
      </c>
      <c r="AW88" s="556" t="s">
        <v>29</v>
      </c>
      <c r="AX88" s="557">
        <v>-10.3644769999999</v>
      </c>
      <c r="AY88" s="558">
        <v>0</v>
      </c>
      <c r="AZ88" s="568">
        <v>-0.459171949588746</v>
      </c>
      <c r="BA88" s="552" t="s">
        <v>29</v>
      </c>
      <c r="BB88" s="552" t="s">
        <v>29</v>
      </c>
      <c r="BC88" s="573" t="s">
        <v>29</v>
      </c>
      <c r="BD88" s="574" t="s">
        <v>29</v>
      </c>
      <c r="BE88" s="554">
        <v>4.85714285714286</v>
      </c>
      <c r="BF88" s="555">
        <v>0</v>
      </c>
      <c r="BG88" s="552" t="s">
        <v>29</v>
      </c>
      <c r="BH88" s="555">
        <v>4.85714285714286</v>
      </c>
      <c r="BI88" s="581">
        <v>0</v>
      </c>
      <c r="BJ88" s="554">
        <v>4.64719788235294</v>
      </c>
      <c r="BK88" s="555" t="s">
        <v>29</v>
      </c>
      <c r="BL88" s="552" t="s">
        <v>29</v>
      </c>
      <c r="BM88" s="581" t="s">
        <v>29</v>
      </c>
      <c r="BN88" s="568">
        <v>0.429025668143298</v>
      </c>
      <c r="BO88" s="552" t="s">
        <v>29</v>
      </c>
      <c r="BP88" s="552" t="s">
        <v>29</v>
      </c>
      <c r="BQ88" s="552" t="s">
        <v>29</v>
      </c>
      <c r="BR88" s="574" t="s">
        <v>29</v>
      </c>
      <c r="BS88" s="585">
        <v>2.33086286964535</v>
      </c>
      <c r="BT88" s="586" t="s">
        <v>29</v>
      </c>
      <c r="BU88" s="552" t="s">
        <v>29</v>
      </c>
      <c r="BV88" s="590" t="s">
        <v>29</v>
      </c>
      <c r="BW88" s="581" t="s">
        <v>29</v>
      </c>
      <c r="BX88" s="585">
        <v>-1.07026684807907</v>
      </c>
      <c r="BY88" s="586" t="s">
        <v>29</v>
      </c>
      <c r="BZ88" s="552" t="s">
        <v>29</v>
      </c>
      <c r="CA88" s="590" t="s">
        <v>29</v>
      </c>
      <c r="CB88" s="581" t="s">
        <v>29</v>
      </c>
      <c r="CC88" s="159"/>
    </row>
    <row r="89" s="159" customFormat="1" outlineLevel="2" spans="1:80">
      <c r="A89" s="565" t="s">
        <v>108</v>
      </c>
      <c r="B89" s="554">
        <v>-4e-6</v>
      </c>
      <c r="C89" s="555">
        <v>0</v>
      </c>
      <c r="D89" s="556" t="s">
        <v>29</v>
      </c>
      <c r="E89" s="557">
        <v>-4e-6</v>
      </c>
      <c r="F89" s="558">
        <v>0</v>
      </c>
      <c r="G89" s="554">
        <v>0</v>
      </c>
      <c r="H89" s="555">
        <v>0</v>
      </c>
      <c r="I89" s="556" t="s">
        <v>29</v>
      </c>
      <c r="J89" s="557">
        <v>0</v>
      </c>
      <c r="K89" s="558">
        <v>0</v>
      </c>
      <c r="L89" s="554">
        <v>0</v>
      </c>
      <c r="M89" s="555">
        <v>0</v>
      </c>
      <c r="N89" s="556" t="s">
        <v>29</v>
      </c>
      <c r="O89" s="557">
        <v>0</v>
      </c>
      <c r="P89" s="558">
        <v>0</v>
      </c>
      <c r="Q89" s="554">
        <v>-4e-6</v>
      </c>
      <c r="R89" s="555">
        <v>0</v>
      </c>
      <c r="S89" s="556" t="s">
        <v>29</v>
      </c>
      <c r="T89" s="557">
        <v>-4e-6</v>
      </c>
      <c r="U89" s="558">
        <v>0</v>
      </c>
      <c r="V89" s="568">
        <v>1</v>
      </c>
      <c r="W89" s="552" t="s">
        <v>29</v>
      </c>
      <c r="X89" s="552" t="s">
        <v>29</v>
      </c>
      <c r="Y89" s="573" t="s">
        <v>29</v>
      </c>
      <c r="Z89" s="574" t="s">
        <v>29</v>
      </c>
      <c r="AA89" s="554">
        <v>5.35472799999999</v>
      </c>
      <c r="AB89" s="555">
        <v>0</v>
      </c>
      <c r="AC89" s="556" t="s">
        <v>29</v>
      </c>
      <c r="AD89" s="557">
        <v>5.35472799999999</v>
      </c>
      <c r="AE89" s="558">
        <v>0</v>
      </c>
      <c r="AF89" s="554">
        <v>4.709051</v>
      </c>
      <c r="AG89" s="555">
        <v>0</v>
      </c>
      <c r="AH89" s="556" t="s">
        <v>29</v>
      </c>
      <c r="AI89" s="557">
        <v>4.709051</v>
      </c>
      <c r="AJ89" s="558">
        <v>0</v>
      </c>
      <c r="AK89" s="554">
        <v>0</v>
      </c>
      <c r="AL89" s="555">
        <v>0</v>
      </c>
      <c r="AM89" s="552" t="s">
        <v>29</v>
      </c>
      <c r="AN89" s="557">
        <v>0</v>
      </c>
      <c r="AO89" s="558">
        <v>0</v>
      </c>
      <c r="AP89" s="554">
        <v>0</v>
      </c>
      <c r="AQ89" s="555">
        <v>0</v>
      </c>
      <c r="AR89" s="552" t="s">
        <v>29</v>
      </c>
      <c r="AS89" s="557">
        <v>0</v>
      </c>
      <c r="AT89" s="558">
        <v>0</v>
      </c>
      <c r="AU89" s="554">
        <v>-10.063783</v>
      </c>
      <c r="AV89" s="555">
        <v>0</v>
      </c>
      <c r="AW89" s="556" t="s">
        <v>29</v>
      </c>
      <c r="AX89" s="557">
        <v>-10.063783</v>
      </c>
      <c r="AY89" s="558">
        <v>0</v>
      </c>
      <c r="AZ89" s="568">
        <v>2515945.75</v>
      </c>
      <c r="BA89" s="552" t="s">
        <v>29</v>
      </c>
      <c r="BB89" s="552" t="s">
        <v>29</v>
      </c>
      <c r="BC89" s="573" t="s">
        <v>29</v>
      </c>
      <c r="BD89" s="574" t="s">
        <v>29</v>
      </c>
      <c r="BE89" s="554">
        <v>0.571428571428571</v>
      </c>
      <c r="BF89" s="555">
        <v>0</v>
      </c>
      <c r="BG89" s="552" t="s">
        <v>29</v>
      </c>
      <c r="BH89" s="555">
        <v>0.571428571428571</v>
      </c>
      <c r="BI89" s="581">
        <v>0</v>
      </c>
      <c r="BJ89" s="554">
        <v>-7e-6</v>
      </c>
      <c r="BK89" s="555" t="s">
        <v>29</v>
      </c>
      <c r="BL89" s="552" t="s">
        <v>29</v>
      </c>
      <c r="BM89" s="581" t="s">
        <v>29</v>
      </c>
      <c r="BN89" s="568">
        <v>-1338682</v>
      </c>
      <c r="BO89" s="552" t="s">
        <v>29</v>
      </c>
      <c r="BP89" s="552" t="s">
        <v>29</v>
      </c>
      <c r="BQ89" s="552" t="s">
        <v>29</v>
      </c>
      <c r="BR89" s="574" t="s">
        <v>29</v>
      </c>
      <c r="BS89" s="585">
        <v>-7.47003395877439e-7</v>
      </c>
      <c r="BT89" s="586" t="s">
        <v>29</v>
      </c>
      <c r="BU89" s="552" t="s">
        <v>29</v>
      </c>
      <c r="BV89" s="590" t="s">
        <v>29</v>
      </c>
      <c r="BW89" s="581" t="s">
        <v>29</v>
      </c>
      <c r="BX89" s="585">
        <v>-1.87942001909341</v>
      </c>
      <c r="BY89" s="586" t="s">
        <v>29</v>
      </c>
      <c r="BZ89" s="552" t="s">
        <v>29</v>
      </c>
      <c r="CA89" s="590" t="s">
        <v>29</v>
      </c>
      <c r="CB89" s="581" t="s">
        <v>29</v>
      </c>
    </row>
    <row r="90" s="159" customFormat="1" outlineLevel="2" spans="1:80">
      <c r="A90" s="565" t="s">
        <v>109</v>
      </c>
      <c r="B90" s="554">
        <v>0</v>
      </c>
      <c r="C90" s="555">
        <v>0</v>
      </c>
      <c r="D90" s="556" t="s">
        <v>29</v>
      </c>
      <c r="E90" s="557">
        <v>0</v>
      </c>
      <c r="F90" s="558">
        <v>0</v>
      </c>
      <c r="G90" s="554">
        <v>0</v>
      </c>
      <c r="H90" s="555">
        <v>0</v>
      </c>
      <c r="I90" s="556" t="s">
        <v>29</v>
      </c>
      <c r="J90" s="557">
        <v>0</v>
      </c>
      <c r="K90" s="558">
        <v>0</v>
      </c>
      <c r="L90" s="554">
        <v>0</v>
      </c>
      <c r="M90" s="555">
        <v>0</v>
      </c>
      <c r="N90" s="556" t="s">
        <v>29</v>
      </c>
      <c r="O90" s="557">
        <v>0</v>
      </c>
      <c r="P90" s="558">
        <v>0</v>
      </c>
      <c r="Q90" s="554">
        <v>0</v>
      </c>
      <c r="R90" s="555">
        <v>0</v>
      </c>
      <c r="S90" s="556" t="s">
        <v>29</v>
      </c>
      <c r="T90" s="557">
        <v>0</v>
      </c>
      <c r="U90" s="558">
        <v>0</v>
      </c>
      <c r="V90" s="568" t="s">
        <v>29</v>
      </c>
      <c r="W90" s="552" t="s">
        <v>29</v>
      </c>
      <c r="X90" s="552" t="s">
        <v>29</v>
      </c>
      <c r="Y90" s="573" t="s">
        <v>29</v>
      </c>
      <c r="Z90" s="574" t="s">
        <v>29</v>
      </c>
      <c r="AA90" s="554">
        <v>0</v>
      </c>
      <c r="AB90" s="555">
        <v>0</v>
      </c>
      <c r="AC90" s="556" t="s">
        <v>29</v>
      </c>
      <c r="AD90" s="557">
        <v>0</v>
      </c>
      <c r="AE90" s="558">
        <v>0</v>
      </c>
      <c r="AF90" s="554">
        <v>0</v>
      </c>
      <c r="AG90" s="555">
        <v>0</v>
      </c>
      <c r="AH90" s="556" t="s">
        <v>29</v>
      </c>
      <c r="AI90" s="557">
        <v>0</v>
      </c>
      <c r="AJ90" s="558">
        <v>0</v>
      </c>
      <c r="AK90" s="554">
        <v>0</v>
      </c>
      <c r="AL90" s="555">
        <v>0</v>
      </c>
      <c r="AM90" s="552" t="s">
        <v>29</v>
      </c>
      <c r="AN90" s="557">
        <v>0</v>
      </c>
      <c r="AO90" s="558">
        <v>0</v>
      </c>
      <c r="AP90" s="554">
        <v>0</v>
      </c>
      <c r="AQ90" s="555">
        <v>0</v>
      </c>
      <c r="AR90" s="552" t="s">
        <v>29</v>
      </c>
      <c r="AS90" s="557">
        <v>0</v>
      </c>
      <c r="AT90" s="558">
        <v>0</v>
      </c>
      <c r="AU90" s="554">
        <v>0</v>
      </c>
      <c r="AV90" s="555">
        <v>0</v>
      </c>
      <c r="AW90" s="556" t="s">
        <v>29</v>
      </c>
      <c r="AX90" s="557">
        <v>0</v>
      </c>
      <c r="AY90" s="558">
        <v>0</v>
      </c>
      <c r="AZ90" s="568" t="s">
        <v>29</v>
      </c>
      <c r="BA90" s="552" t="s">
        <v>29</v>
      </c>
      <c r="BB90" s="552" t="s">
        <v>29</v>
      </c>
      <c r="BC90" s="573" t="s">
        <v>29</v>
      </c>
      <c r="BD90" s="574" t="s">
        <v>29</v>
      </c>
      <c r="BE90" s="554">
        <v>0</v>
      </c>
      <c r="BF90" s="555">
        <v>0</v>
      </c>
      <c r="BG90" s="552" t="s">
        <v>29</v>
      </c>
      <c r="BH90" s="555">
        <v>0</v>
      </c>
      <c r="BI90" s="581">
        <v>0</v>
      </c>
      <c r="BJ90" s="554" t="s">
        <v>29</v>
      </c>
      <c r="BK90" s="555" t="s">
        <v>29</v>
      </c>
      <c r="BL90" s="552" t="s">
        <v>29</v>
      </c>
      <c r="BM90" s="581" t="s">
        <v>29</v>
      </c>
      <c r="BN90" s="568" t="s">
        <v>29</v>
      </c>
      <c r="BO90" s="552" t="s">
        <v>29</v>
      </c>
      <c r="BP90" s="552" t="s">
        <v>29</v>
      </c>
      <c r="BQ90" s="552" t="s">
        <v>29</v>
      </c>
      <c r="BR90" s="574" t="s">
        <v>29</v>
      </c>
      <c r="BS90" s="585" t="s">
        <v>29</v>
      </c>
      <c r="BT90" s="586" t="s">
        <v>29</v>
      </c>
      <c r="BU90" s="552" t="s">
        <v>29</v>
      </c>
      <c r="BV90" s="590" t="s">
        <v>29</v>
      </c>
      <c r="BW90" s="581" t="s">
        <v>29</v>
      </c>
      <c r="BX90" s="585" t="s">
        <v>29</v>
      </c>
      <c r="BY90" s="586" t="s">
        <v>29</v>
      </c>
      <c r="BZ90" s="552" t="s">
        <v>29</v>
      </c>
      <c r="CA90" s="590" t="s">
        <v>29</v>
      </c>
      <c r="CB90" s="581" t="s">
        <v>29</v>
      </c>
    </row>
    <row r="91" s="159" customFormat="1" outlineLevel="2" spans="1:80">
      <c r="A91" s="565" t="s">
        <v>110</v>
      </c>
      <c r="B91" s="554">
        <v>0</v>
      </c>
      <c r="C91" s="555">
        <v>357.14285714</v>
      </c>
      <c r="D91" s="556">
        <v>0</v>
      </c>
      <c r="E91" s="557">
        <v>-357.14285714</v>
      </c>
      <c r="F91" s="558">
        <v>0</v>
      </c>
      <c r="G91" s="554">
        <v>0</v>
      </c>
      <c r="H91" s="555">
        <v>0</v>
      </c>
      <c r="I91" s="556" t="s">
        <v>29</v>
      </c>
      <c r="J91" s="557">
        <v>0</v>
      </c>
      <c r="K91" s="558">
        <v>0</v>
      </c>
      <c r="L91" s="554">
        <v>0</v>
      </c>
      <c r="M91" s="555">
        <v>285.71428571</v>
      </c>
      <c r="N91" s="556">
        <v>0</v>
      </c>
      <c r="O91" s="557">
        <v>-285.71428571</v>
      </c>
      <c r="P91" s="558">
        <v>0</v>
      </c>
      <c r="Q91" s="554">
        <v>0</v>
      </c>
      <c r="R91" s="555">
        <v>71.42857143</v>
      </c>
      <c r="S91" s="556">
        <v>0</v>
      </c>
      <c r="T91" s="557">
        <v>-71.42857143</v>
      </c>
      <c r="U91" s="558">
        <v>0</v>
      </c>
      <c r="V91" s="568" t="s">
        <v>29</v>
      </c>
      <c r="W91" s="552">
        <v>0.2000000000056</v>
      </c>
      <c r="X91" s="552" t="s">
        <v>29</v>
      </c>
      <c r="Y91" s="573" t="s">
        <v>29</v>
      </c>
      <c r="Z91" s="574" t="s">
        <v>29</v>
      </c>
      <c r="AA91" s="554">
        <v>0</v>
      </c>
      <c r="AB91" s="555">
        <v>23.87733867</v>
      </c>
      <c r="AC91" s="556">
        <v>0</v>
      </c>
      <c r="AD91" s="557">
        <v>-23.87733867</v>
      </c>
      <c r="AE91" s="558">
        <v>0</v>
      </c>
      <c r="AF91" s="554">
        <v>0</v>
      </c>
      <c r="AG91" s="555">
        <v>23.65</v>
      </c>
      <c r="AH91" s="556">
        <v>0</v>
      </c>
      <c r="AI91" s="557">
        <v>-23.65</v>
      </c>
      <c r="AJ91" s="558">
        <v>0</v>
      </c>
      <c r="AK91" s="554">
        <v>0</v>
      </c>
      <c r="AL91" s="555">
        <v>0</v>
      </c>
      <c r="AM91" s="552" t="s">
        <v>29</v>
      </c>
      <c r="AN91" s="557">
        <v>0</v>
      </c>
      <c r="AO91" s="558">
        <v>0</v>
      </c>
      <c r="AP91" s="554">
        <v>0</v>
      </c>
      <c r="AQ91" s="555">
        <v>0</v>
      </c>
      <c r="AR91" s="552" t="s">
        <v>29</v>
      </c>
      <c r="AS91" s="557">
        <v>0</v>
      </c>
      <c r="AT91" s="558">
        <v>0</v>
      </c>
      <c r="AU91" s="554">
        <v>0</v>
      </c>
      <c r="AV91" s="555">
        <v>23.9012327599999</v>
      </c>
      <c r="AW91" s="556">
        <v>0</v>
      </c>
      <c r="AX91" s="557">
        <v>-23.9012327599999</v>
      </c>
      <c r="AY91" s="558">
        <v>0</v>
      </c>
      <c r="AZ91" s="568" t="s">
        <v>29</v>
      </c>
      <c r="BA91" s="552">
        <v>0.0669234517285353</v>
      </c>
      <c r="BB91" s="552" t="s">
        <v>29</v>
      </c>
      <c r="BC91" s="573" t="s">
        <v>29</v>
      </c>
      <c r="BD91" s="574" t="s">
        <v>29</v>
      </c>
      <c r="BE91" s="554">
        <v>0</v>
      </c>
      <c r="BF91" s="555">
        <v>6.42857142857143</v>
      </c>
      <c r="BG91" s="552">
        <v>0</v>
      </c>
      <c r="BH91" s="555">
        <v>-6.42857142857143</v>
      </c>
      <c r="BI91" s="581">
        <v>0</v>
      </c>
      <c r="BJ91" s="554" t="s">
        <v>29</v>
      </c>
      <c r="BK91" s="555">
        <v>55.5555555551111</v>
      </c>
      <c r="BL91" s="552" t="s">
        <v>29</v>
      </c>
      <c r="BM91" s="581" t="s">
        <v>29</v>
      </c>
      <c r="BN91" s="568" t="s">
        <v>29</v>
      </c>
      <c r="BO91" s="552">
        <v>0.0668565482765349</v>
      </c>
      <c r="BP91" s="552" t="s">
        <v>29</v>
      </c>
      <c r="BQ91" s="552" t="s">
        <v>29</v>
      </c>
      <c r="BR91" s="574" t="s">
        <v>29</v>
      </c>
      <c r="BS91" s="585" t="s">
        <v>29</v>
      </c>
      <c r="BT91" s="586">
        <v>14.9573979778878</v>
      </c>
      <c r="BU91" s="552" t="s">
        <v>29</v>
      </c>
      <c r="BV91" s="590" t="s">
        <v>29</v>
      </c>
      <c r="BW91" s="581" t="s">
        <v>29</v>
      </c>
      <c r="BX91" s="585" t="s">
        <v>29</v>
      </c>
      <c r="BY91" s="586">
        <v>1.00100070155766</v>
      </c>
      <c r="BZ91" s="552" t="s">
        <v>29</v>
      </c>
      <c r="CA91" s="590" t="s">
        <v>29</v>
      </c>
      <c r="CB91" s="581" t="s">
        <v>29</v>
      </c>
    </row>
    <row r="92" s="159" customFormat="1" outlineLevel="2" spans="1:80">
      <c r="A92" s="565" t="s">
        <v>111</v>
      </c>
      <c r="B92" s="554">
        <v>0</v>
      </c>
      <c r="C92" s="555">
        <v>200</v>
      </c>
      <c r="D92" s="556">
        <v>0</v>
      </c>
      <c r="E92" s="557">
        <v>-200</v>
      </c>
      <c r="F92" s="558">
        <v>0</v>
      </c>
      <c r="G92" s="554">
        <v>0</v>
      </c>
      <c r="H92" s="555">
        <v>0</v>
      </c>
      <c r="I92" s="556" t="s">
        <v>29</v>
      </c>
      <c r="J92" s="557">
        <v>0</v>
      </c>
      <c r="K92" s="558">
        <v>0</v>
      </c>
      <c r="L92" s="554">
        <v>0</v>
      </c>
      <c r="M92" s="555">
        <v>164</v>
      </c>
      <c r="N92" s="556">
        <v>0</v>
      </c>
      <c r="O92" s="557">
        <v>-164</v>
      </c>
      <c r="P92" s="558">
        <v>0</v>
      </c>
      <c r="Q92" s="554">
        <v>0</v>
      </c>
      <c r="R92" s="555">
        <v>36</v>
      </c>
      <c r="S92" s="556">
        <v>0</v>
      </c>
      <c r="T92" s="557">
        <v>-36</v>
      </c>
      <c r="U92" s="558">
        <v>0</v>
      </c>
      <c r="V92" s="568" t="s">
        <v>29</v>
      </c>
      <c r="W92" s="552">
        <v>0.18</v>
      </c>
      <c r="X92" s="552" t="s">
        <v>29</v>
      </c>
      <c r="Y92" s="573" t="s">
        <v>29</v>
      </c>
      <c r="Z92" s="574" t="s">
        <v>29</v>
      </c>
      <c r="AA92" s="554">
        <v>0</v>
      </c>
      <c r="AB92" s="555">
        <v>18</v>
      </c>
      <c r="AC92" s="556">
        <v>0</v>
      </c>
      <c r="AD92" s="557">
        <v>-18</v>
      </c>
      <c r="AE92" s="558">
        <v>0</v>
      </c>
      <c r="AF92" s="554">
        <v>0</v>
      </c>
      <c r="AG92" s="555">
        <v>17</v>
      </c>
      <c r="AH92" s="556">
        <v>0</v>
      </c>
      <c r="AI92" s="557">
        <v>-17</v>
      </c>
      <c r="AJ92" s="558">
        <v>0</v>
      </c>
      <c r="AK92" s="554">
        <v>0</v>
      </c>
      <c r="AL92" s="555">
        <v>0</v>
      </c>
      <c r="AM92" s="552" t="s">
        <v>29</v>
      </c>
      <c r="AN92" s="557">
        <v>0</v>
      </c>
      <c r="AO92" s="558">
        <v>0</v>
      </c>
      <c r="AP92" s="554">
        <v>0</v>
      </c>
      <c r="AQ92" s="555">
        <v>0</v>
      </c>
      <c r="AR92" s="552" t="s">
        <v>29</v>
      </c>
      <c r="AS92" s="557">
        <v>0</v>
      </c>
      <c r="AT92" s="558">
        <v>0</v>
      </c>
      <c r="AU92" s="554">
        <v>0</v>
      </c>
      <c r="AV92" s="555">
        <v>1</v>
      </c>
      <c r="AW92" s="556">
        <v>0</v>
      </c>
      <c r="AX92" s="557">
        <v>-1</v>
      </c>
      <c r="AY92" s="558">
        <v>0</v>
      </c>
      <c r="AZ92" s="568" t="s">
        <v>29</v>
      </c>
      <c r="BA92" s="552">
        <v>0.005</v>
      </c>
      <c r="BB92" s="552" t="s">
        <v>29</v>
      </c>
      <c r="BC92" s="573" t="s">
        <v>29</v>
      </c>
      <c r="BD92" s="574" t="s">
        <v>29</v>
      </c>
      <c r="BE92" s="554">
        <v>0</v>
      </c>
      <c r="BF92" s="555">
        <v>0</v>
      </c>
      <c r="BG92" s="552" t="s">
        <v>29</v>
      </c>
      <c r="BH92" s="555">
        <v>0</v>
      </c>
      <c r="BI92" s="581">
        <v>0</v>
      </c>
      <c r="BJ92" s="554" t="s">
        <v>29</v>
      </c>
      <c r="BK92" s="555" t="s">
        <v>29</v>
      </c>
      <c r="BL92" s="552" t="s">
        <v>29</v>
      </c>
      <c r="BM92" s="581" t="s">
        <v>29</v>
      </c>
      <c r="BN92" s="568" t="s">
        <v>29</v>
      </c>
      <c r="BO92" s="552">
        <v>0.09</v>
      </c>
      <c r="BP92" s="552" t="s">
        <v>29</v>
      </c>
      <c r="BQ92" s="552" t="s">
        <v>29</v>
      </c>
      <c r="BR92" s="574" t="s">
        <v>29</v>
      </c>
      <c r="BS92" s="585" t="s">
        <v>29</v>
      </c>
      <c r="BT92" s="586">
        <v>11.1111111111111</v>
      </c>
      <c r="BU92" s="552" t="s">
        <v>29</v>
      </c>
      <c r="BV92" s="590" t="s">
        <v>29</v>
      </c>
      <c r="BW92" s="581" t="s">
        <v>29</v>
      </c>
      <c r="BX92" s="585" t="s">
        <v>29</v>
      </c>
      <c r="BY92" s="586">
        <v>0.0555555555555556</v>
      </c>
      <c r="BZ92" s="552" t="s">
        <v>29</v>
      </c>
      <c r="CA92" s="590" t="s">
        <v>29</v>
      </c>
      <c r="CB92" s="581" t="s">
        <v>29</v>
      </c>
    </row>
    <row r="93" s="159" customFormat="1" outlineLevel="2" spans="1:80">
      <c r="A93" s="565" t="s">
        <v>184</v>
      </c>
      <c r="B93" s="554">
        <v>0</v>
      </c>
      <c r="C93" s="555">
        <v>0</v>
      </c>
      <c r="D93" s="556" t="s">
        <v>29</v>
      </c>
      <c r="E93" s="557">
        <v>0</v>
      </c>
      <c r="F93" s="558">
        <v>0</v>
      </c>
      <c r="G93" s="554">
        <v>0</v>
      </c>
      <c r="H93" s="555">
        <v>0</v>
      </c>
      <c r="I93" s="556" t="s">
        <v>29</v>
      </c>
      <c r="J93" s="557">
        <v>0</v>
      </c>
      <c r="K93" s="558">
        <v>0</v>
      </c>
      <c r="L93" s="554">
        <v>0</v>
      </c>
      <c r="M93" s="555">
        <v>0</v>
      </c>
      <c r="N93" s="556" t="s">
        <v>29</v>
      </c>
      <c r="O93" s="557">
        <v>0</v>
      </c>
      <c r="P93" s="558">
        <v>0</v>
      </c>
      <c r="Q93" s="554">
        <v>0</v>
      </c>
      <c r="R93" s="555">
        <v>0</v>
      </c>
      <c r="S93" s="556" t="s">
        <v>29</v>
      </c>
      <c r="T93" s="557">
        <v>0</v>
      </c>
      <c r="U93" s="558">
        <v>0</v>
      </c>
      <c r="V93" s="568" t="s">
        <v>29</v>
      </c>
      <c r="W93" s="552" t="s">
        <v>29</v>
      </c>
      <c r="X93" s="552" t="s">
        <v>29</v>
      </c>
      <c r="Y93" s="573" t="s">
        <v>29</v>
      </c>
      <c r="Z93" s="574" t="s">
        <v>29</v>
      </c>
      <c r="AA93" s="554">
        <v>0</v>
      </c>
      <c r="AB93" s="555">
        <v>0</v>
      </c>
      <c r="AC93" s="556" t="s">
        <v>29</v>
      </c>
      <c r="AD93" s="557">
        <v>0</v>
      </c>
      <c r="AE93" s="558">
        <v>0</v>
      </c>
      <c r="AF93" s="554">
        <v>0</v>
      </c>
      <c r="AG93" s="555">
        <v>0</v>
      </c>
      <c r="AH93" s="556" t="s">
        <v>29</v>
      </c>
      <c r="AI93" s="557">
        <v>0</v>
      </c>
      <c r="AJ93" s="558">
        <v>0</v>
      </c>
      <c r="AK93" s="554">
        <v>0</v>
      </c>
      <c r="AL93" s="555">
        <v>0</v>
      </c>
      <c r="AM93" s="552" t="s">
        <v>29</v>
      </c>
      <c r="AN93" s="557">
        <v>0</v>
      </c>
      <c r="AO93" s="558">
        <v>0</v>
      </c>
      <c r="AP93" s="554">
        <v>0</v>
      </c>
      <c r="AQ93" s="555">
        <v>0</v>
      </c>
      <c r="AR93" s="552" t="s">
        <v>29</v>
      </c>
      <c r="AS93" s="557">
        <v>0</v>
      </c>
      <c r="AT93" s="558">
        <v>0</v>
      </c>
      <c r="AU93" s="554">
        <v>0</v>
      </c>
      <c r="AV93" s="555">
        <v>0</v>
      </c>
      <c r="AW93" s="556" t="s">
        <v>29</v>
      </c>
      <c r="AX93" s="557">
        <v>0</v>
      </c>
      <c r="AY93" s="558">
        <v>0</v>
      </c>
      <c r="AZ93" s="568" t="s">
        <v>29</v>
      </c>
      <c r="BA93" s="552" t="s">
        <v>29</v>
      </c>
      <c r="BB93" s="552" t="s">
        <v>29</v>
      </c>
      <c r="BC93" s="573" t="s">
        <v>29</v>
      </c>
      <c r="BD93" s="574" t="s">
        <v>29</v>
      </c>
      <c r="BE93" s="554">
        <v>0</v>
      </c>
      <c r="BF93" s="555">
        <v>0</v>
      </c>
      <c r="BG93" s="552" t="s">
        <v>29</v>
      </c>
      <c r="BH93" s="555">
        <v>0</v>
      </c>
      <c r="BI93" s="581">
        <v>0</v>
      </c>
      <c r="BJ93" s="554" t="s">
        <v>29</v>
      </c>
      <c r="BK93" s="555" t="s">
        <v>29</v>
      </c>
      <c r="BL93" s="552" t="s">
        <v>29</v>
      </c>
      <c r="BM93" s="581" t="s">
        <v>29</v>
      </c>
      <c r="BN93" s="568" t="s">
        <v>29</v>
      </c>
      <c r="BO93" s="552" t="s">
        <v>29</v>
      </c>
      <c r="BP93" s="552" t="s">
        <v>29</v>
      </c>
      <c r="BQ93" s="552" t="s">
        <v>29</v>
      </c>
      <c r="BR93" s="574" t="s">
        <v>29</v>
      </c>
      <c r="BS93" s="585" t="s">
        <v>29</v>
      </c>
      <c r="BT93" s="586" t="s">
        <v>29</v>
      </c>
      <c r="BU93" s="552" t="s">
        <v>29</v>
      </c>
      <c r="BV93" s="590" t="s">
        <v>29</v>
      </c>
      <c r="BW93" s="581" t="s">
        <v>29</v>
      </c>
      <c r="BX93" s="585" t="s">
        <v>29</v>
      </c>
      <c r="BY93" s="586" t="s">
        <v>29</v>
      </c>
      <c r="BZ93" s="552" t="s">
        <v>29</v>
      </c>
      <c r="CA93" s="590" t="s">
        <v>29</v>
      </c>
      <c r="CB93" s="581" t="s">
        <v>29</v>
      </c>
    </row>
    <row r="94" s="163" customFormat="1" spans="1:81">
      <c r="A94" s="559" t="s">
        <v>112</v>
      </c>
      <c r="B94" s="560">
        <v>43.448372</v>
      </c>
      <c r="C94" s="561">
        <v>597.14285714</v>
      </c>
      <c r="D94" s="562">
        <v>0.0727604315792955</v>
      </c>
      <c r="E94" s="561">
        <v>-553.69448514</v>
      </c>
      <c r="F94" s="563">
        <v>0</v>
      </c>
      <c r="G94" s="560">
        <v>0.767881</v>
      </c>
      <c r="H94" s="561">
        <v>0</v>
      </c>
      <c r="I94" s="562" t="s">
        <v>29</v>
      </c>
      <c r="J94" s="561">
        <v>0.767881</v>
      </c>
      <c r="K94" s="563">
        <v>0</v>
      </c>
      <c r="L94" s="560">
        <v>18.579441</v>
      </c>
      <c r="M94" s="561">
        <v>449.71428571</v>
      </c>
      <c r="N94" s="562">
        <v>0.0413138777005208</v>
      </c>
      <c r="O94" s="561">
        <v>-431.13484471</v>
      </c>
      <c r="P94" s="563">
        <v>0</v>
      </c>
      <c r="Q94" s="560">
        <v>-29.092099</v>
      </c>
      <c r="R94" s="561">
        <v>117.04737002</v>
      </c>
      <c r="S94" s="562">
        <v>-0.248549787962165</v>
      </c>
      <c r="T94" s="561">
        <v>-146.13946902</v>
      </c>
      <c r="U94" s="563">
        <v>0</v>
      </c>
      <c r="V94" s="569">
        <v>-0.669578574773757</v>
      </c>
      <c r="W94" s="570">
        <v>0.196012342139694</v>
      </c>
      <c r="X94" s="570">
        <v>-3.41600211223721</v>
      </c>
      <c r="Y94" s="562">
        <v>-0.865590916913451</v>
      </c>
      <c r="Z94" s="575" t="s">
        <v>29</v>
      </c>
      <c r="AA94" s="560">
        <v>68.99977</v>
      </c>
      <c r="AB94" s="561">
        <v>72.25854008</v>
      </c>
      <c r="AC94" s="562">
        <v>0.954901246601549</v>
      </c>
      <c r="AD94" s="561">
        <v>-3.25877008000002</v>
      </c>
      <c r="AE94" s="563">
        <v>0</v>
      </c>
      <c r="AF94" s="560">
        <v>3.47254499999992</v>
      </c>
      <c r="AG94" s="561">
        <v>44.23333333</v>
      </c>
      <c r="AH94" s="562">
        <v>0.0785051620255073</v>
      </c>
      <c r="AI94" s="561">
        <v>-40.7607883300001</v>
      </c>
      <c r="AJ94" s="563">
        <v>0</v>
      </c>
      <c r="AK94" s="560">
        <v>3.49999999999999e-5</v>
      </c>
      <c r="AL94" s="561">
        <v>0</v>
      </c>
      <c r="AM94" s="570" t="s">
        <v>29</v>
      </c>
      <c r="AN94" s="561">
        <v>3.49999999999999e-5</v>
      </c>
      <c r="AO94" s="563">
        <v>0</v>
      </c>
      <c r="AP94" s="560">
        <v>0</v>
      </c>
      <c r="AQ94" s="561">
        <v>0</v>
      </c>
      <c r="AR94" s="570" t="s">
        <v>29</v>
      </c>
      <c r="AS94" s="561">
        <v>0</v>
      </c>
      <c r="AT94" s="563">
        <v>0</v>
      </c>
      <c r="AU94" s="560">
        <v>-48.3712299999999</v>
      </c>
      <c r="AV94" s="561">
        <v>30.93669802</v>
      </c>
      <c r="AW94" s="562">
        <v>-1.56355503644018</v>
      </c>
      <c r="AX94" s="561">
        <v>-79.3079280199999</v>
      </c>
      <c r="AY94" s="563">
        <v>0</v>
      </c>
      <c r="AZ94" s="569">
        <v>-1.11330362389642</v>
      </c>
      <c r="BA94" s="570">
        <v>0.0518078674978555</v>
      </c>
      <c r="BB94" s="570">
        <v>-21.4890841423363</v>
      </c>
      <c r="BC94" s="562">
        <v>-1.16511149139428</v>
      </c>
      <c r="BD94" s="575" t="s">
        <v>29</v>
      </c>
      <c r="BE94" s="560">
        <v>32.1428571428571</v>
      </c>
      <c r="BF94" s="561">
        <v>16.7142857142857</v>
      </c>
      <c r="BG94" s="570">
        <v>1.92307692307692</v>
      </c>
      <c r="BH94" s="561">
        <v>15.4285714285714</v>
      </c>
      <c r="BI94" s="582">
        <v>4.99999999666667</v>
      </c>
      <c r="BJ94" s="560">
        <v>1.35172712888889</v>
      </c>
      <c r="BK94" s="561">
        <v>35.7264957263248</v>
      </c>
      <c r="BL94" s="570">
        <v>0.0378354244212337</v>
      </c>
      <c r="BM94" s="582">
        <v>-34.3747685974359</v>
      </c>
      <c r="BN94" s="569">
        <v>1.58808643048812</v>
      </c>
      <c r="BO94" s="570">
        <v>0.121007124536464</v>
      </c>
      <c r="BP94" s="570">
        <v>13.1239085018467</v>
      </c>
      <c r="BQ94" s="570">
        <v>1.46707930595166</v>
      </c>
      <c r="BR94" s="575" t="s">
        <v>29</v>
      </c>
      <c r="BS94" s="587">
        <v>0.629688649686803</v>
      </c>
      <c r="BT94" s="588">
        <v>8.26397622314099</v>
      </c>
      <c r="BU94" s="570">
        <v>0.076196812851849</v>
      </c>
      <c r="BV94" s="570">
        <v>-7.63428757345418</v>
      </c>
      <c r="BW94" s="582" t="s">
        <v>29</v>
      </c>
      <c r="BX94" s="587">
        <v>-0.701034655622764</v>
      </c>
      <c r="BY94" s="588">
        <v>0.428138985173916</v>
      </c>
      <c r="BZ94" s="570">
        <v>-1.63739972275123</v>
      </c>
      <c r="CA94" s="570">
        <v>-1.12917364079668</v>
      </c>
      <c r="CB94" s="582" t="s">
        <v>29</v>
      </c>
      <c r="CC94" s="159"/>
    </row>
    <row r="95" s="163" customFormat="1" spans="1:81">
      <c r="A95" s="559" t="s">
        <v>113</v>
      </c>
      <c r="B95" s="560">
        <v>0</v>
      </c>
      <c r="C95" s="564">
        <v>0</v>
      </c>
      <c r="D95" s="562" t="s">
        <v>29</v>
      </c>
      <c r="E95" s="564">
        <v>0</v>
      </c>
      <c r="F95" s="563">
        <v>0</v>
      </c>
      <c r="G95" s="560">
        <v>0</v>
      </c>
      <c r="H95" s="564">
        <v>0</v>
      </c>
      <c r="I95" s="562" t="s">
        <v>29</v>
      </c>
      <c r="J95" s="564">
        <v>0</v>
      </c>
      <c r="K95" s="563">
        <v>0</v>
      </c>
      <c r="L95" s="560">
        <v>0</v>
      </c>
      <c r="M95" s="564">
        <v>0</v>
      </c>
      <c r="N95" s="562" t="s">
        <v>29</v>
      </c>
      <c r="O95" s="564">
        <v>0</v>
      </c>
      <c r="P95" s="563">
        <v>0</v>
      </c>
      <c r="Q95" s="560">
        <v>0</v>
      </c>
      <c r="R95" s="564">
        <v>0</v>
      </c>
      <c r="S95" s="562" t="s">
        <v>29</v>
      </c>
      <c r="T95" s="564">
        <v>0</v>
      </c>
      <c r="U95" s="563">
        <v>0</v>
      </c>
      <c r="V95" s="569" t="s">
        <v>29</v>
      </c>
      <c r="W95" s="570" t="s">
        <v>29</v>
      </c>
      <c r="X95" s="570" t="s">
        <v>29</v>
      </c>
      <c r="Y95" s="562" t="s">
        <v>29</v>
      </c>
      <c r="Z95" s="575" t="s">
        <v>29</v>
      </c>
      <c r="AA95" s="560">
        <v>18.152952</v>
      </c>
      <c r="AB95" s="564">
        <v>17.10321519</v>
      </c>
      <c r="AC95" s="562">
        <v>1.0613765773475</v>
      </c>
      <c r="AD95" s="564">
        <v>1.04973681000001</v>
      </c>
      <c r="AE95" s="563">
        <v>11.026065</v>
      </c>
      <c r="AF95" s="560">
        <v>3.662331</v>
      </c>
      <c r="AG95" s="564">
        <v>5.49635</v>
      </c>
      <c r="AH95" s="562">
        <v>0.666320558188615</v>
      </c>
      <c r="AI95" s="564">
        <v>-1.834019</v>
      </c>
      <c r="AJ95" s="563">
        <v>4.369228</v>
      </c>
      <c r="AK95" s="560">
        <v>0</v>
      </c>
      <c r="AL95" s="555">
        <v>0</v>
      </c>
      <c r="AM95" s="552" t="s">
        <v>29</v>
      </c>
      <c r="AN95" s="557">
        <v>0</v>
      </c>
      <c r="AO95" s="558">
        <v>0</v>
      </c>
      <c r="AP95" s="560">
        <v>0</v>
      </c>
      <c r="AQ95" s="555">
        <v>0</v>
      </c>
      <c r="AR95" s="552" t="s">
        <v>29</v>
      </c>
      <c r="AS95" s="557">
        <v>0</v>
      </c>
      <c r="AT95" s="558">
        <v>0</v>
      </c>
      <c r="AU95" s="560">
        <v>-21.815283</v>
      </c>
      <c r="AV95" s="564">
        <v>-22.59956519</v>
      </c>
      <c r="AW95" s="562">
        <v>1.0347034194422</v>
      </c>
      <c r="AX95" s="564">
        <v>0.784282189999992</v>
      </c>
      <c r="AY95" s="563">
        <v>-15.395293</v>
      </c>
      <c r="AZ95" s="569" t="s">
        <v>29</v>
      </c>
      <c r="BA95" s="570" t="s">
        <v>29</v>
      </c>
      <c r="BB95" s="570" t="s">
        <v>29</v>
      </c>
      <c r="BC95" s="562" t="s">
        <v>29</v>
      </c>
      <c r="BD95" s="575" t="s">
        <v>29</v>
      </c>
      <c r="BE95" s="560">
        <v>1.85714285714286</v>
      </c>
      <c r="BF95" s="561">
        <v>1.42857142857143</v>
      </c>
      <c r="BG95" s="570">
        <v>1.3</v>
      </c>
      <c r="BH95" s="561">
        <v>0.428571428571429</v>
      </c>
      <c r="BI95" s="582">
        <v>4.41666667</v>
      </c>
      <c r="BJ95" s="560">
        <v>0</v>
      </c>
      <c r="BK95" s="561">
        <v>0</v>
      </c>
      <c r="BL95" s="570" t="s">
        <v>29</v>
      </c>
      <c r="BM95" s="582">
        <v>0</v>
      </c>
      <c r="BN95" s="569" t="s">
        <v>29</v>
      </c>
      <c r="BO95" s="570" t="s">
        <v>29</v>
      </c>
      <c r="BP95" s="570" t="s">
        <v>29</v>
      </c>
      <c r="BQ95" s="570" t="s">
        <v>29</v>
      </c>
      <c r="BR95" s="575" t="s">
        <v>29</v>
      </c>
      <c r="BS95" s="587">
        <v>0</v>
      </c>
      <c r="BT95" s="588">
        <v>0</v>
      </c>
      <c r="BU95" s="570" t="s">
        <v>29</v>
      </c>
      <c r="BV95" s="570">
        <v>0</v>
      </c>
      <c r="BW95" s="582">
        <v>0</v>
      </c>
      <c r="BX95" s="587">
        <v>-1.20174850900283</v>
      </c>
      <c r="BY95" s="588">
        <v>-1.32136355293089</v>
      </c>
      <c r="BZ95" s="570">
        <v>1.09052394676903</v>
      </c>
      <c r="CA95" s="570">
        <v>0.119615043928059</v>
      </c>
      <c r="CB95" s="582">
        <v>-1.39626358088765</v>
      </c>
      <c r="CC95" s="159"/>
    </row>
    <row r="96" s="159" customFormat="1" ht="16.2" spans="1:80">
      <c r="A96" s="213" t="s">
        <v>185</v>
      </c>
      <c r="B96" s="214">
        <v>183.464776</v>
      </c>
      <c r="C96" s="215">
        <v>813.16277714</v>
      </c>
      <c r="D96" s="216">
        <v>0.225618758208866</v>
      </c>
      <c r="E96" s="215">
        <v>-629.69800114</v>
      </c>
      <c r="F96" s="217">
        <v>118.556962</v>
      </c>
      <c r="G96" s="214">
        <v>4.758866</v>
      </c>
      <c r="H96" s="215">
        <v>1.196212</v>
      </c>
      <c r="I96" s="216">
        <v>3.97827976980669</v>
      </c>
      <c r="J96" s="215">
        <v>3.562654</v>
      </c>
      <c r="K96" s="217">
        <v>0.923533</v>
      </c>
      <c r="L96" s="214">
        <v>130.002346</v>
      </c>
      <c r="M96" s="215">
        <v>621.09421691</v>
      </c>
      <c r="N96" s="216">
        <v>0.209311795957099</v>
      </c>
      <c r="O96" s="215">
        <v>-491.09187091</v>
      </c>
      <c r="P96" s="217">
        <v>81.123761</v>
      </c>
      <c r="Q96" s="214">
        <v>-4.48958500000025</v>
      </c>
      <c r="R96" s="215">
        <v>153.19585714</v>
      </c>
      <c r="S96" s="216">
        <v>-0.0293061776200475</v>
      </c>
      <c r="T96" s="215">
        <v>-157.68544214</v>
      </c>
      <c r="U96" s="217">
        <v>19.224827</v>
      </c>
      <c r="V96" s="237">
        <v>-0.0244711006542218</v>
      </c>
      <c r="W96" s="238">
        <v>0.188395068548034</v>
      </c>
      <c r="X96" s="238">
        <v>-0.12989246928182</v>
      </c>
      <c r="Y96" s="216">
        <v>-0.212866169202256</v>
      </c>
      <c r="Z96" s="257">
        <v>0.162156879492239</v>
      </c>
      <c r="AA96" s="214">
        <v>118.991804</v>
      </c>
      <c r="AB96" s="215">
        <v>130.92541641</v>
      </c>
      <c r="AC96" s="216">
        <v>0.908851827725875</v>
      </c>
      <c r="AD96" s="215">
        <v>-11.9336124100002</v>
      </c>
      <c r="AE96" s="217">
        <v>47.246957</v>
      </c>
      <c r="AF96" s="214">
        <v>23.8022029999999</v>
      </c>
      <c r="AG96" s="215">
        <v>71.307384</v>
      </c>
      <c r="AH96" s="216">
        <v>0.333797170290245</v>
      </c>
      <c r="AI96" s="215">
        <v>-47.5051810000001</v>
      </c>
      <c r="AJ96" s="217">
        <v>6.97193</v>
      </c>
      <c r="AK96" s="214">
        <v>3.49999999999999e-5</v>
      </c>
      <c r="AL96" s="215">
        <v>0</v>
      </c>
      <c r="AM96" s="238" t="s">
        <v>29</v>
      </c>
      <c r="AN96" s="215">
        <v>3.49999999999999e-5</v>
      </c>
      <c r="AO96" s="217">
        <v>0</v>
      </c>
      <c r="AP96" s="214">
        <v>0</v>
      </c>
      <c r="AQ96" s="215">
        <v>0</v>
      </c>
      <c r="AR96" s="238" t="s">
        <v>29</v>
      </c>
      <c r="AS96" s="215">
        <v>0</v>
      </c>
      <c r="AT96" s="217">
        <v>0</v>
      </c>
      <c r="AU96" s="601">
        <v>-94.090408</v>
      </c>
      <c r="AV96" s="215">
        <v>-11.3604521800001</v>
      </c>
      <c r="AW96" s="216">
        <v>-6.28227666550501</v>
      </c>
      <c r="AX96" s="215">
        <v>-82.7299558199999</v>
      </c>
      <c r="AY96" s="217">
        <v>-17.709219</v>
      </c>
      <c r="AZ96" s="237">
        <v>-0.512852712392051</v>
      </c>
      <c r="BA96" s="238">
        <v>-0.0139706987326157</v>
      </c>
      <c r="BB96" s="238">
        <v>-34.7091669649103</v>
      </c>
      <c r="BC96" s="216">
        <v>-0.498882013659436</v>
      </c>
      <c r="BD96" s="257">
        <v>-0.149373083632153</v>
      </c>
      <c r="BE96" s="214">
        <v>49.1428571428571</v>
      </c>
      <c r="BF96" s="215">
        <v>33.4285714285714</v>
      </c>
      <c r="BG96" s="238">
        <v>1.47008547008547</v>
      </c>
      <c r="BH96" s="215">
        <v>15.7142857142857</v>
      </c>
      <c r="BI96" s="279">
        <v>86.3333333366667</v>
      </c>
      <c r="BJ96" s="214">
        <v>3.73329486046511</v>
      </c>
      <c r="BK96" s="215">
        <v>24.3253822221367</v>
      </c>
      <c r="BL96" s="238">
        <v>0.153473225060682</v>
      </c>
      <c r="BM96" s="279">
        <v>-20.5920873616716</v>
      </c>
      <c r="BN96" s="237">
        <v>0.648581196861461</v>
      </c>
      <c r="BO96" s="238">
        <v>0.161007635974782</v>
      </c>
      <c r="BP96" s="238">
        <v>4.02826358473486</v>
      </c>
      <c r="BQ96" s="238">
        <v>0.487573560886679</v>
      </c>
      <c r="BR96" s="257">
        <v>0.398516933994985</v>
      </c>
      <c r="BS96" s="292">
        <v>1.54182699843764</v>
      </c>
      <c r="BT96" s="293">
        <v>6.2108855517674</v>
      </c>
      <c r="BU96" s="238">
        <v>0.248245920100539</v>
      </c>
      <c r="BV96" s="238">
        <v>-4.66905855332976</v>
      </c>
      <c r="BW96" s="279">
        <v>2.50930365737628</v>
      </c>
      <c r="BX96" s="292">
        <v>-0.790730158188039</v>
      </c>
      <c r="BY96" s="293">
        <v>-0.086770410906498</v>
      </c>
      <c r="BZ96" s="238">
        <v>-7.11290092932847</v>
      </c>
      <c r="CA96" s="238">
        <v>-0.703959747281541</v>
      </c>
      <c r="CB96" s="279">
        <v>-0.374822425071735</v>
      </c>
    </row>
    <row r="97" s="159" customFormat="1" ht="16.2" spans="1:80">
      <c r="A97" s="507" t="s">
        <v>115</v>
      </c>
      <c r="B97" s="592">
        <v>651.685811999999</v>
      </c>
      <c r="C97" s="593">
        <v>2721.29894714</v>
      </c>
      <c r="D97" s="594">
        <v>0.239476009309782</v>
      </c>
      <c r="E97" s="593">
        <v>-2069.61313514</v>
      </c>
      <c r="F97" s="595">
        <v>844.589312</v>
      </c>
      <c r="G97" s="592">
        <v>45.2214609999999</v>
      </c>
      <c r="H97" s="593">
        <v>91.06720695</v>
      </c>
      <c r="I97" s="594">
        <v>0.496572394328823</v>
      </c>
      <c r="J97" s="593">
        <v>-45.8457459500001</v>
      </c>
      <c r="K97" s="595">
        <v>209.007476</v>
      </c>
      <c r="L97" s="592">
        <v>352.329339</v>
      </c>
      <c r="M97" s="593">
        <v>1982.21161176</v>
      </c>
      <c r="N97" s="594">
        <v>0.177745573131401</v>
      </c>
      <c r="O97" s="593">
        <v>-1629.88227276</v>
      </c>
      <c r="P97" s="595">
        <v>262.617337</v>
      </c>
      <c r="Q97" s="592">
        <v>141.232279</v>
      </c>
      <c r="R97" s="593">
        <v>536.11681234</v>
      </c>
      <c r="S97" s="594">
        <v>0.263435646391241</v>
      </c>
      <c r="T97" s="593">
        <v>-394.88453334</v>
      </c>
      <c r="U97" s="595">
        <v>339.143133</v>
      </c>
      <c r="V97" s="597">
        <v>0.216718357833452</v>
      </c>
      <c r="W97" s="598">
        <v>0.19700768741466</v>
      </c>
      <c r="X97" s="598">
        <v>1.10005026036017</v>
      </c>
      <c r="Y97" s="594">
        <v>0.0197106704187924</v>
      </c>
      <c r="Z97" s="600">
        <v>0.401547980990789</v>
      </c>
      <c r="AA97" s="592">
        <v>304.358211999999</v>
      </c>
      <c r="AB97" s="593">
        <v>452.06755973</v>
      </c>
      <c r="AC97" s="594">
        <v>0.673258245253827</v>
      </c>
      <c r="AD97" s="593">
        <v>-147.709347730001</v>
      </c>
      <c r="AE97" s="595">
        <v>141.215092</v>
      </c>
      <c r="AF97" s="592">
        <v>143.791177</v>
      </c>
      <c r="AG97" s="593">
        <v>252.70830476</v>
      </c>
      <c r="AH97" s="594">
        <v>0.569000599867741</v>
      </c>
      <c r="AI97" s="593">
        <v>-108.91712776</v>
      </c>
      <c r="AJ97" s="595">
        <v>106.975447</v>
      </c>
      <c r="AK97" s="592">
        <v>0.388375</v>
      </c>
      <c r="AL97" s="593">
        <v>0.21</v>
      </c>
      <c r="AM97" s="598">
        <v>1.84940476190476</v>
      </c>
      <c r="AN97" s="593">
        <v>0.178375</v>
      </c>
      <c r="AO97" s="595">
        <v>0.1684</v>
      </c>
      <c r="AP97" s="592">
        <v>0.068202</v>
      </c>
      <c r="AQ97" s="593">
        <v>0</v>
      </c>
      <c r="AR97" s="598" t="s">
        <v>29</v>
      </c>
      <c r="AS97" s="593">
        <v>0.068202</v>
      </c>
      <c r="AT97" s="595">
        <v>0.088629</v>
      </c>
      <c r="AU97" s="602">
        <v>-193.694204</v>
      </c>
      <c r="AV97" s="593">
        <v>-56.54573606</v>
      </c>
      <c r="AW97" s="594">
        <v>3.42544314560647</v>
      </c>
      <c r="AX97" s="593">
        <v>-137.14846794</v>
      </c>
      <c r="AY97" s="595">
        <v>124.853731</v>
      </c>
      <c r="AZ97" s="237">
        <v>-0.29722022550339</v>
      </c>
      <c r="BA97" s="238">
        <v>-0.0207789504785675</v>
      </c>
      <c r="BB97" s="238">
        <v>-12.303909420736</v>
      </c>
      <c r="BC97" s="216">
        <v>-0.276441275024822</v>
      </c>
      <c r="BD97" s="257">
        <v>0.147827742106213</v>
      </c>
      <c r="BE97" s="214">
        <v>194.428571428571</v>
      </c>
      <c r="BF97" s="215">
        <v>133</v>
      </c>
      <c r="BG97" s="238">
        <v>1.46186895810956</v>
      </c>
      <c r="BH97" s="215">
        <v>61.4285714285714</v>
      </c>
      <c r="BI97" s="279">
        <v>415.916666656667</v>
      </c>
      <c r="BJ97" s="214">
        <v>3.35180064952241</v>
      </c>
      <c r="BK97" s="215">
        <v>20.4608943393985</v>
      </c>
      <c r="BL97" s="238">
        <v>0.163814963017933</v>
      </c>
      <c r="BM97" s="279">
        <v>-17.1090936898761</v>
      </c>
      <c r="BN97" s="237">
        <v>0.467032128666321</v>
      </c>
      <c r="BO97" s="238">
        <v>0.166121976494023</v>
      </c>
      <c r="BP97" s="238">
        <v>2.81138076082983</v>
      </c>
      <c r="BQ97" s="238">
        <v>0.300910152172298</v>
      </c>
      <c r="BR97" s="257">
        <v>0.167199714693998</v>
      </c>
      <c r="BS97" s="292">
        <v>2.14118031420161</v>
      </c>
      <c r="BT97" s="293">
        <v>6.01967314081398</v>
      </c>
      <c r="BU97" s="238">
        <v>0.355697105825265</v>
      </c>
      <c r="BV97" s="238">
        <v>-3.87849282661236</v>
      </c>
      <c r="BW97" s="279">
        <v>5.98087144963231</v>
      </c>
      <c r="BX97" s="292">
        <v>-0.636402095830422</v>
      </c>
      <c r="BY97" s="293">
        <v>-0.125082490090137</v>
      </c>
      <c r="BZ97" s="238">
        <v>-3.08785918294255</v>
      </c>
      <c r="CA97" s="238">
        <v>-0.511319605740286</v>
      </c>
      <c r="CB97" s="279">
        <v>0.884138722226659</v>
      </c>
    </row>
    <row r="98" s="159" customFormat="1" outlineLevel="1" spans="1:16384">
      <c r="A98" s="565" t="s">
        <v>116</v>
      </c>
      <c r="B98" s="554">
        <v>0</v>
      </c>
      <c r="C98" s="555">
        <v>0</v>
      </c>
      <c r="D98" s="556" t="s">
        <v>29</v>
      </c>
      <c r="E98" s="557">
        <v>0</v>
      </c>
      <c r="F98" s="558">
        <v>0</v>
      </c>
      <c r="G98" s="554">
        <v>0</v>
      </c>
      <c r="H98" s="555">
        <v>0</v>
      </c>
      <c r="I98" s="556" t="s">
        <v>29</v>
      </c>
      <c r="J98" s="557">
        <v>0</v>
      </c>
      <c r="K98" s="558">
        <v>0</v>
      </c>
      <c r="L98" s="554">
        <v>0</v>
      </c>
      <c r="M98" s="555">
        <v>0</v>
      </c>
      <c r="N98" s="556" t="s">
        <v>29</v>
      </c>
      <c r="O98" s="557">
        <v>0</v>
      </c>
      <c r="P98" s="558">
        <v>0</v>
      </c>
      <c r="Q98" s="554"/>
      <c r="R98" s="555"/>
      <c r="S98" s="556"/>
      <c r="T98" s="557"/>
      <c r="U98" s="558"/>
      <c r="V98" s="568"/>
      <c r="W98" s="552"/>
      <c r="X98" s="552"/>
      <c r="Y98" s="573"/>
      <c r="Z98" s="574"/>
      <c r="AA98" s="554">
        <v>23.245559</v>
      </c>
      <c r="AB98" s="555">
        <v>20.42367171</v>
      </c>
      <c r="AC98" s="556">
        <v>1.13816748183522</v>
      </c>
      <c r="AD98" s="557">
        <v>2.82188728999995</v>
      </c>
      <c r="AE98" s="558">
        <v>7.81597</v>
      </c>
      <c r="AF98" s="554">
        <v>7.896188</v>
      </c>
      <c r="AG98" s="555">
        <v>6.802093</v>
      </c>
      <c r="AH98" s="556">
        <v>1.16084681582566</v>
      </c>
      <c r="AI98" s="557">
        <v>1.094095</v>
      </c>
      <c r="AJ98" s="558">
        <v>-9.510387</v>
      </c>
      <c r="AK98" s="554">
        <v>0</v>
      </c>
      <c r="AL98" s="555">
        <v>0</v>
      </c>
      <c r="AM98" s="552" t="s">
        <v>29</v>
      </c>
      <c r="AN98" s="557">
        <v>0</v>
      </c>
      <c r="AO98" s="558">
        <v>0</v>
      </c>
      <c r="AP98" s="554">
        <v>0</v>
      </c>
      <c r="AQ98" s="555">
        <v>0</v>
      </c>
      <c r="AR98" s="552" t="s">
        <v>29</v>
      </c>
      <c r="AS98" s="557">
        <v>0</v>
      </c>
      <c r="AT98" s="558">
        <v>0</v>
      </c>
      <c r="AU98" s="554">
        <v>-31.1417469999999</v>
      </c>
      <c r="AV98" s="555">
        <v>-27.22576471</v>
      </c>
      <c r="AW98" s="556">
        <v>0.856166306742466</v>
      </c>
      <c r="AX98" s="557">
        <v>-3.91598228999995</v>
      </c>
      <c r="AY98" s="558">
        <v>1.694417</v>
      </c>
      <c r="AZ98" s="568" t="s">
        <v>29</v>
      </c>
      <c r="BA98" s="552" t="s">
        <v>29</v>
      </c>
      <c r="BB98" s="552" t="s">
        <v>29</v>
      </c>
      <c r="BC98" s="573" t="s">
        <v>29</v>
      </c>
      <c r="BD98" s="574" t="s">
        <v>29</v>
      </c>
      <c r="BE98" s="554">
        <v>1.42857142857143</v>
      </c>
      <c r="BF98" s="555">
        <v>1.14285714285714</v>
      </c>
      <c r="BG98" s="552">
        <v>1.25</v>
      </c>
      <c r="BH98" s="555">
        <v>0.285714285714286</v>
      </c>
      <c r="BI98" s="581">
        <v>7.16666667</v>
      </c>
      <c r="BJ98" s="554">
        <v>0</v>
      </c>
      <c r="BK98" s="555">
        <v>0</v>
      </c>
      <c r="BL98" s="552" t="s">
        <v>29</v>
      </c>
      <c r="BM98" s="581">
        <v>0</v>
      </c>
      <c r="BN98" s="568" t="s">
        <v>29</v>
      </c>
      <c r="BO98" s="552" t="s">
        <v>29</v>
      </c>
      <c r="BP98" s="552" t="s">
        <v>29</v>
      </c>
      <c r="BQ98" s="552" t="s">
        <v>29</v>
      </c>
      <c r="BR98" s="574" t="s">
        <v>29</v>
      </c>
      <c r="BS98" s="585">
        <v>0</v>
      </c>
      <c r="BT98" s="586">
        <v>0</v>
      </c>
      <c r="BU98" s="552" t="s">
        <v>29</v>
      </c>
      <c r="BV98" s="590">
        <v>0</v>
      </c>
      <c r="BW98" s="581">
        <v>0</v>
      </c>
      <c r="BX98" s="585">
        <v>-1.33968587290157</v>
      </c>
      <c r="BY98" s="586">
        <v>-1.33304946811643</v>
      </c>
      <c r="BZ98" s="552">
        <v>0.995021636522969</v>
      </c>
      <c r="CA98" s="590">
        <v>-0.0066364047851466</v>
      </c>
      <c r="CB98" s="581">
        <v>0.216789086959136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565" t="s">
        <v>117</v>
      </c>
      <c r="B99" s="554">
        <v>0</v>
      </c>
      <c r="C99" s="555">
        <v>0</v>
      </c>
      <c r="D99" s="556" t="s">
        <v>29</v>
      </c>
      <c r="E99" s="557">
        <v>0</v>
      </c>
      <c r="F99" s="558">
        <v>0</v>
      </c>
      <c r="G99" s="554">
        <v>0</v>
      </c>
      <c r="H99" s="555">
        <v>0</v>
      </c>
      <c r="I99" s="556" t="s">
        <v>29</v>
      </c>
      <c r="J99" s="557">
        <v>0</v>
      </c>
      <c r="K99" s="558">
        <v>0</v>
      </c>
      <c r="L99" s="554">
        <v>0</v>
      </c>
      <c r="M99" s="555">
        <v>0</v>
      </c>
      <c r="N99" s="556" t="s">
        <v>29</v>
      </c>
      <c r="O99" s="557">
        <v>0</v>
      </c>
      <c r="P99" s="558">
        <v>0</v>
      </c>
      <c r="Q99" s="554"/>
      <c r="R99" s="555"/>
      <c r="S99" s="556"/>
      <c r="T99" s="557"/>
      <c r="U99" s="558"/>
      <c r="V99" s="568"/>
      <c r="W99" s="552"/>
      <c r="X99" s="552"/>
      <c r="Y99" s="573"/>
      <c r="Z99" s="574"/>
      <c r="AA99" s="554">
        <v>13.303793</v>
      </c>
      <c r="AB99" s="555">
        <v>12.79253994</v>
      </c>
      <c r="AC99" s="556">
        <v>1.03996493756501</v>
      </c>
      <c r="AD99" s="557">
        <v>0.511253059999982</v>
      </c>
      <c r="AE99" s="558">
        <v>9.739083</v>
      </c>
      <c r="AF99" s="554">
        <v>3.249841</v>
      </c>
      <c r="AG99" s="555">
        <v>1.979675</v>
      </c>
      <c r="AH99" s="556">
        <v>1.64160329346989</v>
      </c>
      <c r="AI99" s="557">
        <v>1.270166</v>
      </c>
      <c r="AJ99" s="558">
        <v>-6.2865</v>
      </c>
      <c r="AK99" s="554">
        <v>0</v>
      </c>
      <c r="AL99" s="555">
        <v>0</v>
      </c>
      <c r="AM99" s="552" t="s">
        <v>29</v>
      </c>
      <c r="AN99" s="557">
        <v>0</v>
      </c>
      <c r="AO99" s="558">
        <v>0</v>
      </c>
      <c r="AP99" s="554">
        <v>0</v>
      </c>
      <c r="AQ99" s="555">
        <v>0</v>
      </c>
      <c r="AR99" s="552" t="s">
        <v>29</v>
      </c>
      <c r="AS99" s="557">
        <v>0</v>
      </c>
      <c r="AT99" s="558">
        <v>0</v>
      </c>
      <c r="AU99" s="554">
        <v>-16.553634</v>
      </c>
      <c r="AV99" s="555">
        <v>-14.77221494</v>
      </c>
      <c r="AW99" s="556">
        <v>0.879407450593189</v>
      </c>
      <c r="AX99" s="557">
        <v>-1.78141905999998</v>
      </c>
      <c r="AY99" s="558">
        <v>-3.452583</v>
      </c>
      <c r="AZ99" s="568" t="s">
        <v>29</v>
      </c>
      <c r="BA99" s="552" t="s">
        <v>29</v>
      </c>
      <c r="BB99" s="552" t="s">
        <v>29</v>
      </c>
      <c r="BC99" s="573" t="s">
        <v>29</v>
      </c>
      <c r="BD99" s="574" t="s">
        <v>29</v>
      </c>
      <c r="BE99" s="554">
        <v>1</v>
      </c>
      <c r="BF99" s="555">
        <v>1.14285714285714</v>
      </c>
      <c r="BG99" s="552">
        <v>0.875</v>
      </c>
      <c r="BH99" s="555">
        <v>-0.142857142857143</v>
      </c>
      <c r="BI99" s="581">
        <v>6.83333333</v>
      </c>
      <c r="BJ99" s="554">
        <v>0</v>
      </c>
      <c r="BK99" s="555">
        <v>0</v>
      </c>
      <c r="BL99" s="552" t="s">
        <v>29</v>
      </c>
      <c r="BM99" s="581">
        <v>0</v>
      </c>
      <c r="BN99" s="568" t="s">
        <v>29</v>
      </c>
      <c r="BO99" s="552" t="s">
        <v>29</v>
      </c>
      <c r="BP99" s="552" t="s">
        <v>29</v>
      </c>
      <c r="BQ99" s="552" t="s">
        <v>29</v>
      </c>
      <c r="BR99" s="574" t="s">
        <v>29</v>
      </c>
      <c r="BS99" s="585">
        <v>0</v>
      </c>
      <c r="BT99" s="586">
        <v>0</v>
      </c>
      <c r="BU99" s="552" t="s">
        <v>29</v>
      </c>
      <c r="BV99" s="590">
        <v>0</v>
      </c>
      <c r="BW99" s="581">
        <v>0</v>
      </c>
      <c r="BX99" s="585">
        <v>-1.24427928185593</v>
      </c>
      <c r="BY99" s="586">
        <v>-1.15475230167622</v>
      </c>
      <c r="BZ99" s="552">
        <v>0.922470836343209</v>
      </c>
      <c r="CA99" s="590">
        <v>-0.0895269801797121</v>
      </c>
      <c r="CB99" s="581">
        <v>-0.354508016822528</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565" t="s">
        <v>118</v>
      </c>
      <c r="B100" s="554">
        <v>0</v>
      </c>
      <c r="C100" s="555">
        <v>0</v>
      </c>
      <c r="D100" s="556" t="s">
        <v>29</v>
      </c>
      <c r="E100" s="557">
        <v>0</v>
      </c>
      <c r="F100" s="558">
        <v>0</v>
      </c>
      <c r="G100" s="554">
        <v>0</v>
      </c>
      <c r="H100" s="555">
        <v>0</v>
      </c>
      <c r="I100" s="556" t="s">
        <v>29</v>
      </c>
      <c r="J100" s="557">
        <v>0</v>
      </c>
      <c r="K100" s="558">
        <v>0</v>
      </c>
      <c r="L100" s="554">
        <v>0</v>
      </c>
      <c r="M100" s="555">
        <v>0</v>
      </c>
      <c r="N100" s="556" t="s">
        <v>29</v>
      </c>
      <c r="O100" s="557">
        <v>0</v>
      </c>
      <c r="P100" s="558">
        <v>0</v>
      </c>
      <c r="Q100" s="554"/>
      <c r="R100" s="555"/>
      <c r="S100" s="556"/>
      <c r="T100" s="557"/>
      <c r="U100" s="558"/>
      <c r="V100" s="568"/>
      <c r="W100" s="552"/>
      <c r="X100" s="552"/>
      <c r="Y100" s="573"/>
      <c r="Z100" s="574"/>
      <c r="AA100" s="554">
        <v>17.77533</v>
      </c>
      <c r="AB100" s="555">
        <v>17.07568108</v>
      </c>
      <c r="AC100" s="556">
        <v>1.04097341223007</v>
      </c>
      <c r="AD100" s="557">
        <v>0.699648919999962</v>
      </c>
      <c r="AE100" s="558">
        <v>16.292176</v>
      </c>
      <c r="AF100" s="554">
        <v>0.645864</v>
      </c>
      <c r="AG100" s="555">
        <v>0.903048</v>
      </c>
      <c r="AH100" s="556">
        <v>0.7152045074016</v>
      </c>
      <c r="AI100" s="557">
        <v>-0.257184</v>
      </c>
      <c r="AJ100" s="558">
        <v>-25.166245</v>
      </c>
      <c r="AK100" s="554">
        <v>0</v>
      </c>
      <c r="AL100" s="555">
        <v>0</v>
      </c>
      <c r="AM100" s="552" t="s">
        <v>29</v>
      </c>
      <c r="AN100" s="557">
        <v>0</v>
      </c>
      <c r="AO100" s="558">
        <v>0</v>
      </c>
      <c r="AP100" s="554">
        <v>0</v>
      </c>
      <c r="AQ100" s="555">
        <v>0</v>
      </c>
      <c r="AR100" s="552" t="s">
        <v>29</v>
      </c>
      <c r="AS100" s="557">
        <v>0</v>
      </c>
      <c r="AT100" s="558">
        <v>0</v>
      </c>
      <c r="AU100" s="554">
        <v>-18.421194</v>
      </c>
      <c r="AV100" s="555">
        <v>-17.97872908</v>
      </c>
      <c r="AW100" s="556">
        <v>0.975389532929101</v>
      </c>
      <c r="AX100" s="557">
        <v>-0.44246491999996</v>
      </c>
      <c r="AY100" s="558">
        <v>8.874069</v>
      </c>
      <c r="AZ100" s="568" t="s">
        <v>29</v>
      </c>
      <c r="BA100" s="552" t="s">
        <v>29</v>
      </c>
      <c r="BB100" s="552" t="s">
        <v>29</v>
      </c>
      <c r="BC100" s="573" t="s">
        <v>29</v>
      </c>
      <c r="BD100" s="574" t="s">
        <v>29</v>
      </c>
      <c r="BE100" s="554">
        <v>1.71428571428571</v>
      </c>
      <c r="BF100" s="555">
        <v>1.85714285714286</v>
      </c>
      <c r="BG100" s="552">
        <v>0.923076923076923</v>
      </c>
      <c r="BH100" s="555">
        <v>-0.142857142857143</v>
      </c>
      <c r="BI100" s="581">
        <v>9.75</v>
      </c>
      <c r="BJ100" s="554">
        <v>0</v>
      </c>
      <c r="BK100" s="555">
        <v>0</v>
      </c>
      <c r="BL100" s="552" t="s">
        <v>29</v>
      </c>
      <c r="BM100" s="581">
        <v>0</v>
      </c>
      <c r="BN100" s="568" t="s">
        <v>29</v>
      </c>
      <c r="BO100" s="552" t="s">
        <v>29</v>
      </c>
      <c r="BP100" s="552" t="s">
        <v>29</v>
      </c>
      <c r="BQ100" s="552" t="s">
        <v>29</v>
      </c>
      <c r="BR100" s="574" t="s">
        <v>29</v>
      </c>
      <c r="BS100" s="585">
        <v>0</v>
      </c>
      <c r="BT100" s="586">
        <v>0</v>
      </c>
      <c r="BU100" s="552" t="s">
        <v>29</v>
      </c>
      <c r="BV100" s="590">
        <v>0</v>
      </c>
      <c r="BW100" s="581">
        <v>0</v>
      </c>
      <c r="BX100" s="585">
        <v>-1.03633485285505</v>
      </c>
      <c r="BY100" s="586">
        <v>-1.052885035494</v>
      </c>
      <c r="BZ100" s="552">
        <v>1.01571888865453</v>
      </c>
      <c r="CA100" s="590">
        <v>0.0165501826389463</v>
      </c>
      <c r="CB100" s="581">
        <v>0.544682858815176</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565" t="s">
        <v>119</v>
      </c>
      <c r="B101" s="554">
        <v>0</v>
      </c>
      <c r="C101" s="555">
        <v>0</v>
      </c>
      <c r="D101" s="556" t="s">
        <v>29</v>
      </c>
      <c r="E101" s="557">
        <v>0</v>
      </c>
      <c r="F101" s="558">
        <v>0</v>
      </c>
      <c r="G101" s="554">
        <v>0</v>
      </c>
      <c r="H101" s="555">
        <v>0</v>
      </c>
      <c r="I101" s="556" t="s">
        <v>29</v>
      </c>
      <c r="J101" s="557">
        <v>0</v>
      </c>
      <c r="K101" s="558">
        <v>0</v>
      </c>
      <c r="L101" s="554">
        <v>0</v>
      </c>
      <c r="M101" s="555">
        <v>0</v>
      </c>
      <c r="N101" s="556" t="s">
        <v>29</v>
      </c>
      <c r="O101" s="557">
        <v>0</v>
      </c>
      <c r="P101" s="558">
        <v>0</v>
      </c>
      <c r="Q101" s="554"/>
      <c r="R101" s="555"/>
      <c r="S101" s="556"/>
      <c r="T101" s="557"/>
      <c r="U101" s="558"/>
      <c r="V101" s="568"/>
      <c r="W101" s="552"/>
      <c r="X101" s="552"/>
      <c r="Y101" s="573"/>
      <c r="Z101" s="574"/>
      <c r="AA101" s="554">
        <v>5.345181</v>
      </c>
      <c r="AB101" s="555">
        <v>7.80956468</v>
      </c>
      <c r="AC101" s="556">
        <v>0.684440326576564</v>
      </c>
      <c r="AD101" s="557">
        <v>-2.46438368</v>
      </c>
      <c r="AE101" s="558">
        <v>7.331616</v>
      </c>
      <c r="AF101" s="554">
        <v>0.506709</v>
      </c>
      <c r="AG101" s="555">
        <v>4.48186</v>
      </c>
      <c r="AH101" s="556">
        <v>0.113057748345553</v>
      </c>
      <c r="AI101" s="557">
        <v>-3.975151</v>
      </c>
      <c r="AJ101" s="558">
        <v>0.531627</v>
      </c>
      <c r="AK101" s="554">
        <v>0</v>
      </c>
      <c r="AL101" s="555">
        <v>0</v>
      </c>
      <c r="AM101" s="552" t="s">
        <v>29</v>
      </c>
      <c r="AN101" s="557">
        <v>0</v>
      </c>
      <c r="AO101" s="558">
        <v>0</v>
      </c>
      <c r="AP101" s="554">
        <v>0</v>
      </c>
      <c r="AQ101" s="555">
        <v>0</v>
      </c>
      <c r="AR101" s="552" t="s">
        <v>29</v>
      </c>
      <c r="AS101" s="557">
        <v>0</v>
      </c>
      <c r="AT101" s="558">
        <v>0</v>
      </c>
      <c r="AU101" s="554">
        <v>-5.85189</v>
      </c>
      <c r="AV101" s="555">
        <v>-12.29142468</v>
      </c>
      <c r="AW101" s="556">
        <v>1.52390466098516</v>
      </c>
      <c r="AX101" s="557">
        <v>6.43953468</v>
      </c>
      <c r="AY101" s="558">
        <v>-7.863243</v>
      </c>
      <c r="AZ101" s="568" t="s">
        <v>29</v>
      </c>
      <c r="BA101" s="552" t="s">
        <v>29</v>
      </c>
      <c r="BB101" s="552" t="s">
        <v>29</v>
      </c>
      <c r="BC101" s="573" t="s">
        <v>29</v>
      </c>
      <c r="BD101" s="574" t="s">
        <v>29</v>
      </c>
      <c r="BE101" s="554">
        <v>0.571428571428571</v>
      </c>
      <c r="BF101" s="555">
        <v>0.571428571428571</v>
      </c>
      <c r="BG101" s="552">
        <v>1</v>
      </c>
      <c r="BH101" s="555">
        <v>0</v>
      </c>
      <c r="BI101" s="581">
        <v>4</v>
      </c>
      <c r="BJ101" s="554">
        <v>0</v>
      </c>
      <c r="BK101" s="555">
        <v>0</v>
      </c>
      <c r="BL101" s="552" t="s">
        <v>29</v>
      </c>
      <c r="BM101" s="581">
        <v>0</v>
      </c>
      <c r="BN101" s="568" t="s">
        <v>29</v>
      </c>
      <c r="BO101" s="552" t="s">
        <v>29</v>
      </c>
      <c r="BP101" s="552" t="s">
        <v>29</v>
      </c>
      <c r="BQ101" s="552" t="s">
        <v>29</v>
      </c>
      <c r="BR101" s="574" t="s">
        <v>29</v>
      </c>
      <c r="BS101" s="585">
        <v>0</v>
      </c>
      <c r="BT101" s="586">
        <v>0</v>
      </c>
      <c r="BU101" s="552" t="s">
        <v>29</v>
      </c>
      <c r="BV101" s="590">
        <v>0</v>
      </c>
      <c r="BW101" s="581">
        <v>0</v>
      </c>
      <c r="BX101" s="585">
        <v>-1.09479735110935</v>
      </c>
      <c r="BY101" s="586">
        <v>-1.57389370389336</v>
      </c>
      <c r="BZ101" s="552">
        <v>1.30440197555837</v>
      </c>
      <c r="CA101" s="590">
        <v>0.47909635278402</v>
      </c>
      <c r="CB101" s="581">
        <v>-1.07251157180081</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565" t="s">
        <v>120</v>
      </c>
      <c r="B102" s="554">
        <v>0</v>
      </c>
      <c r="C102" s="555">
        <v>0</v>
      </c>
      <c r="D102" s="556" t="s">
        <v>29</v>
      </c>
      <c r="E102" s="557">
        <v>0</v>
      </c>
      <c r="F102" s="558">
        <v>0</v>
      </c>
      <c r="G102" s="554">
        <v>0</v>
      </c>
      <c r="H102" s="555">
        <v>0</v>
      </c>
      <c r="I102" s="556" t="s">
        <v>29</v>
      </c>
      <c r="J102" s="557">
        <v>0</v>
      </c>
      <c r="K102" s="558">
        <v>0</v>
      </c>
      <c r="L102" s="554">
        <v>0</v>
      </c>
      <c r="M102" s="555">
        <v>0</v>
      </c>
      <c r="N102" s="556" t="s">
        <v>29</v>
      </c>
      <c r="O102" s="557">
        <v>0</v>
      </c>
      <c r="P102" s="558">
        <v>3.526547</v>
      </c>
      <c r="Q102" s="554"/>
      <c r="R102" s="555"/>
      <c r="S102" s="556"/>
      <c r="T102" s="557"/>
      <c r="U102" s="558"/>
      <c r="V102" s="568"/>
      <c r="W102" s="552"/>
      <c r="X102" s="552"/>
      <c r="Y102" s="573"/>
      <c r="Z102" s="574"/>
      <c r="AA102" s="554">
        <v>31.323224</v>
      </c>
      <c r="AB102" s="555">
        <v>29.90611874</v>
      </c>
      <c r="AC102" s="556">
        <v>1.04738512785026</v>
      </c>
      <c r="AD102" s="557">
        <v>1.41710526</v>
      </c>
      <c r="AE102" s="558">
        <v>24.609119</v>
      </c>
      <c r="AF102" s="554">
        <v>3.575804</v>
      </c>
      <c r="AG102" s="555">
        <v>4.46926233</v>
      </c>
      <c r="AH102" s="556">
        <v>0.800088188155202</v>
      </c>
      <c r="AI102" s="557">
        <v>-0.893458330000003</v>
      </c>
      <c r="AJ102" s="558">
        <v>-0.330437</v>
      </c>
      <c r="AK102" s="554">
        <v>0</v>
      </c>
      <c r="AL102" s="555">
        <v>0</v>
      </c>
      <c r="AM102" s="552" t="s">
        <v>29</v>
      </c>
      <c r="AN102" s="557">
        <v>0</v>
      </c>
      <c r="AO102" s="558">
        <v>0</v>
      </c>
      <c r="AP102" s="554">
        <v>0</v>
      </c>
      <c r="AQ102" s="555">
        <v>0</v>
      </c>
      <c r="AR102" s="552" t="s">
        <v>29</v>
      </c>
      <c r="AS102" s="557">
        <v>0</v>
      </c>
      <c r="AT102" s="558">
        <v>0</v>
      </c>
      <c r="AU102" s="554">
        <v>-34.899028</v>
      </c>
      <c r="AV102" s="555">
        <v>-34.37538107</v>
      </c>
      <c r="AW102" s="556">
        <v>0.984766803633866</v>
      </c>
      <c r="AX102" s="557">
        <v>-0.523646929999991</v>
      </c>
      <c r="AY102" s="558">
        <v>-27.805229</v>
      </c>
      <c r="AZ102" s="568" t="s">
        <v>29</v>
      </c>
      <c r="BA102" s="552" t="s">
        <v>29</v>
      </c>
      <c r="BB102" s="552" t="s">
        <v>29</v>
      </c>
      <c r="BC102" s="573" t="s">
        <v>29</v>
      </c>
      <c r="BD102" s="574" t="s">
        <v>29</v>
      </c>
      <c r="BE102" s="554">
        <v>2.14285714285714</v>
      </c>
      <c r="BF102" s="555">
        <v>2</v>
      </c>
      <c r="BG102" s="552">
        <v>1.07142857142857</v>
      </c>
      <c r="BH102" s="555">
        <v>0.142857142857143</v>
      </c>
      <c r="BI102" s="581">
        <v>11.66666667</v>
      </c>
      <c r="BJ102" s="554">
        <v>0</v>
      </c>
      <c r="BK102" s="555">
        <v>0</v>
      </c>
      <c r="BL102" s="552" t="s">
        <v>29</v>
      </c>
      <c r="BM102" s="581">
        <v>0</v>
      </c>
      <c r="BN102" s="568" t="s">
        <v>29</v>
      </c>
      <c r="BO102" s="552" t="s">
        <v>29</v>
      </c>
      <c r="BP102" s="552" t="s">
        <v>29</v>
      </c>
      <c r="BQ102" s="552" t="s">
        <v>29</v>
      </c>
      <c r="BR102" s="574" t="s">
        <v>29</v>
      </c>
      <c r="BS102" s="585">
        <v>0</v>
      </c>
      <c r="BT102" s="586">
        <v>0</v>
      </c>
      <c r="BU102" s="552" t="s">
        <v>29</v>
      </c>
      <c r="BV102" s="590">
        <v>0</v>
      </c>
      <c r="BW102" s="581">
        <v>0</v>
      </c>
      <c r="BX102" s="585">
        <v>-1.11415823607429</v>
      </c>
      <c r="BY102" s="586">
        <v>-1.14944307447099</v>
      </c>
      <c r="BZ102" s="552">
        <v>1.03069733437033</v>
      </c>
      <c r="CA102" s="590">
        <v>0.0352848383966928</v>
      </c>
      <c r="CB102" s="581">
        <v>-1.1298750272206</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565" t="s">
        <v>121</v>
      </c>
      <c r="B103" s="554">
        <v>0</v>
      </c>
      <c r="C103" s="555">
        <v>0</v>
      </c>
      <c r="D103" s="556" t="s">
        <v>29</v>
      </c>
      <c r="E103" s="557">
        <v>0</v>
      </c>
      <c r="F103" s="558">
        <v>0</v>
      </c>
      <c r="G103" s="554">
        <v>0</v>
      </c>
      <c r="H103" s="555">
        <v>0</v>
      </c>
      <c r="I103" s="556" t="s">
        <v>29</v>
      </c>
      <c r="J103" s="557">
        <v>0</v>
      </c>
      <c r="K103" s="558">
        <v>0</v>
      </c>
      <c r="L103" s="554">
        <v>0</v>
      </c>
      <c r="M103" s="555">
        <v>0</v>
      </c>
      <c r="N103" s="556" t="s">
        <v>29</v>
      </c>
      <c r="O103" s="557">
        <v>0</v>
      </c>
      <c r="P103" s="558">
        <v>0</v>
      </c>
      <c r="Q103" s="554"/>
      <c r="R103" s="555"/>
      <c r="S103" s="556"/>
      <c r="T103" s="557"/>
      <c r="U103" s="558"/>
      <c r="V103" s="568"/>
      <c r="W103" s="552"/>
      <c r="X103" s="552"/>
      <c r="Y103" s="573"/>
      <c r="Z103" s="574"/>
      <c r="AA103" s="554">
        <v>14.3156480000001</v>
      </c>
      <c r="AB103" s="555">
        <v>16.47738858</v>
      </c>
      <c r="AC103" s="556">
        <v>0.868805632063335</v>
      </c>
      <c r="AD103" s="557">
        <v>-2.16174057999991</v>
      </c>
      <c r="AE103" s="558">
        <v>74.854357</v>
      </c>
      <c r="AF103" s="554">
        <v>1.372106</v>
      </c>
      <c r="AG103" s="555">
        <v>4.506602</v>
      </c>
      <c r="AH103" s="556">
        <v>0.304465759345955</v>
      </c>
      <c r="AI103" s="557">
        <v>-3.134496</v>
      </c>
      <c r="AJ103" s="558">
        <v>6.035534</v>
      </c>
      <c r="AK103" s="554">
        <v>0</v>
      </c>
      <c r="AL103" s="555">
        <v>0</v>
      </c>
      <c r="AM103" s="552" t="s">
        <v>29</v>
      </c>
      <c r="AN103" s="557">
        <v>0</v>
      </c>
      <c r="AO103" s="558">
        <v>0</v>
      </c>
      <c r="AP103" s="554">
        <v>0</v>
      </c>
      <c r="AQ103" s="555">
        <v>0</v>
      </c>
      <c r="AR103" s="552" t="s">
        <v>29</v>
      </c>
      <c r="AS103" s="557">
        <v>0</v>
      </c>
      <c r="AT103" s="558">
        <v>0</v>
      </c>
      <c r="AU103" s="554">
        <v>-15.6877540000001</v>
      </c>
      <c r="AV103" s="555">
        <v>-20.98399058</v>
      </c>
      <c r="AW103" s="556">
        <v>1.25239415543046</v>
      </c>
      <c r="AX103" s="557">
        <v>5.29623657999991</v>
      </c>
      <c r="AY103" s="558">
        <v>-80.889891</v>
      </c>
      <c r="AZ103" s="568" t="s">
        <v>29</v>
      </c>
      <c r="BA103" s="552" t="s">
        <v>29</v>
      </c>
      <c r="BB103" s="552" t="s">
        <v>29</v>
      </c>
      <c r="BC103" s="573" t="s">
        <v>29</v>
      </c>
      <c r="BD103" s="574" t="s">
        <v>29</v>
      </c>
      <c r="BE103" s="554">
        <v>1.14285714285714</v>
      </c>
      <c r="BF103" s="555">
        <v>1.28571428571429</v>
      </c>
      <c r="BG103" s="552">
        <v>0.888888888888889</v>
      </c>
      <c r="BH103" s="555">
        <v>-0.142857142857143</v>
      </c>
      <c r="BI103" s="581">
        <v>10.83333333</v>
      </c>
      <c r="BJ103" s="554">
        <v>0</v>
      </c>
      <c r="BK103" s="555">
        <v>0</v>
      </c>
      <c r="BL103" s="552" t="s">
        <v>29</v>
      </c>
      <c r="BM103" s="581">
        <v>0</v>
      </c>
      <c r="BN103" s="568" t="s">
        <v>29</v>
      </c>
      <c r="BO103" s="552" t="s">
        <v>29</v>
      </c>
      <c r="BP103" s="552" t="s">
        <v>29</v>
      </c>
      <c r="BQ103" s="552" t="s">
        <v>29</v>
      </c>
      <c r="BR103" s="574" t="s">
        <v>29</v>
      </c>
      <c r="BS103" s="585">
        <v>0</v>
      </c>
      <c r="BT103" s="586">
        <v>0</v>
      </c>
      <c r="BU103" s="552" t="s">
        <v>29</v>
      </c>
      <c r="BV103" s="590">
        <v>0</v>
      </c>
      <c r="BW103" s="581">
        <v>0</v>
      </c>
      <c r="BX103" s="585">
        <v>-1.09584658689568</v>
      </c>
      <c r="BY103" s="586">
        <v>-1.27350219836838</v>
      </c>
      <c r="BZ103" s="552">
        <v>1.13950161350354</v>
      </c>
      <c r="CA103" s="590">
        <v>0.177655611472696</v>
      </c>
      <c r="CB103" s="581">
        <v>-1.08063036330671</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565" t="s">
        <v>122</v>
      </c>
      <c r="B104" s="554">
        <v>0</v>
      </c>
      <c r="C104" s="555">
        <v>0</v>
      </c>
      <c r="D104" s="556" t="s">
        <v>29</v>
      </c>
      <c r="E104" s="557">
        <v>0</v>
      </c>
      <c r="F104" s="558">
        <v>0</v>
      </c>
      <c r="G104" s="554">
        <v>0</v>
      </c>
      <c r="H104" s="555">
        <v>0</v>
      </c>
      <c r="I104" s="556" t="s">
        <v>29</v>
      </c>
      <c r="J104" s="557">
        <v>0</v>
      </c>
      <c r="K104" s="558">
        <v>0</v>
      </c>
      <c r="L104" s="554">
        <v>0</v>
      </c>
      <c r="M104" s="555">
        <v>0</v>
      </c>
      <c r="N104" s="556" t="s">
        <v>29</v>
      </c>
      <c r="O104" s="557">
        <v>0</v>
      </c>
      <c r="P104" s="558">
        <v>0</v>
      </c>
      <c r="Q104" s="554"/>
      <c r="R104" s="555"/>
      <c r="S104" s="556"/>
      <c r="T104" s="557"/>
      <c r="U104" s="558"/>
      <c r="V104" s="568"/>
      <c r="W104" s="552"/>
      <c r="X104" s="552"/>
      <c r="Y104" s="573"/>
      <c r="Z104" s="574"/>
      <c r="AA104" s="554">
        <v>12.738245</v>
      </c>
      <c r="AB104" s="555">
        <v>10.54308665</v>
      </c>
      <c r="AC104" s="556">
        <v>1.20820831914532</v>
      </c>
      <c r="AD104" s="557">
        <v>2.19515835</v>
      </c>
      <c r="AE104" s="558">
        <v>8.709752</v>
      </c>
      <c r="AF104" s="554">
        <v>2.851451</v>
      </c>
      <c r="AG104" s="555">
        <v>3.769723</v>
      </c>
      <c r="AH104" s="556">
        <v>0.756408627371294</v>
      </c>
      <c r="AI104" s="557">
        <v>-0.918272000000002</v>
      </c>
      <c r="AJ104" s="558">
        <v>4.357012</v>
      </c>
      <c r="AK104" s="554">
        <v>0</v>
      </c>
      <c r="AL104" s="555">
        <v>0</v>
      </c>
      <c r="AM104" s="552" t="s">
        <v>29</v>
      </c>
      <c r="AN104" s="557">
        <v>0</v>
      </c>
      <c r="AO104" s="558">
        <v>0</v>
      </c>
      <c r="AP104" s="554">
        <v>0</v>
      </c>
      <c r="AQ104" s="555">
        <v>0</v>
      </c>
      <c r="AR104" s="552" t="s">
        <v>29</v>
      </c>
      <c r="AS104" s="557">
        <v>0</v>
      </c>
      <c r="AT104" s="558">
        <v>0</v>
      </c>
      <c r="AU104" s="554">
        <v>-15.589696</v>
      </c>
      <c r="AV104" s="555">
        <v>-14.31280965</v>
      </c>
      <c r="AW104" s="556">
        <v>0.910787163301652</v>
      </c>
      <c r="AX104" s="557">
        <v>-1.27688634999999</v>
      </c>
      <c r="AY104" s="558">
        <v>-13.066764</v>
      </c>
      <c r="AZ104" s="568" t="s">
        <v>29</v>
      </c>
      <c r="BA104" s="552" t="s">
        <v>29</v>
      </c>
      <c r="BB104" s="552" t="s">
        <v>29</v>
      </c>
      <c r="BC104" s="573" t="s">
        <v>29</v>
      </c>
      <c r="BD104" s="574" t="s">
        <v>29</v>
      </c>
      <c r="BE104" s="554">
        <v>0.714285714285714</v>
      </c>
      <c r="BF104" s="555">
        <v>0.857142857142857</v>
      </c>
      <c r="BG104" s="552">
        <v>0.833333333333333</v>
      </c>
      <c r="BH104" s="555">
        <v>-0.142857142857143</v>
      </c>
      <c r="BI104" s="581">
        <v>3.41666667</v>
      </c>
      <c r="BJ104" s="554">
        <v>0</v>
      </c>
      <c r="BK104" s="555">
        <v>0</v>
      </c>
      <c r="BL104" s="552" t="s">
        <v>29</v>
      </c>
      <c r="BM104" s="581">
        <v>0</v>
      </c>
      <c r="BN104" s="568" t="s">
        <v>29</v>
      </c>
      <c r="BO104" s="552" t="s">
        <v>29</v>
      </c>
      <c r="BP104" s="552" t="s">
        <v>29</v>
      </c>
      <c r="BQ104" s="552" t="s">
        <v>29</v>
      </c>
      <c r="BR104" s="574" t="s">
        <v>29</v>
      </c>
      <c r="BS104" s="585">
        <v>0</v>
      </c>
      <c r="BT104" s="586">
        <v>0</v>
      </c>
      <c r="BU104" s="552" t="s">
        <v>29</v>
      </c>
      <c r="BV104" s="590">
        <v>0</v>
      </c>
      <c r="BW104" s="581">
        <v>0</v>
      </c>
      <c r="BX104" s="585">
        <v>-1.22384959623559</v>
      </c>
      <c r="BY104" s="586">
        <v>-1.35755401858525</v>
      </c>
      <c r="BZ104" s="552">
        <v>1.09848920965149</v>
      </c>
      <c r="CA104" s="590">
        <v>0.133704422349662</v>
      </c>
      <c r="CB104" s="581">
        <v>-1.50024524234444</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outlineLevel="1" spans="1:16384">
      <c r="A105" s="565" t="s">
        <v>123</v>
      </c>
      <c r="B105" s="554">
        <v>48.4599999999999</v>
      </c>
      <c r="C105" s="555">
        <v>48.46</v>
      </c>
      <c r="D105" s="556">
        <v>0.999999999999998</v>
      </c>
      <c r="E105" s="557">
        <v>-9.9475983006414e-14</v>
      </c>
      <c r="F105" s="558">
        <v>0</v>
      </c>
      <c r="G105" s="554">
        <v>0</v>
      </c>
      <c r="H105" s="555">
        <v>0</v>
      </c>
      <c r="I105" s="556" t="s">
        <v>29</v>
      </c>
      <c r="J105" s="557">
        <v>0</v>
      </c>
      <c r="K105" s="558">
        <v>0</v>
      </c>
      <c r="L105" s="554">
        <v>0</v>
      </c>
      <c r="M105" s="555">
        <v>0</v>
      </c>
      <c r="N105" s="556" t="s">
        <v>29</v>
      </c>
      <c r="O105" s="557">
        <v>0</v>
      </c>
      <c r="P105" s="558">
        <v>0</v>
      </c>
      <c r="Q105" s="554"/>
      <c r="R105" s="555"/>
      <c r="S105" s="556"/>
      <c r="T105" s="557"/>
      <c r="U105" s="558"/>
      <c r="V105" s="568"/>
      <c r="W105" s="552"/>
      <c r="X105" s="552"/>
      <c r="Y105" s="573"/>
      <c r="Z105" s="574"/>
      <c r="AA105" s="554">
        <v>27.260528</v>
      </c>
      <c r="AB105" s="555">
        <v>15.42678869</v>
      </c>
      <c r="AC105" s="556">
        <v>1.76709025759009</v>
      </c>
      <c r="AD105" s="557">
        <v>11.83373931</v>
      </c>
      <c r="AE105" s="558">
        <v>21.122153</v>
      </c>
      <c r="AF105" s="554">
        <v>3.78014099999999</v>
      </c>
      <c r="AG105" s="555">
        <v>9.764426</v>
      </c>
      <c r="AH105" s="556">
        <v>0.387133969779687</v>
      </c>
      <c r="AI105" s="557">
        <v>-5.98428500000001</v>
      </c>
      <c r="AJ105" s="558">
        <v>-6.498502</v>
      </c>
      <c r="AK105" s="554">
        <v>0</v>
      </c>
      <c r="AL105" s="555">
        <v>0</v>
      </c>
      <c r="AM105" s="552" t="s">
        <v>29</v>
      </c>
      <c r="AN105" s="557">
        <v>0</v>
      </c>
      <c r="AO105" s="558">
        <v>0</v>
      </c>
      <c r="AP105" s="554">
        <v>0</v>
      </c>
      <c r="AQ105" s="555">
        <v>0</v>
      </c>
      <c r="AR105" s="552" t="s">
        <v>29</v>
      </c>
      <c r="AS105" s="557">
        <v>0</v>
      </c>
      <c r="AT105" s="558">
        <v>0</v>
      </c>
      <c r="AU105" s="554">
        <v>17.4193309999999</v>
      </c>
      <c r="AV105" s="555">
        <v>23.26878531</v>
      </c>
      <c r="AW105" s="556">
        <v>0.748613679997889</v>
      </c>
      <c r="AX105" s="557">
        <v>-5.84945431000009</v>
      </c>
      <c r="AY105" s="558">
        <v>-14.623651</v>
      </c>
      <c r="AZ105" s="568">
        <v>0.35945792406108</v>
      </c>
      <c r="BA105" s="552">
        <v>0.480164781469253</v>
      </c>
      <c r="BB105" s="552">
        <v>0.74861367999789</v>
      </c>
      <c r="BC105" s="573">
        <v>-0.120706857408173</v>
      </c>
      <c r="BD105" s="574" t="s">
        <v>29</v>
      </c>
      <c r="BE105" s="554">
        <v>0.142857142857143</v>
      </c>
      <c r="BF105" s="555">
        <v>0.571428571428571</v>
      </c>
      <c r="BG105" s="552">
        <v>0.25</v>
      </c>
      <c r="BH105" s="555">
        <v>-0.428571428571429</v>
      </c>
      <c r="BI105" s="581">
        <v>3.83333333</v>
      </c>
      <c r="BJ105" s="554">
        <v>339.219999999999</v>
      </c>
      <c r="BK105" s="555">
        <v>84.805</v>
      </c>
      <c r="BL105" s="552">
        <v>3.99999999999999</v>
      </c>
      <c r="BM105" s="581">
        <v>254.414999999999</v>
      </c>
      <c r="BN105" s="568">
        <v>0.562536690053654</v>
      </c>
      <c r="BO105" s="552">
        <v>0.31834066632274</v>
      </c>
      <c r="BP105" s="552">
        <v>1.76709025759009</v>
      </c>
      <c r="BQ105" s="552">
        <v>0.244196023730913</v>
      </c>
      <c r="BR105" s="574" t="s">
        <v>29</v>
      </c>
      <c r="BS105" s="585">
        <v>1.7776618266528</v>
      </c>
      <c r="BT105" s="586">
        <v>3.14128889516798</v>
      </c>
      <c r="BU105" s="552">
        <v>0.565902050393153</v>
      </c>
      <c r="BV105" s="590">
        <v>-1.36362706851518</v>
      </c>
      <c r="BW105" s="581">
        <v>0</v>
      </c>
      <c r="BX105" s="585">
        <v>0.638994629891245</v>
      </c>
      <c r="BY105" s="586">
        <v>1.50833629588012</v>
      </c>
      <c r="BZ105" s="552">
        <v>0.42364201646317</v>
      </c>
      <c r="CA105" s="590">
        <v>-0.86934166598888</v>
      </c>
      <c r="CB105" s="581">
        <v>-0.692337140063326</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1" spans="1:16384">
      <c r="A106" s="565" t="s">
        <v>124</v>
      </c>
      <c r="B106" s="554">
        <v>0</v>
      </c>
      <c r="C106" s="555">
        <v>0</v>
      </c>
      <c r="D106" s="556" t="s">
        <v>29</v>
      </c>
      <c r="E106" s="557">
        <v>0</v>
      </c>
      <c r="F106" s="558">
        <v>0</v>
      </c>
      <c r="G106" s="554">
        <v>0</v>
      </c>
      <c r="H106" s="555">
        <v>0</v>
      </c>
      <c r="I106" s="556" t="s">
        <v>29</v>
      </c>
      <c r="J106" s="557">
        <v>0</v>
      </c>
      <c r="K106" s="558">
        <v>0</v>
      </c>
      <c r="L106" s="554">
        <v>0</v>
      </c>
      <c r="M106" s="555">
        <v>0</v>
      </c>
      <c r="N106" s="556" t="s">
        <v>29</v>
      </c>
      <c r="O106" s="557">
        <v>0</v>
      </c>
      <c r="P106" s="558">
        <v>0</v>
      </c>
      <c r="Q106" s="554"/>
      <c r="R106" s="555"/>
      <c r="S106" s="556"/>
      <c r="T106" s="557"/>
      <c r="U106" s="558"/>
      <c r="V106" s="568"/>
      <c r="W106" s="552"/>
      <c r="X106" s="552"/>
      <c r="Y106" s="573"/>
      <c r="Z106" s="574"/>
      <c r="AA106" s="554">
        <v>-0.378499999999981</v>
      </c>
      <c r="AB106" s="555">
        <v>0</v>
      </c>
      <c r="AC106" s="556" t="s">
        <v>29</v>
      </c>
      <c r="AD106" s="557">
        <v>-0.378499999999981</v>
      </c>
      <c r="AE106" s="558">
        <v>0</v>
      </c>
      <c r="AF106" s="554">
        <v>-2.36616282123236e-15</v>
      </c>
      <c r="AG106" s="555">
        <v>0</v>
      </c>
      <c r="AH106" s="556" t="s">
        <v>29</v>
      </c>
      <c r="AI106" s="557">
        <v>-2.36616282123236e-15</v>
      </c>
      <c r="AJ106" s="558">
        <v>0</v>
      </c>
      <c r="AK106" s="554">
        <v>0</v>
      </c>
      <c r="AL106" s="555">
        <v>0</v>
      </c>
      <c r="AM106" s="552" t="s">
        <v>29</v>
      </c>
      <c r="AN106" s="557">
        <v>0</v>
      </c>
      <c r="AO106" s="558">
        <v>0</v>
      </c>
      <c r="AP106" s="554">
        <v>0</v>
      </c>
      <c r="AQ106" s="555">
        <v>0</v>
      </c>
      <c r="AR106" s="552" t="s">
        <v>29</v>
      </c>
      <c r="AS106" s="557">
        <v>0</v>
      </c>
      <c r="AT106" s="558">
        <v>0</v>
      </c>
      <c r="AU106" s="554">
        <v>0.378499999999983</v>
      </c>
      <c r="AV106" s="555">
        <v>0</v>
      </c>
      <c r="AW106" s="556" t="s">
        <v>29</v>
      </c>
      <c r="AX106" s="557">
        <v>0.378499999999983</v>
      </c>
      <c r="AY106" s="558">
        <v>0</v>
      </c>
      <c r="AZ106" s="568" t="s">
        <v>29</v>
      </c>
      <c r="BA106" s="552" t="s">
        <v>29</v>
      </c>
      <c r="BB106" s="552" t="s">
        <v>29</v>
      </c>
      <c r="BC106" s="573" t="s">
        <v>29</v>
      </c>
      <c r="BD106" s="574" t="s">
        <v>29</v>
      </c>
      <c r="BE106" s="554">
        <v>1.71428571428571</v>
      </c>
      <c r="BF106" s="555">
        <v>0</v>
      </c>
      <c r="BG106" s="552" t="s">
        <v>29</v>
      </c>
      <c r="BH106" s="555">
        <v>1.71428571428571</v>
      </c>
      <c r="BI106" s="581">
        <v>0</v>
      </c>
      <c r="BJ106" s="554">
        <v>0</v>
      </c>
      <c r="BK106" s="555" t="s">
        <v>29</v>
      </c>
      <c r="BL106" s="552" t="s">
        <v>29</v>
      </c>
      <c r="BM106" s="581" t="s">
        <v>29</v>
      </c>
      <c r="BN106" s="568" t="s">
        <v>29</v>
      </c>
      <c r="BO106" s="552" t="s">
        <v>29</v>
      </c>
      <c r="BP106" s="552" t="s">
        <v>29</v>
      </c>
      <c r="BQ106" s="552" t="s">
        <v>29</v>
      </c>
      <c r="BR106" s="574" t="s">
        <v>29</v>
      </c>
      <c r="BS106" s="585">
        <v>0</v>
      </c>
      <c r="BT106" s="586" t="s">
        <v>29</v>
      </c>
      <c r="BU106" s="552" t="s">
        <v>29</v>
      </c>
      <c r="BV106" s="590" t="s">
        <v>29</v>
      </c>
      <c r="BW106" s="581" t="s">
        <v>29</v>
      </c>
      <c r="BX106" s="585">
        <v>-1.00000000000001</v>
      </c>
      <c r="BY106" s="586" t="s">
        <v>29</v>
      </c>
      <c r="BZ106" s="552" t="s">
        <v>29</v>
      </c>
      <c r="CA106" s="590" t="s">
        <v>29</v>
      </c>
      <c r="CB106" s="581" t="s">
        <v>29</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1" spans="1:16384">
      <c r="A107" s="565" t="s">
        <v>125</v>
      </c>
      <c r="B107" s="554">
        <v>0</v>
      </c>
      <c r="C107" s="555">
        <v>0</v>
      </c>
      <c r="D107" s="556" t="s">
        <v>29</v>
      </c>
      <c r="E107" s="557">
        <v>0</v>
      </c>
      <c r="F107" s="558">
        <v>0</v>
      </c>
      <c r="G107" s="554">
        <v>0</v>
      </c>
      <c r="H107" s="555">
        <v>0</v>
      </c>
      <c r="I107" s="556" t="s">
        <v>29</v>
      </c>
      <c r="J107" s="557">
        <v>0</v>
      </c>
      <c r="K107" s="558">
        <v>0</v>
      </c>
      <c r="L107" s="554">
        <v>0</v>
      </c>
      <c r="M107" s="555">
        <v>0</v>
      </c>
      <c r="N107" s="556" t="s">
        <v>29</v>
      </c>
      <c r="O107" s="557">
        <v>0</v>
      </c>
      <c r="P107" s="558">
        <v>0</v>
      </c>
      <c r="Q107" s="554"/>
      <c r="R107" s="555"/>
      <c r="S107" s="556"/>
      <c r="T107" s="557"/>
      <c r="U107" s="558"/>
      <c r="V107" s="568"/>
      <c r="W107" s="552"/>
      <c r="X107" s="552"/>
      <c r="Y107" s="573"/>
      <c r="Z107" s="574"/>
      <c r="AA107" s="554">
        <v>0</v>
      </c>
      <c r="AB107" s="555">
        <v>0</v>
      </c>
      <c r="AC107" s="556" t="s">
        <v>29</v>
      </c>
      <c r="AD107" s="557">
        <v>0</v>
      </c>
      <c r="AE107" s="558">
        <v>0</v>
      </c>
      <c r="AF107" s="554">
        <v>0</v>
      </c>
      <c r="AG107" s="555">
        <v>0</v>
      </c>
      <c r="AH107" s="556" t="s">
        <v>29</v>
      </c>
      <c r="AI107" s="557">
        <v>0</v>
      </c>
      <c r="AJ107" s="558">
        <v>0</v>
      </c>
      <c r="AK107" s="554">
        <v>0</v>
      </c>
      <c r="AL107" s="555">
        <v>0</v>
      </c>
      <c r="AM107" s="552" t="s">
        <v>29</v>
      </c>
      <c r="AN107" s="557">
        <v>0</v>
      </c>
      <c r="AO107" s="558">
        <v>0</v>
      </c>
      <c r="AP107" s="554">
        <v>0</v>
      </c>
      <c r="AQ107" s="555">
        <v>0</v>
      </c>
      <c r="AR107" s="552" t="s">
        <v>29</v>
      </c>
      <c r="AS107" s="557">
        <v>0</v>
      </c>
      <c r="AT107" s="558">
        <v>0</v>
      </c>
      <c r="AU107" s="554">
        <v>0</v>
      </c>
      <c r="AV107" s="555">
        <v>0</v>
      </c>
      <c r="AW107" s="556" t="s">
        <v>29</v>
      </c>
      <c r="AX107" s="557">
        <v>0</v>
      </c>
      <c r="AY107" s="558">
        <v>0</v>
      </c>
      <c r="AZ107" s="568" t="s">
        <v>29</v>
      </c>
      <c r="BA107" s="552" t="s">
        <v>29</v>
      </c>
      <c r="BB107" s="552" t="s">
        <v>29</v>
      </c>
      <c r="BC107" s="573" t="s">
        <v>29</v>
      </c>
      <c r="BD107" s="574" t="s">
        <v>29</v>
      </c>
      <c r="BE107" s="554">
        <v>0</v>
      </c>
      <c r="BF107" s="555">
        <v>0</v>
      </c>
      <c r="BG107" s="552" t="s">
        <v>29</v>
      </c>
      <c r="BH107" s="555">
        <v>0</v>
      </c>
      <c r="BI107" s="581">
        <v>0</v>
      </c>
      <c r="BJ107" s="554" t="s">
        <v>29</v>
      </c>
      <c r="BK107" s="555" t="s">
        <v>29</v>
      </c>
      <c r="BL107" s="552" t="s">
        <v>29</v>
      </c>
      <c r="BM107" s="581" t="s">
        <v>29</v>
      </c>
      <c r="BN107" s="568" t="s">
        <v>29</v>
      </c>
      <c r="BO107" s="552" t="s">
        <v>29</v>
      </c>
      <c r="BP107" s="552" t="s">
        <v>29</v>
      </c>
      <c r="BQ107" s="552" t="s">
        <v>29</v>
      </c>
      <c r="BR107" s="574" t="s">
        <v>29</v>
      </c>
      <c r="BS107" s="585" t="s">
        <v>29</v>
      </c>
      <c r="BT107" s="586" t="s">
        <v>29</v>
      </c>
      <c r="BU107" s="552" t="s">
        <v>29</v>
      </c>
      <c r="BV107" s="590" t="s">
        <v>29</v>
      </c>
      <c r="BW107" s="581" t="s">
        <v>29</v>
      </c>
      <c r="BX107" s="585" t="s">
        <v>29</v>
      </c>
      <c r="BY107" s="586" t="s">
        <v>29</v>
      </c>
      <c r="BZ107" s="552" t="s">
        <v>29</v>
      </c>
      <c r="CA107" s="590" t="s">
        <v>29</v>
      </c>
      <c r="CB107" s="581" t="s">
        <v>29</v>
      </c>
      <c r="XEI107" s="172"/>
      <c r="XEJ107" s="172"/>
      <c r="XEK107" s="172"/>
      <c r="XEL107" s="172"/>
      <c r="XEM107" s="172"/>
      <c r="XEN107" s="172"/>
      <c r="XEO107" s="172"/>
      <c r="XEP107" s="172"/>
      <c r="XEQ107" s="172"/>
      <c r="XER107" s="172"/>
      <c r="XES107" s="164"/>
      <c r="XET107" s="164"/>
      <c r="XEU107" s="164"/>
      <c r="XEV107" s="164"/>
      <c r="XEW107" s="164"/>
      <c r="XEX107" s="164"/>
      <c r="XEY107" s="164"/>
      <c r="XEZ107" s="164"/>
      <c r="XFA107" s="164"/>
      <c r="XFB107" s="164"/>
      <c r="XFC107" s="164"/>
      <c r="XFD107" s="164"/>
    </row>
    <row r="108" s="159" customFormat="1" ht="16.2" spans="1:80">
      <c r="A108" s="213" t="s">
        <v>126</v>
      </c>
      <c r="B108" s="214">
        <v>48.4599999999999</v>
      </c>
      <c r="C108" s="215">
        <v>48.46</v>
      </c>
      <c r="D108" s="216">
        <v>0.999999999999998</v>
      </c>
      <c r="E108" s="215">
        <v>-9.9475983006414e-14</v>
      </c>
      <c r="F108" s="217">
        <v>0</v>
      </c>
      <c r="G108" s="214">
        <v>0</v>
      </c>
      <c r="H108" s="215">
        <v>0</v>
      </c>
      <c r="I108" s="216" t="s">
        <v>29</v>
      </c>
      <c r="J108" s="215">
        <v>0</v>
      </c>
      <c r="K108" s="217">
        <v>0</v>
      </c>
      <c r="L108" s="214">
        <v>0</v>
      </c>
      <c r="M108" s="215">
        <v>0</v>
      </c>
      <c r="N108" s="216" t="s">
        <v>29</v>
      </c>
      <c r="O108" s="215">
        <v>0</v>
      </c>
      <c r="P108" s="217">
        <v>3.526547</v>
      </c>
      <c r="Q108" s="214">
        <v>0</v>
      </c>
      <c r="R108" s="215"/>
      <c r="S108" s="216"/>
      <c r="T108" s="215"/>
      <c r="U108" s="217"/>
      <c r="V108" s="237"/>
      <c r="W108" s="238"/>
      <c r="X108" s="238"/>
      <c r="Y108" s="216"/>
      <c r="Z108" s="257"/>
      <c r="AA108" s="214">
        <v>144.929008</v>
      </c>
      <c r="AB108" s="215">
        <v>130.45484007</v>
      </c>
      <c r="AC108" s="216">
        <v>1.110951559346</v>
      </c>
      <c r="AD108" s="215">
        <v>14.47416793</v>
      </c>
      <c r="AE108" s="217">
        <v>170.474226</v>
      </c>
      <c r="AF108" s="214">
        <v>23.878104</v>
      </c>
      <c r="AG108" s="215">
        <v>36.67668933</v>
      </c>
      <c r="AH108" s="216">
        <v>0.651043058580227</v>
      </c>
      <c r="AI108" s="215">
        <v>-12.79858533</v>
      </c>
      <c r="AJ108" s="217">
        <v>-36.867898</v>
      </c>
      <c r="AK108" s="214">
        <v>0</v>
      </c>
      <c r="AL108" s="215">
        <v>0</v>
      </c>
      <c r="AM108" s="238" t="s">
        <v>29</v>
      </c>
      <c r="AN108" s="215">
        <v>0</v>
      </c>
      <c r="AO108" s="217">
        <v>0</v>
      </c>
      <c r="AP108" s="214">
        <v>0</v>
      </c>
      <c r="AQ108" s="215">
        <v>0</v>
      </c>
      <c r="AR108" s="238" t="s">
        <v>29</v>
      </c>
      <c r="AS108" s="215">
        <v>0</v>
      </c>
      <c r="AT108" s="217">
        <v>0</v>
      </c>
      <c r="AU108" s="214">
        <v>-120.347112</v>
      </c>
      <c r="AV108" s="215">
        <v>-118.6715294</v>
      </c>
      <c r="AW108" s="216">
        <v>0.985880500500232</v>
      </c>
      <c r="AX108" s="215">
        <v>-1.67558260000006</v>
      </c>
      <c r="AY108" s="217">
        <v>-137.132875</v>
      </c>
      <c r="AZ108" s="237">
        <v>-2.48343194387124</v>
      </c>
      <c r="BA108" s="238">
        <v>-2.44885533223277</v>
      </c>
      <c r="BB108" s="238">
        <v>0.985880500500229</v>
      </c>
      <c r="BC108" s="216">
        <v>-0.0345766116384709</v>
      </c>
      <c r="BD108" s="257" t="s">
        <v>29</v>
      </c>
      <c r="BE108" s="214">
        <v>10.5714285714286</v>
      </c>
      <c r="BF108" s="215">
        <v>9.42857142857143</v>
      </c>
      <c r="BG108" s="238">
        <v>1.12121212121212</v>
      </c>
      <c r="BH108" s="215">
        <v>1.14285714285714</v>
      </c>
      <c r="BI108" s="279">
        <v>57.5</v>
      </c>
      <c r="BJ108" s="214">
        <v>4.58405405405405</v>
      </c>
      <c r="BK108" s="215">
        <v>5.13969696969697</v>
      </c>
      <c r="BL108" s="238">
        <v>0.89189189189189</v>
      </c>
      <c r="BM108" s="279">
        <v>-0.555642915642925</v>
      </c>
      <c r="BN108" s="237">
        <v>2.99069352042923</v>
      </c>
      <c r="BO108" s="238">
        <v>2.69201073194387</v>
      </c>
      <c r="BP108" s="238">
        <v>1.11095155934601</v>
      </c>
      <c r="BQ108" s="238">
        <v>0.298682788485355</v>
      </c>
      <c r="BR108" s="257" t="s">
        <v>29</v>
      </c>
      <c r="BS108" s="292">
        <v>0.334370604399638</v>
      </c>
      <c r="BT108" s="293">
        <v>0.371469544357244</v>
      </c>
      <c r="BU108" s="238">
        <v>0.900129255490383</v>
      </c>
      <c r="BV108" s="238">
        <v>-0.0370989399576062</v>
      </c>
      <c r="BW108" s="279">
        <v>0</v>
      </c>
      <c r="BX108" s="292">
        <v>-0.830386640057593</v>
      </c>
      <c r="BY108" s="293">
        <v>-0.909675174461314</v>
      </c>
      <c r="BZ108" s="238">
        <v>1.08716136993699</v>
      </c>
      <c r="CA108" s="238">
        <v>0.0792885344037202</v>
      </c>
      <c r="CB108" s="279">
        <v>-0.804419988978275</v>
      </c>
    </row>
    <row r="109" s="159" customFormat="1" ht="16.2" spans="1:16384">
      <c r="A109" s="302" t="s">
        <v>127</v>
      </c>
      <c r="B109" s="303">
        <v>700.145811999999</v>
      </c>
      <c r="C109" s="304">
        <v>2769.75894714</v>
      </c>
      <c r="D109" s="305">
        <v>0.25278221872808</v>
      </c>
      <c r="E109" s="306">
        <v>-2069.61313514</v>
      </c>
      <c r="F109" s="307">
        <v>844.589312</v>
      </c>
      <c r="G109" s="303">
        <v>45.2214609999999</v>
      </c>
      <c r="H109" s="304">
        <v>91.06720695</v>
      </c>
      <c r="I109" s="305">
        <v>0.496572394328823</v>
      </c>
      <c r="J109" s="306">
        <v>-45.8457459500001</v>
      </c>
      <c r="K109" s="307">
        <v>209.007476</v>
      </c>
      <c r="L109" s="303">
        <v>352.329339</v>
      </c>
      <c r="M109" s="304">
        <v>1982.21161176</v>
      </c>
      <c r="N109" s="305">
        <v>0.177745573131401</v>
      </c>
      <c r="O109" s="306">
        <v>-1629.88227276</v>
      </c>
      <c r="P109" s="307">
        <v>266.143884</v>
      </c>
      <c r="Q109" s="303">
        <v>141.232279</v>
      </c>
      <c r="R109" s="304">
        <v>536.11681234</v>
      </c>
      <c r="S109" s="305">
        <v>0.263435646391241</v>
      </c>
      <c r="T109" s="306">
        <v>-394.88453334</v>
      </c>
      <c r="U109" s="307">
        <v>339.143133</v>
      </c>
      <c r="V109" s="311">
        <v>0.201718380056524</v>
      </c>
      <c r="W109" s="312">
        <v>0.193560819757829</v>
      </c>
      <c r="X109" s="312">
        <v>1.04214468769507</v>
      </c>
      <c r="Y109" s="305">
        <v>0.0081575602986953</v>
      </c>
      <c r="Z109" s="315">
        <v>0.401547980990789</v>
      </c>
      <c r="AA109" s="303">
        <v>449.287219999999</v>
      </c>
      <c r="AB109" s="304">
        <v>582.5223998</v>
      </c>
      <c r="AC109" s="305">
        <v>0.77127887297425</v>
      </c>
      <c r="AD109" s="306">
        <v>-133.235179800001</v>
      </c>
      <c r="AE109" s="307">
        <v>311.689318</v>
      </c>
      <c r="AF109" s="303">
        <v>167.669281</v>
      </c>
      <c r="AG109" s="304">
        <v>289.38499409</v>
      </c>
      <c r="AH109" s="305">
        <v>0.579398671058438</v>
      </c>
      <c r="AI109" s="306">
        <v>-121.71571309</v>
      </c>
      <c r="AJ109" s="307">
        <v>70.107549</v>
      </c>
      <c r="AK109" s="303">
        <v>0.388375</v>
      </c>
      <c r="AL109" s="304">
        <v>0.21</v>
      </c>
      <c r="AM109" s="312">
        <v>1.84940476190476</v>
      </c>
      <c r="AN109" s="304">
        <v>0.178375</v>
      </c>
      <c r="AO109" s="317">
        <v>0.1684</v>
      </c>
      <c r="AP109" s="303">
        <v>0.068202</v>
      </c>
      <c r="AQ109" s="304">
        <v>0</v>
      </c>
      <c r="AR109" s="312" t="s">
        <v>29</v>
      </c>
      <c r="AS109" s="304">
        <v>0.068202</v>
      </c>
      <c r="AT109" s="317">
        <v>0.088629</v>
      </c>
      <c r="AU109" s="303">
        <v>-314.041316</v>
      </c>
      <c r="AV109" s="304">
        <v>-175.21726546</v>
      </c>
      <c r="AW109" s="305">
        <v>0.207703360878603</v>
      </c>
      <c r="AX109" s="306">
        <v>-138.82405054</v>
      </c>
      <c r="AY109" s="307">
        <v>-12.2791439999999</v>
      </c>
      <c r="AZ109" s="311">
        <v>-0.448537019885795</v>
      </c>
      <c r="BA109" s="312">
        <v>-0.0632608356192607</v>
      </c>
      <c r="BB109" s="312">
        <v>-5.09027972038408</v>
      </c>
      <c r="BC109" s="305">
        <v>-0.385276184266534</v>
      </c>
      <c r="BD109" s="315">
        <v>-0.0145385974289951</v>
      </c>
      <c r="BE109" s="303">
        <v>205</v>
      </c>
      <c r="BF109" s="306">
        <v>142.428571428571</v>
      </c>
      <c r="BG109" s="312">
        <v>1.43931795386158</v>
      </c>
      <c r="BH109" s="304">
        <v>62.5714285714286</v>
      </c>
      <c r="BI109" s="319">
        <v>473.416666656667</v>
      </c>
      <c r="BJ109" s="303">
        <v>3.41534542439024</v>
      </c>
      <c r="BK109" s="306">
        <v>19.4466525877432</v>
      </c>
      <c r="BL109" s="312">
        <v>0.175626391687732</v>
      </c>
      <c r="BM109" s="319">
        <v>-16.031307163353</v>
      </c>
      <c r="BN109" s="311">
        <v>0.641705216684207</v>
      </c>
      <c r="BO109" s="312">
        <v>0.210315197429546</v>
      </c>
      <c r="BP109" s="312">
        <v>3.05115951926952</v>
      </c>
      <c r="BQ109" s="312">
        <v>0.431390019254661</v>
      </c>
      <c r="BR109" s="315">
        <v>0.369042460722022</v>
      </c>
      <c r="BS109" s="324">
        <v>1.55834793609309</v>
      </c>
      <c r="BT109" s="325">
        <v>4.75476813954442</v>
      </c>
      <c r="BU109" s="312">
        <v>0.327744253843343</v>
      </c>
      <c r="BV109" s="312">
        <v>-3.19642020345134</v>
      </c>
      <c r="BW109" s="319">
        <v>2.70971529412503</v>
      </c>
      <c r="BX109" s="324">
        <v>-0.698976739200372</v>
      </c>
      <c r="BY109" s="325">
        <v>-0.300790605683418</v>
      </c>
      <c r="BZ109" s="312">
        <v>-0.323798436497865</v>
      </c>
      <c r="CA109" s="312">
        <v>-0.398186133516954</v>
      </c>
      <c r="CB109" s="319">
        <v>-0.0393954598084749</v>
      </c>
      <c r="XEI109" s="172"/>
      <c r="XEJ109" s="172"/>
      <c r="XEK109" s="172"/>
      <c r="XEL109" s="172"/>
      <c r="XEM109" s="172"/>
      <c r="XEN109" s="172"/>
      <c r="XEO109" s="172"/>
      <c r="XEP109" s="172"/>
      <c r="XEQ109" s="172"/>
      <c r="XER109" s="172"/>
      <c r="XES109" s="164"/>
      <c r="XET109" s="164"/>
      <c r="XEU109" s="164"/>
      <c r="XEV109" s="164"/>
      <c r="XEW109" s="164"/>
      <c r="XEX109" s="164"/>
      <c r="XEY109" s="164"/>
      <c r="XEZ109" s="164"/>
      <c r="XFA109" s="164"/>
      <c r="XFB109" s="164"/>
      <c r="XFC109" s="164"/>
      <c r="XFD109" s="164"/>
    </row>
    <row r="110" s="159" customFormat="1" outlineLevel="3" spans="1:80">
      <c r="A110" s="565" t="s">
        <v>128</v>
      </c>
      <c r="B110" s="554">
        <v>20.1674670000009</v>
      </c>
      <c r="C110" s="555">
        <v>21.6667296</v>
      </c>
      <c r="D110" s="556">
        <v>0.930803465604742</v>
      </c>
      <c r="E110" s="557">
        <v>-1.49926259999915</v>
      </c>
      <c r="F110" s="558">
        <v>55.601577</v>
      </c>
      <c r="G110" s="554">
        <v>0</v>
      </c>
      <c r="H110" s="555">
        <v>0</v>
      </c>
      <c r="I110" s="556" t="s">
        <v>29</v>
      </c>
      <c r="J110" s="557">
        <v>0</v>
      </c>
      <c r="K110" s="558">
        <v>0</v>
      </c>
      <c r="L110" s="554">
        <v>15.480764000001</v>
      </c>
      <c r="M110" s="555">
        <v>14.52537553</v>
      </c>
      <c r="N110" s="556">
        <v>1.06577375352726</v>
      </c>
      <c r="O110" s="557">
        <v>0.955388470001045</v>
      </c>
      <c r="P110" s="558">
        <v>38.097842</v>
      </c>
      <c r="Q110" s="554">
        <v>4.68670299999981</v>
      </c>
      <c r="R110" s="555">
        <v>7.14135407</v>
      </c>
      <c r="S110" s="556">
        <v>0.656276520399416</v>
      </c>
      <c r="T110" s="557">
        <v>-2.45465107000019</v>
      </c>
      <c r="U110" s="558">
        <v>17.503735</v>
      </c>
      <c r="V110" s="568">
        <v>0.232389273278573</v>
      </c>
      <c r="W110" s="552">
        <v>0.329599999715693</v>
      </c>
      <c r="X110" s="552">
        <v>0.705064543322294</v>
      </c>
      <c r="Y110" s="573">
        <v>-0.0972107264371198</v>
      </c>
      <c r="Z110" s="574">
        <v>0.31480644874515</v>
      </c>
      <c r="AA110" s="554">
        <v>3.48655</v>
      </c>
      <c r="AB110" s="555">
        <v>4.71244936</v>
      </c>
      <c r="AC110" s="556">
        <v>0.73985940933273</v>
      </c>
      <c r="AD110" s="557">
        <v>-1.22589936</v>
      </c>
      <c r="AE110" s="558">
        <v>4.634533</v>
      </c>
      <c r="AF110" s="554">
        <v>-0.403513000000009</v>
      </c>
      <c r="AG110" s="555">
        <v>0.51900209</v>
      </c>
      <c r="AH110" s="556">
        <v>-0.777478564681713</v>
      </c>
      <c r="AI110" s="557">
        <v>-0.922515090000009</v>
      </c>
      <c r="AJ110" s="558">
        <v>0.302066999999999</v>
      </c>
      <c r="AK110" s="554">
        <v>0</v>
      </c>
      <c r="AL110" s="555">
        <v>0</v>
      </c>
      <c r="AM110" s="552" t="s">
        <v>29</v>
      </c>
      <c r="AN110" s="557">
        <v>0</v>
      </c>
      <c r="AO110" s="558">
        <v>0</v>
      </c>
      <c r="AP110" s="554">
        <v>0</v>
      </c>
      <c r="AQ110" s="555">
        <v>0</v>
      </c>
      <c r="AR110" s="552" t="s">
        <v>29</v>
      </c>
      <c r="AS110" s="557">
        <v>0</v>
      </c>
      <c r="AT110" s="558">
        <v>0</v>
      </c>
      <c r="AU110" s="554">
        <v>1.60366599999982</v>
      </c>
      <c r="AV110" s="555">
        <v>1.90990262</v>
      </c>
      <c r="AW110" s="556">
        <v>0.83965851620216</v>
      </c>
      <c r="AX110" s="557">
        <v>-0.306236620000182</v>
      </c>
      <c r="AY110" s="558">
        <v>12.567135</v>
      </c>
      <c r="AZ110" s="568">
        <v>0.0795174723726956</v>
      </c>
      <c r="BA110" s="552">
        <v>0.0881490956530883</v>
      </c>
      <c r="BB110" s="552">
        <v>0.902079275840077</v>
      </c>
      <c r="BC110" s="573">
        <v>-0.00863162328039274</v>
      </c>
      <c r="BD110" s="574">
        <v>0.226021197204533</v>
      </c>
      <c r="BE110" s="554">
        <v>1.28571428571429</v>
      </c>
      <c r="BF110" s="555">
        <v>1.14285714285714</v>
      </c>
      <c r="BG110" s="552">
        <v>1.125</v>
      </c>
      <c r="BH110" s="555">
        <v>0.142857142857143</v>
      </c>
      <c r="BI110" s="581">
        <v>7.83333333</v>
      </c>
      <c r="BJ110" s="554">
        <v>15.6858076666673</v>
      </c>
      <c r="BK110" s="555">
        <v>18.9583884</v>
      </c>
      <c r="BL110" s="552">
        <v>0.827380858315326</v>
      </c>
      <c r="BM110" s="581">
        <v>-3.27258073333267</v>
      </c>
      <c r="BN110" s="568">
        <v>0.172879915955725</v>
      </c>
      <c r="BO110" s="552">
        <v>0.217497031024008</v>
      </c>
      <c r="BP110" s="552">
        <v>0.794861038524436</v>
      </c>
      <c r="BQ110" s="552">
        <v>-0.0446171150682835</v>
      </c>
      <c r="BR110" s="574">
        <v>0.0833525459178973</v>
      </c>
      <c r="BS110" s="585">
        <v>5.78436190503531</v>
      </c>
      <c r="BT110" s="586">
        <v>4.59776391103755</v>
      </c>
      <c r="BU110" s="552">
        <v>1.25808154071356</v>
      </c>
      <c r="BV110" s="590">
        <v>1.18659799399776</v>
      </c>
      <c r="BW110" s="581">
        <v>11.997234025521</v>
      </c>
      <c r="BX110" s="585">
        <v>0.459957837977318</v>
      </c>
      <c r="BY110" s="586">
        <v>0.405288730784366</v>
      </c>
      <c r="BZ110" s="552">
        <v>1.13488928519465</v>
      </c>
      <c r="CA110" s="590">
        <v>0.0546691071929513</v>
      </c>
      <c r="CB110" s="581">
        <v>2.71162919759122</v>
      </c>
    </row>
    <row r="111" s="159" customFormat="1" outlineLevel="3" spans="1:80">
      <c r="A111" s="565" t="s">
        <v>129</v>
      </c>
      <c r="B111" s="554">
        <v>26.3735910000011</v>
      </c>
      <c r="C111" s="555">
        <v>31.9002816</v>
      </c>
      <c r="D111" s="556">
        <v>0.826751040341947</v>
      </c>
      <c r="E111" s="557">
        <v>-5.52669059999894</v>
      </c>
      <c r="F111" s="558">
        <v>64.932789</v>
      </c>
      <c r="G111" s="554">
        <v>0</v>
      </c>
      <c r="H111" s="555">
        <v>0</v>
      </c>
      <c r="I111" s="556" t="s">
        <v>29</v>
      </c>
      <c r="J111" s="557">
        <v>0</v>
      </c>
      <c r="K111" s="558">
        <v>0</v>
      </c>
      <c r="L111" s="554">
        <v>20.0109870000001</v>
      </c>
      <c r="M111" s="555">
        <v>21.43698923</v>
      </c>
      <c r="N111" s="556">
        <v>0.933479360618221</v>
      </c>
      <c r="O111" s="557">
        <v>-1.42600222999991</v>
      </c>
      <c r="P111" s="558">
        <v>43.114044</v>
      </c>
      <c r="Q111" s="554">
        <v>6.36260400000097</v>
      </c>
      <c r="R111" s="555">
        <v>10.46329237</v>
      </c>
      <c r="S111" s="556">
        <v>0.608088140425438</v>
      </c>
      <c r="T111" s="557">
        <v>-4.10068836999903</v>
      </c>
      <c r="U111" s="558">
        <v>21.818745</v>
      </c>
      <c r="V111" s="568">
        <v>0.241249058575327</v>
      </c>
      <c r="W111" s="552">
        <v>0.328000000163008</v>
      </c>
      <c r="X111" s="552">
        <v>0.73551542212022</v>
      </c>
      <c r="Y111" s="573">
        <v>-0.086750941587681</v>
      </c>
      <c r="Z111" s="574">
        <v>0.336020450315171</v>
      </c>
      <c r="AA111" s="554">
        <v>2.82936499999999</v>
      </c>
      <c r="AB111" s="555">
        <v>4.05964669</v>
      </c>
      <c r="AC111" s="556">
        <v>0.696948581010627</v>
      </c>
      <c r="AD111" s="557">
        <v>-1.23028169000001</v>
      </c>
      <c r="AE111" s="558">
        <v>4.217403</v>
      </c>
      <c r="AF111" s="554">
        <v>0.0963420000000906</v>
      </c>
      <c r="AG111" s="555">
        <v>0.357671010000001</v>
      </c>
      <c r="AH111" s="556">
        <v>0.269359263978622</v>
      </c>
      <c r="AI111" s="557">
        <v>-0.26132900999991</v>
      </c>
      <c r="AJ111" s="558">
        <v>0.23918</v>
      </c>
      <c r="AK111" s="554">
        <v>0</v>
      </c>
      <c r="AL111" s="555">
        <v>0</v>
      </c>
      <c r="AM111" s="552" t="s">
        <v>29</v>
      </c>
      <c r="AN111" s="557">
        <v>0</v>
      </c>
      <c r="AO111" s="558">
        <v>0</v>
      </c>
      <c r="AP111" s="554">
        <v>0</v>
      </c>
      <c r="AQ111" s="555">
        <v>0</v>
      </c>
      <c r="AR111" s="552" t="s">
        <v>29</v>
      </c>
      <c r="AS111" s="557">
        <v>0</v>
      </c>
      <c r="AT111" s="558">
        <v>0</v>
      </c>
      <c r="AU111" s="554">
        <v>3.43689700000089</v>
      </c>
      <c r="AV111" s="555">
        <v>6.04597467</v>
      </c>
      <c r="AW111" s="556">
        <v>0.568460370344372</v>
      </c>
      <c r="AX111" s="557">
        <v>-2.6090776699991</v>
      </c>
      <c r="AY111" s="558">
        <v>17.362162</v>
      </c>
      <c r="AZ111" s="568">
        <v>0.130315852702833</v>
      </c>
      <c r="BA111" s="552">
        <v>0.189527313451678</v>
      </c>
      <c r="BB111" s="552">
        <v>0.687583495642479</v>
      </c>
      <c r="BC111" s="573">
        <v>-0.0592114607488453</v>
      </c>
      <c r="BD111" s="574">
        <v>0.26738666654223</v>
      </c>
      <c r="BE111" s="554">
        <v>1</v>
      </c>
      <c r="BF111" s="555">
        <v>1</v>
      </c>
      <c r="BG111" s="552">
        <v>1</v>
      </c>
      <c r="BH111" s="555">
        <v>0</v>
      </c>
      <c r="BI111" s="581">
        <v>7.08333333</v>
      </c>
      <c r="BJ111" s="554">
        <v>26.3735910000011</v>
      </c>
      <c r="BK111" s="555">
        <v>31.9002816</v>
      </c>
      <c r="BL111" s="552">
        <v>0.826751040341947</v>
      </c>
      <c r="BM111" s="581">
        <v>-5.52669059999894</v>
      </c>
      <c r="BN111" s="568">
        <v>0.107280233472942</v>
      </c>
      <c r="BO111" s="552">
        <v>0.127260528320853</v>
      </c>
      <c r="BP111" s="552">
        <v>0.842996920478463</v>
      </c>
      <c r="BQ111" s="552">
        <v>-0.0199802948479117</v>
      </c>
      <c r="BR111" s="574">
        <v>0.0649502826684373</v>
      </c>
      <c r="BS111" s="585">
        <v>9.32138165277409</v>
      </c>
      <c r="BT111" s="586">
        <v>7.85789602789301</v>
      </c>
      <c r="BU111" s="552">
        <v>1.18624395381234</v>
      </c>
      <c r="BV111" s="590">
        <v>1.46348562488109</v>
      </c>
      <c r="BW111" s="581">
        <v>15.3963918079444</v>
      </c>
      <c r="BX111" s="585">
        <v>1.2147237984498</v>
      </c>
      <c r="BY111" s="586">
        <v>1.48928592354917</v>
      </c>
      <c r="BZ111" s="552">
        <v>0.815641764447045</v>
      </c>
      <c r="CA111" s="590">
        <v>-0.274562125099378</v>
      </c>
      <c r="CB111" s="581">
        <v>4.11678988230435</v>
      </c>
    </row>
    <row r="112" s="159" customFormat="1" outlineLevel="3" spans="1:80">
      <c r="A112" s="565" t="s">
        <v>130</v>
      </c>
      <c r="B112" s="554">
        <v>5.89812299999986</v>
      </c>
      <c r="C112" s="555">
        <v>2.50000417</v>
      </c>
      <c r="D112" s="556">
        <v>2.35924526477884</v>
      </c>
      <c r="E112" s="557">
        <v>3.39811882999986</v>
      </c>
      <c r="F112" s="558">
        <v>21.778889</v>
      </c>
      <c r="G112" s="554">
        <v>0</v>
      </c>
      <c r="H112" s="555">
        <v>0</v>
      </c>
      <c r="I112" s="556" t="s">
        <v>29</v>
      </c>
      <c r="J112" s="557">
        <v>0</v>
      </c>
      <c r="K112" s="558">
        <v>0</v>
      </c>
      <c r="L112" s="554">
        <v>4.599414</v>
      </c>
      <c r="M112" s="555">
        <v>1.66225276</v>
      </c>
      <c r="N112" s="556">
        <v>2.76697630509574</v>
      </c>
      <c r="O112" s="557">
        <v>2.93716124</v>
      </c>
      <c r="P112" s="558">
        <v>14.009426</v>
      </c>
      <c r="Q112" s="554">
        <v>1.29870899999987</v>
      </c>
      <c r="R112" s="555">
        <v>0.83775141</v>
      </c>
      <c r="S112" s="556">
        <v>1.55023194768466</v>
      </c>
      <c r="T112" s="557">
        <v>0.460957589999866</v>
      </c>
      <c r="U112" s="558">
        <v>7.76946299999999</v>
      </c>
      <c r="V112" s="568">
        <v>0.220190219837717</v>
      </c>
      <c r="W112" s="552">
        <v>0.335100005053192</v>
      </c>
      <c r="X112" s="552">
        <v>0.657088082713594</v>
      </c>
      <c r="Y112" s="573">
        <v>-0.114909785215474</v>
      </c>
      <c r="Z112" s="574">
        <v>0.356742853136356</v>
      </c>
      <c r="AA112" s="554">
        <v>1.71859599999999</v>
      </c>
      <c r="AB112" s="555">
        <v>2.75521835</v>
      </c>
      <c r="AC112" s="556">
        <v>0.623760363674984</v>
      </c>
      <c r="AD112" s="557">
        <v>-1.03662235000001</v>
      </c>
      <c r="AE112" s="558">
        <v>2.565377</v>
      </c>
      <c r="AF112" s="554">
        <v>0.0609639999999999</v>
      </c>
      <c r="AG112" s="555">
        <v>0.195729149999999</v>
      </c>
      <c r="AH112" s="556">
        <v>0.311471234611708</v>
      </c>
      <c r="AI112" s="557">
        <v>-0.134765149999999</v>
      </c>
      <c r="AJ112" s="558">
        <v>0.107023000000001</v>
      </c>
      <c r="AK112" s="554">
        <v>0</v>
      </c>
      <c r="AL112" s="555">
        <v>0</v>
      </c>
      <c r="AM112" s="552" t="s">
        <v>29</v>
      </c>
      <c r="AN112" s="557">
        <v>0</v>
      </c>
      <c r="AO112" s="558">
        <v>0</v>
      </c>
      <c r="AP112" s="554">
        <v>0</v>
      </c>
      <c r="AQ112" s="555">
        <v>0</v>
      </c>
      <c r="AR112" s="552" t="s">
        <v>29</v>
      </c>
      <c r="AS112" s="557">
        <v>0</v>
      </c>
      <c r="AT112" s="558">
        <v>0</v>
      </c>
      <c r="AU112" s="554">
        <v>-0.480851000000122</v>
      </c>
      <c r="AV112" s="555">
        <v>-2.11319609</v>
      </c>
      <c r="AW112" s="556">
        <v>1.77245320381029</v>
      </c>
      <c r="AX112" s="557">
        <v>1.63234508999988</v>
      </c>
      <c r="AY112" s="558">
        <v>5.09706299999999</v>
      </c>
      <c r="AZ112" s="568">
        <v>-0.0815261058475947</v>
      </c>
      <c r="BA112" s="552">
        <v>-0.84527702607792</v>
      </c>
      <c r="BB112" s="552">
        <v>1.90355102134282</v>
      </c>
      <c r="BC112" s="573">
        <v>0.763750920230326</v>
      </c>
      <c r="BD112" s="574">
        <v>0.234036869373823</v>
      </c>
      <c r="BE112" s="554">
        <v>0.714285714285714</v>
      </c>
      <c r="BF112" s="555">
        <v>0.714285714285714</v>
      </c>
      <c r="BG112" s="552">
        <v>1</v>
      </c>
      <c r="BH112" s="555">
        <v>0</v>
      </c>
      <c r="BI112" s="581">
        <v>5</v>
      </c>
      <c r="BJ112" s="554">
        <v>8.25737219999981</v>
      </c>
      <c r="BK112" s="555">
        <v>3.500005838</v>
      </c>
      <c r="BL112" s="552">
        <v>2.35924526477884</v>
      </c>
      <c r="BM112" s="581">
        <v>4.75736636199981</v>
      </c>
      <c r="BN112" s="568">
        <v>0.291380156025913</v>
      </c>
      <c r="BO112" s="552">
        <v>1.10208550172138</v>
      </c>
      <c r="BP112" s="552">
        <v>0.26438979150964</v>
      </c>
      <c r="BQ112" s="552">
        <v>-0.81070534569547</v>
      </c>
      <c r="BR112" s="574">
        <v>0.117791913076925</v>
      </c>
      <c r="BS112" s="585">
        <v>3.43194270206605</v>
      </c>
      <c r="BT112" s="586">
        <v>0.907370615472273</v>
      </c>
      <c r="BU112" s="552">
        <v>3.7822942946855</v>
      </c>
      <c r="BV112" s="590">
        <v>2.52457208659378</v>
      </c>
      <c r="BW112" s="581">
        <v>8.48954715037985</v>
      </c>
      <c r="BX112" s="585">
        <v>-0.279792923991517</v>
      </c>
      <c r="BY112" s="586">
        <v>-0.766979535396895</v>
      </c>
      <c r="BZ112" s="552">
        <v>1.6352015782967</v>
      </c>
      <c r="CA112" s="590">
        <v>0.487186611405378</v>
      </c>
      <c r="CB112" s="581">
        <v>1.98686703747636</v>
      </c>
    </row>
    <row r="113" s="159" customFormat="1" outlineLevel="3" spans="1:80">
      <c r="A113" s="565" t="s">
        <v>131</v>
      </c>
      <c r="B113" s="554">
        <v>3.13047400000001</v>
      </c>
      <c r="C113" s="555">
        <v>7.3491</v>
      </c>
      <c r="D113" s="556">
        <v>0.425966989155135</v>
      </c>
      <c r="E113" s="557">
        <v>-4.21862599999999</v>
      </c>
      <c r="F113" s="558">
        <v>20.236304</v>
      </c>
      <c r="G113" s="554">
        <v>0</v>
      </c>
      <c r="H113" s="555">
        <v>0</v>
      </c>
      <c r="I113" s="556" t="s">
        <v>29</v>
      </c>
      <c r="J113" s="557">
        <v>0</v>
      </c>
      <c r="K113" s="558">
        <v>0</v>
      </c>
      <c r="L113" s="554">
        <v>2.86644000000001</v>
      </c>
      <c r="M113" s="555">
        <v>5.4750795</v>
      </c>
      <c r="N113" s="556">
        <v>0.523543082799074</v>
      </c>
      <c r="O113" s="557">
        <v>-2.60863949999999</v>
      </c>
      <c r="P113" s="558">
        <v>20.79277</v>
      </c>
      <c r="Q113" s="554">
        <v>0.264033999999996</v>
      </c>
      <c r="R113" s="555">
        <v>1.8740205</v>
      </c>
      <c r="S113" s="556">
        <v>0.140891735175787</v>
      </c>
      <c r="T113" s="557">
        <v>-1.6099865</v>
      </c>
      <c r="U113" s="558">
        <v>-0.556466</v>
      </c>
      <c r="V113" s="568">
        <v>0.0843431378123553</v>
      </c>
      <c r="W113" s="552">
        <v>0.255</v>
      </c>
      <c r="X113" s="552">
        <v>0.330757403185707</v>
      </c>
      <c r="Y113" s="573">
        <v>-0.170656862187645</v>
      </c>
      <c r="Z113" s="574">
        <v>-0.0274984008937601</v>
      </c>
      <c r="AA113" s="554">
        <v>2.26989500000001</v>
      </c>
      <c r="AB113" s="555">
        <v>2.84550035</v>
      </c>
      <c r="AC113" s="556">
        <v>0.79771383616242</v>
      </c>
      <c r="AD113" s="557">
        <v>-0.57560534999999</v>
      </c>
      <c r="AE113" s="558">
        <v>2.717075</v>
      </c>
      <c r="AF113" s="554">
        <v>0.059983</v>
      </c>
      <c r="AG113" s="555">
        <v>0.26864567</v>
      </c>
      <c r="AH113" s="556">
        <v>0.223279236177527</v>
      </c>
      <c r="AI113" s="557">
        <v>-0.20866267</v>
      </c>
      <c r="AJ113" s="558">
        <v>0.232435</v>
      </c>
      <c r="AK113" s="554">
        <v>0</v>
      </c>
      <c r="AL113" s="555">
        <v>0</v>
      </c>
      <c r="AM113" s="552" t="s">
        <v>29</v>
      </c>
      <c r="AN113" s="557">
        <v>0</v>
      </c>
      <c r="AO113" s="558">
        <v>0</v>
      </c>
      <c r="AP113" s="554">
        <v>0</v>
      </c>
      <c r="AQ113" s="555">
        <v>0</v>
      </c>
      <c r="AR113" s="552" t="s">
        <v>29</v>
      </c>
      <c r="AS113" s="557">
        <v>0</v>
      </c>
      <c r="AT113" s="558">
        <v>0</v>
      </c>
      <c r="AU113" s="554">
        <v>-2.06584400000001</v>
      </c>
      <c r="AV113" s="555">
        <v>-1.24012552</v>
      </c>
      <c r="AW113" s="556">
        <v>0.334165399644373</v>
      </c>
      <c r="AX113" s="557">
        <v>-0.825718480000014</v>
      </c>
      <c r="AY113" s="558">
        <v>-3.505976</v>
      </c>
      <c r="AZ113" s="568">
        <v>-0.659914121631424</v>
      </c>
      <c r="BA113" s="552">
        <v>-0.168745223224612</v>
      </c>
      <c r="BB113" s="552">
        <v>-1.91071290209518</v>
      </c>
      <c r="BC113" s="573">
        <v>-0.491168898406811</v>
      </c>
      <c r="BD113" s="574">
        <v>-0.173251795387142</v>
      </c>
      <c r="BE113" s="554">
        <v>0.714285714285714</v>
      </c>
      <c r="BF113" s="555">
        <v>0.714285714285714</v>
      </c>
      <c r="BG113" s="552">
        <v>1</v>
      </c>
      <c r="BH113" s="555">
        <v>0</v>
      </c>
      <c r="BI113" s="581">
        <v>5</v>
      </c>
      <c r="BJ113" s="554">
        <v>4.38266360000001</v>
      </c>
      <c r="BK113" s="555">
        <v>10.28874</v>
      </c>
      <c r="BL113" s="552">
        <v>0.425966989155135</v>
      </c>
      <c r="BM113" s="581">
        <v>-5.90607639999999</v>
      </c>
      <c r="BN113" s="568">
        <v>0.725096263377369</v>
      </c>
      <c r="BO113" s="552">
        <v>0.387190315820985</v>
      </c>
      <c r="BP113" s="552">
        <v>1.87271280749856</v>
      </c>
      <c r="BQ113" s="552">
        <v>0.337905947556384</v>
      </c>
      <c r="BR113" s="574">
        <v>0.134267354354827</v>
      </c>
      <c r="BS113" s="585">
        <v>1.37912722835197</v>
      </c>
      <c r="BT113" s="586">
        <v>2.58270922370472</v>
      </c>
      <c r="BU113" s="552">
        <v>0.533984707102918</v>
      </c>
      <c r="BV113" s="590">
        <v>-1.20358199535275</v>
      </c>
      <c r="BW113" s="581">
        <v>7.44782679903941</v>
      </c>
      <c r="BX113" s="585">
        <v>-0.91010553351587</v>
      </c>
      <c r="BY113" s="586">
        <v>-0.435819844478318</v>
      </c>
      <c r="BZ113" s="552">
        <v>-0.0882608835889007</v>
      </c>
      <c r="CA113" s="590">
        <v>-0.474285689037552</v>
      </c>
      <c r="CB113" s="581">
        <v>-1.29034936466605</v>
      </c>
    </row>
    <row r="114" s="159" customFormat="1" outlineLevel="3" spans="1:80">
      <c r="A114" s="565" t="s">
        <v>132</v>
      </c>
      <c r="B114" s="554">
        <v>10.24249</v>
      </c>
      <c r="C114" s="555">
        <v>15.33170689</v>
      </c>
      <c r="D114" s="556">
        <v>0.66805934091269</v>
      </c>
      <c r="E114" s="557">
        <v>-5.08921689000005</v>
      </c>
      <c r="F114" s="558">
        <v>44.994284</v>
      </c>
      <c r="G114" s="554">
        <v>0</v>
      </c>
      <c r="H114" s="555">
        <v>0</v>
      </c>
      <c r="I114" s="556" t="s">
        <v>29</v>
      </c>
      <c r="J114" s="557">
        <v>0</v>
      </c>
      <c r="K114" s="558">
        <v>0</v>
      </c>
      <c r="L114" s="554">
        <v>9.4632370000009</v>
      </c>
      <c r="M114" s="555">
        <v>10.29677435</v>
      </c>
      <c r="N114" s="556">
        <v>0.919048692176196</v>
      </c>
      <c r="O114" s="557">
        <v>-0.833537349999103</v>
      </c>
      <c r="P114" s="558">
        <v>29.666558</v>
      </c>
      <c r="Q114" s="554">
        <v>0.779252999999054</v>
      </c>
      <c r="R114" s="555">
        <v>5.03493254</v>
      </c>
      <c r="S114" s="556">
        <v>0.154769303026065</v>
      </c>
      <c r="T114" s="557">
        <v>-4.25567954000095</v>
      </c>
      <c r="U114" s="558">
        <v>15.327726</v>
      </c>
      <c r="V114" s="568">
        <v>0.0760804257557545</v>
      </c>
      <c r="W114" s="552">
        <v>0.32839999982546</v>
      </c>
      <c r="X114" s="552">
        <v>0.231669993289252</v>
      </c>
      <c r="Y114" s="573">
        <v>-0.252319574069705</v>
      </c>
      <c r="Z114" s="574">
        <v>0.340659404647933</v>
      </c>
      <c r="AA114" s="554">
        <v>2.94579499999998</v>
      </c>
      <c r="AB114" s="555">
        <v>5.0030007</v>
      </c>
      <c r="AC114" s="556">
        <v>0.588805634186695</v>
      </c>
      <c r="AD114" s="557">
        <v>-2.05720570000002</v>
      </c>
      <c r="AE114" s="558">
        <v>4.945248</v>
      </c>
      <c r="AF114" s="554">
        <v>0.0910459999999893</v>
      </c>
      <c r="AG114" s="555">
        <v>0.533676</v>
      </c>
      <c r="AH114" s="556">
        <v>0.170601638447278</v>
      </c>
      <c r="AI114" s="557">
        <v>-0.44263000000001</v>
      </c>
      <c r="AJ114" s="558">
        <v>0.273383</v>
      </c>
      <c r="AK114" s="554">
        <v>0</v>
      </c>
      <c r="AL114" s="555">
        <v>0</v>
      </c>
      <c r="AM114" s="552" t="s">
        <v>29</v>
      </c>
      <c r="AN114" s="557">
        <v>0</v>
      </c>
      <c r="AO114" s="558">
        <v>0</v>
      </c>
      <c r="AP114" s="554">
        <v>0</v>
      </c>
      <c r="AQ114" s="555">
        <v>0</v>
      </c>
      <c r="AR114" s="552" t="s">
        <v>29</v>
      </c>
      <c r="AS114" s="557">
        <v>0</v>
      </c>
      <c r="AT114" s="558">
        <v>0</v>
      </c>
      <c r="AU114" s="554">
        <v>-2.25758800000091</v>
      </c>
      <c r="AV114" s="555">
        <v>-0.501744159999999</v>
      </c>
      <c r="AW114" s="556">
        <v>-2.49948037262838</v>
      </c>
      <c r="AX114" s="557">
        <v>-1.75584384000091</v>
      </c>
      <c r="AY114" s="558">
        <v>10.109095</v>
      </c>
      <c r="AZ114" s="568">
        <v>-0.220413981365949</v>
      </c>
      <c r="BA114" s="552">
        <v>-0.0327259165336156</v>
      </c>
      <c r="BB114" s="552">
        <v>-4.73515075244855</v>
      </c>
      <c r="BC114" s="573">
        <v>-0.187688064832334</v>
      </c>
      <c r="BD114" s="574">
        <v>0.22467509428531</v>
      </c>
      <c r="BE114" s="554">
        <v>1.28571428571429</v>
      </c>
      <c r="BF114" s="555">
        <v>1.42857142857143</v>
      </c>
      <c r="BG114" s="552">
        <v>0.9</v>
      </c>
      <c r="BH114" s="555">
        <v>-0.142857142857143</v>
      </c>
      <c r="BI114" s="581">
        <v>9.91666667</v>
      </c>
      <c r="BJ114" s="554">
        <v>7.96638111111107</v>
      </c>
      <c r="BK114" s="555">
        <v>10.732194823</v>
      </c>
      <c r="BL114" s="552">
        <v>0.742288156569656</v>
      </c>
      <c r="BM114" s="581">
        <v>-2.76581371188893</v>
      </c>
      <c r="BN114" s="568">
        <v>0.287605357681579</v>
      </c>
      <c r="BO114" s="552">
        <v>0.326317267600724</v>
      </c>
      <c r="BP114" s="552">
        <v>0.881367265043072</v>
      </c>
      <c r="BQ114" s="552">
        <v>-0.0387119099191458</v>
      </c>
      <c r="BR114" s="574">
        <v>0.10990836080423</v>
      </c>
      <c r="BS114" s="585">
        <v>3.47698668780415</v>
      </c>
      <c r="BT114" s="586">
        <v>3.06450224762111</v>
      </c>
      <c r="BU114" s="552">
        <v>1.13460079544834</v>
      </c>
      <c r="BV114" s="590">
        <v>0.412484440183038</v>
      </c>
      <c r="BW114" s="581">
        <v>9.0984888927714</v>
      </c>
      <c r="BX114" s="585">
        <v>-0.766376479015318</v>
      </c>
      <c r="BY114" s="586">
        <v>-0.100288644772726</v>
      </c>
      <c r="BZ114" s="552">
        <v>-5.64170740119263</v>
      </c>
      <c r="CA114" s="590">
        <v>-0.666087834242592</v>
      </c>
      <c r="CB114" s="581">
        <v>2.04420384983726</v>
      </c>
    </row>
    <row r="115" s="159" customFormat="1" outlineLevel="3" spans="1:80">
      <c r="A115" s="565" t="s">
        <v>133</v>
      </c>
      <c r="B115" s="554">
        <v>68.0760570000008</v>
      </c>
      <c r="C115" s="555">
        <v>60.00792</v>
      </c>
      <c r="D115" s="556">
        <v>1.13445120244129</v>
      </c>
      <c r="E115" s="557">
        <v>8.06813700000085</v>
      </c>
      <c r="F115" s="558">
        <v>100.39189</v>
      </c>
      <c r="G115" s="554">
        <v>0</v>
      </c>
      <c r="H115" s="555">
        <v>0</v>
      </c>
      <c r="I115" s="556" t="s">
        <v>29</v>
      </c>
      <c r="J115" s="557">
        <v>0</v>
      </c>
      <c r="K115" s="558">
        <v>0</v>
      </c>
      <c r="L115" s="554">
        <v>49.3171529999998</v>
      </c>
      <c r="M115" s="555">
        <v>39.36519551</v>
      </c>
      <c r="N115" s="556">
        <v>1.2528110774268</v>
      </c>
      <c r="O115" s="557">
        <v>9.95195748999982</v>
      </c>
      <c r="P115" s="558">
        <v>69.121841</v>
      </c>
      <c r="Q115" s="554">
        <v>18.758904000001</v>
      </c>
      <c r="R115" s="555">
        <v>20.64272449</v>
      </c>
      <c r="S115" s="556">
        <v>0.908741673565834</v>
      </c>
      <c r="T115" s="557">
        <v>-1.88382048999897</v>
      </c>
      <c r="U115" s="558">
        <v>31.270049</v>
      </c>
      <c r="V115" s="568">
        <v>0.275558027692479</v>
      </c>
      <c r="W115" s="552">
        <v>0.344000000166645</v>
      </c>
      <c r="X115" s="552">
        <v>0.801040777787762</v>
      </c>
      <c r="Y115" s="573">
        <v>-0.0684419724741655</v>
      </c>
      <c r="Z115" s="574">
        <v>0.3114798316876</v>
      </c>
      <c r="AA115" s="554">
        <v>4.35326999999999</v>
      </c>
      <c r="AB115" s="555">
        <v>6.53762137</v>
      </c>
      <c r="AC115" s="556">
        <v>0.66587979841971</v>
      </c>
      <c r="AD115" s="557">
        <v>-2.18435137000001</v>
      </c>
      <c r="AE115" s="558">
        <v>6.280091</v>
      </c>
      <c r="AF115" s="554">
        <v>0.386295000000099</v>
      </c>
      <c r="AG115" s="555">
        <v>0.351500999999999</v>
      </c>
      <c r="AH115" s="556">
        <v>1.09898691611148</v>
      </c>
      <c r="AI115" s="557">
        <v>0.0347940000001</v>
      </c>
      <c r="AJ115" s="558">
        <v>0.111586000000001</v>
      </c>
      <c r="AK115" s="554">
        <v>0</v>
      </c>
      <c r="AL115" s="555">
        <v>0</v>
      </c>
      <c r="AM115" s="552" t="s">
        <v>29</v>
      </c>
      <c r="AN115" s="557">
        <v>0</v>
      </c>
      <c r="AO115" s="558">
        <v>0</v>
      </c>
      <c r="AP115" s="554">
        <v>0</v>
      </c>
      <c r="AQ115" s="555">
        <v>0</v>
      </c>
      <c r="AR115" s="552" t="s">
        <v>29</v>
      </c>
      <c r="AS115" s="557">
        <v>0</v>
      </c>
      <c r="AT115" s="558">
        <v>0</v>
      </c>
      <c r="AU115" s="554">
        <v>14.0193390000009</v>
      </c>
      <c r="AV115" s="555">
        <v>13.75360212</v>
      </c>
      <c r="AW115" s="556">
        <v>1.01932125691018</v>
      </c>
      <c r="AX115" s="557">
        <v>0.265736880000933</v>
      </c>
      <c r="AY115" s="558">
        <v>24.878372</v>
      </c>
      <c r="AZ115" s="568">
        <v>0.205936413150379</v>
      </c>
      <c r="BA115" s="552">
        <v>0.229196448068855</v>
      </c>
      <c r="BB115" s="552">
        <v>0.898514854333659</v>
      </c>
      <c r="BC115" s="573">
        <v>-0.0232600349184758</v>
      </c>
      <c r="BD115" s="574">
        <v>0.247812567329891</v>
      </c>
      <c r="BE115" s="554">
        <v>1.57142857142857</v>
      </c>
      <c r="BF115" s="555">
        <v>1.57142857142857</v>
      </c>
      <c r="BG115" s="552">
        <v>1</v>
      </c>
      <c r="BH115" s="555">
        <v>0</v>
      </c>
      <c r="BI115" s="581">
        <v>11</v>
      </c>
      <c r="BJ115" s="554">
        <v>43.3211271818187</v>
      </c>
      <c r="BK115" s="555">
        <v>38.1868581818182</v>
      </c>
      <c r="BL115" s="552">
        <v>1.13445120244129</v>
      </c>
      <c r="BM115" s="581">
        <v>5.13426900000054</v>
      </c>
      <c r="BN115" s="568">
        <v>0.0639471525208919</v>
      </c>
      <c r="BO115" s="552">
        <v>0.108945975297927</v>
      </c>
      <c r="BP115" s="552">
        <v>0.586962045601225</v>
      </c>
      <c r="BQ115" s="552">
        <v>-0.0449988227770354</v>
      </c>
      <c r="BR115" s="574">
        <v>0.0625557602312298</v>
      </c>
      <c r="BS115" s="585">
        <v>15.6379128792841</v>
      </c>
      <c r="BT115" s="586">
        <v>9.17886133255833</v>
      </c>
      <c r="BU115" s="552">
        <v>1.70368767025762</v>
      </c>
      <c r="BV115" s="590">
        <v>6.45905154672576</v>
      </c>
      <c r="BW115" s="581">
        <v>15.9857381047504</v>
      </c>
      <c r="BX115" s="585">
        <v>3.22041568751788</v>
      </c>
      <c r="BY115" s="586">
        <v>2.10376241473893</v>
      </c>
      <c r="BZ115" s="552">
        <v>1.53078867887158</v>
      </c>
      <c r="CA115" s="590">
        <v>1.11665327277896</v>
      </c>
      <c r="CB115" s="581">
        <v>3.96146680040146</v>
      </c>
    </row>
    <row r="116" s="159" customFormat="1" outlineLevel="3" spans="1:80">
      <c r="A116" s="565" t="s">
        <v>134</v>
      </c>
      <c r="B116" s="554">
        <v>9.62474999999995</v>
      </c>
      <c r="C116" s="555">
        <v>18.943968</v>
      </c>
      <c r="D116" s="556">
        <v>0.508064097236648</v>
      </c>
      <c r="E116" s="557">
        <v>-9.31921800000006</v>
      </c>
      <c r="F116" s="558">
        <v>37.557138</v>
      </c>
      <c r="G116" s="554">
        <v>0</v>
      </c>
      <c r="H116" s="555">
        <v>0</v>
      </c>
      <c r="I116" s="556" t="s">
        <v>29</v>
      </c>
      <c r="J116" s="557">
        <v>0</v>
      </c>
      <c r="K116" s="558">
        <v>0</v>
      </c>
      <c r="L116" s="554">
        <v>7.58380300000001</v>
      </c>
      <c r="M116" s="555">
        <v>12.73602969</v>
      </c>
      <c r="N116" s="556">
        <v>0.595460530839891</v>
      </c>
      <c r="O116" s="557">
        <v>-5.15222668999999</v>
      </c>
      <c r="P116" s="558">
        <v>26.672044</v>
      </c>
      <c r="Q116" s="554">
        <v>2.04094699999994</v>
      </c>
      <c r="R116" s="555">
        <v>6.20793831</v>
      </c>
      <c r="S116" s="556">
        <v>0.328764059512688</v>
      </c>
      <c r="T116" s="557">
        <v>-4.16699131000007</v>
      </c>
      <c r="U116" s="558">
        <v>10.885094</v>
      </c>
      <c r="V116" s="568">
        <v>0.212051949401278</v>
      </c>
      <c r="W116" s="552">
        <v>0.327699999809966</v>
      </c>
      <c r="X116" s="552">
        <v>0.647091698273564</v>
      </c>
      <c r="Y116" s="573">
        <v>-0.115648050408688</v>
      </c>
      <c r="Z116" s="574">
        <v>0.289827568863208</v>
      </c>
      <c r="AA116" s="554">
        <v>2.81042500000001</v>
      </c>
      <c r="AB116" s="555">
        <v>3.87820569</v>
      </c>
      <c r="AC116" s="556">
        <v>0.724671465272387</v>
      </c>
      <c r="AD116" s="557">
        <v>-1.06778068999999</v>
      </c>
      <c r="AE116" s="558">
        <v>3.755724</v>
      </c>
      <c r="AF116" s="554">
        <v>0.065051</v>
      </c>
      <c r="AG116" s="555">
        <v>0.223357</v>
      </c>
      <c r="AH116" s="556">
        <v>0.291242271341395</v>
      </c>
      <c r="AI116" s="557">
        <v>-0.158306</v>
      </c>
      <c r="AJ116" s="558">
        <v>0.124766</v>
      </c>
      <c r="AK116" s="554">
        <v>0</v>
      </c>
      <c r="AL116" s="555">
        <v>0</v>
      </c>
      <c r="AM116" s="552" t="s">
        <v>29</v>
      </c>
      <c r="AN116" s="557">
        <v>0</v>
      </c>
      <c r="AO116" s="558">
        <v>0</v>
      </c>
      <c r="AP116" s="554">
        <v>0</v>
      </c>
      <c r="AQ116" s="555">
        <v>0</v>
      </c>
      <c r="AR116" s="552" t="s">
        <v>29</v>
      </c>
      <c r="AS116" s="557">
        <v>0</v>
      </c>
      <c r="AT116" s="558">
        <v>0</v>
      </c>
      <c r="AU116" s="554">
        <v>-0.834529000000072</v>
      </c>
      <c r="AV116" s="555">
        <v>2.10637562</v>
      </c>
      <c r="AW116" s="556">
        <v>-0.396191919464047</v>
      </c>
      <c r="AX116" s="557">
        <v>-2.94090462000007</v>
      </c>
      <c r="AY116" s="558">
        <v>7.004604</v>
      </c>
      <c r="AZ116" s="568">
        <v>-0.0867065638068601</v>
      </c>
      <c r="BA116" s="552">
        <v>0.111189779247938</v>
      </c>
      <c r="BB116" s="552">
        <v>-0.779806960615655</v>
      </c>
      <c r="BC116" s="573">
        <v>-0.197896343054798</v>
      </c>
      <c r="BD116" s="574">
        <v>0.186505265656824</v>
      </c>
      <c r="BE116" s="554">
        <v>1</v>
      </c>
      <c r="BF116" s="555">
        <v>1</v>
      </c>
      <c r="BG116" s="552">
        <v>1</v>
      </c>
      <c r="BH116" s="555">
        <v>0</v>
      </c>
      <c r="BI116" s="581">
        <v>7</v>
      </c>
      <c r="BJ116" s="554">
        <v>9.62474999999995</v>
      </c>
      <c r="BK116" s="555">
        <v>18.943968</v>
      </c>
      <c r="BL116" s="552">
        <v>0.508064097236648</v>
      </c>
      <c r="BM116" s="581">
        <v>-9.31921800000006</v>
      </c>
      <c r="BN116" s="568">
        <v>0.291999792202397</v>
      </c>
      <c r="BO116" s="552">
        <v>0.204719818466754</v>
      </c>
      <c r="BP116" s="552">
        <v>1.4263386631999</v>
      </c>
      <c r="BQ116" s="552">
        <v>0.0872799737356431</v>
      </c>
      <c r="BR116" s="574">
        <v>0.10000027158619</v>
      </c>
      <c r="BS116" s="585">
        <v>3.42465997135662</v>
      </c>
      <c r="BT116" s="586">
        <v>4.88472492545902</v>
      </c>
      <c r="BU116" s="552">
        <v>0.701095767646486</v>
      </c>
      <c r="BV116" s="590">
        <v>-1.4600649541024</v>
      </c>
      <c r="BW116" s="581">
        <v>9.9999728414548</v>
      </c>
      <c r="BX116" s="585">
        <v>-0.296940498323232</v>
      </c>
      <c r="BY116" s="586">
        <v>0.543131486148689</v>
      </c>
      <c r="BZ116" s="552">
        <v>-0.546719359668906</v>
      </c>
      <c r="CA116" s="590">
        <v>-0.840071984471921</v>
      </c>
      <c r="CB116" s="581">
        <v>1.86504759135655</v>
      </c>
    </row>
    <row r="117" s="159" customFormat="1" outlineLevel="3" spans="1:80">
      <c r="A117" s="565" t="s">
        <v>135</v>
      </c>
      <c r="B117" s="554">
        <v>2.88104999999999</v>
      </c>
      <c r="C117" s="555">
        <v>2.41003</v>
      </c>
      <c r="D117" s="556">
        <v>1.19544155052012</v>
      </c>
      <c r="E117" s="557">
        <v>0.471019999999994</v>
      </c>
      <c r="F117" s="558">
        <v>0</v>
      </c>
      <c r="G117" s="554">
        <v>0</v>
      </c>
      <c r="H117" s="555">
        <v>0</v>
      </c>
      <c r="I117" s="556" t="s">
        <v>29</v>
      </c>
      <c r="J117" s="557">
        <v>0</v>
      </c>
      <c r="K117" s="558">
        <v>0</v>
      </c>
      <c r="L117" s="554">
        <v>1.981925</v>
      </c>
      <c r="M117" s="555">
        <v>1.687021</v>
      </c>
      <c r="N117" s="556">
        <v>1.1748075453714</v>
      </c>
      <c r="O117" s="557">
        <v>0.294904000000001</v>
      </c>
      <c r="P117" s="558">
        <v>0</v>
      </c>
      <c r="Q117" s="554">
        <v>0.899124999999993</v>
      </c>
      <c r="R117" s="555">
        <v>0.723009</v>
      </c>
      <c r="S117" s="556">
        <v>1.24358756253379</v>
      </c>
      <c r="T117" s="557">
        <v>0.176115999999993</v>
      </c>
      <c r="U117" s="558">
        <v>0</v>
      </c>
      <c r="V117" s="568">
        <v>0.3120824005137</v>
      </c>
      <c r="W117" s="552">
        <v>0.3</v>
      </c>
      <c r="X117" s="552">
        <v>1.040274668379</v>
      </c>
      <c r="Y117" s="573">
        <v>0.0120824005136999</v>
      </c>
      <c r="Z117" s="574" t="s">
        <v>29</v>
      </c>
      <c r="AA117" s="554">
        <v>0.531216999999999</v>
      </c>
      <c r="AB117" s="555">
        <v>1.15861336</v>
      </c>
      <c r="AC117" s="556">
        <v>0.458493763614118</v>
      </c>
      <c r="AD117" s="557">
        <v>-0.627396360000001</v>
      </c>
      <c r="AE117" s="558">
        <v>0</v>
      </c>
      <c r="AF117" s="554">
        <v>0.0753399999999999</v>
      </c>
      <c r="AG117" s="555">
        <v>0.13</v>
      </c>
      <c r="AH117" s="556">
        <v>0.579538461538461</v>
      </c>
      <c r="AI117" s="557">
        <v>-0.0546600000000001</v>
      </c>
      <c r="AJ117" s="558">
        <v>0</v>
      </c>
      <c r="AK117" s="554">
        <v>0</v>
      </c>
      <c r="AL117" s="555">
        <v>0</v>
      </c>
      <c r="AM117" s="552" t="s">
        <v>29</v>
      </c>
      <c r="AN117" s="557">
        <v>0</v>
      </c>
      <c r="AO117" s="558">
        <v>0</v>
      </c>
      <c r="AP117" s="554">
        <v>0</v>
      </c>
      <c r="AQ117" s="555">
        <v>0</v>
      </c>
      <c r="AR117" s="552" t="s">
        <v>29</v>
      </c>
      <c r="AS117" s="557">
        <v>0</v>
      </c>
      <c r="AT117" s="558">
        <v>0</v>
      </c>
      <c r="AU117" s="554">
        <v>0.292567999999994</v>
      </c>
      <c r="AV117" s="555">
        <v>-0.56560436</v>
      </c>
      <c r="AW117" s="556">
        <v>2.51726616817451</v>
      </c>
      <c r="AX117" s="557">
        <v>0.858172359999994</v>
      </c>
      <c r="AY117" s="558">
        <v>0</v>
      </c>
      <c r="AZ117" s="568">
        <v>0.101549088006107</v>
      </c>
      <c r="BA117" s="552">
        <v>-0.234687684385672</v>
      </c>
      <c r="BB117" s="552">
        <v>2.43269883663442</v>
      </c>
      <c r="BC117" s="573">
        <v>0.336236772391779</v>
      </c>
      <c r="BD117" s="574" t="s">
        <v>29</v>
      </c>
      <c r="BE117" s="554">
        <v>0.142857142857143</v>
      </c>
      <c r="BF117" s="555">
        <v>0.285714285714286</v>
      </c>
      <c r="BG117" s="552">
        <v>0.5</v>
      </c>
      <c r="BH117" s="555">
        <v>-0.142857142857143</v>
      </c>
      <c r="BI117" s="581">
        <v>0</v>
      </c>
      <c r="BJ117" s="554">
        <v>20.16735</v>
      </c>
      <c r="BK117" s="555">
        <v>8.435105</v>
      </c>
      <c r="BL117" s="552">
        <v>2.39088310104023</v>
      </c>
      <c r="BM117" s="581">
        <v>11.732245</v>
      </c>
      <c r="BN117" s="568">
        <v>0.184383124208188</v>
      </c>
      <c r="BO117" s="552">
        <v>0.480746447139662</v>
      </c>
      <c r="BP117" s="552">
        <v>0.383535074060823</v>
      </c>
      <c r="BQ117" s="552">
        <v>-0.296363322931474</v>
      </c>
      <c r="BR117" s="574" t="s">
        <v>29</v>
      </c>
      <c r="BS117" s="585">
        <v>5.42348983560391</v>
      </c>
      <c r="BT117" s="586">
        <v>2.08009857576647</v>
      </c>
      <c r="BU117" s="552">
        <v>2.60732346956465</v>
      </c>
      <c r="BV117" s="590">
        <v>3.34339125983744</v>
      </c>
      <c r="BW117" s="581" t="s">
        <v>29</v>
      </c>
      <c r="BX117" s="585">
        <v>0.550750446615968</v>
      </c>
      <c r="BY117" s="586">
        <v>-0.488173518040566</v>
      </c>
      <c r="BZ117" s="552">
        <v>3.12818583201025</v>
      </c>
      <c r="CA117" s="590">
        <v>1.03892396465653</v>
      </c>
      <c r="CB117" s="581" t="s">
        <v>29</v>
      </c>
    </row>
    <row r="118" s="163" customFormat="1" spans="1:82">
      <c r="A118" s="559" t="s">
        <v>136</v>
      </c>
      <c r="B118" s="560">
        <v>146.394002000003</v>
      </c>
      <c r="C118" s="561">
        <v>160.10974026</v>
      </c>
      <c r="D118" s="562">
        <v>0.914335391227763</v>
      </c>
      <c r="E118" s="561">
        <v>-13.7157382599975</v>
      </c>
      <c r="F118" s="563">
        <v>345.492871</v>
      </c>
      <c r="G118" s="560">
        <v>0</v>
      </c>
      <c r="H118" s="561">
        <v>0</v>
      </c>
      <c r="I118" s="562" t="s">
        <v>29</v>
      </c>
      <c r="J118" s="561">
        <v>0</v>
      </c>
      <c r="K118" s="563">
        <v>0</v>
      </c>
      <c r="L118" s="560">
        <v>111.303723000002</v>
      </c>
      <c r="M118" s="561">
        <v>107.18471757</v>
      </c>
      <c r="N118" s="562">
        <v>1.03842903655842</v>
      </c>
      <c r="O118" s="561">
        <v>4.11900543000188</v>
      </c>
      <c r="P118" s="563">
        <v>241.474525</v>
      </c>
      <c r="Q118" s="560">
        <v>35.0902790000006</v>
      </c>
      <c r="R118" s="561">
        <v>52.92502269</v>
      </c>
      <c r="S118" s="562">
        <v>0.663018685991623</v>
      </c>
      <c r="T118" s="561">
        <v>-17.8347436899994</v>
      </c>
      <c r="U118" s="563">
        <v>104.018346</v>
      </c>
      <c r="V118" s="569">
        <v>0.239697518481666</v>
      </c>
      <c r="W118" s="570">
        <v>0.330554672089629</v>
      </c>
      <c r="X118" s="570">
        <v>0.725137288081266</v>
      </c>
      <c r="Y118" s="562">
        <v>-0.0908571536079633</v>
      </c>
      <c r="Z118" s="575">
        <v>0.301072336742948</v>
      </c>
      <c r="AA118" s="560">
        <v>20.945113</v>
      </c>
      <c r="AB118" s="561">
        <v>30.95025587</v>
      </c>
      <c r="AC118" s="562">
        <v>0.676734728396931</v>
      </c>
      <c r="AD118" s="561">
        <v>-10.00514287</v>
      </c>
      <c r="AE118" s="563">
        <v>29.115451</v>
      </c>
      <c r="AF118" s="560">
        <v>0.43150800000017</v>
      </c>
      <c r="AG118" s="561">
        <v>2.57958192</v>
      </c>
      <c r="AH118" s="562">
        <v>0.167278269650832</v>
      </c>
      <c r="AI118" s="561">
        <v>-2.14807391999983</v>
      </c>
      <c r="AJ118" s="563">
        <v>1.39044</v>
      </c>
      <c r="AK118" s="560">
        <v>0</v>
      </c>
      <c r="AL118" s="561">
        <v>0</v>
      </c>
      <c r="AM118" s="570" t="s">
        <v>29</v>
      </c>
      <c r="AN118" s="561">
        <v>0</v>
      </c>
      <c r="AO118" s="563">
        <v>0</v>
      </c>
      <c r="AP118" s="560">
        <v>0</v>
      </c>
      <c r="AQ118" s="561">
        <v>0</v>
      </c>
      <c r="AR118" s="570" t="s">
        <v>29</v>
      </c>
      <c r="AS118" s="561">
        <v>0</v>
      </c>
      <c r="AT118" s="563">
        <v>0</v>
      </c>
      <c r="AU118" s="560">
        <v>13.7136580000005</v>
      </c>
      <c r="AV118" s="561">
        <v>19.3951849</v>
      </c>
      <c r="AW118" s="562">
        <v>0.707065081911156</v>
      </c>
      <c r="AX118" s="561">
        <v>-5.68152689999948</v>
      </c>
      <c r="AY118" s="563">
        <v>73.512455</v>
      </c>
      <c r="AZ118" s="569">
        <v>0.0936763652379712</v>
      </c>
      <c r="BA118" s="570">
        <v>0.121136820711247</v>
      </c>
      <c r="BB118" s="570">
        <v>0.773310416172029</v>
      </c>
      <c r="BC118" s="562">
        <v>-0.0274604554732762</v>
      </c>
      <c r="BD118" s="575">
        <v>0.212775606012432</v>
      </c>
      <c r="BE118" s="560">
        <v>7.71428571428571</v>
      </c>
      <c r="BF118" s="561">
        <v>7.85714285714286</v>
      </c>
      <c r="BG118" s="570">
        <v>0.981818181818182</v>
      </c>
      <c r="BH118" s="561">
        <v>-0.142857142857142</v>
      </c>
      <c r="BI118" s="582">
        <v>52.83333333</v>
      </c>
      <c r="BJ118" s="560">
        <v>18.9770002592596</v>
      </c>
      <c r="BK118" s="561">
        <v>20.3776033058182</v>
      </c>
      <c r="BL118" s="570">
        <v>0.931267528102351</v>
      </c>
      <c r="BM118" s="582">
        <v>-1.4006030465586</v>
      </c>
      <c r="BN118" s="569">
        <v>0.143073573465118</v>
      </c>
      <c r="BO118" s="570">
        <v>0.193306514767561</v>
      </c>
      <c r="BP118" s="570">
        <v>0.74013839438963</v>
      </c>
      <c r="BQ118" s="570">
        <v>-0.050232941302443</v>
      </c>
      <c r="BR118" s="575">
        <v>0.0842722193246065</v>
      </c>
      <c r="BS118" s="587">
        <v>6.98941094278187</v>
      </c>
      <c r="BT118" s="588">
        <v>5.17313139291989</v>
      </c>
      <c r="BU118" s="570">
        <v>1.35109866962741</v>
      </c>
      <c r="BV118" s="570">
        <v>1.81627954986199</v>
      </c>
      <c r="BW118" s="582">
        <v>11.866306690561</v>
      </c>
      <c r="BX118" s="587">
        <v>0.654742612274307</v>
      </c>
      <c r="BY118" s="588">
        <v>0.626656690059861</v>
      </c>
      <c r="BZ118" s="570">
        <v>1.04481867449905</v>
      </c>
      <c r="CA118" s="570">
        <v>0.0280859222144454</v>
      </c>
      <c r="CB118" s="582">
        <v>2.52486059721349</v>
      </c>
      <c r="CC118" s="159"/>
      <c r="CD118" s="159"/>
    </row>
    <row r="119" s="164" customFormat="1" outlineLevel="1" spans="1:82">
      <c r="A119" s="565" t="s">
        <v>137</v>
      </c>
      <c r="B119" s="554">
        <v>56.386371</v>
      </c>
      <c r="C119" s="555">
        <v>34.0015104</v>
      </c>
      <c r="D119" s="556">
        <v>1.65834900675471</v>
      </c>
      <c r="E119" s="557">
        <v>22.3848606</v>
      </c>
      <c r="F119" s="558">
        <v>39.040845</v>
      </c>
      <c r="G119" s="554">
        <v>0</v>
      </c>
      <c r="H119" s="555">
        <v>0</v>
      </c>
      <c r="I119" s="556" t="s">
        <v>29</v>
      </c>
      <c r="J119" s="557">
        <v>0</v>
      </c>
      <c r="K119" s="558">
        <v>0</v>
      </c>
      <c r="L119" s="554">
        <v>32.845965</v>
      </c>
      <c r="M119" s="555">
        <v>22.93741892</v>
      </c>
      <c r="N119" s="556">
        <v>1.43198173755114</v>
      </c>
      <c r="O119" s="557">
        <v>9.90854607999999</v>
      </c>
      <c r="P119" s="558">
        <v>26.105892</v>
      </c>
      <c r="Q119" s="554">
        <v>23.540406</v>
      </c>
      <c r="R119" s="555">
        <v>11.06409148</v>
      </c>
      <c r="S119" s="556">
        <v>2.12764021723363</v>
      </c>
      <c r="T119" s="557">
        <v>12.47631452</v>
      </c>
      <c r="U119" s="558">
        <v>12.934953</v>
      </c>
      <c r="V119" s="568">
        <v>0.41748396966352</v>
      </c>
      <c r="W119" s="552">
        <v>0.325399999877653</v>
      </c>
      <c r="X119" s="552">
        <v>1.28298700006297</v>
      </c>
      <c r="Y119" s="573">
        <v>0.0920839697858675</v>
      </c>
      <c r="Z119" s="574">
        <v>0.33131846915711</v>
      </c>
      <c r="AA119" s="554">
        <v>1.557865</v>
      </c>
      <c r="AB119" s="555">
        <v>2.21432768</v>
      </c>
      <c r="AC119" s="556">
        <v>0.703538601838731</v>
      </c>
      <c r="AD119" s="557">
        <v>-0.65646268</v>
      </c>
      <c r="AE119" s="558">
        <v>2.345891</v>
      </c>
      <c r="AF119" s="554">
        <v>0.18481</v>
      </c>
      <c r="AG119" s="555">
        <v>0.122737</v>
      </c>
      <c r="AH119" s="556">
        <v>1.50573991542892</v>
      </c>
      <c r="AI119" s="557">
        <v>0.0620729999999999</v>
      </c>
      <c r="AJ119" s="558">
        <v>-1.627427</v>
      </c>
      <c r="AK119" s="554">
        <v>0</v>
      </c>
      <c r="AL119" s="555">
        <v>0</v>
      </c>
      <c r="AM119" s="552" t="s">
        <v>29</v>
      </c>
      <c r="AN119" s="557">
        <v>0</v>
      </c>
      <c r="AO119" s="558">
        <v>0</v>
      </c>
      <c r="AP119" s="554">
        <v>0</v>
      </c>
      <c r="AQ119" s="555">
        <v>0</v>
      </c>
      <c r="AR119" s="552" t="s">
        <v>29</v>
      </c>
      <c r="AS119" s="557">
        <v>0</v>
      </c>
      <c r="AT119" s="558">
        <v>0</v>
      </c>
      <c r="AU119" s="554">
        <v>21.797731</v>
      </c>
      <c r="AV119" s="555">
        <v>8.7270268</v>
      </c>
      <c r="AW119" s="556">
        <v>2.49772706095047</v>
      </c>
      <c r="AX119" s="557">
        <v>13.0707042</v>
      </c>
      <c r="AY119" s="558">
        <v>12.216489</v>
      </c>
      <c r="AZ119" s="568">
        <v>0.386578008363049</v>
      </c>
      <c r="BA119" s="552">
        <v>0.25666585682029</v>
      </c>
      <c r="BB119" s="552">
        <v>1.50615283681351</v>
      </c>
      <c r="BC119" s="573">
        <v>0.129912151542759</v>
      </c>
      <c r="BD119" s="574">
        <v>0.312915588789126</v>
      </c>
      <c r="BE119" s="554">
        <v>0.571428571428571</v>
      </c>
      <c r="BF119" s="555">
        <v>0.571428571428571</v>
      </c>
      <c r="BG119" s="552">
        <v>1</v>
      </c>
      <c r="BH119" s="555">
        <v>0</v>
      </c>
      <c r="BI119" s="581">
        <v>3.91666667</v>
      </c>
      <c r="BJ119" s="554">
        <v>98.6761492499999</v>
      </c>
      <c r="BK119" s="555">
        <v>59.5026432</v>
      </c>
      <c r="BL119" s="552">
        <v>1.65834900675471</v>
      </c>
      <c r="BM119" s="581">
        <v>39.1735060499999</v>
      </c>
      <c r="BN119" s="568">
        <v>0.0276283962307133</v>
      </c>
      <c r="BO119" s="552">
        <v>0.0651243916505544</v>
      </c>
      <c r="BP119" s="552">
        <v>0.424240373391312</v>
      </c>
      <c r="BQ119" s="552">
        <v>-0.0374959954198411</v>
      </c>
      <c r="BR119" s="574">
        <v>0.0600881205312027</v>
      </c>
      <c r="BS119" s="585">
        <v>36.1946452356269</v>
      </c>
      <c r="BT119" s="586">
        <v>15.3552298095285</v>
      </c>
      <c r="BU119" s="552">
        <v>2.35715425197784</v>
      </c>
      <c r="BV119" s="590">
        <v>20.8394154260985</v>
      </c>
      <c r="BW119" s="581">
        <v>16.6422246387407</v>
      </c>
      <c r="BX119" s="585">
        <v>13.9920538685958</v>
      </c>
      <c r="BY119" s="586">
        <v>3.94116321573508</v>
      </c>
      <c r="BZ119" s="552">
        <v>3.55023456342345</v>
      </c>
      <c r="CA119" s="590">
        <v>10.0508906528607</v>
      </c>
      <c r="CB119" s="581">
        <v>5.20761152159243</v>
      </c>
      <c r="CC119" s="159"/>
      <c r="CD119" s="159"/>
    </row>
    <row r="120" s="159" customFormat="1" outlineLevel="1" spans="1:80">
      <c r="A120" s="565" t="s">
        <v>138</v>
      </c>
      <c r="B120" s="554">
        <v>2.52991200000001</v>
      </c>
      <c r="C120" s="555">
        <v>2.8334208</v>
      </c>
      <c r="D120" s="556">
        <v>0.892882553837399</v>
      </c>
      <c r="E120" s="557">
        <v>-0.303508799999993</v>
      </c>
      <c r="F120" s="558">
        <v>4.085988</v>
      </c>
      <c r="G120" s="554">
        <v>0</v>
      </c>
      <c r="H120" s="555">
        <v>0</v>
      </c>
      <c r="I120" s="556" t="s">
        <v>29</v>
      </c>
      <c r="J120" s="557">
        <v>0</v>
      </c>
      <c r="K120" s="558">
        <v>0</v>
      </c>
      <c r="L120" s="554">
        <v>2.571321</v>
      </c>
      <c r="M120" s="555">
        <v>1.88422483</v>
      </c>
      <c r="N120" s="556">
        <v>1.36465721025447</v>
      </c>
      <c r="O120" s="557">
        <v>0.687096169999999</v>
      </c>
      <c r="P120" s="558">
        <v>5.19106</v>
      </c>
      <c r="Q120" s="554">
        <v>-0.0414089999999923</v>
      </c>
      <c r="R120" s="555">
        <v>0.94919597</v>
      </c>
      <c r="S120" s="556">
        <v>-0.043625343247077</v>
      </c>
      <c r="T120" s="557">
        <v>-0.990604969999992</v>
      </c>
      <c r="U120" s="558">
        <v>-1.105072</v>
      </c>
      <c r="V120" s="568">
        <v>-0.0163677629893815</v>
      </c>
      <c r="W120" s="552">
        <v>0.335000000705861</v>
      </c>
      <c r="X120" s="552">
        <v>-0.0488589938952058</v>
      </c>
      <c r="Y120" s="573">
        <v>-0.351367763695242</v>
      </c>
      <c r="Z120" s="574">
        <v>-0.270454049302152</v>
      </c>
      <c r="AA120" s="554">
        <v>1.514707</v>
      </c>
      <c r="AB120" s="555">
        <v>2.04302868</v>
      </c>
      <c r="AC120" s="556">
        <v>0.741402710019714</v>
      </c>
      <c r="AD120" s="557">
        <v>-0.52832168</v>
      </c>
      <c r="AE120" s="558">
        <v>1.662147</v>
      </c>
      <c r="AF120" s="554">
        <v>0.108593</v>
      </c>
      <c r="AG120" s="555">
        <v>0.119466</v>
      </c>
      <c r="AH120" s="556">
        <v>0.908986657291613</v>
      </c>
      <c r="AI120" s="557">
        <v>-0.0108730000000002</v>
      </c>
      <c r="AJ120" s="558">
        <v>-0.765554</v>
      </c>
      <c r="AK120" s="554">
        <v>0</v>
      </c>
      <c r="AL120" s="555">
        <v>0</v>
      </c>
      <c r="AM120" s="552" t="s">
        <v>29</v>
      </c>
      <c r="AN120" s="557">
        <v>0</v>
      </c>
      <c r="AO120" s="558">
        <v>0</v>
      </c>
      <c r="AP120" s="554">
        <v>0</v>
      </c>
      <c r="AQ120" s="555">
        <v>0</v>
      </c>
      <c r="AR120" s="552" t="s">
        <v>29</v>
      </c>
      <c r="AS120" s="557">
        <v>0</v>
      </c>
      <c r="AT120" s="558">
        <v>0</v>
      </c>
      <c r="AU120" s="554">
        <v>-1.66470899999999</v>
      </c>
      <c r="AV120" s="555">
        <v>-1.21329871</v>
      </c>
      <c r="AW120" s="556">
        <v>0.627947935426395</v>
      </c>
      <c r="AX120" s="557">
        <v>-0.451410289999992</v>
      </c>
      <c r="AY120" s="558">
        <v>-2.001665</v>
      </c>
      <c r="AZ120" s="580">
        <v>-0.658010634361981</v>
      </c>
      <c r="BA120" s="552">
        <v>-0.428209855027534</v>
      </c>
      <c r="BB120" s="552">
        <v>0.463345421324622</v>
      </c>
      <c r="BC120" s="556">
        <v>-0.229800779334446</v>
      </c>
      <c r="BD120" s="574">
        <v>-0.489885188111174</v>
      </c>
      <c r="BE120" s="603">
        <v>0.571428571428571</v>
      </c>
      <c r="BF120" s="555">
        <v>0.571428571428571</v>
      </c>
      <c r="BG120" s="552">
        <v>1</v>
      </c>
      <c r="BH120" s="555">
        <v>0</v>
      </c>
      <c r="BI120" s="581">
        <v>3.41666667</v>
      </c>
      <c r="BJ120" s="603">
        <v>4.42734600000001</v>
      </c>
      <c r="BK120" s="555">
        <v>4.9584864</v>
      </c>
      <c r="BL120" s="552">
        <v>0.892882553837399</v>
      </c>
      <c r="BM120" s="581">
        <v>-0.531140399999988</v>
      </c>
      <c r="BN120" s="596">
        <v>0.598719243989512</v>
      </c>
      <c r="BO120" s="552">
        <v>0.721046686746988</v>
      </c>
      <c r="BP120" s="552">
        <v>0.830347403287633</v>
      </c>
      <c r="BQ120" s="552">
        <v>-0.122327442757476</v>
      </c>
      <c r="BR120" s="574">
        <v>0.406791943588674</v>
      </c>
      <c r="BS120" s="604">
        <v>1.6702319326444</v>
      </c>
      <c r="BT120" s="586">
        <v>1.38687274815937</v>
      </c>
      <c r="BU120" s="552">
        <v>1.20431520113227</v>
      </c>
      <c r="BV120" s="552">
        <v>0.283359184485039</v>
      </c>
      <c r="BW120" s="581">
        <v>2.45825910704649</v>
      </c>
      <c r="BX120" s="604">
        <v>-1.09903037353098</v>
      </c>
      <c r="BY120" s="586">
        <v>-0.59387257843096</v>
      </c>
      <c r="BZ120" s="552">
        <v>0.149383532011744</v>
      </c>
      <c r="CA120" s="552">
        <v>-0.505157795100021</v>
      </c>
      <c r="CB120" s="581">
        <v>-1.20426472508148</v>
      </c>
    </row>
    <row r="121" s="159" customFormat="1" outlineLevel="1" spans="1:80">
      <c r="A121" s="565" t="s">
        <v>139</v>
      </c>
      <c r="B121" s="554">
        <v>1.747534</v>
      </c>
      <c r="C121" s="555">
        <v>1.5</v>
      </c>
      <c r="D121" s="556">
        <v>1.16502266666666</v>
      </c>
      <c r="E121" s="557">
        <v>0.247533999999995</v>
      </c>
      <c r="F121" s="558">
        <v>3.537625</v>
      </c>
      <c r="G121" s="554">
        <v>0</v>
      </c>
      <c r="H121" s="555">
        <v>0</v>
      </c>
      <c r="I121" s="556" t="s">
        <v>29</v>
      </c>
      <c r="J121" s="557">
        <v>0</v>
      </c>
      <c r="K121" s="558">
        <v>0</v>
      </c>
      <c r="L121" s="554">
        <v>1.60317000000001</v>
      </c>
      <c r="M121" s="555">
        <v>1.005</v>
      </c>
      <c r="N121" s="556">
        <v>1.59519402985076</v>
      </c>
      <c r="O121" s="557">
        <v>0.59817000000001</v>
      </c>
      <c r="P121" s="558">
        <v>4.775936</v>
      </c>
      <c r="Q121" s="554">
        <v>0.144363999999985</v>
      </c>
      <c r="R121" s="555">
        <v>0.495</v>
      </c>
      <c r="S121" s="556">
        <v>0.291644444444415</v>
      </c>
      <c r="T121" s="557">
        <v>-0.350636000000015</v>
      </c>
      <c r="U121" s="558">
        <v>-1.238311</v>
      </c>
      <c r="V121" s="568">
        <v>0.0826101237515182</v>
      </c>
      <c r="W121" s="552">
        <v>0.33</v>
      </c>
      <c r="X121" s="552">
        <v>0.250333708337934</v>
      </c>
      <c r="Y121" s="573">
        <v>-0.247389876248482</v>
      </c>
      <c r="Z121" s="574">
        <v>-0.350040210593265</v>
      </c>
      <c r="AA121" s="554">
        <v>0.146756999999999</v>
      </c>
      <c r="AB121" s="555">
        <v>0.39566667</v>
      </c>
      <c r="AC121" s="556">
        <v>0.370910696117009</v>
      </c>
      <c r="AD121" s="557">
        <v>-0.248909670000001</v>
      </c>
      <c r="AE121" s="558">
        <v>0.46335</v>
      </c>
      <c r="AF121" s="554">
        <v>0.029953</v>
      </c>
      <c r="AG121" s="555">
        <v>0.40966267</v>
      </c>
      <c r="AH121" s="556">
        <v>0.0731162544051182</v>
      </c>
      <c r="AI121" s="557">
        <v>-0.37970967</v>
      </c>
      <c r="AJ121" s="558">
        <v>0.028031</v>
      </c>
      <c r="AK121" s="554">
        <v>0.0369</v>
      </c>
      <c r="AL121" s="555">
        <v>0</v>
      </c>
      <c r="AM121" s="552" t="s">
        <v>29</v>
      </c>
      <c r="AN121" s="557">
        <v>0.0369</v>
      </c>
      <c r="AO121" s="558">
        <v>0</v>
      </c>
      <c r="AP121" s="554">
        <v>0</v>
      </c>
      <c r="AQ121" s="555">
        <v>0</v>
      </c>
      <c r="AR121" s="552" t="s">
        <v>29</v>
      </c>
      <c r="AS121" s="557">
        <v>0</v>
      </c>
      <c r="AT121" s="558">
        <v>0</v>
      </c>
      <c r="AU121" s="554">
        <v>0.00455399999998637</v>
      </c>
      <c r="AV121" s="555">
        <v>-0.31032934</v>
      </c>
      <c r="AW121" s="556">
        <v>2.01467473233432</v>
      </c>
      <c r="AX121" s="557">
        <v>0.314883339999986</v>
      </c>
      <c r="AY121" s="558">
        <v>-1.729692</v>
      </c>
      <c r="AZ121" s="596">
        <v>0.00260595788121226</v>
      </c>
      <c r="BA121" s="552">
        <v>-0.206886226666667</v>
      </c>
      <c r="BB121" s="552">
        <v>2.01259609169348</v>
      </c>
      <c r="BC121" s="556">
        <v>0.209492184547879</v>
      </c>
      <c r="BD121" s="574">
        <v>-0.488941592169888</v>
      </c>
      <c r="BE121" s="603">
        <v>0.142857142857143</v>
      </c>
      <c r="BF121" s="555">
        <v>0.142857142857143</v>
      </c>
      <c r="BG121" s="552">
        <v>1</v>
      </c>
      <c r="BH121" s="555">
        <v>0</v>
      </c>
      <c r="BI121" s="581">
        <v>1</v>
      </c>
      <c r="BJ121" s="603">
        <v>12.232738</v>
      </c>
      <c r="BK121" s="555">
        <v>10.5</v>
      </c>
      <c r="BL121" s="552">
        <v>1.16502266666666</v>
      </c>
      <c r="BM121" s="581">
        <v>1.73273799999997</v>
      </c>
      <c r="BN121" s="596">
        <v>0.0839794819442707</v>
      </c>
      <c r="BO121" s="552">
        <v>0.26377778</v>
      </c>
      <c r="BP121" s="552">
        <v>0.318372085564867</v>
      </c>
      <c r="BQ121" s="552">
        <v>-0.179798298055729</v>
      </c>
      <c r="BR121" s="574">
        <v>0.130977703968058</v>
      </c>
      <c r="BS121" s="604">
        <v>11.9076705029403</v>
      </c>
      <c r="BT121" s="586">
        <v>3.79106989224035</v>
      </c>
      <c r="BU121" s="552">
        <v>3.14097889023708</v>
      </c>
      <c r="BV121" s="552">
        <v>8.11660061069994</v>
      </c>
      <c r="BW121" s="581">
        <v>7.63488723427215</v>
      </c>
      <c r="BX121" s="604">
        <v>0.031030887794016</v>
      </c>
      <c r="BY121" s="586">
        <v>-0.784320145035213</v>
      </c>
      <c r="BZ121" s="552">
        <v>2.03956405810872</v>
      </c>
      <c r="CA121" s="552">
        <v>0.815351032829229</v>
      </c>
      <c r="CB121" s="581">
        <v>-3.73301392036258</v>
      </c>
    </row>
    <row r="122" s="159" customFormat="1" outlineLevel="1" spans="1:80">
      <c r="A122" s="565" t="s">
        <v>140</v>
      </c>
      <c r="B122" s="554">
        <v>4.82147299999999</v>
      </c>
      <c r="C122" s="555">
        <v>5.832</v>
      </c>
      <c r="D122" s="556">
        <v>0.826727194787378</v>
      </c>
      <c r="E122" s="557">
        <v>-1.01052700000001</v>
      </c>
      <c r="F122" s="558">
        <v>13.55897</v>
      </c>
      <c r="G122" s="554">
        <v>0</v>
      </c>
      <c r="H122" s="555">
        <v>0</v>
      </c>
      <c r="I122" s="556" t="s">
        <v>29</v>
      </c>
      <c r="J122" s="557">
        <v>0</v>
      </c>
      <c r="K122" s="558">
        <v>0</v>
      </c>
      <c r="L122" s="554">
        <v>3.15600999999999</v>
      </c>
      <c r="M122" s="555">
        <v>3.9750912</v>
      </c>
      <c r="N122" s="556">
        <v>0.79394656404361</v>
      </c>
      <c r="O122" s="557">
        <v>-0.819081200000011</v>
      </c>
      <c r="P122" s="558">
        <v>9.245437</v>
      </c>
      <c r="Q122" s="554">
        <v>1.665463</v>
      </c>
      <c r="R122" s="555">
        <v>1.8569088</v>
      </c>
      <c r="S122" s="556">
        <v>0.896900806329313</v>
      </c>
      <c r="T122" s="557">
        <v>-0.191445800000003</v>
      </c>
      <c r="U122" s="558">
        <v>4.313533</v>
      </c>
      <c r="V122" s="568">
        <v>0.345426179924683</v>
      </c>
      <c r="W122" s="552">
        <v>0.3184</v>
      </c>
      <c r="X122" s="552">
        <v>1.08488121835642</v>
      </c>
      <c r="Y122" s="573">
        <v>0.027026179924683</v>
      </c>
      <c r="Z122" s="574">
        <v>0.31813131823435</v>
      </c>
      <c r="AA122" s="554">
        <v>0.365366999999999</v>
      </c>
      <c r="AB122" s="555">
        <v>1.16777334</v>
      </c>
      <c r="AC122" s="556">
        <v>0.312874928280174</v>
      </c>
      <c r="AD122" s="557">
        <v>-0.80240634</v>
      </c>
      <c r="AE122" s="558">
        <v>1.05706</v>
      </c>
      <c r="AF122" s="554">
        <v>0.00106</v>
      </c>
      <c r="AG122" s="555">
        <v>0</v>
      </c>
      <c r="AH122" s="556" t="s">
        <v>29</v>
      </c>
      <c r="AI122" s="557">
        <v>0.00106</v>
      </c>
      <c r="AJ122" s="558">
        <v>0.007213</v>
      </c>
      <c r="AK122" s="554">
        <v>0</v>
      </c>
      <c r="AL122" s="555">
        <v>0</v>
      </c>
      <c r="AM122" s="552" t="s">
        <v>29</v>
      </c>
      <c r="AN122" s="557">
        <v>0</v>
      </c>
      <c r="AO122" s="558">
        <v>0</v>
      </c>
      <c r="AP122" s="554">
        <v>0</v>
      </c>
      <c r="AQ122" s="555">
        <v>0</v>
      </c>
      <c r="AR122" s="552" t="s">
        <v>29</v>
      </c>
      <c r="AS122" s="557">
        <v>0</v>
      </c>
      <c r="AT122" s="558">
        <v>0</v>
      </c>
      <c r="AU122" s="554">
        <v>1.299036</v>
      </c>
      <c r="AV122" s="555">
        <v>0.68913546</v>
      </c>
      <c r="AW122" s="556">
        <v>1.88502272107721</v>
      </c>
      <c r="AX122" s="557">
        <v>0.609900539999997</v>
      </c>
      <c r="AY122" s="558">
        <v>3.24926</v>
      </c>
      <c r="AZ122" s="596">
        <v>0.269427206167078</v>
      </c>
      <c r="BA122" s="552">
        <v>0.118164516460905</v>
      </c>
      <c r="BB122" s="552">
        <v>2.28010247269296</v>
      </c>
      <c r="BC122" s="556">
        <v>0.151262689706173</v>
      </c>
      <c r="BD122" s="574">
        <v>0.239639146631344</v>
      </c>
      <c r="BE122" s="603">
        <v>0.285714285714286</v>
      </c>
      <c r="BF122" s="555">
        <v>0.285714285714286</v>
      </c>
      <c r="BG122" s="552">
        <v>1</v>
      </c>
      <c r="BH122" s="555">
        <v>0</v>
      </c>
      <c r="BI122" s="581">
        <v>2</v>
      </c>
      <c r="BJ122" s="603">
        <v>16.8751555</v>
      </c>
      <c r="BK122" s="555">
        <v>20.412</v>
      </c>
      <c r="BL122" s="552">
        <v>0.826727194787378</v>
      </c>
      <c r="BM122" s="581">
        <v>-3.53684450000005</v>
      </c>
      <c r="BN122" s="596">
        <v>0.0757791239316285</v>
      </c>
      <c r="BO122" s="552">
        <v>0.200235483539095</v>
      </c>
      <c r="BP122" s="552">
        <v>0.378450025900794</v>
      </c>
      <c r="BQ122" s="552">
        <v>-0.124456359607466</v>
      </c>
      <c r="BR122" s="574">
        <v>0.0779601990416676</v>
      </c>
      <c r="BS122" s="604">
        <v>13.1962465137793</v>
      </c>
      <c r="BT122" s="586">
        <v>4.99411983493304</v>
      </c>
      <c r="BU122" s="552">
        <v>2.64235680158769</v>
      </c>
      <c r="BV122" s="552">
        <v>8.20212667884624</v>
      </c>
      <c r="BW122" s="581">
        <v>12.8270580667133</v>
      </c>
      <c r="BX122" s="604">
        <v>3.5554278300996</v>
      </c>
      <c r="BY122" s="586">
        <v>0.590127755442678</v>
      </c>
      <c r="BZ122" s="552">
        <v>6.02484427703714</v>
      </c>
      <c r="CA122" s="552">
        <v>2.96530007465692</v>
      </c>
      <c r="CB122" s="581">
        <v>3.07386524889789</v>
      </c>
    </row>
    <row r="123" s="164" customFormat="1" outlineLevel="1" spans="1:82">
      <c r="A123" s="565" t="s">
        <v>141</v>
      </c>
      <c r="B123" s="554">
        <v>12.342305</v>
      </c>
      <c r="C123" s="555">
        <v>22.99428</v>
      </c>
      <c r="D123" s="556">
        <v>0.536755445267257</v>
      </c>
      <c r="E123" s="557">
        <v>-10.651975</v>
      </c>
      <c r="F123" s="558">
        <v>45.108114</v>
      </c>
      <c r="G123" s="554">
        <v>0</v>
      </c>
      <c r="H123" s="555">
        <v>0</v>
      </c>
      <c r="I123" s="556" t="s">
        <v>29</v>
      </c>
      <c r="J123" s="557">
        <v>0</v>
      </c>
      <c r="K123" s="558">
        <v>0</v>
      </c>
      <c r="L123" s="554">
        <v>9.32753599999989</v>
      </c>
      <c r="M123" s="555">
        <v>15.73038695</v>
      </c>
      <c r="N123" s="556">
        <v>0.592962908646052</v>
      </c>
      <c r="O123" s="557">
        <v>-6.40285095000011</v>
      </c>
      <c r="P123" s="558">
        <v>30.969316</v>
      </c>
      <c r="Q123" s="554">
        <v>3.0147690000001</v>
      </c>
      <c r="R123" s="555">
        <v>7.26389305</v>
      </c>
      <c r="S123" s="556">
        <v>0.415034882706609</v>
      </c>
      <c r="T123" s="557">
        <v>-4.2491240499999</v>
      </c>
      <c r="U123" s="558">
        <v>14.138798</v>
      </c>
      <c r="V123" s="568">
        <v>0.244263044868856</v>
      </c>
      <c r="W123" s="552">
        <v>0.315899999913022</v>
      </c>
      <c r="X123" s="552">
        <v>0.773229012143431</v>
      </c>
      <c r="Y123" s="573">
        <v>-0.0716369550441662</v>
      </c>
      <c r="Z123" s="574">
        <v>0.313442455164497</v>
      </c>
      <c r="AA123" s="554">
        <v>2.64322600000001</v>
      </c>
      <c r="AB123" s="555">
        <v>4.44852264</v>
      </c>
      <c r="AC123" s="556">
        <v>0.594180633415863</v>
      </c>
      <c r="AD123" s="557">
        <v>-1.80529663999999</v>
      </c>
      <c r="AE123" s="558">
        <v>3.704186</v>
      </c>
      <c r="AF123" s="554">
        <v>0.930995</v>
      </c>
      <c r="AG123" s="555">
        <v>0.794581</v>
      </c>
      <c r="AH123" s="556">
        <v>1.17168042024665</v>
      </c>
      <c r="AI123" s="557">
        <v>0.136414</v>
      </c>
      <c r="AJ123" s="558">
        <v>0.687291</v>
      </c>
      <c r="AK123" s="554">
        <v>0</v>
      </c>
      <c r="AL123" s="555">
        <v>0</v>
      </c>
      <c r="AM123" s="552" t="s">
        <v>29</v>
      </c>
      <c r="AN123" s="557">
        <v>0</v>
      </c>
      <c r="AO123" s="558">
        <v>0</v>
      </c>
      <c r="AP123" s="554">
        <v>0</v>
      </c>
      <c r="AQ123" s="555">
        <v>0</v>
      </c>
      <c r="AR123" s="552" t="s">
        <v>29</v>
      </c>
      <c r="AS123" s="557">
        <v>0</v>
      </c>
      <c r="AT123" s="558">
        <v>0</v>
      </c>
      <c r="AU123" s="554">
        <v>-0.559451999999907</v>
      </c>
      <c r="AV123" s="555">
        <v>2.02078941</v>
      </c>
      <c r="AW123" s="556">
        <v>-0.276848244172017</v>
      </c>
      <c r="AX123" s="557">
        <v>-2.58024140999991</v>
      </c>
      <c r="AY123" s="558">
        <v>9.747321</v>
      </c>
      <c r="AZ123" s="580">
        <v>-0.0453279999157294</v>
      </c>
      <c r="BA123" s="552">
        <v>0.0878822650676603</v>
      </c>
      <c r="BB123" s="552">
        <v>-0.515780969924154</v>
      </c>
      <c r="BC123" s="556">
        <v>-0.13321026498339</v>
      </c>
      <c r="BD123" s="574">
        <v>0.216087974771014</v>
      </c>
      <c r="BE123" s="603">
        <v>1.14285714285714</v>
      </c>
      <c r="BF123" s="555">
        <v>1.14285714285714</v>
      </c>
      <c r="BG123" s="552">
        <v>1</v>
      </c>
      <c r="BH123" s="555">
        <v>0</v>
      </c>
      <c r="BI123" s="581">
        <v>8</v>
      </c>
      <c r="BJ123" s="603">
        <v>10.799516875</v>
      </c>
      <c r="BK123" s="555">
        <v>20.119995</v>
      </c>
      <c r="BL123" s="552">
        <v>0.536755445267258</v>
      </c>
      <c r="BM123" s="581">
        <v>-9.320478125</v>
      </c>
      <c r="BN123" s="596">
        <v>0.214159834812056</v>
      </c>
      <c r="BO123" s="552">
        <v>0.193462141019419</v>
      </c>
      <c r="BP123" s="552">
        <v>1.1069857579554</v>
      </c>
      <c r="BQ123" s="552">
        <v>0.0206976937926369</v>
      </c>
      <c r="BR123" s="574">
        <v>0.0821179533243177</v>
      </c>
      <c r="BS123" s="604">
        <v>4.66940965320406</v>
      </c>
      <c r="BT123" s="586">
        <v>5.16896998415636</v>
      </c>
      <c r="BU123" s="552">
        <v>0.903353988805599</v>
      </c>
      <c r="BV123" s="552">
        <v>-0.499560330952296</v>
      </c>
      <c r="BW123" s="581">
        <v>12.1776050122753</v>
      </c>
      <c r="BX123" s="604">
        <v>-0.21165500036694</v>
      </c>
      <c r="BY123" s="586">
        <v>0.454260790274409</v>
      </c>
      <c r="BZ123" s="552">
        <v>-0.465932796531006</v>
      </c>
      <c r="CA123" s="552">
        <v>-0.665915790641349</v>
      </c>
      <c r="CB123" s="581">
        <v>2.63143400466391</v>
      </c>
      <c r="CC123" s="159"/>
      <c r="CD123" s="159"/>
    </row>
    <row r="124" s="164" customFormat="1" outlineLevel="1" spans="1:82">
      <c r="A124" s="565" t="s">
        <v>142</v>
      </c>
      <c r="B124" s="554">
        <v>4.466075</v>
      </c>
      <c r="C124" s="555">
        <v>6.32736</v>
      </c>
      <c r="D124" s="556">
        <v>0.705835451120214</v>
      </c>
      <c r="E124" s="557">
        <v>-1.861285</v>
      </c>
      <c r="F124" s="558">
        <v>9.3969</v>
      </c>
      <c r="G124" s="554">
        <v>0</v>
      </c>
      <c r="H124" s="555">
        <v>0</v>
      </c>
      <c r="I124" s="556" t="s">
        <v>29</v>
      </c>
      <c r="J124" s="557">
        <v>0</v>
      </c>
      <c r="K124" s="558">
        <v>0</v>
      </c>
      <c r="L124" s="554">
        <v>2.06745499999991</v>
      </c>
      <c r="M124" s="555">
        <v>4.30766669</v>
      </c>
      <c r="N124" s="556">
        <v>0.479947764946482</v>
      </c>
      <c r="O124" s="557">
        <v>-2.24021169000009</v>
      </c>
      <c r="P124" s="558">
        <v>6.445498</v>
      </c>
      <c r="Q124" s="554">
        <v>2.39862000000009</v>
      </c>
      <c r="R124" s="555">
        <v>2.01969331</v>
      </c>
      <c r="S124" s="556">
        <v>1.18761595541458</v>
      </c>
      <c r="T124" s="557">
        <v>0.378926690000088</v>
      </c>
      <c r="U124" s="558">
        <v>2.951402</v>
      </c>
      <c r="V124" s="568">
        <v>0.537075620091487</v>
      </c>
      <c r="W124" s="552">
        <v>0.319199999683912</v>
      </c>
      <c r="X124" s="552">
        <v>1.68256773378235</v>
      </c>
      <c r="Y124" s="573">
        <v>0.217875620407575</v>
      </c>
      <c r="Z124" s="574">
        <v>0.314082516574615</v>
      </c>
      <c r="AA124" s="554">
        <v>0.760866999999998</v>
      </c>
      <c r="AB124" s="555">
        <v>1.26694734</v>
      </c>
      <c r="AC124" s="556">
        <v>0.600551400976143</v>
      </c>
      <c r="AD124" s="557">
        <v>-0.506080340000002</v>
      </c>
      <c r="AE124" s="558">
        <v>1.244511</v>
      </c>
      <c r="AF124" s="554">
        <v>0.02941</v>
      </c>
      <c r="AG124" s="555">
        <v>1.25</v>
      </c>
      <c r="AH124" s="556">
        <v>0.023528</v>
      </c>
      <c r="AI124" s="557">
        <v>-1.22059</v>
      </c>
      <c r="AJ124" s="558">
        <v>7.1e-5</v>
      </c>
      <c r="AK124" s="554">
        <v>0</v>
      </c>
      <c r="AL124" s="555">
        <v>0</v>
      </c>
      <c r="AM124" s="552" t="s">
        <v>29</v>
      </c>
      <c r="AN124" s="557">
        <v>0</v>
      </c>
      <c r="AO124" s="558">
        <v>0</v>
      </c>
      <c r="AP124" s="554">
        <v>0</v>
      </c>
      <c r="AQ124" s="555">
        <v>0</v>
      </c>
      <c r="AR124" s="552" t="s">
        <v>29</v>
      </c>
      <c r="AS124" s="557">
        <v>0</v>
      </c>
      <c r="AT124" s="558">
        <v>0</v>
      </c>
      <c r="AU124" s="554">
        <v>1.60834300000009</v>
      </c>
      <c r="AV124" s="555">
        <v>-0.49725403</v>
      </c>
      <c r="AW124" s="556">
        <v>5.23444940204927</v>
      </c>
      <c r="AX124" s="557">
        <v>2.10559703000009</v>
      </c>
      <c r="AY124" s="558">
        <v>1.70682</v>
      </c>
      <c r="AZ124" s="568">
        <v>0.360124494102784</v>
      </c>
      <c r="BA124" s="552">
        <v>-0.0785879150230111</v>
      </c>
      <c r="BB124" s="552">
        <v>6.58244112975051</v>
      </c>
      <c r="BC124" s="573">
        <v>0.438712409125795</v>
      </c>
      <c r="BD124" s="574">
        <v>0.181636497142675</v>
      </c>
      <c r="BE124" s="554">
        <v>0.285714285714286</v>
      </c>
      <c r="BF124" s="555">
        <v>0.285714285714286</v>
      </c>
      <c r="BG124" s="552">
        <v>1</v>
      </c>
      <c r="BH124" s="555">
        <v>0</v>
      </c>
      <c r="BI124" s="581">
        <v>2</v>
      </c>
      <c r="BJ124" s="554">
        <v>15.6312625</v>
      </c>
      <c r="BK124" s="555">
        <v>22.14576</v>
      </c>
      <c r="BL124" s="552">
        <v>0.705835451120214</v>
      </c>
      <c r="BM124" s="581">
        <v>-6.51449750000001</v>
      </c>
      <c r="BN124" s="568">
        <v>0.170365925337124</v>
      </c>
      <c r="BO124" s="552">
        <v>0.200233168335609</v>
      </c>
      <c r="BP124" s="552">
        <v>0.850837684651604</v>
      </c>
      <c r="BQ124" s="552">
        <v>-0.0298672429984847</v>
      </c>
      <c r="BR124" s="574">
        <v>0.132438463748683</v>
      </c>
      <c r="BS124" s="585">
        <v>5.86971836076477</v>
      </c>
      <c r="BT124" s="586">
        <v>4.99417757963011</v>
      </c>
      <c r="BU124" s="552">
        <v>1.17531230461363</v>
      </c>
      <c r="BV124" s="590">
        <v>0.875540781134667</v>
      </c>
      <c r="BW124" s="581">
        <v>7.55067653078197</v>
      </c>
      <c r="BX124" s="585">
        <v>2.11382935519624</v>
      </c>
      <c r="BY124" s="586">
        <v>-0.392482003237798</v>
      </c>
      <c r="BZ124" s="552">
        <v>7.38579944496335</v>
      </c>
      <c r="CA124" s="590">
        <v>2.50631135843403</v>
      </c>
      <c r="CB124" s="581">
        <v>1.37147843610864</v>
      </c>
      <c r="CC124" s="159"/>
      <c r="CD124" s="159"/>
    </row>
    <row r="125" s="159" customFormat="1" outlineLevel="1" spans="1:80">
      <c r="A125" s="565" t="s">
        <v>143</v>
      </c>
      <c r="B125" s="554">
        <v>0</v>
      </c>
      <c r="C125" s="555">
        <v>0</v>
      </c>
      <c r="D125" s="308" t="s">
        <v>29</v>
      </c>
      <c r="E125" s="557">
        <v>0</v>
      </c>
      <c r="F125" s="558">
        <v>0</v>
      </c>
      <c r="G125" s="554">
        <v>0</v>
      </c>
      <c r="H125" s="555">
        <v>0</v>
      </c>
      <c r="I125" s="308" t="s">
        <v>29</v>
      </c>
      <c r="J125" s="557">
        <v>0</v>
      </c>
      <c r="K125" s="558">
        <v>0</v>
      </c>
      <c r="L125" s="554">
        <v>0</v>
      </c>
      <c r="M125" s="555">
        <v>0</v>
      </c>
      <c r="N125" s="308" t="s">
        <v>29</v>
      </c>
      <c r="O125" s="557">
        <v>0</v>
      </c>
      <c r="P125" s="558">
        <v>0</v>
      </c>
      <c r="Q125" s="554">
        <v>0</v>
      </c>
      <c r="R125" s="555">
        <v>0</v>
      </c>
      <c r="S125" s="308" t="s">
        <v>29</v>
      </c>
      <c r="T125" s="557">
        <v>0</v>
      </c>
      <c r="U125" s="558">
        <v>0</v>
      </c>
      <c r="V125" s="313" t="s">
        <v>29</v>
      </c>
      <c r="W125" s="314" t="s">
        <v>29</v>
      </c>
      <c r="X125" s="314" t="s">
        <v>29</v>
      </c>
      <c r="Y125" s="308" t="s">
        <v>29</v>
      </c>
      <c r="Z125" s="316" t="s">
        <v>29</v>
      </c>
      <c r="AA125" s="554">
        <v>0</v>
      </c>
      <c r="AB125" s="555">
        <v>0</v>
      </c>
      <c r="AC125" s="308" t="s">
        <v>29</v>
      </c>
      <c r="AD125" s="557">
        <v>0</v>
      </c>
      <c r="AE125" s="558">
        <v>0</v>
      </c>
      <c r="AF125" s="554">
        <v>0</v>
      </c>
      <c r="AG125" s="555">
        <v>0</v>
      </c>
      <c r="AH125" s="308" t="s">
        <v>29</v>
      </c>
      <c r="AI125" s="557">
        <v>0</v>
      </c>
      <c r="AJ125" s="558">
        <v>0</v>
      </c>
      <c r="AK125" s="554">
        <v>0</v>
      </c>
      <c r="AL125" s="555">
        <v>0</v>
      </c>
      <c r="AM125" s="552" t="s">
        <v>29</v>
      </c>
      <c r="AN125" s="557">
        <v>0</v>
      </c>
      <c r="AO125" s="558">
        <v>0</v>
      </c>
      <c r="AP125" s="554">
        <v>0</v>
      </c>
      <c r="AQ125" s="555">
        <v>0</v>
      </c>
      <c r="AR125" s="552" t="s">
        <v>29</v>
      </c>
      <c r="AS125" s="557">
        <v>0</v>
      </c>
      <c r="AT125" s="558">
        <v>0</v>
      </c>
      <c r="AU125" s="554">
        <v>0</v>
      </c>
      <c r="AV125" s="555">
        <v>0</v>
      </c>
      <c r="AW125" s="308" t="s">
        <v>29</v>
      </c>
      <c r="AX125" s="557">
        <v>0</v>
      </c>
      <c r="AY125" s="558">
        <v>0</v>
      </c>
      <c r="AZ125" s="313" t="s">
        <v>29</v>
      </c>
      <c r="BA125" s="314" t="s">
        <v>29</v>
      </c>
      <c r="BB125" s="314" t="s">
        <v>29</v>
      </c>
      <c r="BC125" s="308" t="s">
        <v>29</v>
      </c>
      <c r="BD125" s="316" t="s">
        <v>29</v>
      </c>
      <c r="BE125" s="320">
        <v>0</v>
      </c>
      <c r="BF125" s="321">
        <v>0</v>
      </c>
      <c r="BG125" s="314" t="s">
        <v>29</v>
      </c>
      <c r="BH125" s="555">
        <v>0</v>
      </c>
      <c r="BI125" s="322">
        <v>0</v>
      </c>
      <c r="BJ125" s="320" t="s">
        <v>29</v>
      </c>
      <c r="BK125" s="321" t="s">
        <v>29</v>
      </c>
      <c r="BL125" s="314" t="s">
        <v>29</v>
      </c>
      <c r="BM125" s="322"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row>
    <row r="126" s="164" customFormat="1" outlineLevel="3" spans="1:82">
      <c r="A126" s="565" t="s">
        <v>144</v>
      </c>
      <c r="B126" s="554">
        <v>82.2936699999999</v>
      </c>
      <c r="C126" s="555">
        <v>73.4885712</v>
      </c>
      <c r="D126" s="556">
        <v>1.11981589322286</v>
      </c>
      <c r="E126" s="557">
        <v>8.80509879999995</v>
      </c>
      <c r="F126" s="558">
        <v>114.728442</v>
      </c>
      <c r="G126" s="554">
        <v>0</v>
      </c>
      <c r="H126" s="555">
        <v>0</v>
      </c>
      <c r="I126" s="556" t="s">
        <v>29</v>
      </c>
      <c r="J126" s="557">
        <v>0</v>
      </c>
      <c r="K126" s="558">
        <v>0</v>
      </c>
      <c r="L126" s="554">
        <v>51.5714569999998</v>
      </c>
      <c r="M126" s="555">
        <v>49.83978859</v>
      </c>
      <c r="N126" s="556">
        <v>1.03474469814158</v>
      </c>
      <c r="O126" s="557">
        <v>1.7316684099998</v>
      </c>
      <c r="P126" s="558">
        <v>82.733139</v>
      </c>
      <c r="Q126" s="554">
        <v>30.7222130000001</v>
      </c>
      <c r="R126" s="555">
        <v>23.64878261</v>
      </c>
      <c r="S126" s="556">
        <v>1.29910336217515</v>
      </c>
      <c r="T126" s="557">
        <v>7.07343039000014</v>
      </c>
      <c r="U126" s="558">
        <v>31.995303</v>
      </c>
      <c r="V126" s="568">
        <v>0.373324132949717</v>
      </c>
      <c r="W126" s="552">
        <v>0.321802182622922</v>
      </c>
      <c r="X126" s="552">
        <v>1.1601044154109</v>
      </c>
      <c r="Y126" s="573">
        <v>0.0515219503267954</v>
      </c>
      <c r="Z126" s="574">
        <v>0.278878562649705</v>
      </c>
      <c r="AA126" s="554">
        <v>6.988789</v>
      </c>
      <c r="AB126" s="555">
        <v>11.53626635</v>
      </c>
      <c r="AC126" s="556">
        <v>0.605810301874662</v>
      </c>
      <c r="AD126" s="557">
        <v>-4.54747735</v>
      </c>
      <c r="AE126" s="558">
        <v>10.477145</v>
      </c>
      <c r="AF126" s="554">
        <v>1.284821</v>
      </c>
      <c r="AG126" s="555">
        <v>2.69644667</v>
      </c>
      <c r="AH126" s="556">
        <v>0.476486709080732</v>
      </c>
      <c r="AI126" s="557">
        <v>-1.41162567</v>
      </c>
      <c r="AJ126" s="558">
        <v>-1.670375</v>
      </c>
      <c r="AK126" s="554">
        <v>0.0369</v>
      </c>
      <c r="AL126" s="555">
        <v>0</v>
      </c>
      <c r="AM126" s="552" t="s">
        <v>29</v>
      </c>
      <c r="AN126" s="557">
        <v>0.0369</v>
      </c>
      <c r="AO126" s="558">
        <v>0</v>
      </c>
      <c r="AP126" s="554">
        <v>0</v>
      </c>
      <c r="AQ126" s="555">
        <v>0</v>
      </c>
      <c r="AR126" s="552" t="s">
        <v>29</v>
      </c>
      <c r="AS126" s="557">
        <v>0</v>
      </c>
      <c r="AT126" s="558">
        <v>0</v>
      </c>
      <c r="AU126" s="554">
        <v>22.4855030000001</v>
      </c>
      <c r="AV126" s="555">
        <v>9.41606959</v>
      </c>
      <c r="AW126" s="556">
        <v>2.38799244048494</v>
      </c>
      <c r="AX126" s="557">
        <v>13.0694334100001</v>
      </c>
      <c r="AY126" s="558">
        <v>23.188533</v>
      </c>
      <c r="AZ126" s="568">
        <v>0.273234903729535</v>
      </c>
      <c r="BA126" s="552">
        <v>0.128129713726153</v>
      </c>
      <c r="BB126" s="552">
        <v>2.13248664797231</v>
      </c>
      <c r="BC126" s="573">
        <v>0.145105190003383</v>
      </c>
      <c r="BD126" s="574">
        <v>0.202116690471575</v>
      </c>
      <c r="BE126" s="554">
        <v>3</v>
      </c>
      <c r="BF126" s="555">
        <v>3</v>
      </c>
      <c r="BG126" s="552">
        <v>1</v>
      </c>
      <c r="BH126" s="555">
        <v>0</v>
      </c>
      <c r="BI126" s="581">
        <v>20.33333334</v>
      </c>
      <c r="BJ126" s="554">
        <v>27.4312233333333</v>
      </c>
      <c r="BK126" s="555">
        <v>24.4961904</v>
      </c>
      <c r="BL126" s="552">
        <v>1.11981589322286</v>
      </c>
      <c r="BM126" s="581">
        <v>2.93503293333332</v>
      </c>
      <c r="BN126" s="568">
        <v>0.0849249887628053</v>
      </c>
      <c r="BO126" s="552">
        <v>0.156980414255217</v>
      </c>
      <c r="BP126" s="552">
        <v>0.540990983911759</v>
      </c>
      <c r="BQ126" s="552">
        <v>-0.0720554254924116</v>
      </c>
      <c r="BR126" s="574">
        <v>0.0913212523185837</v>
      </c>
      <c r="BS126" s="585">
        <v>11.7750972307219</v>
      </c>
      <c r="BT126" s="586">
        <v>6.37022143650489</v>
      </c>
      <c r="BU126" s="552">
        <v>1.84845964117419</v>
      </c>
      <c r="BV126" s="590">
        <v>5.40487579421705</v>
      </c>
      <c r="BW126" s="581">
        <v>10.9503535552863</v>
      </c>
      <c r="BX126" s="585">
        <v>3.21736755824223</v>
      </c>
      <c r="BY126" s="586">
        <v>0.816214649031573</v>
      </c>
      <c r="BZ126" s="552">
        <v>3.94181550411964</v>
      </c>
      <c r="CA126" s="590">
        <v>2.40115290921065</v>
      </c>
      <c r="CB126" s="581">
        <v>2.21324922008811</v>
      </c>
      <c r="CC126" s="159"/>
      <c r="CD126" s="159"/>
    </row>
    <row r="127" s="163" customFormat="1" spans="1:81">
      <c r="A127" s="559" t="s">
        <v>145</v>
      </c>
      <c r="B127" s="560">
        <v>228.687672000002</v>
      </c>
      <c r="C127" s="561">
        <v>233.59831146</v>
      </c>
      <c r="D127" s="562">
        <v>0.978978275017033</v>
      </c>
      <c r="E127" s="561">
        <v>-4.91063945999753</v>
      </c>
      <c r="F127" s="563">
        <v>460.221313</v>
      </c>
      <c r="G127" s="560">
        <v>0</v>
      </c>
      <c r="H127" s="561">
        <v>0</v>
      </c>
      <c r="I127" s="562" t="s">
        <v>29</v>
      </c>
      <c r="J127" s="561">
        <v>0</v>
      </c>
      <c r="K127" s="563">
        <v>0</v>
      </c>
      <c r="L127" s="560">
        <v>162.875180000002</v>
      </c>
      <c r="M127" s="561">
        <v>157.02450616</v>
      </c>
      <c r="N127" s="562">
        <v>1.03725962260974</v>
      </c>
      <c r="O127" s="561">
        <v>5.85067384000169</v>
      </c>
      <c r="P127" s="563">
        <v>324.207664</v>
      </c>
      <c r="Q127" s="560">
        <v>65.8124920000008</v>
      </c>
      <c r="R127" s="561">
        <v>76.5738053</v>
      </c>
      <c r="S127" s="562">
        <v>0.859464822757095</v>
      </c>
      <c r="T127" s="561">
        <v>-10.7613132999992</v>
      </c>
      <c r="U127" s="563">
        <v>136.013649</v>
      </c>
      <c r="V127" s="569">
        <v>0.287783295988076</v>
      </c>
      <c r="W127" s="570">
        <v>0.327801193516384</v>
      </c>
      <c r="X127" s="570">
        <v>0.877920220182762</v>
      </c>
      <c r="Y127" s="562">
        <v>-0.0400178975283079</v>
      </c>
      <c r="Z127" s="575">
        <v>0.295539657025836</v>
      </c>
      <c r="AA127" s="560">
        <v>27.933902</v>
      </c>
      <c r="AB127" s="561">
        <v>42.48652222</v>
      </c>
      <c r="AC127" s="562">
        <v>0.657476784175345</v>
      </c>
      <c r="AD127" s="561">
        <v>-14.55262022</v>
      </c>
      <c r="AE127" s="563">
        <v>39.592596</v>
      </c>
      <c r="AF127" s="560">
        <v>1.71632900000017</v>
      </c>
      <c r="AG127" s="561">
        <v>5.27602859</v>
      </c>
      <c r="AH127" s="562">
        <v>0.325306993834954</v>
      </c>
      <c r="AI127" s="561">
        <v>-3.55969958999983</v>
      </c>
      <c r="AJ127" s="563">
        <v>-0.279934999999999</v>
      </c>
      <c r="AK127" s="560">
        <v>0.0369</v>
      </c>
      <c r="AL127" s="561">
        <v>0</v>
      </c>
      <c r="AM127" s="570" t="s">
        <v>29</v>
      </c>
      <c r="AN127" s="561">
        <v>0.0369</v>
      </c>
      <c r="AO127" s="563">
        <v>0</v>
      </c>
      <c r="AP127" s="560">
        <v>0</v>
      </c>
      <c r="AQ127" s="561">
        <v>0</v>
      </c>
      <c r="AR127" s="570" t="s">
        <v>29</v>
      </c>
      <c r="AS127" s="561">
        <v>0</v>
      </c>
      <c r="AT127" s="563">
        <v>0</v>
      </c>
      <c r="AU127" s="560">
        <v>36.1991610000007</v>
      </c>
      <c r="AV127" s="561">
        <v>28.81125449</v>
      </c>
      <c r="AW127" s="562">
        <v>1.25642432586769</v>
      </c>
      <c r="AX127" s="561">
        <v>7.38790651000066</v>
      </c>
      <c r="AY127" s="563">
        <v>96.700988</v>
      </c>
      <c r="AZ127" s="569">
        <v>0.158290828199958</v>
      </c>
      <c r="BA127" s="570">
        <v>0.123336741220124</v>
      </c>
      <c r="BB127" s="570">
        <v>1.28340368517966</v>
      </c>
      <c r="BC127" s="562">
        <v>0.0349540869798334</v>
      </c>
      <c r="BD127" s="575">
        <v>0.210118447947673</v>
      </c>
      <c r="BE127" s="560">
        <v>10.7142857142857</v>
      </c>
      <c r="BF127" s="561">
        <v>10.8571428571429</v>
      </c>
      <c r="BG127" s="570">
        <v>0.986842105263158</v>
      </c>
      <c r="BH127" s="561">
        <v>-0.142857142857142</v>
      </c>
      <c r="BI127" s="582">
        <v>73.16666667</v>
      </c>
      <c r="BJ127" s="560">
        <v>21.3441827200002</v>
      </c>
      <c r="BK127" s="561">
        <v>21.5156339502632</v>
      </c>
      <c r="BL127" s="570">
        <v>0.992031318683927</v>
      </c>
      <c r="BM127" s="582">
        <v>-0.171451230262928</v>
      </c>
      <c r="BN127" s="569">
        <v>0.122148700696029</v>
      </c>
      <c r="BO127" s="570">
        <v>0.181878550210647</v>
      </c>
      <c r="BP127" s="570">
        <v>0.67159486676444</v>
      </c>
      <c r="BQ127" s="570">
        <v>-0.0597298495146181</v>
      </c>
      <c r="BR127" s="575">
        <v>0.0860294707820279</v>
      </c>
      <c r="BS127" s="587">
        <v>8.18674283313526</v>
      </c>
      <c r="BT127" s="588">
        <v>5.49817446225421</v>
      </c>
      <c r="BU127" s="570">
        <v>1.48899291743805</v>
      </c>
      <c r="BV127" s="570">
        <v>2.68856837088105</v>
      </c>
      <c r="BW127" s="582">
        <v>11.6239236497652</v>
      </c>
      <c r="BX127" s="587">
        <v>1.29588630331705</v>
      </c>
      <c r="BY127" s="588">
        <v>0.678126920834143</v>
      </c>
      <c r="BZ127" s="570">
        <v>1.91097899744641</v>
      </c>
      <c r="CA127" s="570">
        <v>0.617759382482906</v>
      </c>
      <c r="CB127" s="582">
        <v>2.44240079635091</v>
      </c>
      <c r="CC127" s="159"/>
    </row>
    <row r="128" s="159" customFormat="1" ht="16.2" spans="1:80">
      <c r="A128" s="213" t="s">
        <v>146</v>
      </c>
      <c r="B128" s="214">
        <v>10.9882609999999</v>
      </c>
      <c r="C128" s="215">
        <v>9.094368</v>
      </c>
      <c r="D128" s="216">
        <v>1.20824899542221</v>
      </c>
      <c r="E128" s="215">
        <v>1.89389299999988</v>
      </c>
      <c r="F128" s="217">
        <v>16.84146</v>
      </c>
      <c r="G128" s="214">
        <v>0</v>
      </c>
      <c r="H128" s="215">
        <v>0</v>
      </c>
      <c r="I128" s="216" t="s">
        <v>29</v>
      </c>
      <c r="J128" s="215">
        <v>0</v>
      </c>
      <c r="K128" s="217">
        <v>0</v>
      </c>
      <c r="L128" s="214">
        <v>6.22895599999981</v>
      </c>
      <c r="M128" s="215">
        <v>6.12869459</v>
      </c>
      <c r="N128" s="216">
        <v>1.01635934186758</v>
      </c>
      <c r="O128" s="215">
        <v>0.100261409999807</v>
      </c>
      <c r="P128" s="217">
        <v>21.834063</v>
      </c>
      <c r="Q128" s="214">
        <v>4.75930500000007</v>
      </c>
      <c r="R128" s="215">
        <v>2.96567341</v>
      </c>
      <c r="S128" s="216">
        <v>1.60479740754734</v>
      </c>
      <c r="T128" s="215">
        <v>1.79363159000007</v>
      </c>
      <c r="U128" s="217">
        <v>-4.992603</v>
      </c>
      <c r="V128" s="237">
        <v>0.433126315437913</v>
      </c>
      <c r="W128" s="238">
        <v>0.326100000571782</v>
      </c>
      <c r="X128" s="238">
        <v>1.3282009036445</v>
      </c>
      <c r="Y128" s="216">
        <v>0.107026314866131</v>
      </c>
      <c r="Z128" s="257">
        <v>-0.296447160756847</v>
      </c>
      <c r="AA128" s="214">
        <v>2.028174</v>
      </c>
      <c r="AB128" s="215">
        <v>2.24802701</v>
      </c>
      <c r="AC128" s="216">
        <v>0.902201793385036</v>
      </c>
      <c r="AD128" s="215">
        <v>-0.21985301</v>
      </c>
      <c r="AE128" s="217">
        <v>2.017144</v>
      </c>
      <c r="AF128" s="214">
        <v>0.452773</v>
      </c>
      <c r="AG128" s="215">
        <v>0.143355</v>
      </c>
      <c r="AH128" s="216">
        <v>3.15840396219177</v>
      </c>
      <c r="AI128" s="215">
        <v>0.309418</v>
      </c>
      <c r="AJ128" s="217">
        <v>0.143356</v>
      </c>
      <c r="AK128" s="214">
        <v>0</v>
      </c>
      <c r="AL128" s="215">
        <v>0</v>
      </c>
      <c r="AM128" s="238" t="s">
        <v>29</v>
      </c>
      <c r="AN128" s="215">
        <v>0</v>
      </c>
      <c r="AO128" s="217">
        <v>0</v>
      </c>
      <c r="AP128" s="214">
        <v>0</v>
      </c>
      <c r="AQ128" s="215">
        <v>0</v>
      </c>
      <c r="AR128" s="238" t="s">
        <v>29</v>
      </c>
      <c r="AS128" s="215">
        <v>0</v>
      </c>
      <c r="AT128" s="217">
        <v>0</v>
      </c>
      <c r="AU128" s="214">
        <v>2.27835800000007</v>
      </c>
      <c r="AV128" s="215">
        <v>0.5742914</v>
      </c>
      <c r="AW128" s="216">
        <v>3.96725077199496</v>
      </c>
      <c r="AX128" s="215">
        <v>1.70406660000007</v>
      </c>
      <c r="AY128" s="217">
        <v>-7.153103</v>
      </c>
      <c r="AZ128" s="237">
        <v>0.207344729070423</v>
      </c>
      <c r="BA128" s="238">
        <v>0.0631480274385202</v>
      </c>
      <c r="BB128" s="238">
        <v>3.28347119428695</v>
      </c>
      <c r="BC128" s="216">
        <v>0.144196701631903</v>
      </c>
      <c r="BD128" s="257">
        <v>-0.424731763160676</v>
      </c>
      <c r="BE128" s="214">
        <v>0.428571428571429</v>
      </c>
      <c r="BF128" s="215">
        <v>0.428571428571429</v>
      </c>
      <c r="BG128" s="238">
        <v>1</v>
      </c>
      <c r="BH128" s="215">
        <v>0</v>
      </c>
      <c r="BI128" s="279">
        <v>3</v>
      </c>
      <c r="BJ128" s="214">
        <v>25.6392756666664</v>
      </c>
      <c r="BK128" s="215">
        <v>21.220192</v>
      </c>
      <c r="BL128" s="238">
        <v>1.20824899542221</v>
      </c>
      <c r="BM128" s="279">
        <v>4.41908366666638</v>
      </c>
      <c r="BN128" s="237">
        <v>0.184576431156852</v>
      </c>
      <c r="BO128" s="238">
        <v>0.247188920659467</v>
      </c>
      <c r="BP128" s="238">
        <v>0.746701877513064</v>
      </c>
      <c r="BQ128" s="238">
        <v>-0.0626124895026154</v>
      </c>
      <c r="BR128" s="257">
        <v>0.119772513784434</v>
      </c>
      <c r="BS128" s="292">
        <v>5.41780981316193</v>
      </c>
      <c r="BT128" s="293">
        <v>4.04548875949671</v>
      </c>
      <c r="BU128" s="238">
        <v>1.33922256005377</v>
      </c>
      <c r="BV128" s="238">
        <v>1.37232105366522</v>
      </c>
      <c r="BW128" s="279">
        <v>8.34916099197677</v>
      </c>
      <c r="BX128" s="292">
        <v>1.12335430786514</v>
      </c>
      <c r="BY128" s="293">
        <v>0.255464635186923</v>
      </c>
      <c r="BZ128" s="238">
        <v>4.39729869867577</v>
      </c>
      <c r="CA128" s="238">
        <v>0.867889672678215</v>
      </c>
      <c r="CB128" s="279">
        <v>-3.54615386903464</v>
      </c>
    </row>
    <row r="129" s="159" customFormat="1" outlineLevel="2" spans="1:80">
      <c r="A129" s="309" t="s">
        <v>147</v>
      </c>
      <c r="B129" s="554">
        <v>1.908568</v>
      </c>
      <c r="C129" s="555">
        <v>3.999504</v>
      </c>
      <c r="D129" s="308">
        <v>0.477201172945445</v>
      </c>
      <c r="E129" s="557">
        <v>-2.090936</v>
      </c>
      <c r="F129" s="558">
        <v>6.396116</v>
      </c>
      <c r="G129" s="554">
        <v>0</v>
      </c>
      <c r="H129" s="555">
        <v>0</v>
      </c>
      <c r="I129" s="308" t="s">
        <v>29</v>
      </c>
      <c r="J129" s="557">
        <v>0</v>
      </c>
      <c r="K129" s="558">
        <v>0</v>
      </c>
      <c r="L129" s="554">
        <v>-0.135822999999988</v>
      </c>
      <c r="M129" s="555">
        <v>2.35970736</v>
      </c>
      <c r="N129" s="308">
        <v>-0.0575592559918056</v>
      </c>
      <c r="O129" s="557">
        <v>-2.49553035999999</v>
      </c>
      <c r="P129" s="558">
        <v>3.003518</v>
      </c>
      <c r="Q129" s="554">
        <v>2.04439099999999</v>
      </c>
      <c r="R129" s="555">
        <v>1.63979664</v>
      </c>
      <c r="S129" s="308">
        <v>1.24673447312344</v>
      </c>
      <c r="T129" s="557">
        <v>0.404594359999986</v>
      </c>
      <c r="U129" s="558">
        <v>3.392598</v>
      </c>
      <c r="V129" s="313">
        <v>1.07116487335007</v>
      </c>
      <c r="W129" s="314">
        <v>0.41</v>
      </c>
      <c r="X129" s="314">
        <v>2.61259725207333</v>
      </c>
      <c r="Y129" s="308">
        <v>0.661164873350066</v>
      </c>
      <c r="Z129" s="316">
        <v>0.5304153333054</v>
      </c>
      <c r="AA129" s="554">
        <v>1.121486</v>
      </c>
      <c r="AB129" s="555">
        <v>1.14536734</v>
      </c>
      <c r="AC129" s="308">
        <v>0.979149623735561</v>
      </c>
      <c r="AD129" s="557">
        <v>-0.02388134</v>
      </c>
      <c r="AE129" s="558">
        <v>0</v>
      </c>
      <c r="AF129" s="554">
        <v>0.13547</v>
      </c>
      <c r="AG129" s="555">
        <v>0</v>
      </c>
      <c r="AH129" s="308" t="s">
        <v>29</v>
      </c>
      <c r="AI129" s="557">
        <v>0.13547</v>
      </c>
      <c r="AJ129" s="558">
        <v>0</v>
      </c>
      <c r="AK129" s="554">
        <v>0</v>
      </c>
      <c r="AL129" s="555">
        <v>0</v>
      </c>
      <c r="AM129" s="552" t="s">
        <v>29</v>
      </c>
      <c r="AN129" s="557">
        <v>0</v>
      </c>
      <c r="AO129" s="558">
        <v>0</v>
      </c>
      <c r="AP129" s="554">
        <v>0</v>
      </c>
      <c r="AQ129" s="555">
        <v>0</v>
      </c>
      <c r="AR129" s="552" t="s">
        <v>29</v>
      </c>
      <c r="AS129" s="557">
        <v>0</v>
      </c>
      <c r="AT129" s="558">
        <v>0</v>
      </c>
      <c r="AU129" s="554">
        <v>0.787434999999986</v>
      </c>
      <c r="AV129" s="555">
        <v>0.4944293</v>
      </c>
      <c r="AW129" s="308">
        <v>1.59261394905194</v>
      </c>
      <c r="AX129" s="557">
        <v>0.293005699999986</v>
      </c>
      <c r="AY129" s="558">
        <v>3.392598</v>
      </c>
      <c r="AZ129" s="313">
        <v>0.412578959722675</v>
      </c>
      <c r="BA129" s="314">
        <v>0.123622654209122</v>
      </c>
      <c r="BB129" s="314">
        <v>3.33740577212288</v>
      </c>
      <c r="BC129" s="308">
        <v>0.288956305513553</v>
      </c>
      <c r="BD129" s="316">
        <v>0.5304153333054</v>
      </c>
      <c r="BE129" s="320">
        <v>0.285714285714286</v>
      </c>
      <c r="BF129" s="321">
        <v>0.285714285714286</v>
      </c>
      <c r="BG129" s="314">
        <v>1</v>
      </c>
      <c r="BH129" s="555">
        <v>0</v>
      </c>
      <c r="BI129" s="322">
        <v>0.5</v>
      </c>
      <c r="BJ129" s="320">
        <v>6.67998799999999</v>
      </c>
      <c r="BK129" s="321">
        <v>13.998264</v>
      </c>
      <c r="BL129" s="314">
        <v>0.477201172945445</v>
      </c>
      <c r="BM129" s="322">
        <v>-7.31827600000001</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29</v>
      </c>
      <c r="BX129" s="326">
        <v>0.702135381092573</v>
      </c>
      <c r="BY129" s="327">
        <v>0.431677491345266</v>
      </c>
      <c r="BZ129" s="314">
        <v>1.62652766282639</v>
      </c>
      <c r="CA129" s="314">
        <v>0.270457889747307</v>
      </c>
      <c r="CB129" s="322" t="s">
        <v>29</v>
      </c>
    </row>
    <row r="130" s="159" customFormat="1" outlineLevel="2" spans="1:80">
      <c r="A130" s="309" t="s">
        <v>148</v>
      </c>
      <c r="B130" s="554">
        <v>0.636781999999989</v>
      </c>
      <c r="C130" s="555">
        <v>0</v>
      </c>
      <c r="D130" s="308" t="s">
        <v>29</v>
      </c>
      <c r="E130" s="557">
        <v>0.636781999999989</v>
      </c>
      <c r="F130" s="558">
        <v>0</v>
      </c>
      <c r="G130" s="554">
        <v>0</v>
      </c>
      <c r="H130" s="555">
        <v>0</v>
      </c>
      <c r="I130" s="308" t="s">
        <v>29</v>
      </c>
      <c r="J130" s="557">
        <v>0</v>
      </c>
      <c r="K130" s="558">
        <v>0</v>
      </c>
      <c r="L130" s="554">
        <v>0.405619999999991</v>
      </c>
      <c r="M130" s="555">
        <v>0</v>
      </c>
      <c r="N130" s="308" t="s">
        <v>29</v>
      </c>
      <c r="O130" s="557">
        <v>0.405619999999991</v>
      </c>
      <c r="P130" s="558">
        <v>0</v>
      </c>
      <c r="Q130" s="554">
        <v>0.231161999999998</v>
      </c>
      <c r="R130" s="555">
        <v>0</v>
      </c>
      <c r="S130" s="308" t="s">
        <v>29</v>
      </c>
      <c r="T130" s="557">
        <v>0.231161999999998</v>
      </c>
      <c r="U130" s="558">
        <v>0</v>
      </c>
      <c r="V130" s="313">
        <v>0.363015914394568</v>
      </c>
      <c r="W130" s="314" t="s">
        <v>29</v>
      </c>
      <c r="X130" s="314" t="s">
        <v>29</v>
      </c>
      <c r="Y130" s="308" t="s">
        <v>29</v>
      </c>
      <c r="Z130" s="316" t="s">
        <v>29</v>
      </c>
      <c r="AA130" s="554">
        <v>0.442154999999999</v>
      </c>
      <c r="AB130" s="555">
        <v>0</v>
      </c>
      <c r="AC130" s="308" t="s">
        <v>29</v>
      </c>
      <c r="AD130" s="557">
        <v>0.442154999999999</v>
      </c>
      <c r="AE130" s="558">
        <v>0</v>
      </c>
      <c r="AF130" s="554">
        <v>0</v>
      </c>
      <c r="AG130" s="555">
        <v>0</v>
      </c>
      <c r="AH130" s="308" t="s">
        <v>29</v>
      </c>
      <c r="AI130" s="557">
        <v>0</v>
      </c>
      <c r="AJ130" s="558">
        <v>0</v>
      </c>
      <c r="AK130" s="554">
        <v>0</v>
      </c>
      <c r="AL130" s="555">
        <v>0</v>
      </c>
      <c r="AM130" s="552" t="s">
        <v>29</v>
      </c>
      <c r="AN130" s="557">
        <v>0</v>
      </c>
      <c r="AO130" s="558">
        <v>0</v>
      </c>
      <c r="AP130" s="554">
        <v>0</v>
      </c>
      <c r="AQ130" s="555">
        <v>0</v>
      </c>
      <c r="AR130" s="552" t="s">
        <v>29</v>
      </c>
      <c r="AS130" s="557">
        <v>0</v>
      </c>
      <c r="AT130" s="558">
        <v>0</v>
      </c>
      <c r="AU130" s="554">
        <v>-0.210993000000001</v>
      </c>
      <c r="AV130" s="555">
        <v>0</v>
      </c>
      <c r="AW130" s="308" t="s">
        <v>29</v>
      </c>
      <c r="AX130" s="557">
        <v>-0.210993000000001</v>
      </c>
      <c r="AY130" s="558">
        <v>0</v>
      </c>
      <c r="AZ130" s="313">
        <v>-0.331342594482891</v>
      </c>
      <c r="BA130" s="314" t="s">
        <v>29</v>
      </c>
      <c r="BB130" s="314" t="s">
        <v>29</v>
      </c>
      <c r="BC130" s="308" t="s">
        <v>29</v>
      </c>
      <c r="BD130" s="316" t="s">
        <v>29</v>
      </c>
      <c r="BE130" s="320">
        <v>0.142857142857143</v>
      </c>
      <c r="BF130" s="321">
        <v>0</v>
      </c>
      <c r="BG130" s="314" t="s">
        <v>29</v>
      </c>
      <c r="BH130" s="555">
        <v>0.142857142857143</v>
      </c>
      <c r="BI130" s="322">
        <v>0</v>
      </c>
      <c r="BJ130" s="320">
        <v>4.45747399999992</v>
      </c>
      <c r="BK130" s="321" t="s">
        <v>29</v>
      </c>
      <c r="BL130" s="314" t="s">
        <v>29</v>
      </c>
      <c r="BM130" s="322" t="s">
        <v>29</v>
      </c>
      <c r="BN130" s="313">
        <v>0.69435850887746</v>
      </c>
      <c r="BO130" s="314" t="s">
        <v>29</v>
      </c>
      <c r="BP130" s="314" t="s">
        <v>29</v>
      </c>
      <c r="BQ130" s="314" t="s">
        <v>29</v>
      </c>
      <c r="BR130" s="316" t="s">
        <v>29</v>
      </c>
      <c r="BS130" s="326">
        <v>1.44017821804569</v>
      </c>
      <c r="BT130" s="327" t="s">
        <v>29</v>
      </c>
      <c r="BU130" s="314" t="s">
        <v>29</v>
      </c>
      <c r="BV130" s="314" t="s">
        <v>29</v>
      </c>
      <c r="BW130" s="322" t="s">
        <v>29</v>
      </c>
      <c r="BX130" s="326">
        <v>-0.477192387285005</v>
      </c>
      <c r="BY130" s="327" t="s">
        <v>29</v>
      </c>
      <c r="BZ130" s="314" t="s">
        <v>29</v>
      </c>
      <c r="CA130" s="314" t="s">
        <v>29</v>
      </c>
      <c r="CB130" s="322" t="s">
        <v>29</v>
      </c>
    </row>
    <row r="131" s="159" customFormat="1" outlineLevel="2" spans="1:80">
      <c r="A131" s="309" t="s">
        <v>149</v>
      </c>
      <c r="B131" s="554">
        <v>0.339501</v>
      </c>
      <c r="C131" s="555">
        <v>2.0038752</v>
      </c>
      <c r="D131" s="308">
        <v>0.169422227492011</v>
      </c>
      <c r="E131" s="557">
        <v>-1.6643742</v>
      </c>
      <c r="F131" s="558">
        <v>4.256102</v>
      </c>
      <c r="G131" s="554">
        <v>0</v>
      </c>
      <c r="H131" s="555">
        <v>0</v>
      </c>
      <c r="I131" s="308" t="s">
        <v>29</v>
      </c>
      <c r="J131" s="557">
        <v>0</v>
      </c>
      <c r="K131" s="558">
        <v>0.027095</v>
      </c>
      <c r="L131" s="554">
        <v>3.257827</v>
      </c>
      <c r="M131" s="555">
        <v>0.68131757</v>
      </c>
      <c r="N131" s="308">
        <v>4.78165710595134</v>
      </c>
      <c r="O131" s="557">
        <v>2.57650943</v>
      </c>
      <c r="P131" s="558">
        <v>3.523488</v>
      </c>
      <c r="Q131" s="554">
        <v>-2.918326</v>
      </c>
      <c r="R131" s="555">
        <v>1.32255763</v>
      </c>
      <c r="S131" s="308">
        <v>-2.20657756894873</v>
      </c>
      <c r="T131" s="557">
        <v>-4.24088363</v>
      </c>
      <c r="U131" s="558">
        <v>0.732614</v>
      </c>
      <c r="V131" s="313">
        <v>-8.59592755249617</v>
      </c>
      <c r="W131" s="314">
        <v>0.659999999001934</v>
      </c>
      <c r="X131" s="314">
        <v>-13.0241326749926</v>
      </c>
      <c r="Y131" s="308">
        <v>-9.2559275514981</v>
      </c>
      <c r="Z131" s="316">
        <v>0.172132622761391</v>
      </c>
      <c r="AA131" s="554">
        <v>1.92002900000001</v>
      </c>
      <c r="AB131" s="555">
        <v>2.02035101</v>
      </c>
      <c r="AC131" s="308">
        <v>0.950344267157819</v>
      </c>
      <c r="AD131" s="557">
        <v>-0.10032200999999</v>
      </c>
      <c r="AE131" s="558">
        <v>2.033753</v>
      </c>
      <c r="AF131" s="554">
        <v>0.029963</v>
      </c>
      <c r="AG131" s="555">
        <v>0.007305</v>
      </c>
      <c r="AH131" s="308">
        <v>4.10171115674195</v>
      </c>
      <c r="AI131" s="557">
        <v>0.022658</v>
      </c>
      <c r="AJ131" s="558">
        <v>0.00731</v>
      </c>
      <c r="AK131" s="554">
        <v>0</v>
      </c>
      <c r="AL131" s="555">
        <v>0</v>
      </c>
      <c r="AM131" s="552" t="s">
        <v>29</v>
      </c>
      <c r="AN131" s="557">
        <v>0</v>
      </c>
      <c r="AO131" s="558">
        <v>0</v>
      </c>
      <c r="AP131" s="554">
        <v>0</v>
      </c>
      <c r="AQ131" s="555">
        <v>0</v>
      </c>
      <c r="AR131" s="552" t="s">
        <v>29</v>
      </c>
      <c r="AS131" s="557">
        <v>0</v>
      </c>
      <c r="AT131" s="558">
        <v>0</v>
      </c>
      <c r="AU131" s="554">
        <v>-4.86831800000001</v>
      </c>
      <c r="AV131" s="555">
        <v>-0.70509838</v>
      </c>
      <c r="AW131" s="308">
        <v>-4.90445211347672</v>
      </c>
      <c r="AX131" s="557">
        <v>-4.16321962000001</v>
      </c>
      <c r="AY131" s="558">
        <v>-1.335544</v>
      </c>
      <c r="AZ131" s="313">
        <v>-14.3396278656028</v>
      </c>
      <c r="BA131" s="314">
        <v>-0.351867411703084</v>
      </c>
      <c r="BB131" s="314">
        <v>-38.7529296225448</v>
      </c>
      <c r="BC131" s="308">
        <v>-13.9877604538997</v>
      </c>
      <c r="BD131" s="316">
        <v>-0.313795111113408</v>
      </c>
      <c r="BE131" s="320">
        <v>0.428571428571429</v>
      </c>
      <c r="BF131" s="321">
        <v>0.428571428571429</v>
      </c>
      <c r="BG131" s="314">
        <v>1</v>
      </c>
      <c r="BH131" s="555">
        <v>0</v>
      </c>
      <c r="BI131" s="322">
        <v>2.91666667</v>
      </c>
      <c r="BJ131" s="320">
        <v>0.792168999999999</v>
      </c>
      <c r="BK131" s="321">
        <v>4.6757088</v>
      </c>
      <c r="BL131" s="314">
        <v>0.169422227492011</v>
      </c>
      <c r="BM131" s="322">
        <v>-3.8835398</v>
      </c>
      <c r="BN131" s="313">
        <v>5.65544431386067</v>
      </c>
      <c r="BO131" s="314">
        <v>1.00822197410298</v>
      </c>
      <c r="BP131" s="314">
        <v>5.60932459232736</v>
      </c>
      <c r="BQ131" s="314">
        <v>4.64722233975769</v>
      </c>
      <c r="BR131" s="316">
        <v>0.477844046030852</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-0.656689381650574</v>
      </c>
    </row>
    <row r="132" s="159" customFormat="1" outlineLevel="2" spans="1:80">
      <c r="A132" s="309" t="s">
        <v>150</v>
      </c>
      <c r="B132" s="554">
        <v>8.39645799999998</v>
      </c>
      <c r="C132" s="555">
        <v>7.999008</v>
      </c>
      <c r="D132" s="308">
        <v>1.04968741123899</v>
      </c>
      <c r="E132" s="557">
        <v>0.39744999999998</v>
      </c>
      <c r="F132" s="558">
        <v>24.87163</v>
      </c>
      <c r="G132" s="554">
        <v>0</v>
      </c>
      <c r="H132" s="555">
        <v>0</v>
      </c>
      <c r="I132" s="308" t="s">
        <v>29</v>
      </c>
      <c r="J132" s="557">
        <v>0</v>
      </c>
      <c r="K132" s="558">
        <v>0</v>
      </c>
      <c r="L132" s="554">
        <v>6.2964160000002</v>
      </c>
      <c r="M132" s="555">
        <v>5.31934032</v>
      </c>
      <c r="N132" s="308">
        <v>1.18368361887404</v>
      </c>
      <c r="O132" s="557">
        <v>0.977075680000203</v>
      </c>
      <c r="P132" s="558">
        <v>15.879816</v>
      </c>
      <c r="Q132" s="554">
        <v>2.10004199999978</v>
      </c>
      <c r="R132" s="555">
        <v>2.67966768</v>
      </c>
      <c r="S132" s="308">
        <v>0.783694939366428</v>
      </c>
      <c r="T132" s="557">
        <v>-0.579625680000223</v>
      </c>
      <c r="U132" s="558">
        <v>8.991814</v>
      </c>
      <c r="V132" s="313">
        <v>0.250110463245309</v>
      </c>
      <c r="W132" s="314">
        <v>0.335</v>
      </c>
      <c r="X132" s="314">
        <v>0.746598397747191</v>
      </c>
      <c r="Y132" s="308">
        <v>-0.0848895367546909</v>
      </c>
      <c r="Z132" s="316">
        <v>0.361528938794924</v>
      </c>
      <c r="AA132" s="554">
        <v>2.42572299999998</v>
      </c>
      <c r="AB132" s="555">
        <v>2.79928268</v>
      </c>
      <c r="AC132" s="308">
        <v>0.866551641008252</v>
      </c>
      <c r="AD132" s="557">
        <v>-0.373559680000022</v>
      </c>
      <c r="AE132" s="558">
        <v>2.782764</v>
      </c>
      <c r="AF132" s="554">
        <v>0.0763209999999999</v>
      </c>
      <c r="AG132" s="555">
        <v>0.022981</v>
      </c>
      <c r="AH132" s="308">
        <v>3.32104782211391</v>
      </c>
      <c r="AI132" s="557">
        <v>0.0533399999999999</v>
      </c>
      <c r="AJ132" s="558">
        <v>0.022981</v>
      </c>
      <c r="AK132" s="554">
        <v>0</v>
      </c>
      <c r="AL132" s="555">
        <v>0</v>
      </c>
      <c r="AM132" s="552" t="s">
        <v>29</v>
      </c>
      <c r="AN132" s="557">
        <v>0</v>
      </c>
      <c r="AO132" s="558">
        <v>0</v>
      </c>
      <c r="AP132" s="554">
        <v>0</v>
      </c>
      <c r="AQ132" s="555">
        <v>0</v>
      </c>
      <c r="AR132" s="552" t="s">
        <v>29</v>
      </c>
      <c r="AS132" s="557">
        <v>0</v>
      </c>
      <c r="AT132" s="558">
        <v>0</v>
      </c>
      <c r="AU132" s="554">
        <v>-0.402002000000202</v>
      </c>
      <c r="AV132" s="555">
        <v>-0.142596</v>
      </c>
      <c r="AW132" s="308">
        <v>-0.81916743807821</v>
      </c>
      <c r="AX132" s="557">
        <v>-0.259406000000201</v>
      </c>
      <c r="AY132" s="558">
        <v>6.186069</v>
      </c>
      <c r="AZ132" s="313">
        <v>-0.0478775693274715</v>
      </c>
      <c r="BA132" s="314">
        <v>-0.0178267105121036</v>
      </c>
      <c r="BB132" s="314">
        <v>-0.685720918335703</v>
      </c>
      <c r="BC132" s="308">
        <v>-0.0300508588153679</v>
      </c>
      <c r="BD132" s="316">
        <v>0.248719886875126</v>
      </c>
      <c r="BE132" s="320">
        <v>0.571428571428571</v>
      </c>
      <c r="BF132" s="321">
        <v>0.571428571428571</v>
      </c>
      <c r="BG132" s="314">
        <v>1</v>
      </c>
      <c r="BH132" s="555">
        <v>0</v>
      </c>
      <c r="BI132" s="322">
        <v>4</v>
      </c>
      <c r="BJ132" s="320">
        <v>14.6938015</v>
      </c>
      <c r="BK132" s="321">
        <v>13.998264</v>
      </c>
      <c r="BL132" s="314">
        <v>1.04968741123899</v>
      </c>
      <c r="BM132" s="322">
        <v>0.695537499999965</v>
      </c>
      <c r="BN132" s="313">
        <v>0.288898366430224</v>
      </c>
      <c r="BO132" s="314">
        <v>0.349953729262429</v>
      </c>
      <c r="BP132" s="314">
        <v>0.825533041294097</v>
      </c>
      <c r="BQ132" s="314">
        <v>-0.0610553628322048</v>
      </c>
      <c r="BR132" s="316">
        <v>0.111885067444313</v>
      </c>
      <c r="BS132" s="326">
        <v>3.46142490300832</v>
      </c>
      <c r="BT132" s="327">
        <v>2.85752062739159</v>
      </c>
      <c r="BU132" s="314">
        <v>1.2113385533696</v>
      </c>
      <c r="BV132" s="314">
        <v>0.603904275616736</v>
      </c>
      <c r="BW132" s="322">
        <v>8.93774319345802</v>
      </c>
      <c r="BX132" s="326">
        <v>-0.165724610765617</v>
      </c>
      <c r="BY132" s="327">
        <v>-0.0509401930068743</v>
      </c>
      <c r="BZ132" s="314">
        <v>-1.25331729197125</v>
      </c>
      <c r="CA132" s="314">
        <v>-0.114784417758743</v>
      </c>
      <c r="CB132" s="322">
        <v>2.22299447599581</v>
      </c>
    </row>
    <row r="133" s="159" customFormat="1" outlineLevel="2" spans="1:80">
      <c r="A133" s="309" t="s">
        <v>151</v>
      </c>
      <c r="B133" s="554">
        <v>0.146016</v>
      </c>
      <c r="C133" s="555">
        <v>0.5004</v>
      </c>
      <c r="D133" s="308">
        <v>0.291798561151079</v>
      </c>
      <c r="E133" s="557">
        <v>-0.354384</v>
      </c>
      <c r="F133" s="558">
        <v>0</v>
      </c>
      <c r="G133" s="554">
        <v>0</v>
      </c>
      <c r="H133" s="555">
        <v>0</v>
      </c>
      <c r="I133" s="308" t="s">
        <v>29</v>
      </c>
      <c r="J133" s="557">
        <v>0</v>
      </c>
      <c r="K133" s="558">
        <v>0</v>
      </c>
      <c r="L133" s="554">
        <v>-2.512035</v>
      </c>
      <c r="M133" s="555">
        <v>0.40032</v>
      </c>
      <c r="N133" s="308">
        <v>-6.27506744604317</v>
      </c>
      <c r="O133" s="557">
        <v>-2.912355</v>
      </c>
      <c r="P133" s="558">
        <v>0.02374</v>
      </c>
      <c r="Q133" s="554">
        <v>2.658051</v>
      </c>
      <c r="R133" s="555">
        <v>0.10008</v>
      </c>
      <c r="S133" s="308">
        <v>26.5592625899281</v>
      </c>
      <c r="T133" s="557">
        <v>2.557971</v>
      </c>
      <c r="U133" s="558">
        <v>-0.02374</v>
      </c>
      <c r="V133" s="313">
        <v>18.20383382643</v>
      </c>
      <c r="W133" s="314">
        <v>0.2</v>
      </c>
      <c r="X133" s="314">
        <v>91.0191691321499</v>
      </c>
      <c r="Y133" s="308">
        <v>18.00383382643</v>
      </c>
      <c r="Z133" s="316" t="s">
        <v>29</v>
      </c>
      <c r="AA133" s="554">
        <v>0.689393999999998</v>
      </c>
      <c r="AB133" s="555">
        <v>0.77772467</v>
      </c>
      <c r="AC133" s="308">
        <v>0.88642424059918</v>
      </c>
      <c r="AD133" s="557">
        <v>-0.0883306700000022</v>
      </c>
      <c r="AE133" s="558">
        <v>1.739789</v>
      </c>
      <c r="AF133" s="554">
        <v>0.026415</v>
      </c>
      <c r="AG133" s="555">
        <v>0.070018</v>
      </c>
      <c r="AH133" s="308">
        <v>0.377260133108629</v>
      </c>
      <c r="AI133" s="557">
        <v>-0.043603</v>
      </c>
      <c r="AJ133" s="558">
        <v>2.64938</v>
      </c>
      <c r="AK133" s="554">
        <v>0</v>
      </c>
      <c r="AL133" s="555">
        <v>0</v>
      </c>
      <c r="AM133" s="552" t="s">
        <v>29</v>
      </c>
      <c r="AN133" s="557">
        <v>0</v>
      </c>
      <c r="AO133" s="558">
        <v>0</v>
      </c>
      <c r="AP133" s="554">
        <v>0</v>
      </c>
      <c r="AQ133" s="555">
        <v>0</v>
      </c>
      <c r="AR133" s="552" t="s">
        <v>29</v>
      </c>
      <c r="AS133" s="557">
        <v>0</v>
      </c>
      <c r="AT133" s="558">
        <v>0</v>
      </c>
      <c r="AU133" s="554">
        <v>1.942242</v>
      </c>
      <c r="AV133" s="555">
        <v>-0.74766267</v>
      </c>
      <c r="AW133" s="308">
        <v>4.59775173742458</v>
      </c>
      <c r="AX133" s="557">
        <v>2.68990467</v>
      </c>
      <c r="AY133" s="558">
        <v>-4.412909</v>
      </c>
      <c r="AZ133" s="313">
        <v>13.3015696909928</v>
      </c>
      <c r="BA133" s="314">
        <v>-1.49413003597122</v>
      </c>
      <c r="BB133" s="314">
        <v>10.9025515656316</v>
      </c>
      <c r="BC133" s="308">
        <v>14.795699726964</v>
      </c>
      <c r="BD133" s="316" t="s">
        <v>29</v>
      </c>
      <c r="BE133" s="320">
        <v>0.142857142857143</v>
      </c>
      <c r="BF133" s="321">
        <v>0.142857142857143</v>
      </c>
      <c r="BG133" s="314">
        <v>1</v>
      </c>
      <c r="BH133" s="555">
        <v>0</v>
      </c>
      <c r="BI133" s="322">
        <v>2.33333333</v>
      </c>
      <c r="BJ133" s="320">
        <v>1.022112</v>
      </c>
      <c r="BK133" s="321">
        <v>3.5028</v>
      </c>
      <c r="BL133" s="314">
        <v>0.291798561151079</v>
      </c>
      <c r="BM133" s="322">
        <v>-2.480688</v>
      </c>
      <c r="BN133" s="313">
        <v>4.72135930309006</v>
      </c>
      <c r="BO133" s="314">
        <v>1.55420597521982</v>
      </c>
      <c r="BP133" s="314">
        <v>3.0377951046175</v>
      </c>
      <c r="BQ133" s="314">
        <v>3.16715332787023</v>
      </c>
      <c r="BR133" s="316" t="s">
        <v>29</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row>
    <row r="134" s="159" customFormat="1" ht="16.2" spans="1:80">
      <c r="A134" s="213" t="s">
        <v>152</v>
      </c>
      <c r="B134" s="214">
        <v>22.4155859999998</v>
      </c>
      <c r="C134" s="215">
        <v>23.5971552</v>
      </c>
      <c r="D134" s="216">
        <v>0.949927472613302</v>
      </c>
      <c r="E134" s="215">
        <v>-1.18156920000015</v>
      </c>
      <c r="F134" s="217">
        <v>52.365308</v>
      </c>
      <c r="G134" s="214">
        <v>0</v>
      </c>
      <c r="H134" s="215">
        <v>0</v>
      </c>
      <c r="I134" s="216" t="s">
        <v>29</v>
      </c>
      <c r="J134" s="215">
        <v>0</v>
      </c>
      <c r="K134" s="217">
        <v>0.027095</v>
      </c>
      <c r="L134" s="214">
        <v>13.540961</v>
      </c>
      <c r="M134" s="215">
        <v>14.88937984</v>
      </c>
      <c r="N134" s="216">
        <v>0.909437541758624</v>
      </c>
      <c r="O134" s="215">
        <v>-1.34841883999999</v>
      </c>
      <c r="P134" s="217">
        <v>44.264625</v>
      </c>
      <c r="Q134" s="214">
        <v>8.87462499999983</v>
      </c>
      <c r="R134" s="215">
        <v>8.70777536</v>
      </c>
      <c r="S134" s="216">
        <v>1.01916099498458</v>
      </c>
      <c r="T134" s="215">
        <v>0.16684963999983</v>
      </c>
      <c r="U134" s="217">
        <v>8.100683</v>
      </c>
      <c r="V134" s="237">
        <v>0.395913138295822</v>
      </c>
      <c r="W134" s="238">
        <v>0.369018014510495</v>
      </c>
      <c r="X134" s="238">
        <v>1.07288295619119</v>
      </c>
      <c r="Y134" s="216">
        <v>0.0268951237853271</v>
      </c>
      <c r="Z134" s="257">
        <v>0.154695604960444</v>
      </c>
      <c r="AA134" s="214">
        <v>8.62696099999999</v>
      </c>
      <c r="AB134" s="215">
        <v>8.99075271</v>
      </c>
      <c r="AC134" s="216">
        <v>0.959537124228165</v>
      </c>
      <c r="AD134" s="215">
        <v>-0.363791710000015</v>
      </c>
      <c r="AE134" s="217">
        <v>8.57345</v>
      </c>
      <c r="AF134" s="214">
        <v>0.720942</v>
      </c>
      <c r="AG134" s="215">
        <v>0.243659</v>
      </c>
      <c r="AH134" s="216">
        <v>2.9588153936444</v>
      </c>
      <c r="AI134" s="215">
        <v>0.477283</v>
      </c>
      <c r="AJ134" s="217">
        <v>2.823027</v>
      </c>
      <c r="AK134" s="214">
        <v>0</v>
      </c>
      <c r="AL134" s="215">
        <v>0</v>
      </c>
      <c r="AM134" s="238" t="s">
        <v>29</v>
      </c>
      <c r="AN134" s="215">
        <v>0</v>
      </c>
      <c r="AO134" s="217">
        <v>0</v>
      </c>
      <c r="AP134" s="214">
        <v>0</v>
      </c>
      <c r="AQ134" s="215">
        <v>0</v>
      </c>
      <c r="AR134" s="238" t="s">
        <v>29</v>
      </c>
      <c r="AS134" s="215">
        <v>0</v>
      </c>
      <c r="AT134" s="217">
        <v>0</v>
      </c>
      <c r="AU134" s="214">
        <v>-0.473278000000156</v>
      </c>
      <c r="AV134" s="215">
        <v>-0.526636350000001</v>
      </c>
      <c r="AW134" s="216">
        <v>1.10131915504854</v>
      </c>
      <c r="AX134" s="215">
        <v>0.0533583499998448</v>
      </c>
      <c r="AY134" s="217">
        <v>-3.322889</v>
      </c>
      <c r="AZ134" s="237">
        <v>-0.0211137910916163</v>
      </c>
      <c r="BA134" s="238">
        <v>-0.0223177898156131</v>
      </c>
      <c r="BB134" s="238">
        <v>1.05394793722604</v>
      </c>
      <c r="BC134" s="216">
        <v>0.00120399872399675</v>
      </c>
      <c r="BD134" s="257">
        <v>-0.0634559239105402</v>
      </c>
      <c r="BE134" s="214">
        <v>2</v>
      </c>
      <c r="BF134" s="215">
        <v>1.85714285714286</v>
      </c>
      <c r="BG134" s="238">
        <v>1.07692307692308</v>
      </c>
      <c r="BH134" s="215">
        <v>0.142857142857143</v>
      </c>
      <c r="BI134" s="279">
        <v>12.75</v>
      </c>
      <c r="BJ134" s="214">
        <v>11.2077929999999</v>
      </c>
      <c r="BK134" s="215">
        <v>12.7061604923077</v>
      </c>
      <c r="BL134" s="238">
        <v>0.882075510283781</v>
      </c>
      <c r="BM134" s="279">
        <v>-1.49836749230777</v>
      </c>
      <c r="BN134" s="237">
        <v>0.384864397477721</v>
      </c>
      <c r="BO134" s="238">
        <v>0.38101002573395</v>
      </c>
      <c r="BP134" s="238">
        <v>1.01011619506953</v>
      </c>
      <c r="BQ134" s="238">
        <v>0.00385437174377179</v>
      </c>
      <c r="BR134" s="257">
        <v>0.163723853204492</v>
      </c>
      <c r="BS134" s="292">
        <v>2.59831776218762</v>
      </c>
      <c r="BT134" s="293">
        <v>2.62460285152254</v>
      </c>
      <c r="BU134" s="238">
        <v>0.989985117436084</v>
      </c>
      <c r="BV134" s="238">
        <v>-0.0262850893349182</v>
      </c>
      <c r="BW134" s="279">
        <v>6.10784549976964</v>
      </c>
      <c r="BX134" s="292">
        <v>-0.0548603384204654</v>
      </c>
      <c r="BY134" s="293">
        <v>-0.0585753347897387</v>
      </c>
      <c r="BZ134" s="238">
        <v>1.06342253753408</v>
      </c>
      <c r="CA134" s="238">
        <v>0.0037149963692733</v>
      </c>
      <c r="CB134" s="279">
        <v>-0.387578979290718</v>
      </c>
    </row>
    <row r="135" s="159" customFormat="1" ht="16.2" spans="1:80">
      <c r="A135" s="213" t="s">
        <v>153</v>
      </c>
      <c r="B135" s="214">
        <v>133.261588999999</v>
      </c>
      <c r="C135" s="328">
        <v>1479.78013536</v>
      </c>
      <c r="D135" s="216">
        <v>0.0900549925057476</v>
      </c>
      <c r="E135" s="328">
        <v>-1346.51854636</v>
      </c>
      <c r="F135" s="217">
        <v>146.737165</v>
      </c>
      <c r="G135" s="214">
        <v>0</v>
      </c>
      <c r="H135" s="328">
        <v>0</v>
      </c>
      <c r="I135" s="216" t="s">
        <v>29</v>
      </c>
      <c r="J135" s="328">
        <v>0</v>
      </c>
      <c r="K135" s="217">
        <v>0</v>
      </c>
      <c r="L135" s="214">
        <v>121.178143999999</v>
      </c>
      <c r="M135" s="328">
        <v>1163.99505447</v>
      </c>
      <c r="N135" s="216">
        <v>0.104105377024282</v>
      </c>
      <c r="O135" s="328">
        <v>-1042.81691047</v>
      </c>
      <c r="P135" s="217">
        <v>147.704837</v>
      </c>
      <c r="Q135" s="328">
        <v>12.0834449999999</v>
      </c>
      <c r="R135" s="328">
        <v>315.78508089</v>
      </c>
      <c r="S135" s="216">
        <v>0.0382647747827232</v>
      </c>
      <c r="T135" s="328">
        <v>-303.70163589</v>
      </c>
      <c r="U135" s="217">
        <v>-0.967671999999993</v>
      </c>
      <c r="V135" s="237">
        <v>0.0906746279304833</v>
      </c>
      <c r="W135" s="238">
        <v>0.213400000002822</v>
      </c>
      <c r="X135" s="238">
        <v>0.424904535751097</v>
      </c>
      <c r="Y135" s="216">
        <v>-0.122725372072339</v>
      </c>
      <c r="Z135" s="257">
        <v>-0.00659459380995941</v>
      </c>
      <c r="AA135" s="214">
        <v>2.23417399999999</v>
      </c>
      <c r="AB135" s="328">
        <v>17.46066718</v>
      </c>
      <c r="AC135" s="216">
        <v>0.127954675326444</v>
      </c>
      <c r="AD135" s="328">
        <v>-15.22649318</v>
      </c>
      <c r="AE135" s="217">
        <v>17.582298</v>
      </c>
      <c r="AF135" s="214">
        <v>4.26239899999998</v>
      </c>
      <c r="AG135" s="328">
        <v>2.926463</v>
      </c>
      <c r="AH135" s="216">
        <v>1.45650192741202</v>
      </c>
      <c r="AI135" s="328">
        <v>1.33593599999998</v>
      </c>
      <c r="AJ135" s="217">
        <v>3.749203</v>
      </c>
      <c r="AK135" s="214">
        <v>0</v>
      </c>
      <c r="AL135" s="555">
        <v>0</v>
      </c>
      <c r="AM135" s="552" t="s">
        <v>29</v>
      </c>
      <c r="AN135" s="557">
        <v>0</v>
      </c>
      <c r="AO135" s="558">
        <v>0</v>
      </c>
      <c r="AP135" s="214">
        <v>0</v>
      </c>
      <c r="AQ135" s="555">
        <v>0</v>
      </c>
      <c r="AR135" s="552" t="s">
        <v>29</v>
      </c>
      <c r="AS135" s="557">
        <v>0</v>
      </c>
      <c r="AT135" s="558">
        <v>0</v>
      </c>
      <c r="AU135" s="328">
        <v>5.58687199999991</v>
      </c>
      <c r="AV135" s="328">
        <v>295.39795071</v>
      </c>
      <c r="AW135" s="216">
        <v>0.018913035742366</v>
      </c>
      <c r="AX135" s="328">
        <v>-289.81107871</v>
      </c>
      <c r="AY135" s="217">
        <v>-22.299173</v>
      </c>
      <c r="AZ135" s="237">
        <v>0.0419240986237974</v>
      </c>
      <c r="BA135" s="238">
        <v>0.199622865350964</v>
      </c>
      <c r="BB135" s="238">
        <v>0.210016515643583</v>
      </c>
      <c r="BC135" s="216">
        <v>-0.157698766727166</v>
      </c>
      <c r="BD135" s="257">
        <v>-0.151966769972692</v>
      </c>
      <c r="BE135" s="214">
        <v>1.14285714285714</v>
      </c>
      <c r="BF135" s="215">
        <v>2.14285714285714</v>
      </c>
      <c r="BG135" s="238">
        <v>0.533333333333333</v>
      </c>
      <c r="BH135" s="215">
        <v>-1</v>
      </c>
      <c r="BI135" s="279">
        <v>4.91666667</v>
      </c>
      <c r="BJ135" s="214">
        <v>116.603890374999</v>
      </c>
      <c r="BK135" s="215">
        <v>690.564063168</v>
      </c>
      <c r="BL135" s="238">
        <v>0.168853110948277</v>
      </c>
      <c r="BM135" s="279">
        <v>-573.960172793001</v>
      </c>
      <c r="BN135" s="237">
        <v>0.0167653261285967</v>
      </c>
      <c r="BO135" s="238">
        <v>0.0117995009952963</v>
      </c>
      <c r="BP135" s="238">
        <v>1.42085043556333</v>
      </c>
      <c r="BQ135" s="238">
        <v>0.00496582513330037</v>
      </c>
      <c r="BR135" s="257">
        <v>0.119821709789745</v>
      </c>
      <c r="BS135" s="292">
        <v>59.646916041454</v>
      </c>
      <c r="BT135" s="293">
        <v>84.7493466375092</v>
      </c>
      <c r="BU135" s="238">
        <v>0.703803845197491</v>
      </c>
      <c r="BV135" s="238">
        <v>-25.1024305960552</v>
      </c>
      <c r="BW135" s="279">
        <v>8.34573302079171</v>
      </c>
      <c r="BX135" s="292">
        <v>2.50064319072728</v>
      </c>
      <c r="BY135" s="293">
        <v>16.9179074124016</v>
      </c>
      <c r="BZ135" s="238">
        <v>0.147810431264932</v>
      </c>
      <c r="CA135" s="238">
        <v>-14.4172642216744</v>
      </c>
      <c r="CB135" s="279">
        <v>-1.26827409022416</v>
      </c>
    </row>
    <row r="136" s="159" customFormat="1" ht="16.2" spans="1:80">
      <c r="A136" s="213" t="s">
        <v>154</v>
      </c>
      <c r="B136" s="214">
        <v>16.63613</v>
      </c>
      <c r="C136" s="328">
        <v>1</v>
      </c>
      <c r="D136" s="216">
        <v>16.63613</v>
      </c>
      <c r="E136" s="328">
        <v>15.63613</v>
      </c>
      <c r="F136" s="217">
        <v>-31.944836</v>
      </c>
      <c r="G136" s="214">
        <v>0</v>
      </c>
      <c r="H136" s="328">
        <v>0</v>
      </c>
      <c r="I136" s="216" t="s">
        <v>29</v>
      </c>
      <c r="J136" s="328">
        <v>0</v>
      </c>
      <c r="K136" s="217">
        <v>0</v>
      </c>
      <c r="L136" s="214">
        <v>10.684065</v>
      </c>
      <c r="M136" s="328">
        <v>0</v>
      </c>
      <c r="N136" s="216" t="s">
        <v>29</v>
      </c>
      <c r="O136" s="328">
        <v>10.684065</v>
      </c>
      <c r="P136" s="217">
        <v>0</v>
      </c>
      <c r="Q136" s="328"/>
      <c r="R136" s="328"/>
      <c r="S136" s="216"/>
      <c r="T136" s="328"/>
      <c r="U136" s="217"/>
      <c r="V136" s="237"/>
      <c r="W136" s="238"/>
      <c r="X136" s="238"/>
      <c r="Y136" s="216"/>
      <c r="Z136" s="257"/>
      <c r="AA136" s="214">
        <v>10.319314</v>
      </c>
      <c r="AB136" s="328">
        <v>10.1309764</v>
      </c>
      <c r="AC136" s="216">
        <v>1.01859027131876</v>
      </c>
      <c r="AD136" s="328">
        <v>0.188337599999986</v>
      </c>
      <c r="AE136" s="217">
        <v>0.0737799999999997</v>
      </c>
      <c r="AF136" s="214">
        <v>12.794106</v>
      </c>
      <c r="AG136" s="328">
        <v>14.549774</v>
      </c>
      <c r="AH136" s="216">
        <v>0.879333658378473</v>
      </c>
      <c r="AI136" s="328">
        <v>-1.75566800000001</v>
      </c>
      <c r="AJ136" s="217">
        <v>23.319235</v>
      </c>
      <c r="AK136" s="214">
        <v>0.256599999999999</v>
      </c>
      <c r="AL136" s="555">
        <v>0</v>
      </c>
      <c r="AM136" s="552" t="s">
        <v>29</v>
      </c>
      <c r="AN136" s="557">
        <v>0.256599999999999</v>
      </c>
      <c r="AO136" s="558">
        <v>0</v>
      </c>
      <c r="AP136" s="214">
        <v>0</v>
      </c>
      <c r="AQ136" s="555">
        <v>0</v>
      </c>
      <c r="AR136" s="552" t="s">
        <v>29</v>
      </c>
      <c r="AS136" s="557">
        <v>0</v>
      </c>
      <c r="AT136" s="558">
        <v>0.002839</v>
      </c>
      <c r="AU136" s="328">
        <v>-16.904755</v>
      </c>
      <c r="AV136" s="328">
        <v>-23.6807504</v>
      </c>
      <c r="AW136" s="216">
        <v>1.28613938686673</v>
      </c>
      <c r="AX136" s="328">
        <v>6.77599540000002</v>
      </c>
      <c r="AY136" s="217">
        <v>-55.34069</v>
      </c>
      <c r="AZ136" s="237">
        <v>-1.01614708468857</v>
      </c>
      <c r="BA136" s="238">
        <v>-23.6807504</v>
      </c>
      <c r="BB136" s="238">
        <v>1.9570897430392</v>
      </c>
      <c r="BC136" s="216">
        <v>22.6646033153114</v>
      </c>
      <c r="BD136" s="257">
        <v>1.73238297419965</v>
      </c>
      <c r="BE136" s="214">
        <v>1.14285714285714</v>
      </c>
      <c r="BF136" s="215">
        <v>1.14285714285714</v>
      </c>
      <c r="BG136" s="238">
        <v>1</v>
      </c>
      <c r="BH136" s="215">
        <v>0</v>
      </c>
      <c r="BI136" s="279">
        <v>9.08333333</v>
      </c>
      <c r="BJ136" s="214">
        <v>14.55661375</v>
      </c>
      <c r="BK136" s="215">
        <v>0.875</v>
      </c>
      <c r="BL136" s="238">
        <v>16.63613</v>
      </c>
      <c r="BM136" s="279">
        <v>13.68161375</v>
      </c>
      <c r="BN136" s="237">
        <v>0.620295345131349</v>
      </c>
      <c r="BO136" s="238">
        <v>10.1309764</v>
      </c>
      <c r="BP136" s="238">
        <v>0.0612275974832347</v>
      </c>
      <c r="BQ136" s="238">
        <v>-9.51068105486865</v>
      </c>
      <c r="BR136" s="257">
        <v>-0.00230960647285839</v>
      </c>
      <c r="BS136" s="292">
        <v>1.61213526403015</v>
      </c>
      <c r="BT136" s="293">
        <v>0.0987071690345661</v>
      </c>
      <c r="BU136" s="238">
        <v>16.3325043134972</v>
      </c>
      <c r="BV136" s="238">
        <v>1.51342809499558</v>
      </c>
      <c r="BW136" s="279">
        <v>-432.974193548389</v>
      </c>
      <c r="BX136" s="292">
        <v>-1.63816654866787</v>
      </c>
      <c r="BY136" s="293">
        <v>-2.33745983259817</v>
      </c>
      <c r="BZ136" s="238">
        <v>1.29916804309446</v>
      </c>
      <c r="CA136" s="238">
        <v>0.699293283930302</v>
      </c>
      <c r="CB136" s="279">
        <v>-750.077121171052</v>
      </c>
    </row>
    <row r="137" s="159" customFormat="1" ht="16.2" spans="1:16384">
      <c r="A137" s="302" t="s">
        <v>155</v>
      </c>
      <c r="B137" s="303">
        <v>401.000977000001</v>
      </c>
      <c r="C137" s="304">
        <v>1737.97560202</v>
      </c>
      <c r="D137" s="305">
        <v>0.230728772333702</v>
      </c>
      <c r="E137" s="306">
        <v>-1336.97462502</v>
      </c>
      <c r="F137" s="304">
        <v>627.37895</v>
      </c>
      <c r="G137" s="303">
        <v>0</v>
      </c>
      <c r="H137" s="304">
        <v>0</v>
      </c>
      <c r="I137" s="305" t="s">
        <v>29</v>
      </c>
      <c r="J137" s="306">
        <v>0</v>
      </c>
      <c r="K137" s="304">
        <v>0.027095</v>
      </c>
      <c r="L137" s="303">
        <v>308.278350000001</v>
      </c>
      <c r="M137" s="304">
        <v>1335.90894047</v>
      </c>
      <c r="N137" s="305">
        <v>0.230762996384725</v>
      </c>
      <c r="O137" s="306">
        <v>-1027.63059047</v>
      </c>
      <c r="P137" s="304">
        <v>516.177126</v>
      </c>
      <c r="Q137" s="303">
        <v>86.7705620000005</v>
      </c>
      <c r="R137" s="304">
        <v>401.06666155</v>
      </c>
      <c r="S137" s="305">
        <v>0.21634947583192</v>
      </c>
      <c r="T137" s="306">
        <v>-314.29609955</v>
      </c>
      <c r="U137" s="304">
        <v>143.14666</v>
      </c>
      <c r="V137" s="311">
        <v>0.216384914194362</v>
      </c>
      <c r="W137" s="312">
        <v>0.230766566046066</v>
      </c>
      <c r="X137" s="312">
        <v>0.937678789011257</v>
      </c>
      <c r="Y137" s="305">
        <v>-0.0143816518517045</v>
      </c>
      <c r="Z137" s="315">
        <v>0.228166182496241</v>
      </c>
      <c r="AA137" s="303">
        <v>49.1143509999999</v>
      </c>
      <c r="AB137" s="304">
        <v>79.06891851</v>
      </c>
      <c r="AC137" s="305">
        <v>0.621158755241965</v>
      </c>
      <c r="AD137" s="306">
        <v>-29.9545675100001</v>
      </c>
      <c r="AE137" s="304">
        <v>65.822124</v>
      </c>
      <c r="AF137" s="303">
        <v>19.4937760000001</v>
      </c>
      <c r="AG137" s="304">
        <v>22.99592459</v>
      </c>
      <c r="AH137" s="305">
        <v>0.847705684705419</v>
      </c>
      <c r="AI137" s="306">
        <v>-3.50214858999987</v>
      </c>
      <c r="AJ137" s="304">
        <v>29.61153</v>
      </c>
      <c r="AK137" s="303">
        <v>0.293499999999999</v>
      </c>
      <c r="AL137" s="304">
        <v>0</v>
      </c>
      <c r="AM137" s="312" t="s">
        <v>29</v>
      </c>
      <c r="AN137" s="304">
        <v>0.293499999999999</v>
      </c>
      <c r="AO137" s="317">
        <v>0</v>
      </c>
      <c r="AP137" s="303">
        <v>0</v>
      </c>
      <c r="AQ137" s="304">
        <v>0</v>
      </c>
      <c r="AR137" s="312" t="s">
        <v>29</v>
      </c>
      <c r="AS137" s="304">
        <v>0</v>
      </c>
      <c r="AT137" s="317">
        <v>0.002839</v>
      </c>
      <c r="AU137" s="303">
        <v>24.4080000000004</v>
      </c>
      <c r="AV137" s="304">
        <v>300.00181845</v>
      </c>
      <c r="AW137" s="305">
        <v>0.0813595068393507</v>
      </c>
      <c r="AX137" s="306">
        <v>-275.59381845</v>
      </c>
      <c r="AY137" s="304">
        <v>15.7382360000001</v>
      </c>
      <c r="AZ137" s="311">
        <v>0.0608676821253739</v>
      </c>
      <c r="BA137" s="312">
        <v>0.172615667389874</v>
      </c>
      <c r="BB137" s="312">
        <v>0.352619684213813</v>
      </c>
      <c r="BC137" s="305">
        <v>-0.1117479852645</v>
      </c>
      <c r="BD137" s="315">
        <v>0.0250856934234087</v>
      </c>
      <c r="BE137" s="303">
        <v>15</v>
      </c>
      <c r="BF137" s="306">
        <v>16</v>
      </c>
      <c r="BG137" s="312">
        <v>0.9375</v>
      </c>
      <c r="BH137" s="304">
        <v>-1</v>
      </c>
      <c r="BI137" s="319">
        <v>99.91666667</v>
      </c>
      <c r="BJ137" s="303">
        <v>26.7333984666668</v>
      </c>
      <c r="BK137" s="306">
        <v>108.62347512625</v>
      </c>
      <c r="BL137" s="312">
        <v>0.246110690489282</v>
      </c>
      <c r="BM137" s="319">
        <v>-81.8900766595833</v>
      </c>
      <c r="BN137" s="311">
        <v>0.122479379894378</v>
      </c>
      <c r="BO137" s="312">
        <v>0.0454948380277033</v>
      </c>
      <c r="BP137" s="312">
        <v>2.69215992855709</v>
      </c>
      <c r="BQ137" s="312">
        <v>0.0769845418666748</v>
      </c>
      <c r="BR137" s="315">
        <v>0.104916054324105</v>
      </c>
      <c r="BS137" s="324">
        <v>8.16463963862623</v>
      </c>
      <c r="BT137" s="325">
        <v>21.9805156662184</v>
      </c>
      <c r="BU137" s="312">
        <v>0.371448957913866</v>
      </c>
      <c r="BV137" s="312">
        <v>-13.8158760275922</v>
      </c>
      <c r="BW137" s="319">
        <v>9.53142973629961</v>
      </c>
      <c r="BX137" s="324">
        <v>0.496962690192129</v>
      </c>
      <c r="BY137" s="325">
        <v>3.79418138129786</v>
      </c>
      <c r="BZ137" s="312">
        <v>0.130980214241137</v>
      </c>
      <c r="CA137" s="312">
        <v>-3.29721869110573</v>
      </c>
      <c r="CB137" s="319">
        <v>0.239102524251573</v>
      </c>
      <c r="CE137" s="424"/>
      <c r="CF137" s="425"/>
      <c r="CG137" s="425"/>
      <c r="CH137" s="425"/>
      <c r="CI137" s="423"/>
      <c r="CJ137" s="425"/>
      <c r="CK137" s="426"/>
      <c r="CL137" s="425"/>
      <c r="CM137" s="425"/>
      <c r="CN137" s="423"/>
      <c r="CO137" s="425"/>
      <c r="CP137" s="426"/>
      <c r="CQ137" s="425"/>
      <c r="CR137" s="425"/>
      <c r="CS137" s="423"/>
      <c r="CT137" s="425"/>
      <c r="CU137" s="426"/>
      <c r="CV137" s="423"/>
      <c r="CW137" s="423"/>
      <c r="CX137" s="423"/>
      <c r="CY137" s="423"/>
      <c r="CZ137" s="423"/>
      <c r="DA137" s="425"/>
      <c r="DB137" s="425"/>
      <c r="DC137" s="423"/>
      <c r="DD137" s="424"/>
      <c r="DE137" s="425"/>
      <c r="DF137" s="425"/>
      <c r="DG137" s="425"/>
      <c r="DH137" s="423"/>
      <c r="DI137" s="424"/>
      <c r="DJ137" s="425"/>
      <c r="DK137" s="425"/>
      <c r="DL137" s="425"/>
      <c r="DM137" s="423"/>
      <c r="DN137" s="424"/>
      <c r="DO137" s="425"/>
      <c r="DP137" s="425"/>
      <c r="DQ137" s="425"/>
      <c r="DR137" s="427"/>
      <c r="DS137" s="424"/>
      <c r="DT137" s="425"/>
      <c r="DU137" s="425"/>
      <c r="DV137" s="424"/>
      <c r="DW137" s="423"/>
      <c r="DX137" s="424"/>
      <c r="DY137" s="426"/>
      <c r="DZ137" s="423"/>
      <c r="EA137" s="423"/>
      <c r="EB137" s="423"/>
      <c r="EC137" s="423"/>
      <c r="ED137" s="423"/>
      <c r="EE137" s="425"/>
      <c r="EF137" s="425"/>
      <c r="EG137" s="423"/>
      <c r="EH137" s="424"/>
      <c r="EI137" s="425"/>
      <c r="EJ137" s="424"/>
      <c r="EK137" s="423"/>
      <c r="EL137" s="428"/>
      <c r="EM137" s="423"/>
      <c r="EN137" s="423"/>
      <c r="EO137" s="423"/>
      <c r="EP137" s="423"/>
      <c r="EQ137" s="423"/>
      <c r="ER137" s="429"/>
      <c r="ES137" s="430"/>
      <c r="ET137" s="423"/>
      <c r="EU137" s="423"/>
      <c r="EV137" s="428"/>
      <c r="EW137" s="429"/>
      <c r="EX137" s="430"/>
      <c r="EY137" s="423"/>
      <c r="EZ137" s="428"/>
      <c r="FA137" s="431"/>
      <c r="FB137" s="425"/>
      <c r="FC137" s="423"/>
      <c r="FD137" s="424"/>
      <c r="FE137" s="423"/>
      <c r="FF137" s="426"/>
      <c r="FG137" s="432"/>
      <c r="FH137" s="433"/>
      <c r="FI137" s="433"/>
      <c r="FJ137" s="434"/>
      <c r="FK137" s="434"/>
      <c r="FL137" s="435"/>
      <c r="FM137" s="425"/>
      <c r="FN137" s="425"/>
      <c r="FO137" s="423"/>
      <c r="FP137" s="424"/>
      <c r="FQ137" s="425"/>
      <c r="FR137" s="425"/>
      <c r="FS137" s="425"/>
      <c r="FT137" s="423"/>
      <c r="FU137" s="425"/>
      <c r="FV137" s="426"/>
      <c r="FW137" s="425"/>
      <c r="FX137" s="425"/>
      <c r="FY137" s="423"/>
      <c r="FZ137" s="425"/>
      <c r="GA137" s="426"/>
      <c r="GB137" s="425"/>
      <c r="GC137" s="425"/>
      <c r="GD137" s="423"/>
      <c r="GE137" s="425"/>
      <c r="GF137" s="426"/>
      <c r="GG137" s="423"/>
      <c r="GH137" s="423"/>
      <c r="GI137" s="423"/>
      <c r="GJ137" s="423"/>
      <c r="GK137" s="423"/>
      <c r="GL137" s="425"/>
      <c r="GM137" s="425"/>
      <c r="GN137" s="423"/>
      <c r="GO137" s="424"/>
      <c r="GP137" s="425"/>
      <c r="GQ137" s="425"/>
      <c r="GR137" s="425"/>
      <c r="GS137" s="423"/>
      <c r="GT137" s="424"/>
      <c r="GU137" s="425"/>
      <c r="GV137" s="425"/>
      <c r="GW137" s="425"/>
      <c r="GX137" s="423"/>
      <c r="GY137" s="424"/>
      <c r="GZ137" s="425"/>
      <c r="HA137" s="425"/>
      <c r="HB137" s="425"/>
      <c r="HC137" s="427"/>
      <c r="HD137" s="424"/>
      <c r="HE137" s="425"/>
      <c r="HF137" s="425"/>
      <c r="HG137" s="424"/>
      <c r="HH137" s="423"/>
      <c r="HI137" s="424"/>
      <c r="HJ137" s="426"/>
      <c r="HK137" s="423"/>
      <c r="HL137" s="423"/>
      <c r="HM137" s="423"/>
      <c r="HN137" s="423"/>
      <c r="HO137" s="423"/>
      <c r="HP137" s="425"/>
      <c r="HQ137" s="425"/>
      <c r="HR137" s="423"/>
      <c r="HS137" s="424"/>
      <c r="HT137" s="425"/>
      <c r="HU137" s="424"/>
      <c r="HV137" s="423"/>
      <c r="HW137" s="428"/>
      <c r="HX137" s="423"/>
      <c r="HY137" s="423"/>
      <c r="HZ137" s="423"/>
      <c r="IA137" s="423"/>
      <c r="IB137" s="423"/>
      <c r="IC137" s="429"/>
      <c r="ID137" s="430"/>
      <c r="IE137" s="423"/>
      <c r="IF137" s="423"/>
      <c r="IG137" s="428"/>
      <c r="IH137" s="429"/>
      <c r="II137" s="430"/>
      <c r="IJ137" s="423"/>
      <c r="IK137" s="428"/>
      <c r="IL137" s="431"/>
      <c r="IM137" s="425"/>
      <c r="IN137" s="423"/>
      <c r="IO137" s="424"/>
      <c r="IP137" s="423"/>
      <c r="IQ137" s="426"/>
      <c r="IR137" s="432"/>
      <c r="IS137" s="433"/>
      <c r="IT137" s="433"/>
      <c r="IU137" s="434"/>
      <c r="IV137" s="434"/>
      <c r="IW137" s="435"/>
      <c r="IX137" s="425"/>
      <c r="IY137" s="425"/>
      <c r="IZ137" s="423"/>
      <c r="JA137" s="424"/>
      <c r="JB137" s="425"/>
      <c r="JC137" s="425"/>
      <c r="JD137" s="425"/>
      <c r="JE137" s="423"/>
      <c r="JF137" s="425"/>
      <c r="JG137" s="426"/>
      <c r="JH137" s="425"/>
      <c r="JI137" s="425"/>
      <c r="JJ137" s="423"/>
      <c r="JK137" s="425"/>
      <c r="JL137" s="426"/>
      <c r="JM137" s="425"/>
      <c r="JN137" s="425"/>
      <c r="JO137" s="423"/>
      <c r="JP137" s="425"/>
      <c r="JQ137" s="426"/>
      <c r="JR137" s="423"/>
      <c r="JS137" s="423"/>
      <c r="JT137" s="423"/>
      <c r="JU137" s="423"/>
      <c r="JV137" s="423"/>
      <c r="JW137" s="425"/>
      <c r="JX137" s="425"/>
      <c r="JY137" s="423"/>
      <c r="JZ137" s="424"/>
      <c r="KA137" s="425"/>
      <c r="KB137" s="425"/>
      <c r="KC137" s="425"/>
      <c r="KD137" s="423"/>
      <c r="KE137" s="424"/>
      <c r="KF137" s="425"/>
      <c r="KG137" s="425"/>
      <c r="KH137" s="425"/>
      <c r="KI137" s="423"/>
      <c r="KJ137" s="424"/>
      <c r="KK137" s="425"/>
      <c r="KL137" s="425"/>
      <c r="KM137" s="425"/>
      <c r="KN137" s="427"/>
      <c r="KO137" s="424"/>
      <c r="KP137" s="425"/>
      <c r="KQ137" s="425"/>
      <c r="KR137" s="424"/>
      <c r="KS137" s="423"/>
      <c r="KT137" s="424"/>
      <c r="KU137" s="426"/>
      <c r="KV137" s="423"/>
      <c r="KW137" s="423"/>
      <c r="KX137" s="423"/>
      <c r="KY137" s="423"/>
      <c r="KZ137" s="423"/>
      <c r="LA137" s="425"/>
      <c r="LB137" s="425"/>
      <c r="LC137" s="423"/>
      <c r="LD137" s="424"/>
      <c r="LE137" s="425"/>
      <c r="LF137" s="424"/>
      <c r="LG137" s="423"/>
      <c r="LH137" s="428"/>
      <c r="LI137" s="423"/>
      <c r="LJ137" s="423"/>
      <c r="LK137" s="423"/>
      <c r="LL137" s="423"/>
      <c r="LM137" s="423"/>
      <c r="LN137" s="429"/>
      <c r="LO137" s="430"/>
      <c r="LP137" s="423"/>
      <c r="LQ137" s="423"/>
      <c r="LR137" s="428"/>
      <c r="LS137" s="429"/>
      <c r="LT137" s="430"/>
      <c r="LU137" s="423"/>
      <c r="LV137" s="428"/>
      <c r="LW137" s="431"/>
      <c r="LX137" s="425"/>
      <c r="LY137" s="423"/>
      <c r="LZ137" s="424"/>
      <c r="MA137" s="423"/>
      <c r="MB137" s="426"/>
      <c r="MC137" s="432"/>
      <c r="MD137" s="433"/>
      <c r="ME137" s="433"/>
      <c r="MF137" s="434"/>
      <c r="MG137" s="434"/>
      <c r="MH137" s="435"/>
      <c r="MI137" s="425"/>
      <c r="MJ137" s="425"/>
      <c r="MK137" s="423"/>
      <c r="ML137" s="424"/>
      <c r="MM137" s="425"/>
      <c r="MN137" s="425"/>
      <c r="MO137" s="425"/>
      <c r="MP137" s="423"/>
      <c r="MQ137" s="425"/>
      <c r="MR137" s="426"/>
      <c r="MS137" s="425"/>
      <c r="MT137" s="425"/>
      <c r="MU137" s="423"/>
      <c r="MV137" s="425"/>
      <c r="MW137" s="426"/>
      <c r="MX137" s="425"/>
      <c r="MY137" s="425"/>
      <c r="MZ137" s="423"/>
      <c r="NA137" s="425"/>
      <c r="NB137" s="426"/>
      <c r="NC137" s="423"/>
      <c r="ND137" s="423"/>
      <c r="NE137" s="423"/>
      <c r="NF137" s="423"/>
      <c r="NG137" s="423"/>
      <c r="NH137" s="425"/>
      <c r="NI137" s="425"/>
      <c r="NJ137" s="423"/>
      <c r="NK137" s="424"/>
      <c r="NL137" s="425"/>
      <c r="NM137" s="425"/>
      <c r="NN137" s="425"/>
      <c r="NO137" s="423"/>
      <c r="NP137" s="424"/>
      <c r="NQ137" s="425"/>
      <c r="NR137" s="425"/>
      <c r="NS137" s="425"/>
      <c r="NT137" s="423"/>
      <c r="NU137" s="424"/>
      <c r="NV137" s="425"/>
      <c r="NW137" s="425"/>
      <c r="NX137" s="425"/>
      <c r="NY137" s="427"/>
      <c r="NZ137" s="424"/>
      <c r="OA137" s="425"/>
      <c r="OB137" s="425"/>
      <c r="OC137" s="424"/>
      <c r="OD137" s="423"/>
      <c r="OE137" s="424"/>
      <c r="OF137" s="426"/>
      <c r="OG137" s="423"/>
      <c r="OH137" s="423"/>
      <c r="OI137" s="423"/>
      <c r="OJ137" s="423"/>
      <c r="OK137" s="423"/>
      <c r="OL137" s="425"/>
      <c r="OM137" s="425"/>
      <c r="ON137" s="423"/>
      <c r="OO137" s="424"/>
      <c r="OP137" s="425"/>
      <c r="OQ137" s="424"/>
      <c r="OR137" s="423"/>
      <c r="OS137" s="428"/>
      <c r="OT137" s="423"/>
      <c r="OU137" s="423"/>
      <c r="OV137" s="423"/>
      <c r="OW137" s="423"/>
      <c r="OX137" s="423"/>
      <c r="OY137" s="429"/>
      <c r="OZ137" s="430"/>
      <c r="PA137" s="423"/>
      <c r="PB137" s="423"/>
      <c r="PC137" s="428"/>
      <c r="PD137" s="429"/>
      <c r="PE137" s="430"/>
      <c r="PF137" s="423"/>
      <c r="PG137" s="428"/>
      <c r="PH137" s="431"/>
      <c r="PI137" s="425"/>
      <c r="PJ137" s="423"/>
      <c r="PK137" s="424"/>
      <c r="PL137" s="423"/>
      <c r="PM137" s="426"/>
      <c r="PN137" s="432"/>
      <c r="PO137" s="433"/>
      <c r="PP137" s="433"/>
      <c r="PQ137" s="434"/>
      <c r="PR137" s="434"/>
      <c r="PS137" s="435"/>
      <c r="PT137" s="425"/>
      <c r="PU137" s="425"/>
      <c r="PV137" s="423"/>
      <c r="PW137" s="424"/>
      <c r="PX137" s="425"/>
      <c r="PY137" s="425"/>
      <c r="PZ137" s="425"/>
      <c r="QA137" s="423"/>
      <c r="QB137" s="425"/>
      <c r="QC137" s="426"/>
      <c r="QD137" s="425"/>
      <c r="QE137" s="425"/>
      <c r="QF137" s="423"/>
      <c r="QG137" s="425"/>
      <c r="QH137" s="426"/>
      <c r="QI137" s="425"/>
      <c r="QJ137" s="425"/>
      <c r="QK137" s="423"/>
      <c r="QL137" s="425"/>
      <c r="QM137" s="426"/>
      <c r="QN137" s="423"/>
      <c r="QO137" s="423"/>
      <c r="QP137" s="423"/>
      <c r="QQ137" s="423"/>
      <c r="QR137" s="423"/>
      <c r="QS137" s="425"/>
      <c r="QT137" s="425"/>
      <c r="QU137" s="423"/>
      <c r="QV137" s="424"/>
      <c r="QW137" s="425"/>
      <c r="QX137" s="425"/>
      <c r="QY137" s="425"/>
      <c r="QZ137" s="423"/>
      <c r="RA137" s="424"/>
      <c r="RB137" s="425"/>
      <c r="RC137" s="425"/>
      <c r="RD137" s="425"/>
      <c r="RE137" s="423"/>
      <c r="RF137" s="424"/>
      <c r="RG137" s="425"/>
      <c r="RH137" s="425"/>
      <c r="RI137" s="425"/>
      <c r="RJ137" s="427"/>
      <c r="RK137" s="424"/>
      <c r="RL137" s="425"/>
      <c r="RM137" s="425"/>
      <c r="RN137" s="424"/>
      <c r="RO137" s="423"/>
      <c r="RP137" s="424"/>
      <c r="RQ137" s="426"/>
      <c r="RR137" s="423"/>
      <c r="RS137" s="423"/>
      <c r="RT137" s="423"/>
      <c r="RU137" s="423"/>
      <c r="RV137" s="423"/>
      <c r="RW137" s="425"/>
      <c r="RX137" s="425"/>
      <c r="RY137" s="423"/>
      <c r="RZ137" s="424"/>
      <c r="SA137" s="425"/>
      <c r="SB137" s="424"/>
      <c r="SC137" s="423"/>
      <c r="SD137" s="428"/>
      <c r="SE137" s="423"/>
      <c r="SF137" s="423"/>
      <c r="SG137" s="423"/>
      <c r="SH137" s="423"/>
      <c r="SI137" s="423"/>
      <c r="SJ137" s="429"/>
      <c r="SK137" s="430"/>
      <c r="SL137" s="423"/>
      <c r="SM137" s="423"/>
      <c r="SN137" s="428"/>
      <c r="SO137" s="429"/>
      <c r="SP137" s="430"/>
      <c r="SQ137" s="423"/>
      <c r="SR137" s="428"/>
      <c r="SS137" s="431"/>
      <c r="ST137" s="425"/>
      <c r="SU137" s="423"/>
      <c r="SV137" s="424"/>
      <c r="SW137" s="423"/>
      <c r="SX137" s="426"/>
      <c r="SY137" s="432"/>
      <c r="SZ137" s="433"/>
      <c r="TA137" s="433"/>
      <c r="TB137" s="434"/>
      <c r="TC137" s="434"/>
      <c r="TD137" s="435"/>
      <c r="TE137" s="425"/>
      <c r="TF137" s="425"/>
      <c r="TG137" s="423"/>
      <c r="TH137" s="424"/>
      <c r="TI137" s="425"/>
      <c r="TJ137" s="425"/>
      <c r="TK137" s="425"/>
      <c r="TL137" s="423"/>
      <c r="TM137" s="425"/>
      <c r="TN137" s="426"/>
      <c r="TO137" s="425"/>
      <c r="TP137" s="425"/>
      <c r="TQ137" s="423"/>
      <c r="TR137" s="425"/>
      <c r="TS137" s="426"/>
      <c r="TT137" s="425"/>
      <c r="TU137" s="425"/>
      <c r="TV137" s="423"/>
      <c r="TW137" s="425"/>
      <c r="TX137" s="426"/>
      <c r="TY137" s="423"/>
      <c r="TZ137" s="423"/>
      <c r="UA137" s="423"/>
      <c r="UB137" s="423"/>
      <c r="UC137" s="423"/>
      <c r="UD137" s="425"/>
      <c r="UE137" s="425"/>
      <c r="UF137" s="423"/>
      <c r="UG137" s="424"/>
      <c r="UH137" s="425"/>
      <c r="UI137" s="425"/>
      <c r="UJ137" s="425"/>
      <c r="UK137" s="423"/>
      <c r="UL137" s="424"/>
      <c r="UM137" s="425"/>
      <c r="UN137" s="425"/>
      <c r="UO137" s="425"/>
      <c r="UP137" s="423"/>
      <c r="UQ137" s="424"/>
      <c r="UR137" s="425"/>
      <c r="US137" s="425"/>
      <c r="UT137" s="425"/>
      <c r="UU137" s="427"/>
      <c r="UV137" s="424"/>
      <c r="UW137" s="425"/>
      <c r="UX137" s="425"/>
      <c r="UY137" s="424"/>
      <c r="UZ137" s="423"/>
      <c r="VA137" s="424"/>
      <c r="VB137" s="426"/>
      <c r="VC137" s="423"/>
      <c r="VD137" s="423"/>
      <c r="VE137" s="423"/>
      <c r="VF137" s="423"/>
      <c r="VG137" s="423"/>
      <c r="VH137" s="425"/>
      <c r="VI137" s="425"/>
      <c r="VJ137" s="423"/>
      <c r="VK137" s="424"/>
      <c r="VL137" s="425"/>
      <c r="VM137" s="424"/>
      <c r="VN137" s="423"/>
      <c r="VO137" s="428"/>
      <c r="VP137" s="423"/>
      <c r="VQ137" s="423"/>
      <c r="VR137" s="423"/>
      <c r="VS137" s="423"/>
      <c r="VT137" s="423"/>
      <c r="VU137" s="429"/>
      <c r="VV137" s="430"/>
      <c r="VW137" s="423"/>
      <c r="VX137" s="423"/>
      <c r="VY137" s="428"/>
      <c r="VZ137" s="429"/>
      <c r="WA137" s="430"/>
      <c r="WB137" s="423"/>
      <c r="WC137" s="428"/>
      <c r="WD137" s="431"/>
      <c r="WE137" s="425"/>
      <c r="WF137" s="423"/>
      <c r="WG137" s="424"/>
      <c r="WH137" s="423"/>
      <c r="WI137" s="426"/>
      <c r="WJ137" s="432"/>
      <c r="WK137" s="433"/>
      <c r="WL137" s="433"/>
      <c r="WM137" s="434"/>
      <c r="WN137" s="434"/>
      <c r="WO137" s="435"/>
      <c r="WP137" s="425"/>
      <c r="WQ137" s="425"/>
      <c r="WR137" s="423"/>
      <c r="WS137" s="424"/>
      <c r="WT137" s="425"/>
      <c r="WU137" s="425"/>
      <c r="WV137" s="425"/>
      <c r="WW137" s="423"/>
      <c r="WX137" s="425"/>
      <c r="WY137" s="426"/>
      <c r="WZ137" s="425"/>
      <c r="XA137" s="425"/>
      <c r="XB137" s="423"/>
      <c r="XC137" s="425"/>
      <c r="XD137" s="426"/>
      <c r="XE137" s="425"/>
      <c r="XF137" s="425"/>
      <c r="XG137" s="423"/>
      <c r="XH137" s="425"/>
      <c r="XI137" s="426"/>
      <c r="XJ137" s="423"/>
      <c r="XK137" s="423"/>
      <c r="XL137" s="423"/>
      <c r="XM137" s="423"/>
      <c r="XN137" s="423"/>
      <c r="XO137" s="425"/>
      <c r="XP137" s="425"/>
      <c r="XQ137" s="423"/>
      <c r="XR137" s="424"/>
      <c r="XS137" s="425"/>
      <c r="XT137" s="425"/>
      <c r="XU137" s="425"/>
      <c r="XV137" s="423"/>
      <c r="XW137" s="424"/>
      <c r="XX137" s="425"/>
      <c r="XY137" s="425"/>
      <c r="XZ137" s="425"/>
      <c r="YA137" s="423"/>
      <c r="YB137" s="424"/>
      <c r="YC137" s="425"/>
      <c r="YD137" s="425"/>
      <c r="YE137" s="425"/>
      <c r="YF137" s="427"/>
      <c r="YG137" s="424"/>
      <c r="YH137" s="425"/>
      <c r="YI137" s="425"/>
      <c r="YJ137" s="424"/>
      <c r="YK137" s="423"/>
      <c r="YL137" s="424"/>
      <c r="YM137" s="426"/>
      <c r="YN137" s="423"/>
      <c r="YO137" s="423"/>
      <c r="YP137" s="423"/>
      <c r="YQ137" s="423"/>
      <c r="YR137" s="423"/>
      <c r="YS137" s="425"/>
      <c r="YT137" s="425"/>
      <c r="YU137" s="423"/>
      <c r="YV137" s="424"/>
      <c r="YW137" s="425"/>
      <c r="YX137" s="424"/>
      <c r="YY137" s="423"/>
      <c r="YZ137" s="428"/>
      <c r="ZA137" s="423"/>
      <c r="ZB137" s="423"/>
      <c r="ZC137" s="423"/>
      <c r="ZD137" s="423"/>
      <c r="ZE137" s="423"/>
      <c r="ZF137" s="429"/>
      <c r="ZG137" s="430"/>
      <c r="ZH137" s="423"/>
      <c r="ZI137" s="423"/>
      <c r="ZJ137" s="428"/>
      <c r="ZK137" s="429"/>
      <c r="ZL137" s="430"/>
      <c r="ZM137" s="423"/>
      <c r="ZN137" s="428"/>
      <c r="ZO137" s="431"/>
      <c r="ZP137" s="425"/>
      <c r="ZQ137" s="423"/>
      <c r="ZR137" s="424"/>
      <c r="ZS137" s="423"/>
      <c r="ZT137" s="426"/>
      <c r="ZU137" s="432"/>
      <c r="ZV137" s="433"/>
      <c r="ZW137" s="433"/>
      <c r="ZX137" s="434"/>
      <c r="ZY137" s="434"/>
      <c r="ZZ137" s="435"/>
      <c r="AAA137" s="425"/>
      <c r="AAB137" s="425"/>
      <c r="AAC137" s="423"/>
      <c r="AAD137" s="424"/>
      <c r="AAE137" s="425"/>
      <c r="AAF137" s="425"/>
      <c r="AAG137" s="425"/>
      <c r="AAH137" s="423"/>
      <c r="AAI137" s="425"/>
      <c r="AAJ137" s="426"/>
      <c r="AAK137" s="425"/>
      <c r="AAL137" s="425"/>
      <c r="AAM137" s="423"/>
      <c r="AAN137" s="425"/>
      <c r="AAO137" s="426"/>
      <c r="AAP137" s="425"/>
      <c r="AAQ137" s="425"/>
      <c r="AAR137" s="423"/>
      <c r="AAS137" s="425"/>
      <c r="AAT137" s="426"/>
      <c r="AAU137" s="423"/>
      <c r="AAV137" s="423"/>
      <c r="AAW137" s="423"/>
      <c r="AAX137" s="423"/>
      <c r="AAY137" s="423"/>
      <c r="AAZ137" s="425"/>
      <c r="ABA137" s="425"/>
      <c r="ABB137" s="423"/>
      <c r="ABC137" s="424"/>
      <c r="ABD137" s="425"/>
      <c r="ABE137" s="425"/>
      <c r="ABF137" s="425"/>
      <c r="ABG137" s="423"/>
      <c r="ABH137" s="424"/>
      <c r="ABI137" s="425"/>
      <c r="ABJ137" s="425"/>
      <c r="ABK137" s="425"/>
      <c r="ABL137" s="423"/>
      <c r="ABM137" s="424"/>
      <c r="ABN137" s="425"/>
      <c r="ABO137" s="425"/>
      <c r="ABP137" s="425"/>
      <c r="ABQ137" s="427"/>
      <c r="ABR137" s="424"/>
      <c r="ABS137" s="425"/>
      <c r="ABT137" s="425"/>
      <c r="ABU137" s="424"/>
      <c r="ABV137" s="423"/>
      <c r="ABW137" s="424"/>
      <c r="ABX137" s="426"/>
      <c r="ABY137" s="423"/>
      <c r="ABZ137" s="423"/>
      <c r="ACA137" s="423"/>
      <c r="ACB137" s="423"/>
      <c r="ACC137" s="423"/>
      <c r="ACD137" s="425"/>
      <c r="ACE137" s="425"/>
      <c r="ACF137" s="423"/>
      <c r="ACG137" s="424"/>
      <c r="ACH137" s="425"/>
      <c r="ACI137" s="424"/>
      <c r="ACJ137" s="423"/>
      <c r="ACK137" s="428"/>
      <c r="ACL137" s="423"/>
      <c r="ACM137" s="423"/>
      <c r="ACN137" s="423"/>
      <c r="ACO137" s="423"/>
      <c r="ACP137" s="423"/>
      <c r="ACQ137" s="429"/>
      <c r="ACR137" s="430"/>
      <c r="ACS137" s="423"/>
      <c r="ACT137" s="423"/>
      <c r="ACU137" s="428"/>
      <c r="ACV137" s="429"/>
      <c r="ACW137" s="430"/>
      <c r="ACX137" s="423"/>
      <c r="ACY137" s="428"/>
      <c r="ACZ137" s="431"/>
      <c r="ADA137" s="425"/>
      <c r="ADB137" s="423"/>
      <c r="ADC137" s="424"/>
      <c r="ADD137" s="423"/>
      <c r="ADE137" s="426"/>
      <c r="ADF137" s="432"/>
      <c r="ADG137" s="433"/>
      <c r="ADH137" s="433"/>
      <c r="ADI137" s="434"/>
      <c r="ADJ137" s="434"/>
      <c r="ADK137" s="435"/>
      <c r="ADL137" s="425"/>
      <c r="ADM137" s="425"/>
      <c r="ADN137" s="423"/>
      <c r="ADO137" s="424"/>
      <c r="ADP137" s="425"/>
      <c r="ADQ137" s="425"/>
      <c r="ADR137" s="425"/>
      <c r="ADS137" s="423"/>
      <c r="ADT137" s="425"/>
      <c r="ADU137" s="426"/>
      <c r="ADV137" s="425"/>
      <c r="ADW137" s="425"/>
      <c r="ADX137" s="423"/>
      <c r="ADY137" s="425"/>
      <c r="ADZ137" s="426"/>
      <c r="AEA137" s="425"/>
      <c r="AEB137" s="425"/>
      <c r="AEC137" s="423"/>
      <c r="AED137" s="425"/>
      <c r="AEE137" s="426"/>
      <c r="AEF137" s="423"/>
      <c r="AEG137" s="423"/>
      <c r="AEH137" s="423"/>
      <c r="AEI137" s="423"/>
      <c r="AEJ137" s="423"/>
      <c r="AEK137" s="425"/>
      <c r="AEL137" s="425"/>
      <c r="AEM137" s="423"/>
      <c r="AEN137" s="424"/>
      <c r="AEO137" s="425"/>
      <c r="AEP137" s="425"/>
      <c r="AEQ137" s="425"/>
      <c r="AER137" s="423"/>
      <c r="AES137" s="424"/>
      <c r="AET137" s="425"/>
      <c r="AEU137" s="425"/>
      <c r="AEV137" s="425"/>
      <c r="AEW137" s="423"/>
      <c r="AEX137" s="424"/>
      <c r="AEY137" s="425"/>
      <c r="AEZ137" s="425"/>
      <c r="AFA137" s="425"/>
      <c r="AFB137" s="427"/>
      <c r="AFC137" s="424"/>
      <c r="AFD137" s="425"/>
      <c r="AFE137" s="425"/>
      <c r="AFF137" s="424"/>
      <c r="AFG137" s="423"/>
      <c r="AFH137" s="424"/>
      <c r="AFI137" s="426"/>
      <c r="AFJ137" s="423"/>
      <c r="AFK137" s="423"/>
      <c r="AFL137" s="423"/>
      <c r="AFM137" s="423"/>
      <c r="AFN137" s="423"/>
      <c r="AFO137" s="425"/>
      <c r="AFP137" s="425"/>
      <c r="AFQ137" s="423"/>
      <c r="AFR137" s="424"/>
      <c r="AFS137" s="425"/>
      <c r="AFT137" s="424"/>
      <c r="AFU137" s="423"/>
      <c r="AFV137" s="428"/>
      <c r="AFW137" s="423"/>
      <c r="AFX137" s="423"/>
      <c r="AFY137" s="423"/>
      <c r="AFZ137" s="423"/>
      <c r="AGA137" s="423"/>
      <c r="AGB137" s="429"/>
      <c r="AGC137" s="430"/>
      <c r="AGD137" s="423"/>
      <c r="AGE137" s="423"/>
      <c r="AGF137" s="428"/>
      <c r="AGG137" s="429"/>
      <c r="AGH137" s="430"/>
      <c r="AGI137" s="423"/>
      <c r="AGJ137" s="428"/>
      <c r="AGK137" s="431"/>
      <c r="AGL137" s="425"/>
      <c r="AGM137" s="423"/>
      <c r="AGN137" s="424"/>
      <c r="AGO137" s="423"/>
      <c r="AGP137" s="426"/>
      <c r="AGQ137" s="432"/>
      <c r="AGR137" s="433"/>
      <c r="AGS137" s="433"/>
      <c r="AGT137" s="434"/>
      <c r="AGU137" s="434"/>
      <c r="AGV137" s="435"/>
      <c r="AGW137" s="425"/>
      <c r="AGX137" s="425"/>
      <c r="AGY137" s="423"/>
      <c r="AGZ137" s="424"/>
      <c r="AHA137" s="425"/>
      <c r="AHB137" s="425"/>
      <c r="AHC137" s="425"/>
      <c r="AHD137" s="423"/>
      <c r="AHE137" s="425"/>
      <c r="AHF137" s="426"/>
      <c r="AHG137" s="425"/>
      <c r="AHH137" s="425"/>
      <c r="AHI137" s="423"/>
      <c r="AHJ137" s="425"/>
      <c r="AHK137" s="426"/>
      <c r="AHL137" s="425"/>
      <c r="AHM137" s="425"/>
      <c r="AHN137" s="423"/>
      <c r="AHO137" s="425"/>
      <c r="AHP137" s="426"/>
      <c r="AHQ137" s="423"/>
      <c r="AHR137" s="423"/>
      <c r="AHS137" s="423"/>
      <c r="AHT137" s="423"/>
      <c r="AHU137" s="423"/>
      <c r="AHV137" s="425"/>
      <c r="AHW137" s="425"/>
      <c r="AHX137" s="423"/>
      <c r="AHY137" s="424"/>
      <c r="AHZ137" s="425"/>
      <c r="AIA137" s="425"/>
      <c r="AIB137" s="425"/>
      <c r="AIC137" s="423"/>
      <c r="AID137" s="424"/>
      <c r="AIE137" s="425"/>
      <c r="AIF137" s="425"/>
      <c r="AIG137" s="425"/>
      <c r="AIH137" s="423"/>
      <c r="AII137" s="424"/>
      <c r="AIJ137" s="425"/>
      <c r="AIK137" s="425"/>
      <c r="AIL137" s="425"/>
      <c r="AIM137" s="427"/>
      <c r="AIN137" s="424"/>
      <c r="AIO137" s="425"/>
      <c r="AIP137" s="425"/>
      <c r="AIQ137" s="424"/>
      <c r="AIR137" s="423"/>
      <c r="AIS137" s="424"/>
      <c r="AIT137" s="426"/>
      <c r="AIU137" s="423"/>
      <c r="AIV137" s="423"/>
      <c r="AIW137" s="423"/>
      <c r="AIX137" s="423"/>
      <c r="AIY137" s="423"/>
      <c r="AIZ137" s="425"/>
      <c r="AJA137" s="425"/>
      <c r="AJB137" s="423"/>
      <c r="AJC137" s="424"/>
      <c r="AJD137" s="425"/>
      <c r="AJE137" s="424"/>
      <c r="AJF137" s="423"/>
      <c r="AJG137" s="428"/>
      <c r="AJH137" s="423"/>
      <c r="AJI137" s="423"/>
      <c r="AJJ137" s="423"/>
      <c r="AJK137" s="423"/>
      <c r="AJL137" s="423"/>
      <c r="AJM137" s="429"/>
      <c r="AJN137" s="430"/>
      <c r="AJO137" s="423"/>
      <c r="AJP137" s="423"/>
      <c r="AJQ137" s="428"/>
      <c r="AJR137" s="429"/>
      <c r="AJS137" s="430"/>
      <c r="AJT137" s="423"/>
      <c r="AJU137" s="428"/>
      <c r="AJV137" s="431"/>
      <c r="AJW137" s="425"/>
      <c r="AJX137" s="423"/>
      <c r="AJY137" s="424"/>
      <c r="AJZ137" s="423"/>
      <c r="AKA137" s="426"/>
      <c r="AKB137" s="432"/>
      <c r="AKC137" s="433"/>
      <c r="AKD137" s="433"/>
      <c r="AKE137" s="434"/>
      <c r="AKF137" s="434"/>
      <c r="AKG137" s="435"/>
      <c r="AKH137" s="425"/>
      <c r="AKI137" s="425"/>
      <c r="AKJ137" s="423"/>
      <c r="AKK137" s="424"/>
      <c r="AKL137" s="425"/>
      <c r="AKM137" s="425"/>
      <c r="AKN137" s="425"/>
      <c r="AKO137" s="423"/>
      <c r="AKP137" s="425"/>
      <c r="AKQ137" s="426"/>
      <c r="AKR137" s="425"/>
      <c r="AKS137" s="425"/>
      <c r="AKT137" s="423"/>
      <c r="AKU137" s="425"/>
      <c r="AKV137" s="426"/>
      <c r="AKW137" s="425"/>
      <c r="AKX137" s="425"/>
      <c r="AKY137" s="423"/>
      <c r="AKZ137" s="425"/>
      <c r="ALA137" s="426"/>
      <c r="ALB137" s="423"/>
      <c r="ALC137" s="423"/>
      <c r="ALD137" s="423"/>
      <c r="ALE137" s="423"/>
      <c r="ALF137" s="423"/>
      <c r="ALG137" s="425"/>
      <c r="ALH137" s="425"/>
      <c r="ALI137" s="423"/>
      <c r="ALJ137" s="424"/>
      <c r="ALK137" s="425"/>
      <c r="ALL137" s="425"/>
      <c r="ALM137" s="425"/>
      <c r="ALN137" s="423"/>
      <c r="ALO137" s="424"/>
      <c r="ALP137" s="425"/>
      <c r="ALQ137" s="425"/>
      <c r="ALR137" s="425"/>
      <c r="ALS137" s="423"/>
      <c r="ALT137" s="424"/>
      <c r="ALU137" s="425"/>
      <c r="ALV137" s="425"/>
      <c r="ALW137" s="425"/>
      <c r="ALX137" s="427"/>
      <c r="ALY137" s="424"/>
      <c r="ALZ137" s="425"/>
      <c r="AMA137" s="425"/>
      <c r="AMB137" s="424"/>
      <c r="AMC137" s="423"/>
      <c r="AMD137" s="424"/>
      <c r="AME137" s="426"/>
      <c r="AMF137" s="423"/>
      <c r="AMG137" s="423"/>
      <c r="AMH137" s="423"/>
      <c r="AMI137" s="423"/>
      <c r="AMJ137" s="423"/>
      <c r="AMK137" s="425"/>
      <c r="AML137" s="425"/>
      <c r="AMM137" s="423"/>
      <c r="AMN137" s="424"/>
      <c r="AMO137" s="425"/>
      <c r="AMP137" s="424"/>
      <c r="AMQ137" s="423"/>
      <c r="AMR137" s="428"/>
      <c r="AMS137" s="423"/>
      <c r="AMT137" s="423"/>
      <c r="AMU137" s="423"/>
      <c r="AMV137" s="423"/>
      <c r="AMW137" s="423"/>
      <c r="AMX137" s="429"/>
      <c r="AMY137" s="430"/>
      <c r="AMZ137" s="423"/>
      <c r="ANA137" s="423"/>
      <c r="ANB137" s="428"/>
      <c r="ANC137" s="429"/>
      <c r="AND137" s="430"/>
      <c r="ANE137" s="423"/>
      <c r="ANF137" s="428"/>
      <c r="ANG137" s="431"/>
      <c r="ANH137" s="425"/>
      <c r="ANI137" s="423"/>
      <c r="ANJ137" s="424"/>
      <c r="ANK137" s="423"/>
      <c r="ANL137" s="426"/>
      <c r="ANM137" s="432"/>
      <c r="ANN137" s="433"/>
      <c r="ANO137" s="433"/>
      <c r="ANP137" s="434"/>
      <c r="ANQ137" s="434"/>
      <c r="ANR137" s="435"/>
      <c r="ANS137" s="425"/>
      <c r="ANT137" s="425"/>
      <c r="ANU137" s="423"/>
      <c r="ANV137" s="424"/>
      <c r="ANW137" s="425"/>
      <c r="ANX137" s="425"/>
      <c r="ANY137" s="425"/>
      <c r="ANZ137" s="423"/>
      <c r="AOA137" s="425"/>
      <c r="AOB137" s="426"/>
      <c r="AOC137" s="425"/>
      <c r="AOD137" s="425"/>
      <c r="AOE137" s="423"/>
      <c r="AOF137" s="425"/>
      <c r="AOG137" s="426"/>
      <c r="AOH137" s="425"/>
      <c r="AOI137" s="425"/>
      <c r="AOJ137" s="423"/>
      <c r="AOK137" s="425"/>
      <c r="AOL137" s="426"/>
      <c r="AOM137" s="423"/>
      <c r="AON137" s="423"/>
      <c r="AOO137" s="423"/>
      <c r="AOP137" s="423"/>
      <c r="AOQ137" s="423"/>
      <c r="AOR137" s="425"/>
      <c r="AOS137" s="425"/>
      <c r="AOT137" s="423"/>
      <c r="AOU137" s="424"/>
      <c r="AOV137" s="425"/>
      <c r="AOW137" s="425"/>
      <c r="AOX137" s="425"/>
      <c r="AOY137" s="423"/>
      <c r="AOZ137" s="424"/>
      <c r="APA137" s="425"/>
      <c r="APB137" s="425"/>
      <c r="APC137" s="425"/>
      <c r="APD137" s="423"/>
      <c r="APE137" s="424"/>
      <c r="APF137" s="425"/>
      <c r="APG137" s="425"/>
      <c r="APH137" s="425"/>
      <c r="API137" s="427"/>
      <c r="APJ137" s="424"/>
      <c r="APK137" s="425"/>
      <c r="APL137" s="425"/>
      <c r="APM137" s="424"/>
      <c r="APN137" s="423"/>
      <c r="APO137" s="424"/>
      <c r="APP137" s="426"/>
      <c r="APQ137" s="423"/>
      <c r="APR137" s="423"/>
      <c r="APS137" s="423"/>
      <c r="APT137" s="423"/>
      <c r="APU137" s="423"/>
      <c r="APV137" s="425"/>
      <c r="APW137" s="425"/>
      <c r="APX137" s="423"/>
      <c r="APY137" s="424"/>
      <c r="APZ137" s="425"/>
      <c r="AQA137" s="424"/>
      <c r="AQB137" s="423"/>
      <c r="AQC137" s="428"/>
      <c r="AQD137" s="423"/>
      <c r="AQE137" s="423"/>
      <c r="AQF137" s="423"/>
      <c r="AQG137" s="423"/>
      <c r="AQH137" s="423"/>
      <c r="AQI137" s="429"/>
      <c r="AQJ137" s="430"/>
      <c r="AQK137" s="423"/>
      <c r="AQL137" s="423"/>
      <c r="AQM137" s="428"/>
      <c r="AQN137" s="429"/>
      <c r="AQO137" s="430"/>
      <c r="AQP137" s="423"/>
      <c r="AQQ137" s="428"/>
      <c r="AQR137" s="431"/>
      <c r="AQS137" s="425"/>
      <c r="AQT137" s="423"/>
      <c r="AQU137" s="424"/>
      <c r="AQV137" s="423"/>
      <c r="AQW137" s="426"/>
      <c r="AQX137" s="432"/>
      <c r="AQY137" s="433"/>
      <c r="AQZ137" s="433"/>
      <c r="ARA137" s="434"/>
      <c r="ARB137" s="434"/>
      <c r="ARC137" s="435"/>
      <c r="ARD137" s="425"/>
      <c r="ARE137" s="425"/>
      <c r="ARF137" s="423"/>
      <c r="ARG137" s="424"/>
      <c r="ARH137" s="425"/>
      <c r="ARI137" s="425"/>
      <c r="ARJ137" s="425"/>
      <c r="ARK137" s="423"/>
      <c r="ARL137" s="425"/>
      <c r="ARM137" s="426"/>
      <c r="ARN137" s="425"/>
      <c r="ARO137" s="425"/>
      <c r="ARP137" s="423"/>
      <c r="ARQ137" s="425"/>
      <c r="ARR137" s="426"/>
      <c r="ARS137" s="425"/>
      <c r="ART137" s="425"/>
      <c r="ARU137" s="423"/>
      <c r="ARV137" s="425"/>
      <c r="ARW137" s="426"/>
      <c r="ARX137" s="423"/>
      <c r="ARY137" s="423"/>
      <c r="ARZ137" s="423"/>
      <c r="ASA137" s="423"/>
      <c r="ASB137" s="423"/>
      <c r="ASC137" s="425"/>
      <c r="ASD137" s="425"/>
      <c r="ASE137" s="423"/>
      <c r="ASF137" s="424"/>
      <c r="ASG137" s="425"/>
      <c r="ASH137" s="425"/>
      <c r="ASI137" s="425"/>
      <c r="ASJ137" s="423"/>
      <c r="ASK137" s="424"/>
      <c r="ASL137" s="425"/>
      <c r="ASM137" s="425"/>
      <c r="ASN137" s="425"/>
      <c r="ASO137" s="423"/>
      <c r="ASP137" s="424"/>
      <c r="ASQ137" s="425"/>
      <c r="ASR137" s="425"/>
      <c r="ASS137" s="425"/>
      <c r="AST137" s="427"/>
      <c r="ASU137" s="424"/>
      <c r="ASV137" s="425"/>
      <c r="ASW137" s="425"/>
      <c r="ASX137" s="424"/>
      <c r="ASY137" s="423"/>
      <c r="ASZ137" s="424"/>
      <c r="ATA137" s="426"/>
      <c r="ATB137" s="423"/>
      <c r="ATC137" s="423"/>
      <c r="ATD137" s="423"/>
      <c r="ATE137" s="423"/>
      <c r="ATF137" s="423"/>
      <c r="ATG137" s="425"/>
      <c r="ATH137" s="425"/>
      <c r="ATI137" s="423"/>
      <c r="ATJ137" s="424"/>
      <c r="ATK137" s="425"/>
      <c r="ATL137" s="424"/>
      <c r="ATM137" s="423"/>
      <c r="ATN137" s="428"/>
      <c r="ATO137" s="423"/>
      <c r="ATP137" s="423"/>
      <c r="ATQ137" s="423"/>
      <c r="ATR137" s="423"/>
      <c r="ATS137" s="423"/>
      <c r="ATT137" s="429"/>
      <c r="ATU137" s="430"/>
      <c r="ATV137" s="423"/>
      <c r="ATW137" s="423"/>
      <c r="ATX137" s="428"/>
      <c r="ATY137" s="429"/>
      <c r="ATZ137" s="430"/>
      <c r="AUA137" s="423"/>
      <c r="AUB137" s="428"/>
      <c r="AUC137" s="431"/>
      <c r="AUD137" s="425"/>
      <c r="AUE137" s="423"/>
      <c r="AUF137" s="424"/>
      <c r="AUG137" s="423"/>
      <c r="AUH137" s="426"/>
      <c r="AUI137" s="432"/>
      <c r="AUJ137" s="433"/>
      <c r="AUK137" s="433"/>
      <c r="AUL137" s="434"/>
      <c r="AUM137" s="434"/>
      <c r="AUN137" s="435"/>
      <c r="AUO137" s="425"/>
      <c r="AUP137" s="425"/>
      <c r="AUQ137" s="423"/>
      <c r="AUR137" s="424"/>
      <c r="AUS137" s="425"/>
      <c r="AUT137" s="425"/>
      <c r="AUU137" s="425"/>
      <c r="AUV137" s="423"/>
      <c r="AUW137" s="425"/>
      <c r="AUX137" s="426"/>
      <c r="AUY137" s="425"/>
      <c r="AUZ137" s="425"/>
      <c r="AVA137" s="423"/>
      <c r="AVB137" s="425"/>
      <c r="AVC137" s="426"/>
      <c r="AVD137" s="425"/>
      <c r="AVE137" s="425"/>
      <c r="AVF137" s="423"/>
      <c r="AVG137" s="425"/>
      <c r="AVH137" s="426"/>
      <c r="AVI137" s="423"/>
      <c r="AVJ137" s="423"/>
      <c r="AVK137" s="423"/>
      <c r="AVL137" s="423"/>
      <c r="AVM137" s="423"/>
      <c r="AVN137" s="425"/>
      <c r="AVO137" s="425"/>
      <c r="AVP137" s="423"/>
      <c r="AVQ137" s="424"/>
      <c r="AVR137" s="425"/>
      <c r="AVS137" s="425"/>
      <c r="AVT137" s="425"/>
      <c r="AVU137" s="423"/>
      <c r="AVV137" s="424"/>
      <c r="AVW137" s="425"/>
      <c r="AVX137" s="425"/>
      <c r="AVY137" s="425"/>
      <c r="AVZ137" s="423"/>
      <c r="AWA137" s="424"/>
      <c r="AWB137" s="425"/>
      <c r="AWC137" s="425"/>
      <c r="AWD137" s="425"/>
      <c r="AWE137" s="427"/>
      <c r="AWF137" s="424"/>
      <c r="AWG137" s="425"/>
      <c r="AWH137" s="425"/>
      <c r="AWI137" s="424"/>
      <c r="AWJ137" s="423"/>
      <c r="AWK137" s="424"/>
      <c r="AWL137" s="426"/>
      <c r="AWM137" s="423"/>
      <c r="AWN137" s="423"/>
      <c r="AWO137" s="423"/>
      <c r="AWP137" s="423"/>
      <c r="AWQ137" s="423"/>
      <c r="AWR137" s="425"/>
      <c r="AWS137" s="425"/>
      <c r="AWT137" s="423"/>
      <c r="AWU137" s="424"/>
      <c r="AWV137" s="425"/>
      <c r="AWW137" s="424"/>
      <c r="AWX137" s="423"/>
      <c r="AWY137" s="428"/>
      <c r="AWZ137" s="423"/>
      <c r="AXA137" s="423"/>
      <c r="AXB137" s="423"/>
      <c r="AXC137" s="423"/>
      <c r="AXD137" s="423"/>
      <c r="AXE137" s="429"/>
      <c r="AXF137" s="430"/>
      <c r="AXG137" s="423"/>
      <c r="AXH137" s="423"/>
      <c r="AXI137" s="428"/>
      <c r="AXJ137" s="429"/>
      <c r="AXK137" s="430"/>
      <c r="AXL137" s="423"/>
      <c r="AXM137" s="428"/>
      <c r="AXN137" s="431"/>
      <c r="AXO137" s="425"/>
      <c r="AXP137" s="423"/>
      <c r="AXQ137" s="424"/>
      <c r="AXR137" s="423"/>
      <c r="AXS137" s="426"/>
      <c r="AXT137" s="432"/>
      <c r="AXU137" s="433"/>
      <c r="AXV137" s="433"/>
      <c r="AXW137" s="434"/>
      <c r="AXX137" s="434"/>
      <c r="AXY137" s="435"/>
      <c r="AXZ137" s="425"/>
      <c r="AYA137" s="425"/>
      <c r="AYB137" s="423"/>
      <c r="AYC137" s="424"/>
      <c r="AYD137" s="425"/>
      <c r="AYE137" s="425"/>
      <c r="AYF137" s="425"/>
      <c r="AYG137" s="423"/>
      <c r="AYH137" s="425"/>
      <c r="AYI137" s="426"/>
      <c r="AYJ137" s="425"/>
      <c r="AYK137" s="425"/>
      <c r="AYL137" s="423"/>
      <c r="AYM137" s="425"/>
      <c r="AYN137" s="426"/>
      <c r="AYO137" s="425"/>
      <c r="AYP137" s="425"/>
      <c r="AYQ137" s="423"/>
      <c r="AYR137" s="425"/>
      <c r="AYS137" s="426"/>
      <c r="AYT137" s="423"/>
      <c r="AYU137" s="423"/>
      <c r="AYV137" s="423"/>
      <c r="AYW137" s="423"/>
      <c r="AYX137" s="423"/>
      <c r="AYY137" s="425"/>
      <c r="AYZ137" s="425"/>
      <c r="AZA137" s="423"/>
      <c r="AZB137" s="424"/>
      <c r="AZC137" s="425"/>
      <c r="AZD137" s="425"/>
      <c r="AZE137" s="425"/>
      <c r="AZF137" s="423"/>
      <c r="AZG137" s="424"/>
      <c r="AZH137" s="425"/>
      <c r="AZI137" s="425"/>
      <c r="AZJ137" s="425"/>
      <c r="AZK137" s="423"/>
      <c r="AZL137" s="424"/>
      <c r="AZM137" s="425"/>
      <c r="AZN137" s="425"/>
      <c r="AZO137" s="425"/>
      <c r="AZP137" s="427"/>
      <c r="AZQ137" s="424"/>
      <c r="AZR137" s="425"/>
      <c r="AZS137" s="425"/>
      <c r="AZT137" s="424"/>
      <c r="AZU137" s="423"/>
      <c r="AZV137" s="424"/>
      <c r="AZW137" s="426"/>
      <c r="AZX137" s="423"/>
      <c r="AZY137" s="423"/>
      <c r="AZZ137" s="423"/>
      <c r="BAA137" s="423"/>
      <c r="BAB137" s="423"/>
      <c r="BAC137" s="425"/>
      <c r="BAD137" s="425"/>
      <c r="BAE137" s="423"/>
      <c r="BAF137" s="424"/>
      <c r="BAG137" s="425"/>
      <c r="BAH137" s="424"/>
      <c r="BAI137" s="423"/>
      <c r="BAJ137" s="428"/>
      <c r="BAK137" s="423"/>
      <c r="BAL137" s="423"/>
      <c r="BAM137" s="423"/>
      <c r="BAN137" s="423"/>
      <c r="BAO137" s="423"/>
      <c r="BAP137" s="429"/>
      <c r="BAQ137" s="430"/>
      <c r="BAR137" s="423"/>
      <c r="BAS137" s="423"/>
      <c r="BAT137" s="428"/>
      <c r="BAU137" s="429"/>
      <c r="BAV137" s="430"/>
      <c r="BAW137" s="423"/>
      <c r="BAX137" s="428"/>
      <c r="BAY137" s="431"/>
      <c r="BAZ137" s="425"/>
      <c r="BBA137" s="423"/>
      <c r="BBB137" s="424"/>
      <c r="BBC137" s="423"/>
      <c r="BBD137" s="426"/>
      <c r="BBE137" s="432"/>
      <c r="BBF137" s="433"/>
      <c r="BBG137" s="433"/>
      <c r="BBH137" s="434"/>
      <c r="BBI137" s="434"/>
      <c r="BBJ137" s="435"/>
      <c r="BBK137" s="425"/>
      <c r="BBL137" s="425"/>
      <c r="BBM137" s="423"/>
      <c r="BBN137" s="424"/>
      <c r="BBO137" s="425"/>
      <c r="BBP137" s="425"/>
      <c r="BBQ137" s="425"/>
      <c r="BBR137" s="423"/>
      <c r="BBS137" s="425"/>
      <c r="BBT137" s="426"/>
      <c r="BBU137" s="425"/>
      <c r="BBV137" s="425"/>
      <c r="BBW137" s="423"/>
      <c r="BBX137" s="425"/>
      <c r="BBY137" s="426"/>
      <c r="BBZ137" s="425"/>
      <c r="BCA137" s="425"/>
      <c r="BCB137" s="423"/>
      <c r="BCC137" s="425"/>
      <c r="BCD137" s="426"/>
      <c r="BCE137" s="423"/>
      <c r="BCF137" s="423"/>
      <c r="BCG137" s="423"/>
      <c r="BCH137" s="423"/>
      <c r="BCI137" s="423"/>
      <c r="BCJ137" s="425"/>
      <c r="BCK137" s="425"/>
      <c r="BCL137" s="423"/>
      <c r="BCM137" s="424"/>
      <c r="BCN137" s="425"/>
      <c r="BCO137" s="425"/>
      <c r="BCP137" s="425"/>
      <c r="BCQ137" s="423"/>
      <c r="BCR137" s="424"/>
      <c r="BCS137" s="425"/>
      <c r="BCT137" s="425"/>
      <c r="BCU137" s="425"/>
      <c r="BCV137" s="423"/>
      <c r="BCW137" s="424"/>
      <c r="BCX137" s="425"/>
      <c r="BCY137" s="425"/>
      <c r="BCZ137" s="425"/>
      <c r="BDA137" s="427"/>
      <c r="BDB137" s="424"/>
      <c r="BDC137" s="425"/>
      <c r="BDD137" s="425"/>
      <c r="BDE137" s="424"/>
      <c r="BDF137" s="423"/>
      <c r="BDG137" s="424"/>
      <c r="BDH137" s="426"/>
      <c r="BDI137" s="423"/>
      <c r="BDJ137" s="423"/>
      <c r="BDK137" s="423"/>
      <c r="BDL137" s="423"/>
      <c r="BDM137" s="423"/>
      <c r="BDN137" s="425"/>
      <c r="BDO137" s="425"/>
      <c r="BDP137" s="423"/>
      <c r="BDQ137" s="424"/>
      <c r="BDR137" s="425"/>
      <c r="BDS137" s="424"/>
      <c r="BDT137" s="423"/>
      <c r="BDU137" s="428"/>
      <c r="BDV137" s="423"/>
      <c r="BDW137" s="423"/>
      <c r="BDX137" s="423"/>
      <c r="BDY137" s="423"/>
      <c r="BDZ137" s="423"/>
      <c r="BEA137" s="429"/>
      <c r="BEB137" s="430"/>
      <c r="BEC137" s="423"/>
      <c r="BED137" s="423"/>
      <c r="BEE137" s="428"/>
      <c r="BEF137" s="429"/>
      <c r="BEG137" s="430"/>
      <c r="BEH137" s="423"/>
      <c r="BEI137" s="428"/>
      <c r="BEJ137" s="431"/>
      <c r="BEK137" s="425"/>
      <c r="BEL137" s="423"/>
      <c r="BEM137" s="424"/>
      <c r="BEN137" s="423"/>
      <c r="BEO137" s="426"/>
      <c r="BEP137" s="432"/>
      <c r="BEQ137" s="433"/>
      <c r="BER137" s="433"/>
      <c r="BES137" s="434"/>
      <c r="BET137" s="434"/>
      <c r="BEU137" s="435"/>
      <c r="BEV137" s="425"/>
      <c r="BEW137" s="425"/>
      <c r="BEX137" s="423"/>
      <c r="BEY137" s="424"/>
      <c r="BEZ137" s="425"/>
      <c r="BFA137" s="425"/>
      <c r="BFB137" s="425"/>
      <c r="BFC137" s="423"/>
      <c r="BFD137" s="425"/>
      <c r="BFE137" s="426"/>
      <c r="BFF137" s="425"/>
      <c r="BFG137" s="425"/>
      <c r="BFH137" s="423"/>
      <c r="BFI137" s="425"/>
      <c r="BFJ137" s="426"/>
      <c r="BFK137" s="425"/>
      <c r="BFL137" s="425"/>
      <c r="BFM137" s="423"/>
      <c r="BFN137" s="425"/>
      <c r="BFO137" s="426"/>
      <c r="BFP137" s="423"/>
      <c r="BFQ137" s="423"/>
      <c r="BFR137" s="423"/>
      <c r="BFS137" s="423"/>
      <c r="BFT137" s="423"/>
      <c r="BFU137" s="425"/>
      <c r="BFV137" s="425"/>
      <c r="BFW137" s="423"/>
      <c r="BFX137" s="424"/>
      <c r="BFY137" s="425"/>
      <c r="BFZ137" s="425"/>
      <c r="BGA137" s="425"/>
      <c r="BGB137" s="423"/>
      <c r="BGC137" s="424"/>
      <c r="BGD137" s="425"/>
      <c r="BGE137" s="425"/>
      <c r="BGF137" s="425"/>
      <c r="BGG137" s="423"/>
      <c r="BGH137" s="424"/>
      <c r="BGI137" s="425"/>
      <c r="BGJ137" s="425"/>
      <c r="BGK137" s="425"/>
      <c r="BGL137" s="427"/>
      <c r="BGM137" s="424"/>
      <c r="BGN137" s="425"/>
      <c r="BGO137" s="425"/>
      <c r="BGP137" s="424"/>
      <c r="BGQ137" s="423"/>
      <c r="BGR137" s="424"/>
      <c r="BGS137" s="426"/>
      <c r="BGT137" s="423"/>
      <c r="BGU137" s="423"/>
      <c r="BGV137" s="423"/>
      <c r="BGW137" s="423"/>
      <c r="BGX137" s="423"/>
      <c r="BGY137" s="425"/>
      <c r="BGZ137" s="425"/>
      <c r="BHA137" s="423"/>
      <c r="BHB137" s="424"/>
      <c r="BHC137" s="425"/>
      <c r="BHD137" s="424"/>
      <c r="BHE137" s="423"/>
      <c r="BHF137" s="428"/>
      <c r="BHG137" s="423"/>
      <c r="BHH137" s="423"/>
      <c r="BHI137" s="423"/>
      <c r="BHJ137" s="423"/>
      <c r="BHK137" s="423"/>
      <c r="BHL137" s="429"/>
      <c r="BHM137" s="430"/>
      <c r="BHN137" s="423"/>
      <c r="BHO137" s="423"/>
      <c r="BHP137" s="428"/>
      <c r="BHQ137" s="429"/>
      <c r="BHR137" s="430"/>
      <c r="BHS137" s="423"/>
      <c r="BHT137" s="428"/>
      <c r="BHU137" s="431"/>
      <c r="BHV137" s="425"/>
      <c r="BHW137" s="423"/>
      <c r="BHX137" s="424"/>
      <c r="BHY137" s="423"/>
      <c r="BHZ137" s="426"/>
      <c r="BIA137" s="432"/>
      <c r="BIB137" s="433"/>
      <c r="BIC137" s="433"/>
      <c r="BID137" s="434"/>
      <c r="BIE137" s="434"/>
      <c r="BIF137" s="435"/>
      <c r="BIG137" s="425"/>
      <c r="BIH137" s="425"/>
      <c r="BII137" s="423"/>
      <c r="BIJ137" s="424"/>
      <c r="BIK137" s="425"/>
      <c r="BIL137" s="425"/>
      <c r="BIM137" s="425"/>
      <c r="BIN137" s="423"/>
      <c r="BIO137" s="425"/>
      <c r="BIP137" s="426"/>
      <c r="BIQ137" s="425"/>
      <c r="BIR137" s="425"/>
      <c r="BIS137" s="423"/>
      <c r="BIT137" s="425"/>
      <c r="BIU137" s="426"/>
      <c r="BIV137" s="425"/>
      <c r="BIW137" s="425"/>
      <c r="BIX137" s="423"/>
      <c r="BIY137" s="425"/>
      <c r="BIZ137" s="426"/>
      <c r="BJA137" s="423"/>
      <c r="BJB137" s="423"/>
      <c r="BJC137" s="423"/>
      <c r="BJD137" s="423"/>
      <c r="BJE137" s="423"/>
      <c r="BJF137" s="425"/>
      <c r="BJG137" s="425"/>
      <c r="BJH137" s="423"/>
      <c r="BJI137" s="424"/>
      <c r="BJJ137" s="425"/>
      <c r="BJK137" s="425"/>
      <c r="BJL137" s="425"/>
      <c r="BJM137" s="423"/>
      <c r="BJN137" s="424"/>
      <c r="BJO137" s="425"/>
      <c r="BJP137" s="425"/>
      <c r="BJQ137" s="425"/>
      <c r="BJR137" s="423"/>
      <c r="BJS137" s="424"/>
      <c r="BJT137" s="425"/>
      <c r="BJU137" s="425"/>
      <c r="BJV137" s="425"/>
      <c r="BJW137" s="427"/>
      <c r="BJX137" s="424"/>
      <c r="BJY137" s="425"/>
      <c r="BJZ137" s="425"/>
      <c r="BKA137" s="424"/>
      <c r="BKB137" s="423"/>
      <c r="BKC137" s="424"/>
      <c r="BKD137" s="426"/>
      <c r="BKE137" s="423"/>
      <c r="BKF137" s="423"/>
      <c r="BKG137" s="423"/>
      <c r="BKH137" s="423"/>
      <c r="BKI137" s="423"/>
      <c r="BKJ137" s="425"/>
      <c r="BKK137" s="425"/>
      <c r="BKL137" s="423"/>
      <c r="BKM137" s="424"/>
      <c r="BKN137" s="425"/>
      <c r="BKO137" s="424"/>
      <c r="BKP137" s="423"/>
      <c r="BKQ137" s="428"/>
      <c r="BKR137" s="423"/>
      <c r="BKS137" s="423"/>
      <c r="BKT137" s="423"/>
      <c r="BKU137" s="423"/>
      <c r="BKV137" s="423"/>
      <c r="BKW137" s="429"/>
      <c r="BKX137" s="430"/>
      <c r="BKY137" s="423"/>
      <c r="BKZ137" s="423"/>
      <c r="BLA137" s="428"/>
      <c r="BLB137" s="429"/>
      <c r="BLC137" s="430"/>
      <c r="BLD137" s="423"/>
      <c r="BLE137" s="428"/>
      <c r="BLF137" s="431"/>
      <c r="BLG137" s="425"/>
      <c r="BLH137" s="423"/>
      <c r="BLI137" s="424"/>
      <c r="BLJ137" s="423"/>
      <c r="BLK137" s="426"/>
      <c r="BLL137" s="432"/>
      <c r="BLM137" s="433"/>
      <c r="BLN137" s="433"/>
      <c r="BLO137" s="434"/>
      <c r="BLP137" s="434"/>
      <c r="BLQ137" s="435"/>
      <c r="BLR137" s="425"/>
      <c r="BLS137" s="425"/>
      <c r="BLT137" s="423"/>
      <c r="BLU137" s="424"/>
      <c r="BLV137" s="425"/>
      <c r="BLW137" s="425"/>
      <c r="BLX137" s="425"/>
      <c r="BLY137" s="423"/>
      <c r="BLZ137" s="425"/>
      <c r="BMA137" s="426"/>
      <c r="BMB137" s="425"/>
      <c r="BMC137" s="425"/>
      <c r="BMD137" s="423"/>
      <c r="BME137" s="425"/>
      <c r="BMF137" s="426"/>
      <c r="BMG137" s="425"/>
      <c r="BMH137" s="425"/>
      <c r="BMI137" s="423"/>
      <c r="BMJ137" s="425"/>
      <c r="BMK137" s="426"/>
      <c r="BML137" s="423"/>
      <c r="BMM137" s="423"/>
      <c r="BMN137" s="423"/>
      <c r="BMO137" s="423"/>
      <c r="BMP137" s="423"/>
      <c r="BMQ137" s="425"/>
      <c r="BMR137" s="425"/>
      <c r="BMS137" s="423"/>
      <c r="BMT137" s="424"/>
      <c r="BMU137" s="425"/>
      <c r="BMV137" s="425"/>
      <c r="BMW137" s="425"/>
      <c r="BMX137" s="423"/>
      <c r="BMY137" s="424"/>
      <c r="BMZ137" s="425"/>
      <c r="BNA137" s="425"/>
      <c r="BNB137" s="425"/>
      <c r="BNC137" s="423"/>
      <c r="BND137" s="424"/>
      <c r="BNE137" s="425"/>
      <c r="BNF137" s="425"/>
      <c r="BNG137" s="425"/>
      <c r="BNH137" s="427"/>
      <c r="BNI137" s="424"/>
      <c r="BNJ137" s="425"/>
      <c r="BNK137" s="425"/>
      <c r="BNL137" s="424"/>
      <c r="BNM137" s="423"/>
      <c r="BNN137" s="424"/>
      <c r="BNO137" s="426"/>
      <c r="BNP137" s="423"/>
      <c r="BNQ137" s="423"/>
      <c r="BNR137" s="423"/>
      <c r="BNS137" s="423"/>
      <c r="BNT137" s="423"/>
      <c r="BNU137" s="425"/>
      <c r="BNV137" s="425"/>
      <c r="BNW137" s="423"/>
      <c r="BNX137" s="424"/>
      <c r="BNY137" s="425"/>
      <c r="BNZ137" s="424"/>
      <c r="BOA137" s="423"/>
      <c r="BOB137" s="428"/>
      <c r="BOC137" s="423"/>
      <c r="BOD137" s="423"/>
      <c r="BOE137" s="423"/>
      <c r="BOF137" s="423"/>
      <c r="BOG137" s="423"/>
      <c r="BOH137" s="429"/>
      <c r="BOI137" s="430"/>
      <c r="BOJ137" s="423"/>
      <c r="BOK137" s="423"/>
      <c r="BOL137" s="428"/>
      <c r="BOM137" s="429"/>
      <c r="BON137" s="430"/>
      <c r="BOO137" s="423"/>
      <c r="BOP137" s="428"/>
      <c r="BOQ137" s="431"/>
      <c r="BOR137" s="425"/>
      <c r="BOS137" s="423"/>
      <c r="BOT137" s="424"/>
      <c r="BOU137" s="423"/>
      <c r="BOV137" s="426"/>
      <c r="BOW137" s="432"/>
      <c r="BOX137" s="433"/>
      <c r="BOY137" s="433"/>
      <c r="BOZ137" s="434"/>
      <c r="BPA137" s="434"/>
      <c r="BPB137" s="435"/>
      <c r="BPC137" s="425"/>
      <c r="BPD137" s="425"/>
      <c r="BPE137" s="423"/>
      <c r="BPF137" s="424"/>
      <c r="BPG137" s="425"/>
      <c r="BPH137" s="425"/>
      <c r="BPI137" s="425"/>
      <c r="BPJ137" s="423"/>
      <c r="BPK137" s="425"/>
      <c r="BPL137" s="426"/>
      <c r="BPM137" s="425"/>
      <c r="BPN137" s="425"/>
      <c r="BPO137" s="423"/>
      <c r="BPP137" s="425"/>
      <c r="BPQ137" s="426"/>
      <c r="BPR137" s="425"/>
      <c r="BPS137" s="425"/>
      <c r="BPT137" s="423"/>
      <c r="BPU137" s="425"/>
      <c r="BPV137" s="426"/>
      <c r="BPW137" s="423"/>
      <c r="BPX137" s="423"/>
      <c r="BPY137" s="423"/>
      <c r="BPZ137" s="423"/>
      <c r="BQA137" s="423"/>
      <c r="BQB137" s="425"/>
      <c r="BQC137" s="425"/>
      <c r="BQD137" s="423"/>
      <c r="BQE137" s="424"/>
      <c r="BQF137" s="425"/>
      <c r="BQG137" s="425"/>
      <c r="BQH137" s="425"/>
      <c r="BQI137" s="423"/>
      <c r="BQJ137" s="424"/>
      <c r="BQK137" s="425"/>
      <c r="BQL137" s="425"/>
      <c r="BQM137" s="425"/>
      <c r="BQN137" s="423"/>
      <c r="BQO137" s="424"/>
      <c r="BQP137" s="425"/>
      <c r="BQQ137" s="425"/>
      <c r="BQR137" s="425"/>
      <c r="BQS137" s="427"/>
      <c r="BQT137" s="424"/>
      <c r="BQU137" s="425"/>
      <c r="BQV137" s="425"/>
      <c r="BQW137" s="424"/>
      <c r="BQX137" s="423"/>
      <c r="BQY137" s="424"/>
      <c r="BQZ137" s="426"/>
      <c r="BRA137" s="423"/>
      <c r="BRB137" s="423"/>
      <c r="BRC137" s="423"/>
      <c r="BRD137" s="423"/>
      <c r="BRE137" s="423"/>
      <c r="BRF137" s="425"/>
      <c r="BRG137" s="425"/>
      <c r="BRH137" s="423"/>
      <c r="BRI137" s="424"/>
      <c r="BRJ137" s="425"/>
      <c r="BRK137" s="424"/>
      <c r="BRL137" s="423"/>
      <c r="BRM137" s="428"/>
      <c r="BRN137" s="423"/>
      <c r="BRO137" s="423"/>
      <c r="BRP137" s="423"/>
      <c r="BRQ137" s="423"/>
      <c r="BRR137" s="423"/>
      <c r="BRS137" s="429"/>
      <c r="BRT137" s="430"/>
      <c r="BRU137" s="423"/>
      <c r="BRV137" s="423"/>
      <c r="BRW137" s="428"/>
      <c r="BRX137" s="429"/>
      <c r="BRY137" s="430"/>
      <c r="BRZ137" s="423"/>
      <c r="BSA137" s="428"/>
      <c r="BSB137" s="431"/>
      <c r="BSC137" s="425"/>
      <c r="BSD137" s="423"/>
      <c r="BSE137" s="424"/>
      <c r="BSF137" s="423"/>
      <c r="BSG137" s="426"/>
      <c r="BSH137" s="432"/>
      <c r="BSI137" s="433"/>
      <c r="BSJ137" s="433"/>
      <c r="BSK137" s="434"/>
      <c r="BSL137" s="434"/>
      <c r="BSM137" s="435"/>
      <c r="BSN137" s="425"/>
      <c r="BSO137" s="425"/>
      <c r="BSP137" s="423"/>
      <c r="BSQ137" s="424"/>
      <c r="BSR137" s="425"/>
      <c r="BSS137" s="425"/>
      <c r="BST137" s="425"/>
      <c r="BSU137" s="423"/>
      <c r="BSV137" s="425"/>
      <c r="BSW137" s="426"/>
      <c r="BSX137" s="425"/>
      <c r="BSY137" s="425"/>
      <c r="BSZ137" s="423"/>
      <c r="BTA137" s="425"/>
      <c r="BTB137" s="426"/>
      <c r="BTC137" s="425"/>
      <c r="BTD137" s="425"/>
      <c r="BTE137" s="423"/>
      <c r="BTF137" s="425"/>
      <c r="BTG137" s="426"/>
      <c r="BTH137" s="423"/>
      <c r="BTI137" s="423"/>
      <c r="BTJ137" s="423"/>
      <c r="BTK137" s="423"/>
      <c r="BTL137" s="423"/>
      <c r="BTM137" s="425"/>
      <c r="BTN137" s="425"/>
      <c r="BTO137" s="423"/>
      <c r="BTP137" s="424"/>
      <c r="BTQ137" s="425"/>
      <c r="BTR137" s="425"/>
      <c r="BTS137" s="425"/>
      <c r="BTT137" s="423"/>
      <c r="BTU137" s="424"/>
      <c r="BTV137" s="425"/>
      <c r="BTW137" s="425"/>
      <c r="BTX137" s="425"/>
      <c r="BTY137" s="423"/>
      <c r="BTZ137" s="424"/>
      <c r="BUA137" s="425"/>
      <c r="BUB137" s="425"/>
      <c r="BUC137" s="425"/>
      <c r="BUD137" s="427"/>
      <c r="BUE137" s="424"/>
      <c r="BUF137" s="425"/>
      <c r="BUG137" s="425"/>
      <c r="BUH137" s="424"/>
      <c r="BUI137" s="423"/>
      <c r="BUJ137" s="424"/>
      <c r="BUK137" s="426"/>
      <c r="BUL137" s="423"/>
      <c r="BUM137" s="423"/>
      <c r="BUN137" s="423"/>
      <c r="BUO137" s="423"/>
      <c r="BUP137" s="423"/>
      <c r="BUQ137" s="425"/>
      <c r="BUR137" s="425"/>
      <c r="BUS137" s="423"/>
      <c r="BUT137" s="424"/>
      <c r="BUU137" s="425"/>
      <c r="BUV137" s="424"/>
      <c r="BUW137" s="423"/>
      <c r="BUX137" s="428"/>
      <c r="BUY137" s="423"/>
      <c r="BUZ137" s="423"/>
      <c r="BVA137" s="423"/>
      <c r="BVB137" s="423"/>
      <c r="BVC137" s="423"/>
      <c r="BVD137" s="429"/>
      <c r="BVE137" s="430"/>
      <c r="BVF137" s="423"/>
      <c r="BVG137" s="423"/>
      <c r="BVH137" s="428"/>
      <c r="BVI137" s="429"/>
      <c r="BVJ137" s="430"/>
      <c r="BVK137" s="423"/>
      <c r="BVL137" s="428"/>
      <c r="BVM137" s="431"/>
      <c r="BVN137" s="425"/>
      <c r="BVO137" s="423"/>
      <c r="BVP137" s="424"/>
      <c r="BVQ137" s="423"/>
      <c r="BVR137" s="426"/>
      <c r="BVS137" s="432"/>
      <c r="BVT137" s="433"/>
      <c r="BVU137" s="433"/>
      <c r="BVV137" s="434"/>
      <c r="BVW137" s="434"/>
      <c r="BVX137" s="435"/>
      <c r="BVY137" s="425"/>
      <c r="BVZ137" s="425"/>
      <c r="BWA137" s="423"/>
      <c r="BWB137" s="424"/>
      <c r="BWC137" s="425"/>
      <c r="BWD137" s="425"/>
      <c r="BWE137" s="425"/>
      <c r="BWF137" s="423"/>
      <c r="BWG137" s="425"/>
      <c r="BWH137" s="426"/>
      <c r="BWI137" s="425"/>
      <c r="BWJ137" s="425"/>
      <c r="BWK137" s="423"/>
      <c r="BWL137" s="425"/>
      <c r="BWM137" s="426"/>
      <c r="BWN137" s="425"/>
      <c r="BWO137" s="425"/>
      <c r="BWP137" s="423"/>
      <c r="BWQ137" s="425"/>
      <c r="BWR137" s="426"/>
      <c r="BWS137" s="423"/>
      <c r="BWT137" s="423"/>
      <c r="BWU137" s="423"/>
      <c r="BWV137" s="423"/>
      <c r="BWW137" s="423"/>
      <c r="BWX137" s="425"/>
      <c r="BWY137" s="425"/>
      <c r="BWZ137" s="423"/>
      <c r="BXA137" s="424"/>
      <c r="BXB137" s="425"/>
      <c r="BXC137" s="425"/>
      <c r="BXD137" s="425"/>
      <c r="BXE137" s="423"/>
      <c r="BXF137" s="424"/>
      <c r="BXG137" s="425"/>
      <c r="BXH137" s="425"/>
      <c r="BXI137" s="425"/>
      <c r="BXJ137" s="423"/>
      <c r="BXK137" s="424"/>
      <c r="BXL137" s="425"/>
      <c r="BXM137" s="425"/>
      <c r="BXN137" s="425"/>
      <c r="BXO137" s="427"/>
      <c r="BXP137" s="424"/>
      <c r="BXQ137" s="425"/>
      <c r="BXR137" s="425"/>
      <c r="BXS137" s="424"/>
      <c r="BXT137" s="423"/>
      <c r="BXU137" s="424"/>
      <c r="BXV137" s="426"/>
      <c r="BXW137" s="423"/>
      <c r="BXX137" s="423"/>
      <c r="BXY137" s="423"/>
      <c r="BXZ137" s="423"/>
      <c r="BYA137" s="423"/>
      <c r="BYB137" s="425"/>
      <c r="BYC137" s="425"/>
      <c r="BYD137" s="423"/>
      <c r="BYE137" s="424"/>
      <c r="BYF137" s="425"/>
      <c r="BYG137" s="424"/>
      <c r="BYH137" s="423"/>
      <c r="BYI137" s="428"/>
      <c r="BYJ137" s="423"/>
      <c r="BYK137" s="423"/>
      <c r="BYL137" s="423"/>
      <c r="BYM137" s="423"/>
      <c r="BYN137" s="423"/>
      <c r="BYO137" s="429"/>
      <c r="BYP137" s="430"/>
      <c r="BYQ137" s="423"/>
      <c r="BYR137" s="423"/>
      <c r="BYS137" s="428"/>
      <c r="BYT137" s="429"/>
      <c r="BYU137" s="430"/>
      <c r="BYV137" s="423"/>
      <c r="BYW137" s="428"/>
      <c r="BYX137" s="431"/>
      <c r="BYY137" s="425"/>
      <c r="BYZ137" s="423"/>
      <c r="BZA137" s="424"/>
      <c r="BZB137" s="423"/>
      <c r="BZC137" s="426"/>
      <c r="BZD137" s="432"/>
      <c r="BZE137" s="433"/>
      <c r="BZF137" s="433"/>
      <c r="BZG137" s="434"/>
      <c r="BZH137" s="434"/>
      <c r="BZI137" s="435"/>
      <c r="BZJ137" s="425"/>
      <c r="BZK137" s="425"/>
      <c r="BZL137" s="423"/>
      <c r="BZM137" s="424"/>
      <c r="BZN137" s="425"/>
      <c r="BZO137" s="425"/>
      <c r="BZP137" s="425"/>
      <c r="BZQ137" s="423"/>
      <c r="BZR137" s="425"/>
      <c r="BZS137" s="426"/>
      <c r="BZT137" s="425"/>
      <c r="BZU137" s="425"/>
      <c r="BZV137" s="423"/>
      <c r="BZW137" s="425"/>
      <c r="BZX137" s="426"/>
      <c r="BZY137" s="425"/>
      <c r="BZZ137" s="425"/>
      <c r="CAA137" s="423"/>
      <c r="CAB137" s="425"/>
      <c r="CAC137" s="426"/>
      <c r="CAD137" s="423"/>
      <c r="CAE137" s="423"/>
      <c r="CAF137" s="423"/>
      <c r="CAG137" s="423"/>
      <c r="CAH137" s="423"/>
      <c r="CAI137" s="425"/>
      <c r="CAJ137" s="425"/>
      <c r="CAK137" s="423"/>
      <c r="CAL137" s="424"/>
      <c r="CAM137" s="425"/>
      <c r="CAN137" s="425"/>
      <c r="CAO137" s="425"/>
      <c r="CAP137" s="423"/>
      <c r="CAQ137" s="424"/>
      <c r="CAR137" s="425"/>
      <c r="CAS137" s="425"/>
      <c r="CAT137" s="425"/>
      <c r="CAU137" s="423"/>
      <c r="CAV137" s="424"/>
      <c r="CAW137" s="425"/>
      <c r="CAX137" s="425"/>
      <c r="CAY137" s="425"/>
      <c r="CAZ137" s="427"/>
      <c r="CBA137" s="424"/>
      <c r="CBB137" s="425"/>
      <c r="CBC137" s="425"/>
      <c r="CBD137" s="424"/>
      <c r="CBE137" s="423"/>
      <c r="CBF137" s="424"/>
      <c r="CBG137" s="426"/>
      <c r="CBH137" s="423"/>
      <c r="CBI137" s="423"/>
      <c r="CBJ137" s="423"/>
      <c r="CBK137" s="423"/>
      <c r="CBL137" s="423"/>
      <c r="CBM137" s="425"/>
      <c r="CBN137" s="425"/>
      <c r="CBO137" s="423"/>
      <c r="CBP137" s="424"/>
      <c r="CBQ137" s="425"/>
      <c r="CBR137" s="424"/>
      <c r="CBS137" s="423"/>
      <c r="CBT137" s="428"/>
      <c r="CBU137" s="423"/>
      <c r="CBV137" s="423"/>
      <c r="CBW137" s="423"/>
      <c r="CBX137" s="423"/>
      <c r="CBY137" s="423"/>
      <c r="CBZ137" s="429"/>
      <c r="CCA137" s="430"/>
      <c r="CCB137" s="423"/>
      <c r="CCC137" s="423"/>
      <c r="CCD137" s="428"/>
      <c r="CCE137" s="429"/>
      <c r="CCF137" s="430"/>
      <c r="CCG137" s="423"/>
      <c r="CCH137" s="428"/>
      <c r="CCI137" s="431"/>
      <c r="CCJ137" s="425"/>
      <c r="CCK137" s="423"/>
      <c r="CCL137" s="424"/>
      <c r="CCM137" s="423"/>
      <c r="CCN137" s="426"/>
      <c r="CCO137" s="432"/>
      <c r="CCP137" s="433"/>
      <c r="CCQ137" s="433"/>
      <c r="CCR137" s="434"/>
      <c r="CCS137" s="434"/>
      <c r="CCT137" s="435"/>
      <c r="CCU137" s="425"/>
      <c r="CCV137" s="425"/>
      <c r="CCW137" s="423"/>
      <c r="CCX137" s="424"/>
      <c r="CCY137" s="425"/>
      <c r="CCZ137" s="425"/>
      <c r="CDA137" s="425"/>
      <c r="CDB137" s="423"/>
      <c r="CDC137" s="425"/>
      <c r="CDD137" s="426"/>
      <c r="CDE137" s="425"/>
      <c r="CDF137" s="425"/>
      <c r="CDG137" s="423"/>
      <c r="CDH137" s="425"/>
      <c r="CDI137" s="426"/>
      <c r="CDJ137" s="425"/>
      <c r="CDK137" s="425"/>
      <c r="CDL137" s="423"/>
      <c r="CDM137" s="425"/>
      <c r="CDN137" s="426"/>
      <c r="CDO137" s="423"/>
      <c r="CDP137" s="423"/>
      <c r="CDQ137" s="423"/>
      <c r="CDR137" s="423"/>
      <c r="CDS137" s="423"/>
      <c r="CDT137" s="425"/>
      <c r="CDU137" s="425"/>
      <c r="CDV137" s="423"/>
      <c r="CDW137" s="424"/>
      <c r="CDX137" s="425"/>
      <c r="CDY137" s="425"/>
      <c r="CDZ137" s="425"/>
      <c r="CEA137" s="423"/>
      <c r="CEB137" s="424"/>
      <c r="CEC137" s="425"/>
      <c r="CED137" s="425"/>
      <c r="CEE137" s="425"/>
      <c r="CEF137" s="423"/>
      <c r="CEG137" s="424"/>
      <c r="CEH137" s="425"/>
      <c r="CEI137" s="425"/>
      <c r="CEJ137" s="425"/>
      <c r="CEK137" s="427"/>
      <c r="CEL137" s="424"/>
      <c r="CEM137" s="425"/>
      <c r="CEN137" s="425"/>
      <c r="CEO137" s="424"/>
      <c r="CEP137" s="423"/>
      <c r="CEQ137" s="424"/>
      <c r="CER137" s="426"/>
      <c r="CES137" s="423"/>
      <c r="CET137" s="423"/>
      <c r="CEU137" s="423"/>
      <c r="CEV137" s="423"/>
      <c r="CEW137" s="423"/>
      <c r="CEX137" s="425"/>
      <c r="CEY137" s="425"/>
      <c r="CEZ137" s="423"/>
      <c r="CFA137" s="424"/>
      <c r="CFB137" s="425"/>
      <c r="CFC137" s="424"/>
      <c r="CFD137" s="423"/>
      <c r="CFE137" s="428"/>
      <c r="CFF137" s="423"/>
      <c r="CFG137" s="423"/>
      <c r="CFH137" s="423"/>
      <c r="CFI137" s="423"/>
      <c r="CFJ137" s="423"/>
      <c r="CFK137" s="429"/>
      <c r="CFL137" s="430"/>
      <c r="CFM137" s="423"/>
      <c r="CFN137" s="423"/>
      <c r="CFO137" s="428"/>
      <c r="CFP137" s="429"/>
      <c r="CFQ137" s="430"/>
      <c r="CFR137" s="423"/>
      <c r="CFS137" s="428"/>
      <c r="CFT137" s="431"/>
      <c r="CFU137" s="425"/>
      <c r="CFV137" s="423"/>
      <c r="CFW137" s="424"/>
      <c r="CFX137" s="423"/>
      <c r="CFY137" s="426"/>
      <c r="CFZ137" s="432"/>
      <c r="CGA137" s="433"/>
      <c r="CGB137" s="433"/>
      <c r="CGC137" s="434"/>
      <c r="CGD137" s="434"/>
      <c r="CGE137" s="435"/>
      <c r="CGF137" s="425"/>
      <c r="CGG137" s="425"/>
      <c r="CGH137" s="423"/>
      <c r="CGI137" s="424"/>
      <c r="CGJ137" s="425"/>
      <c r="CGK137" s="425"/>
      <c r="CGL137" s="425"/>
      <c r="CGM137" s="423"/>
      <c r="CGN137" s="425"/>
      <c r="CGO137" s="426"/>
      <c r="CGP137" s="425"/>
      <c r="CGQ137" s="425"/>
      <c r="CGR137" s="423"/>
      <c r="CGS137" s="425"/>
      <c r="CGT137" s="426"/>
      <c r="CGU137" s="425"/>
      <c r="CGV137" s="425"/>
      <c r="CGW137" s="423"/>
      <c r="CGX137" s="425"/>
      <c r="CGY137" s="426"/>
      <c r="CGZ137" s="423"/>
      <c r="CHA137" s="423"/>
      <c r="CHB137" s="423"/>
      <c r="CHC137" s="423"/>
      <c r="CHD137" s="423"/>
      <c r="CHE137" s="425"/>
      <c r="CHF137" s="425"/>
      <c r="CHG137" s="423"/>
      <c r="CHH137" s="424"/>
      <c r="CHI137" s="425"/>
      <c r="CHJ137" s="425"/>
      <c r="CHK137" s="425"/>
      <c r="CHL137" s="423"/>
      <c r="CHM137" s="424"/>
      <c r="CHN137" s="425"/>
      <c r="CHO137" s="425"/>
      <c r="CHP137" s="425"/>
      <c r="CHQ137" s="423"/>
      <c r="CHR137" s="424"/>
      <c r="CHS137" s="425"/>
      <c r="CHT137" s="425"/>
      <c r="CHU137" s="425"/>
      <c r="CHV137" s="427"/>
      <c r="CHW137" s="424"/>
      <c r="CHX137" s="425"/>
      <c r="CHY137" s="425"/>
      <c r="CHZ137" s="424"/>
      <c r="CIA137" s="423"/>
      <c r="CIB137" s="424"/>
      <c r="CIC137" s="426"/>
      <c r="CID137" s="423"/>
      <c r="CIE137" s="423"/>
      <c r="CIF137" s="423"/>
      <c r="CIG137" s="423"/>
      <c r="CIH137" s="423"/>
      <c r="CII137" s="425"/>
      <c r="CIJ137" s="425"/>
      <c r="CIK137" s="423"/>
      <c r="CIL137" s="424"/>
      <c r="CIM137" s="425"/>
      <c r="CIN137" s="424"/>
      <c r="CIO137" s="423"/>
      <c r="CIP137" s="428"/>
      <c r="CIQ137" s="423"/>
      <c r="CIR137" s="423"/>
      <c r="CIS137" s="423"/>
      <c r="CIT137" s="423"/>
      <c r="CIU137" s="423"/>
      <c r="CIV137" s="429"/>
      <c r="CIW137" s="430"/>
      <c r="CIX137" s="423"/>
      <c r="CIY137" s="423"/>
      <c r="CIZ137" s="428"/>
      <c r="CJA137" s="429"/>
      <c r="CJB137" s="430"/>
      <c r="CJC137" s="423"/>
      <c r="CJD137" s="428"/>
      <c r="CJE137" s="431"/>
      <c r="CJF137" s="425"/>
      <c r="CJG137" s="423"/>
      <c r="CJH137" s="424"/>
      <c r="CJI137" s="423"/>
      <c r="CJJ137" s="426"/>
      <c r="CJK137" s="432"/>
      <c r="CJL137" s="433"/>
      <c r="CJM137" s="433"/>
      <c r="CJN137" s="434"/>
      <c r="CJO137" s="434"/>
      <c r="CJP137" s="435"/>
      <c r="CJQ137" s="425"/>
      <c r="CJR137" s="425"/>
      <c r="CJS137" s="423"/>
      <c r="CJT137" s="424"/>
      <c r="CJU137" s="425"/>
      <c r="CJV137" s="425"/>
      <c r="CJW137" s="425"/>
      <c r="CJX137" s="423"/>
      <c r="CJY137" s="425"/>
      <c r="CJZ137" s="426"/>
      <c r="CKA137" s="425"/>
      <c r="CKB137" s="425"/>
      <c r="CKC137" s="423"/>
      <c r="CKD137" s="425"/>
      <c r="CKE137" s="426"/>
      <c r="CKF137" s="425"/>
      <c r="CKG137" s="425"/>
      <c r="CKH137" s="423"/>
      <c r="CKI137" s="425"/>
      <c r="CKJ137" s="426"/>
      <c r="CKK137" s="423"/>
      <c r="CKL137" s="423"/>
      <c r="CKM137" s="423"/>
      <c r="CKN137" s="423"/>
      <c r="CKO137" s="423"/>
      <c r="CKP137" s="425"/>
      <c r="CKQ137" s="425"/>
      <c r="CKR137" s="423"/>
      <c r="CKS137" s="424"/>
      <c r="CKT137" s="425"/>
      <c r="CKU137" s="425"/>
      <c r="CKV137" s="425"/>
      <c r="CKW137" s="423"/>
      <c r="CKX137" s="424"/>
      <c r="CKY137" s="425"/>
      <c r="CKZ137" s="425"/>
      <c r="CLA137" s="425"/>
      <c r="CLB137" s="423"/>
      <c r="CLC137" s="424"/>
      <c r="CLD137" s="425"/>
      <c r="CLE137" s="425"/>
      <c r="CLF137" s="425"/>
      <c r="CLG137" s="427"/>
      <c r="CLH137" s="424"/>
      <c r="CLI137" s="425"/>
      <c r="CLJ137" s="425"/>
      <c r="CLK137" s="424"/>
      <c r="CLL137" s="423"/>
      <c r="CLM137" s="424"/>
      <c r="CLN137" s="426"/>
      <c r="CLO137" s="423"/>
      <c r="CLP137" s="423"/>
      <c r="CLQ137" s="423"/>
      <c r="CLR137" s="423"/>
      <c r="CLS137" s="423"/>
      <c r="CLT137" s="425"/>
      <c r="CLU137" s="425"/>
      <c r="CLV137" s="423"/>
      <c r="CLW137" s="424"/>
      <c r="CLX137" s="425"/>
      <c r="CLY137" s="424"/>
      <c r="CLZ137" s="423"/>
      <c r="CMA137" s="428"/>
      <c r="CMB137" s="423"/>
      <c r="CMC137" s="423"/>
      <c r="CMD137" s="423"/>
      <c r="CME137" s="423"/>
      <c r="CMF137" s="423"/>
      <c r="CMG137" s="429"/>
      <c r="CMH137" s="430"/>
      <c r="CMI137" s="423"/>
      <c r="CMJ137" s="423"/>
      <c r="CMK137" s="428"/>
      <c r="CML137" s="429"/>
      <c r="CMM137" s="430"/>
      <c r="CMN137" s="423"/>
      <c r="CMO137" s="428"/>
      <c r="CMP137" s="431"/>
      <c r="CMQ137" s="425"/>
      <c r="CMR137" s="423"/>
      <c r="CMS137" s="424"/>
      <c r="CMT137" s="423"/>
      <c r="CMU137" s="426"/>
      <c r="CMV137" s="432"/>
      <c r="CMW137" s="433"/>
      <c r="CMX137" s="433"/>
      <c r="CMY137" s="434"/>
      <c r="CMZ137" s="434"/>
      <c r="CNA137" s="435"/>
      <c r="CNB137" s="425"/>
      <c r="CNC137" s="425"/>
      <c r="CND137" s="423"/>
      <c r="CNE137" s="424"/>
      <c r="CNF137" s="425"/>
      <c r="CNG137" s="425"/>
      <c r="CNH137" s="425"/>
      <c r="CNI137" s="423"/>
      <c r="CNJ137" s="425"/>
      <c r="CNK137" s="426"/>
      <c r="CNL137" s="425"/>
      <c r="CNM137" s="425"/>
      <c r="CNN137" s="423"/>
      <c r="CNO137" s="425"/>
      <c r="CNP137" s="426"/>
      <c r="CNQ137" s="425"/>
      <c r="CNR137" s="425"/>
      <c r="CNS137" s="423"/>
      <c r="CNT137" s="425"/>
      <c r="CNU137" s="426"/>
      <c r="CNV137" s="423"/>
      <c r="CNW137" s="423"/>
      <c r="CNX137" s="423"/>
      <c r="CNY137" s="423"/>
      <c r="CNZ137" s="423"/>
      <c r="COA137" s="425"/>
      <c r="COB137" s="425"/>
      <c r="COC137" s="423"/>
      <c r="COD137" s="424"/>
      <c r="COE137" s="425"/>
      <c r="COF137" s="425"/>
      <c r="COG137" s="425"/>
      <c r="COH137" s="423"/>
      <c r="COI137" s="424"/>
      <c r="COJ137" s="425"/>
      <c r="COK137" s="425"/>
      <c r="COL137" s="425"/>
      <c r="COM137" s="423"/>
      <c r="CON137" s="424"/>
      <c r="COO137" s="425"/>
      <c r="COP137" s="425"/>
      <c r="COQ137" s="425"/>
      <c r="COR137" s="427"/>
      <c r="COS137" s="424"/>
      <c r="COT137" s="425"/>
      <c r="COU137" s="425"/>
      <c r="COV137" s="424"/>
      <c r="COW137" s="423"/>
      <c r="COX137" s="424"/>
      <c r="COY137" s="426"/>
      <c r="COZ137" s="423"/>
      <c r="CPA137" s="423"/>
      <c r="CPB137" s="423"/>
      <c r="CPC137" s="423"/>
      <c r="CPD137" s="423"/>
      <c r="CPE137" s="425"/>
      <c r="CPF137" s="425"/>
      <c r="CPG137" s="423"/>
      <c r="CPH137" s="424"/>
      <c r="CPI137" s="425"/>
      <c r="CPJ137" s="424"/>
      <c r="CPK137" s="423"/>
      <c r="CPL137" s="428"/>
      <c r="CPM137" s="423"/>
      <c r="CPN137" s="423"/>
      <c r="CPO137" s="423"/>
      <c r="CPP137" s="423"/>
      <c r="CPQ137" s="423"/>
      <c r="CPR137" s="429"/>
      <c r="CPS137" s="430"/>
      <c r="CPT137" s="423"/>
      <c r="CPU137" s="423"/>
      <c r="CPV137" s="428"/>
      <c r="CPW137" s="429"/>
      <c r="CPX137" s="430"/>
      <c r="CPY137" s="423"/>
      <c r="CPZ137" s="428"/>
      <c r="CQA137" s="431"/>
      <c r="CQB137" s="425"/>
      <c r="CQC137" s="423"/>
      <c r="CQD137" s="424"/>
      <c r="CQE137" s="423"/>
      <c r="CQF137" s="426"/>
      <c r="CQG137" s="432"/>
      <c r="CQH137" s="433"/>
      <c r="CQI137" s="433"/>
      <c r="CQJ137" s="434"/>
      <c r="CQK137" s="434"/>
      <c r="CQL137" s="435"/>
      <c r="CQM137" s="425"/>
      <c r="CQN137" s="425"/>
      <c r="CQO137" s="423"/>
      <c r="CQP137" s="424"/>
      <c r="CQQ137" s="425"/>
      <c r="CQR137" s="425"/>
      <c r="CQS137" s="425"/>
      <c r="CQT137" s="423"/>
      <c r="CQU137" s="425"/>
      <c r="CQV137" s="426"/>
      <c r="CQW137" s="425"/>
      <c r="CQX137" s="425"/>
      <c r="CQY137" s="423"/>
      <c r="CQZ137" s="425"/>
      <c r="CRA137" s="426"/>
      <c r="CRB137" s="425"/>
      <c r="CRC137" s="425"/>
      <c r="CRD137" s="423"/>
      <c r="CRE137" s="425"/>
      <c r="CRF137" s="426"/>
      <c r="CRG137" s="423"/>
      <c r="CRH137" s="423"/>
      <c r="CRI137" s="423"/>
      <c r="CRJ137" s="423"/>
      <c r="CRK137" s="423"/>
      <c r="CRL137" s="425"/>
      <c r="CRM137" s="425"/>
      <c r="CRN137" s="423"/>
      <c r="CRO137" s="424"/>
      <c r="CRP137" s="425"/>
      <c r="CRQ137" s="425"/>
      <c r="CRR137" s="425"/>
      <c r="CRS137" s="423"/>
      <c r="CRT137" s="424"/>
      <c r="CRU137" s="425"/>
      <c r="CRV137" s="425"/>
      <c r="CRW137" s="425"/>
      <c r="CRX137" s="423"/>
      <c r="CRY137" s="424"/>
      <c r="CRZ137" s="425"/>
      <c r="CSA137" s="425"/>
      <c r="CSB137" s="425"/>
      <c r="CSC137" s="427"/>
      <c r="CSD137" s="424"/>
      <c r="CSE137" s="425"/>
      <c r="CSF137" s="425"/>
      <c r="CSG137" s="424"/>
      <c r="CSH137" s="423"/>
      <c r="CSI137" s="424"/>
      <c r="CSJ137" s="426"/>
      <c r="CSK137" s="423"/>
      <c r="CSL137" s="423"/>
      <c r="CSM137" s="423"/>
      <c r="CSN137" s="423"/>
      <c r="CSO137" s="423"/>
      <c r="CSP137" s="425"/>
      <c r="CSQ137" s="425"/>
      <c r="CSR137" s="423"/>
      <c r="CSS137" s="424"/>
      <c r="CST137" s="425"/>
      <c r="CSU137" s="424"/>
      <c r="CSV137" s="423"/>
      <c r="CSW137" s="428"/>
      <c r="CSX137" s="423"/>
      <c r="CSY137" s="423"/>
      <c r="CSZ137" s="423"/>
      <c r="CTA137" s="423"/>
      <c r="CTB137" s="423"/>
      <c r="CTC137" s="429"/>
      <c r="CTD137" s="430"/>
      <c r="CTE137" s="423"/>
      <c r="CTF137" s="423"/>
      <c r="CTG137" s="428"/>
      <c r="CTH137" s="429"/>
      <c r="XEI137" s="172"/>
      <c r="XEJ137" s="172"/>
      <c r="XEK137" s="172"/>
      <c r="XEL137" s="172"/>
      <c r="XEM137" s="172"/>
      <c r="XEN137" s="172"/>
      <c r="XEO137" s="172"/>
      <c r="XEP137" s="172"/>
      <c r="XEQ137" s="172"/>
      <c r="XER137" s="172"/>
      <c r="XES137" s="164"/>
      <c r="XET137" s="164"/>
      <c r="XEU137" s="164"/>
      <c r="XEV137" s="164"/>
      <c r="XEW137" s="164"/>
      <c r="XEX137" s="164"/>
      <c r="XEY137" s="164"/>
      <c r="XEZ137" s="164"/>
      <c r="XFA137" s="164"/>
      <c r="XFB137" s="164"/>
      <c r="XFC137" s="164"/>
      <c r="XFD137" s="164"/>
    </row>
    <row r="138" s="159" customFormat="1" ht="16.2" spans="1:16384">
      <c r="A138" s="204" t="s">
        <v>156</v>
      </c>
      <c r="B138" s="205">
        <v>1101.146789</v>
      </c>
      <c r="C138" s="206">
        <v>4507.73454916</v>
      </c>
      <c r="D138" s="207">
        <v>0.244279421734182</v>
      </c>
      <c r="E138" s="208">
        <v>-3406.58776016</v>
      </c>
      <c r="F138" s="209">
        <v>1471.968262</v>
      </c>
      <c r="G138" s="205">
        <v>45.2214609999999</v>
      </c>
      <c r="H138" s="206">
        <v>91.06720695</v>
      </c>
      <c r="I138" s="207">
        <v>0.496572394328823</v>
      </c>
      <c r="J138" s="208">
        <v>-45.8457459500001</v>
      </c>
      <c r="K138" s="209">
        <v>209.034571</v>
      </c>
      <c r="L138" s="205">
        <v>660.607689000001</v>
      </c>
      <c r="M138" s="206">
        <v>3318.12055223</v>
      </c>
      <c r="N138" s="207">
        <v>0.199090924697124</v>
      </c>
      <c r="O138" s="208">
        <v>-2657.51286323</v>
      </c>
      <c r="P138" s="209">
        <v>782.32101</v>
      </c>
      <c r="Q138" s="205">
        <v>228.002841</v>
      </c>
      <c r="R138" s="206">
        <v>937.18347389</v>
      </c>
      <c r="S138" s="207">
        <v>0.243285170249131</v>
      </c>
      <c r="T138" s="208">
        <v>-709.18063289</v>
      </c>
      <c r="U138" s="209">
        <v>482.289793</v>
      </c>
      <c r="V138" s="233">
        <v>0.207059443189277</v>
      </c>
      <c r="W138" s="234">
        <v>0.20790564831832</v>
      </c>
      <c r="X138" s="234">
        <v>0.995929859838403</v>
      </c>
      <c r="Y138" s="207">
        <v>-0.000846205129043209</v>
      </c>
      <c r="Z138" s="251">
        <v>0.32764958691752</v>
      </c>
      <c r="AA138" s="205">
        <v>498.401570999999</v>
      </c>
      <c r="AB138" s="206">
        <v>661.59131831</v>
      </c>
      <c r="AC138" s="207">
        <v>0.753337532108401</v>
      </c>
      <c r="AD138" s="208">
        <v>-163.189747310001</v>
      </c>
      <c r="AE138" s="209">
        <v>377.511442</v>
      </c>
      <c r="AF138" s="205">
        <v>187.163057</v>
      </c>
      <c r="AG138" s="206">
        <v>312.38091868</v>
      </c>
      <c r="AH138" s="207">
        <v>0.599150094669284</v>
      </c>
      <c r="AI138" s="208">
        <v>-125.21786168</v>
      </c>
      <c r="AJ138" s="209">
        <v>99.719079</v>
      </c>
      <c r="AK138" s="205">
        <v>0.681874999999999</v>
      </c>
      <c r="AL138" s="206">
        <v>0.21</v>
      </c>
      <c r="AM138" s="234">
        <v>3.2470238095238</v>
      </c>
      <c r="AN138" s="208">
        <v>0.471874999999999</v>
      </c>
      <c r="AO138" s="209">
        <v>0.1684</v>
      </c>
      <c r="AP138" s="205">
        <v>0.068202</v>
      </c>
      <c r="AQ138" s="206">
        <v>0</v>
      </c>
      <c r="AR138" s="234" t="s">
        <v>29</v>
      </c>
      <c r="AS138" s="208">
        <v>0.068202</v>
      </c>
      <c r="AT138" s="209">
        <v>0.091468</v>
      </c>
      <c r="AU138" s="205">
        <v>-289.633315999999</v>
      </c>
      <c r="AV138" s="206">
        <v>124.78455299</v>
      </c>
      <c r="AW138" s="207">
        <v>-2.32106706367101</v>
      </c>
      <c r="AX138" s="208">
        <v>-414.417868989999</v>
      </c>
      <c r="AY138" s="209">
        <v>3.4590920000001</v>
      </c>
      <c r="AZ138" s="233">
        <v>-0.263028797698287</v>
      </c>
      <c r="BA138" s="234">
        <v>0.0276823206045381</v>
      </c>
      <c r="BB138" s="234">
        <v>-9.50168887413172</v>
      </c>
      <c r="BC138" s="207">
        <v>-0.290711118302825</v>
      </c>
      <c r="BD138" s="251">
        <v>0.00234997729862745</v>
      </c>
      <c r="BE138" s="205">
        <v>220</v>
      </c>
      <c r="BF138" s="208">
        <v>158.428571428571</v>
      </c>
      <c r="BG138" s="234">
        <v>1.38863841298467</v>
      </c>
      <c r="BH138" s="206">
        <v>61.5714285714286</v>
      </c>
      <c r="BI138" s="277">
        <v>573.333333326667</v>
      </c>
      <c r="BJ138" s="205">
        <v>5.00521267727273</v>
      </c>
      <c r="BK138" s="208">
        <v>28.452787956826</v>
      </c>
      <c r="BL138" s="234">
        <v>0.175912908248837</v>
      </c>
      <c r="BM138" s="277">
        <v>-23.4475752795532</v>
      </c>
      <c r="BN138" s="233">
        <v>0.452620464391146</v>
      </c>
      <c r="BO138" s="234">
        <v>0.146768029726437</v>
      </c>
      <c r="BP138" s="234">
        <v>3.0839172893088</v>
      </c>
      <c r="BQ138" s="234">
        <v>0.305852434664709</v>
      </c>
      <c r="BR138" s="251">
        <v>0.25646710716919</v>
      </c>
      <c r="BS138" s="290">
        <v>2.20935657724883</v>
      </c>
      <c r="BT138" s="291">
        <v>6.8134729468258</v>
      </c>
      <c r="BU138" s="234">
        <v>0.324262911805955</v>
      </c>
      <c r="BV138" s="234">
        <v>-4.60411636957696</v>
      </c>
      <c r="BW138" s="277">
        <v>3.89913549163366</v>
      </c>
      <c r="BX138" s="290">
        <v>-0.581124404200563</v>
      </c>
      <c r="BY138" s="291">
        <v>0.188612742544378</v>
      </c>
      <c r="BZ138" s="234">
        <v>-3.0810453014002</v>
      </c>
      <c r="CA138" s="234">
        <v>-0.769737146744942</v>
      </c>
      <c r="CB138" s="277">
        <v>0.00916287988961168</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ht="16.95" spans="1:16384">
      <c r="A139" s="329" t="s">
        <v>157</v>
      </c>
      <c r="B139" s="330">
        <v>1956.141055</v>
      </c>
      <c r="C139" s="331">
        <v>5406.50153561</v>
      </c>
      <c r="D139" s="332">
        <v>0.361812725311525</v>
      </c>
      <c r="E139" s="331">
        <v>-3450.36048061</v>
      </c>
      <c r="F139" s="333">
        <v>2692.790978</v>
      </c>
      <c r="G139" s="330">
        <v>134.275841</v>
      </c>
      <c r="H139" s="331">
        <v>140.94259695</v>
      </c>
      <c r="I139" s="332">
        <v>0.952698785929388</v>
      </c>
      <c r="J139" s="331">
        <v>-6.66675595000001</v>
      </c>
      <c r="K139" s="333">
        <v>303.943451</v>
      </c>
      <c r="L139" s="330">
        <v>660.607689000001</v>
      </c>
      <c r="M139" s="331">
        <v>3318.12055223</v>
      </c>
      <c r="N139" s="332">
        <v>0.199090924697123</v>
      </c>
      <c r="O139" s="331">
        <v>-2657.51286323</v>
      </c>
      <c r="P139" s="333">
        <v>782.869165</v>
      </c>
      <c r="Q139" s="330">
        <v>905.629616999999</v>
      </c>
      <c r="R139" s="331">
        <v>1685.49129222</v>
      </c>
      <c r="S139" s="332">
        <v>0.537308985920167</v>
      </c>
      <c r="T139" s="331">
        <v>-779.861675220001</v>
      </c>
      <c r="U139" s="333">
        <v>1607.655474</v>
      </c>
      <c r="V139" s="362">
        <v>0.462967440249343</v>
      </c>
      <c r="W139" s="363">
        <v>0.311752670579762</v>
      </c>
      <c r="X139" s="363">
        <v>1.48504723115401</v>
      </c>
      <c r="Y139" s="332">
        <v>0.151214769669581</v>
      </c>
      <c r="Z139" s="367">
        <v>0.597022006956531</v>
      </c>
      <c r="AA139" s="330">
        <v>990.721647999999</v>
      </c>
      <c r="AB139" s="331">
        <v>1117.37401314</v>
      </c>
      <c r="AC139" s="332">
        <v>0.88665177134012</v>
      </c>
      <c r="AD139" s="331">
        <v>-126.652365140001</v>
      </c>
      <c r="AE139" s="333">
        <v>848.632372</v>
      </c>
      <c r="AF139" s="330">
        <v>565.306330999999</v>
      </c>
      <c r="AG139" s="331">
        <v>771.78514548</v>
      </c>
      <c r="AH139" s="332">
        <v>0.73246593862391</v>
      </c>
      <c r="AI139" s="331">
        <v>-206.478814480001</v>
      </c>
      <c r="AJ139" s="333">
        <v>662.309256</v>
      </c>
      <c r="AK139" s="330">
        <v>1.55853</v>
      </c>
      <c r="AL139" s="331">
        <v>0.21</v>
      </c>
      <c r="AM139" s="363">
        <v>7.42157142857142</v>
      </c>
      <c r="AN139" s="331">
        <v>1.34853</v>
      </c>
      <c r="AO139" s="333">
        <v>0.3964</v>
      </c>
      <c r="AP139" s="330">
        <v>2.115779</v>
      </c>
      <c r="AQ139" s="331">
        <v>0</v>
      </c>
      <c r="AR139" s="363" t="s">
        <v>29</v>
      </c>
      <c r="AS139" s="331">
        <v>2.115779</v>
      </c>
      <c r="AT139" s="333">
        <v>1.125604</v>
      </c>
      <c r="AU139" s="330">
        <v>-395.327703</v>
      </c>
      <c r="AV139" s="331">
        <v>58.4892278099999</v>
      </c>
      <c r="AW139" s="332">
        <v>-6.75898311197076</v>
      </c>
      <c r="AX139" s="331">
        <v>-453.81693081</v>
      </c>
      <c r="AY139" s="333">
        <v>94.30753</v>
      </c>
      <c r="AZ139" s="362">
        <v>-0.202095703676134</v>
      </c>
      <c r="BA139" s="363">
        <v>0.0108183133630426</v>
      </c>
      <c r="BB139" s="363">
        <v>-18.6808883135638</v>
      </c>
      <c r="BC139" s="332">
        <v>-0.212914017039177</v>
      </c>
      <c r="BD139" s="367">
        <v>0.0350222244394344</v>
      </c>
      <c r="BE139" s="330">
        <v>300</v>
      </c>
      <c r="BF139" s="331">
        <v>239.714285714286</v>
      </c>
      <c r="BG139" s="363">
        <v>1.25148986889154</v>
      </c>
      <c r="BH139" s="331">
        <v>60.2857142857143</v>
      </c>
      <c r="BI139" s="381">
        <v>1136.5</v>
      </c>
      <c r="BJ139" s="330">
        <v>6.52047018333333</v>
      </c>
      <c r="BK139" s="331">
        <v>22.5539396598748</v>
      </c>
      <c r="BL139" s="363">
        <v>0.289105596701304</v>
      </c>
      <c r="BM139" s="381">
        <v>-16.0334694765415</v>
      </c>
      <c r="BN139" s="362">
        <v>0.506467386627187</v>
      </c>
      <c r="BO139" s="363">
        <v>0.206672282580593</v>
      </c>
      <c r="BP139" s="363">
        <v>2.45058205339987</v>
      </c>
      <c r="BQ139" s="363">
        <v>0.299795104046594</v>
      </c>
      <c r="BR139" s="396">
        <v>0.31514973829506</v>
      </c>
      <c r="BS139" s="397">
        <v>1.97446079728743</v>
      </c>
      <c r="BT139" s="398">
        <v>4.83857819497418</v>
      </c>
      <c r="BU139" s="363">
        <v>0.408066319841292</v>
      </c>
      <c r="BV139" s="363">
        <v>-2.86411739768675</v>
      </c>
      <c r="BW139" s="381">
        <v>3.17309481330981</v>
      </c>
      <c r="BX139" s="397">
        <v>-0.399030044208744</v>
      </c>
      <c r="BY139" s="398">
        <v>0.0523452551448157</v>
      </c>
      <c r="BZ139" s="363">
        <v>-7.6230413454822</v>
      </c>
      <c r="CA139" s="363">
        <v>-0.45137529935356</v>
      </c>
      <c r="CB139" s="381">
        <v>0.111128838719341</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ht="16.2" spans="1:80">
      <c r="A140" s="334"/>
      <c r="B140" s="334"/>
      <c r="C140" s="335"/>
      <c r="D140" s="608"/>
      <c r="E140" s="334"/>
      <c r="F140" s="337"/>
      <c r="G140" s="334"/>
      <c r="H140" s="335"/>
      <c r="I140" s="608"/>
      <c r="J140" s="334"/>
      <c r="K140" s="334"/>
      <c r="L140" s="334"/>
      <c r="M140" s="335"/>
      <c r="N140" s="608"/>
      <c r="O140" s="334"/>
      <c r="P140" s="334"/>
      <c r="Q140" s="334"/>
      <c r="R140" s="335"/>
      <c r="S140" s="608"/>
      <c r="T140" s="334"/>
      <c r="U140" s="334"/>
      <c r="V140" s="334"/>
      <c r="W140" s="334"/>
      <c r="X140" s="334"/>
      <c r="Y140" s="368"/>
      <c r="Z140" s="334"/>
      <c r="AA140" s="334"/>
      <c r="AB140" s="334"/>
      <c r="AC140" s="334"/>
      <c r="AD140" s="334"/>
      <c r="AE140" s="337"/>
      <c r="AF140" s="334"/>
      <c r="AG140" s="334"/>
      <c r="AH140" s="334"/>
      <c r="AI140" s="334"/>
      <c r="AJ140" s="334"/>
      <c r="AK140" s="334"/>
      <c r="AL140" s="334"/>
      <c r="AM140" s="334"/>
      <c r="AN140" s="334"/>
      <c r="AO140" s="334"/>
      <c r="AP140" s="334"/>
      <c r="AQ140" s="334"/>
      <c r="AR140" s="368"/>
      <c r="AS140" s="334"/>
      <c r="AT140" s="334"/>
      <c r="AU140" s="334"/>
      <c r="AV140" s="334"/>
      <c r="AW140" s="334"/>
      <c r="AX140" s="334"/>
      <c r="AY140" s="337"/>
      <c r="AZ140" s="334"/>
      <c r="BA140" s="334"/>
      <c r="BB140" s="334"/>
      <c r="BC140" s="368"/>
      <c r="BD140" s="334"/>
      <c r="BE140" s="334"/>
      <c r="BF140" s="334"/>
      <c r="BG140" s="382"/>
      <c r="BH140" s="383"/>
      <c r="BI140" s="384"/>
      <c r="BJ140" s="383"/>
      <c r="BK140" s="383"/>
      <c r="BL140" s="382"/>
      <c r="BM140" s="384"/>
      <c r="BN140" s="382"/>
      <c r="BO140" s="382"/>
      <c r="BP140" s="382"/>
      <c r="BQ140" s="382"/>
      <c r="BR140" s="382"/>
      <c r="BS140" s="383"/>
      <c r="BT140" s="383"/>
      <c r="BU140" s="382"/>
      <c r="BV140" s="382"/>
      <c r="BW140" s="415"/>
      <c r="BX140" s="383"/>
      <c r="BY140" s="383"/>
      <c r="BZ140" s="382"/>
      <c r="CA140" s="415"/>
      <c r="CB140" s="382"/>
    </row>
    <row r="141" s="165" customFormat="1" ht="16.2" spans="1:80">
      <c r="A141" s="338"/>
      <c r="B141" s="334"/>
      <c r="C141" s="339"/>
      <c r="D141" s="340"/>
      <c r="E141" s="341"/>
      <c r="F141" s="340"/>
      <c r="G141" s="341"/>
      <c r="H141" s="341"/>
      <c r="I141" s="341"/>
      <c r="J141" s="341"/>
      <c r="K141" s="341"/>
      <c r="L141" s="341"/>
      <c r="M141" s="341"/>
      <c r="N141" s="341"/>
      <c r="O141" s="341"/>
      <c r="P141" s="341"/>
      <c r="Q141" s="341"/>
      <c r="R141" s="341"/>
      <c r="S141" s="341"/>
      <c r="T141" s="341"/>
      <c r="U141" s="341"/>
      <c r="V141" s="340"/>
      <c r="W141" s="340"/>
      <c r="X141" s="340"/>
      <c r="Y141" s="308"/>
      <c r="Z141" s="340"/>
      <c r="AA141" s="341"/>
      <c r="AB141" s="341"/>
      <c r="AC141" s="341"/>
      <c r="AD141" s="341"/>
      <c r="AE141" s="341"/>
      <c r="AF141" s="341"/>
      <c r="AG141" s="341"/>
      <c r="AH141" s="341"/>
      <c r="AI141" s="341"/>
      <c r="AJ141" s="341"/>
      <c r="AK141" s="341"/>
      <c r="AL141" s="341"/>
      <c r="AM141" s="341"/>
      <c r="AN141" s="341"/>
      <c r="AO141" s="341"/>
      <c r="AP141" s="341"/>
      <c r="AQ141" s="341"/>
      <c r="AR141" s="377"/>
      <c r="AS141" s="341"/>
      <c r="AT141" s="341"/>
      <c r="AU141" s="341"/>
      <c r="AV141" s="341"/>
      <c r="AW141" s="341"/>
      <c r="AX141" s="341"/>
      <c r="AY141" s="341"/>
      <c r="AZ141" s="340"/>
      <c r="BA141" s="340"/>
      <c r="BB141" s="340"/>
      <c r="BC141" s="308"/>
      <c r="BD141" s="340"/>
      <c r="BE141" s="618"/>
      <c r="BF141" s="618"/>
      <c r="BG141" s="618"/>
      <c r="BH141" s="618"/>
      <c r="BI141" s="619"/>
      <c r="BJ141" s="618"/>
      <c r="BK141" s="618"/>
      <c r="BL141" s="618"/>
      <c r="BM141" s="619"/>
      <c r="BN141" s="552"/>
      <c r="BO141" s="552"/>
      <c r="BP141" s="552"/>
      <c r="BQ141" s="623"/>
      <c r="BR141" s="623"/>
      <c r="BS141" s="618"/>
      <c r="BT141" s="618"/>
      <c r="BU141" s="618"/>
      <c r="BV141" s="623"/>
      <c r="BW141" s="626"/>
      <c r="BX141" s="618"/>
      <c r="BY141" s="618"/>
      <c r="BZ141" s="618"/>
      <c r="CA141" s="627"/>
      <c r="CB141" s="623"/>
    </row>
    <row r="142" s="159" customFormat="1" spans="1:16384">
      <c r="A142" s="342" t="s">
        <v>158</v>
      </c>
      <c r="B142" s="343">
        <v>444.493037</v>
      </c>
      <c r="C142" s="343">
        <v>1122.62086736</v>
      </c>
      <c r="D142" s="609">
        <v>0.395942254347443</v>
      </c>
      <c r="E142" s="343">
        <v>-678.12783036</v>
      </c>
      <c r="F142" s="345">
        <v>844.589312</v>
      </c>
      <c r="G142" s="343">
        <v>39.1535199999999</v>
      </c>
      <c r="H142" s="343">
        <v>53.16360695</v>
      </c>
      <c r="I142" s="609">
        <v>0.736472226890541</v>
      </c>
      <c r="J142" s="343">
        <v>-14.0100869500001</v>
      </c>
      <c r="K142" s="345">
        <v>209.007476</v>
      </c>
      <c r="L142" s="343">
        <v>310.113875</v>
      </c>
      <c r="M142" s="343">
        <v>809.66400605</v>
      </c>
      <c r="N142" s="609">
        <v>0.383015513450958</v>
      </c>
      <c r="O142" s="343">
        <v>-499.55013105</v>
      </c>
      <c r="P142" s="345">
        <v>262.617337</v>
      </c>
      <c r="Q142" s="343">
        <v>87.7986339999998</v>
      </c>
      <c r="R142" s="343">
        <v>235.44276468</v>
      </c>
      <c r="S142" s="609">
        <v>0.37290860952695</v>
      </c>
      <c r="T142" s="343">
        <v>-147.64413068</v>
      </c>
      <c r="U142" s="345">
        <v>339.143133</v>
      </c>
      <c r="V142" s="364">
        <v>0.197525330413668</v>
      </c>
      <c r="W142" s="364">
        <v>0.209725982765381</v>
      </c>
      <c r="X142" s="609">
        <v>0.941825747144734</v>
      </c>
      <c r="Y142" s="369">
        <v>-0.0122006523517124</v>
      </c>
      <c r="Z142" s="370">
        <v>0.401547980990789</v>
      </c>
      <c r="AA142" s="343">
        <v>108.406844</v>
      </c>
      <c r="AB142" s="343">
        <v>188.59976718</v>
      </c>
      <c r="AC142" s="609">
        <v>0.574798397797256</v>
      </c>
      <c r="AD142" s="343">
        <v>-80.1929231800005</v>
      </c>
      <c r="AE142" s="345">
        <v>107.775485</v>
      </c>
      <c r="AF142" s="343">
        <v>98.3548089999999</v>
      </c>
      <c r="AG142" s="343">
        <v>124.13558533</v>
      </c>
      <c r="AH142" s="609">
        <v>0.792317599651503</v>
      </c>
      <c r="AI142" s="343">
        <v>-25.7807763300001</v>
      </c>
      <c r="AJ142" s="345">
        <v>88.015338</v>
      </c>
      <c r="AK142" s="343">
        <v>0.38464</v>
      </c>
      <c r="AL142" s="343">
        <v>0.21</v>
      </c>
      <c r="AM142" s="609">
        <v>1.83161904761905</v>
      </c>
      <c r="AN142" s="343">
        <v>0.17464</v>
      </c>
      <c r="AO142" s="345">
        <v>0.1684</v>
      </c>
      <c r="AP142" s="343">
        <v>0.00668399999999999</v>
      </c>
      <c r="AQ142" s="343">
        <v>0</v>
      </c>
      <c r="AR142" s="617" t="s">
        <v>29</v>
      </c>
      <c r="AS142" s="343">
        <v>0.00668399999999999</v>
      </c>
      <c r="AT142" s="345">
        <v>0.088629</v>
      </c>
      <c r="AU142" s="343">
        <v>-111.158055</v>
      </c>
      <c r="AV142" s="343">
        <v>-52.73209815</v>
      </c>
      <c r="AW142" s="617">
        <v>2.10797709364424</v>
      </c>
      <c r="AX142" s="343">
        <v>-58.4259568499998</v>
      </c>
      <c r="AY142" s="345">
        <v>177.253447</v>
      </c>
      <c r="AZ142" s="364"/>
      <c r="BA142" s="364"/>
      <c r="BB142" s="609"/>
      <c r="BC142" s="369"/>
      <c r="BD142" s="370"/>
      <c r="BE142" s="343">
        <v>76.2857142857143</v>
      </c>
      <c r="BF142" s="343">
        <v>68.1428571428572</v>
      </c>
      <c r="BG142" s="364">
        <v>1.11949685534591</v>
      </c>
      <c r="BH142" s="343">
        <v>8.14285714285714</v>
      </c>
      <c r="BI142" s="387">
        <v>395.33333332</v>
      </c>
      <c r="BJ142" s="343">
        <v>5.82668775093632</v>
      </c>
      <c r="BK142" s="343">
        <v>16.4745200660797</v>
      </c>
      <c r="BL142" s="364">
        <v>0.353678755287884</v>
      </c>
      <c r="BM142" s="387">
        <v>-10.6478323151433</v>
      </c>
      <c r="BN142" s="400">
        <v>0.243888733852089</v>
      </c>
      <c r="BO142" s="364">
        <v>0.167999520286416</v>
      </c>
      <c r="BP142" s="364">
        <v>1.45172279918593</v>
      </c>
      <c r="BQ142" s="401">
        <v>0.075889213565673</v>
      </c>
      <c r="BR142" s="402">
        <v>0.127606972369549</v>
      </c>
      <c r="BS142" s="403">
        <v>4.10023039689267</v>
      </c>
      <c r="BT142" s="404">
        <v>5.95239794908425</v>
      </c>
      <c r="BU142" s="364">
        <v>0.688836739741748</v>
      </c>
      <c r="BV142" s="401">
        <v>-1.85216755219159</v>
      </c>
      <c r="BW142" s="418">
        <v>7.83656238707717</v>
      </c>
      <c r="BX142" s="403" t="s">
        <v>29</v>
      </c>
      <c r="BY142" s="404" t="s">
        <v>29</v>
      </c>
      <c r="BZ142" s="364" t="s">
        <v>29</v>
      </c>
      <c r="CA142" s="419" t="s">
        <v>29</v>
      </c>
      <c r="CB142" s="419" t="s">
        <v>29</v>
      </c>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1:16384">
      <c r="A143" s="159" t="s">
        <v>159</v>
      </c>
      <c r="B143" s="173">
        <v>207.192775</v>
      </c>
      <c r="C143" s="173">
        <v>1598.67807978</v>
      </c>
      <c r="D143" s="552">
        <v>0.129602562029569</v>
      </c>
      <c r="E143" s="173">
        <v>-1391.48530478</v>
      </c>
      <c r="F143" s="346">
        <v>0</v>
      </c>
      <c r="G143" s="173">
        <v>6.06794099999999</v>
      </c>
      <c r="H143" s="173">
        <v>37.9036</v>
      </c>
      <c r="I143" s="552">
        <v>0.160088777846959</v>
      </c>
      <c r="J143" s="173">
        <v>-31.835659</v>
      </c>
      <c r="K143" s="346">
        <v>0</v>
      </c>
      <c r="L143" s="173">
        <v>42.215464</v>
      </c>
      <c r="M143" s="173">
        <v>1172.54760571</v>
      </c>
      <c r="N143" s="552">
        <v>0.0360031983302185</v>
      </c>
      <c r="O143" s="173">
        <v>-1130.33214171</v>
      </c>
      <c r="P143" s="346">
        <v>0</v>
      </c>
      <c r="Q143" s="173">
        <v>53.433645</v>
      </c>
      <c r="R143" s="173">
        <v>300.67404766</v>
      </c>
      <c r="S143" s="552">
        <v>0.177712860208083</v>
      </c>
      <c r="T143" s="173">
        <v>-247.24040266</v>
      </c>
      <c r="U143" s="346">
        <v>0</v>
      </c>
      <c r="V143" s="340">
        <v>0.25789337972813</v>
      </c>
      <c r="W143" s="340">
        <v>0.188076668757088</v>
      </c>
      <c r="X143" s="552">
        <v>1.37121409812514</v>
      </c>
      <c r="Y143" s="308">
        <v>0.0698167109710425</v>
      </c>
      <c r="Z143" s="371" t="s">
        <v>29</v>
      </c>
      <c r="AA143" s="173">
        <v>146.863052</v>
      </c>
      <c r="AB143" s="173">
        <v>213.82559847</v>
      </c>
      <c r="AC143" s="552">
        <v>0.68683568782624</v>
      </c>
      <c r="AD143" s="173">
        <v>-66.9625464700002</v>
      </c>
      <c r="AE143" s="346">
        <v>0</v>
      </c>
      <c r="AF143" s="173">
        <v>32.8869789999999</v>
      </c>
      <c r="AG143" s="173">
        <v>111.3139391</v>
      </c>
      <c r="AH143" s="552">
        <v>0.295443493114151</v>
      </c>
      <c r="AI143" s="173">
        <v>-78.4269601000001</v>
      </c>
      <c r="AJ143" s="346">
        <v>0</v>
      </c>
      <c r="AK143" s="173">
        <v>0.003735</v>
      </c>
      <c r="AL143" s="173">
        <v>0</v>
      </c>
      <c r="AM143" s="552" t="s">
        <v>29</v>
      </c>
      <c r="AN143" s="173">
        <v>0.003735</v>
      </c>
      <c r="AO143" s="346">
        <v>0</v>
      </c>
      <c r="AP143" s="173">
        <v>0.061518</v>
      </c>
      <c r="AQ143" s="173">
        <v>0</v>
      </c>
      <c r="AR143" s="556" t="s">
        <v>29</v>
      </c>
      <c r="AS143" s="173">
        <v>0.061518</v>
      </c>
      <c r="AT143" s="346">
        <v>0</v>
      </c>
      <c r="AU143" s="173">
        <v>-20.8984439999999</v>
      </c>
      <c r="AV143" s="173">
        <v>63.0873365</v>
      </c>
      <c r="AW143" s="556">
        <v>-0.331262106777957</v>
      </c>
      <c r="AX143" s="173">
        <v>-83.9857804999999</v>
      </c>
      <c r="AY143" s="346">
        <v>0</v>
      </c>
      <c r="AZ143" s="340"/>
      <c r="BA143" s="340"/>
      <c r="BB143" s="552"/>
      <c r="BC143" s="308"/>
      <c r="BD143" s="371"/>
      <c r="BE143" s="173">
        <v>113.142857142857</v>
      </c>
      <c r="BF143" s="173">
        <v>60.5714285714286</v>
      </c>
      <c r="BG143" s="340">
        <v>1.86792452830189</v>
      </c>
      <c r="BH143" s="173">
        <v>52.5714285714286</v>
      </c>
      <c r="BI143" s="160">
        <v>4.99999999666667</v>
      </c>
      <c r="BJ143" s="173">
        <v>1.8312492739899</v>
      </c>
      <c r="BK143" s="173">
        <v>26.3932701850472</v>
      </c>
      <c r="BL143" s="340">
        <v>0.0693831897734056</v>
      </c>
      <c r="BM143" s="160">
        <v>-24.5620209110573</v>
      </c>
      <c r="BN143" s="405">
        <v>0.7088232299606</v>
      </c>
      <c r="BO143" s="340">
        <v>0.133751504555204</v>
      </c>
      <c r="BP143" s="340">
        <v>5.29955331955194</v>
      </c>
      <c r="BQ143" s="406">
        <v>0.575071725405396</v>
      </c>
      <c r="BR143" s="407" t="s">
        <v>29</v>
      </c>
      <c r="BS143" s="408">
        <v>1.41078897774779</v>
      </c>
      <c r="BT143" s="409">
        <v>7.47655141021058</v>
      </c>
      <c r="BU143" s="340">
        <v>0.188695148383665</v>
      </c>
      <c r="BV143" s="406">
        <v>-6.06576243246279</v>
      </c>
      <c r="BW143" s="420" t="s">
        <v>29</v>
      </c>
      <c r="BX143" s="408" t="s">
        <v>29</v>
      </c>
      <c r="BY143" s="409" t="s">
        <v>29</v>
      </c>
      <c r="BZ143" s="340" t="s">
        <v>29</v>
      </c>
      <c r="CA143" s="421" t="s">
        <v>29</v>
      </c>
      <c r="CB143" s="421" t="s">
        <v>29</v>
      </c>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6" customFormat="1" spans="1:80">
      <c r="A144" s="159" t="s">
        <v>160</v>
      </c>
      <c r="B144" s="173">
        <v>0</v>
      </c>
      <c r="C144" s="173">
        <v>0</v>
      </c>
      <c r="D144" s="552" t="s">
        <v>29</v>
      </c>
      <c r="E144" s="173">
        <v>0</v>
      </c>
      <c r="F144" s="346">
        <v>0</v>
      </c>
      <c r="G144" s="173">
        <v>0</v>
      </c>
      <c r="H144" s="173">
        <v>0</v>
      </c>
      <c r="I144" s="552" t="s">
        <v>29</v>
      </c>
      <c r="J144" s="173">
        <v>0</v>
      </c>
      <c r="K144" s="346">
        <v>0</v>
      </c>
      <c r="L144" s="173">
        <v>0</v>
      </c>
      <c r="M144" s="173">
        <v>0</v>
      </c>
      <c r="N144" s="552" t="s">
        <v>29</v>
      </c>
      <c r="O144" s="173">
        <v>0</v>
      </c>
      <c r="P144" s="346">
        <v>0</v>
      </c>
      <c r="Q144" s="173">
        <v>0</v>
      </c>
      <c r="R144" s="173">
        <v>0</v>
      </c>
      <c r="S144" s="552" t="s">
        <v>29</v>
      </c>
      <c r="T144" s="173">
        <v>0</v>
      </c>
      <c r="U144" s="173">
        <v>0</v>
      </c>
      <c r="V144" s="340" t="s">
        <v>29</v>
      </c>
      <c r="W144" s="340" t="s">
        <v>29</v>
      </c>
      <c r="X144" s="552" t="s">
        <v>29</v>
      </c>
      <c r="Y144" s="308" t="s">
        <v>29</v>
      </c>
      <c r="Z144" s="371" t="s">
        <v>29</v>
      </c>
      <c r="AA144" s="173">
        <v>49.088316</v>
      </c>
      <c r="AB144" s="173">
        <v>41.23984378</v>
      </c>
      <c r="AC144" s="552">
        <v>1.1903128504043</v>
      </c>
      <c r="AD144" s="173">
        <v>7.84847221999997</v>
      </c>
      <c r="AE144" s="346">
        <v>0</v>
      </c>
      <c r="AF144" s="173">
        <v>12.549389</v>
      </c>
      <c r="AG144" s="173">
        <v>11.53878033</v>
      </c>
      <c r="AH144" s="552">
        <v>1.08758366491929</v>
      </c>
      <c r="AI144" s="173">
        <v>1.01060866999999</v>
      </c>
      <c r="AJ144" s="346">
        <v>0</v>
      </c>
      <c r="AK144" s="173">
        <v>0</v>
      </c>
      <c r="AL144" s="173">
        <v>0</v>
      </c>
      <c r="AM144" s="552" t="s">
        <v>29</v>
      </c>
      <c r="AN144" s="173">
        <v>0</v>
      </c>
      <c r="AO144" s="346">
        <v>0</v>
      </c>
      <c r="AP144" s="173">
        <v>0</v>
      </c>
      <c r="AQ144" s="173">
        <v>0</v>
      </c>
      <c r="AR144" s="556" t="s">
        <v>29</v>
      </c>
      <c r="AS144" s="173">
        <v>0</v>
      </c>
      <c r="AT144" s="346">
        <v>0</v>
      </c>
      <c r="AU144" s="173">
        <v>-61.637705</v>
      </c>
      <c r="AV144" s="173">
        <v>-66.90097441</v>
      </c>
      <c r="AW144" s="556">
        <v>0.921327462620435</v>
      </c>
      <c r="AX144" s="173">
        <v>5.26326941000005</v>
      </c>
      <c r="AY144" s="346">
        <v>-52.399716</v>
      </c>
      <c r="AZ144" s="340"/>
      <c r="BA144" s="340"/>
      <c r="BB144" s="552"/>
      <c r="BC144" s="308"/>
      <c r="BD144" s="371"/>
      <c r="BE144" s="173">
        <v>5</v>
      </c>
      <c r="BF144" s="173">
        <v>4.28571428571429</v>
      </c>
      <c r="BG144" s="340">
        <v>1.16666666666667</v>
      </c>
      <c r="BH144" s="173">
        <v>0.714285714285714</v>
      </c>
      <c r="BI144" s="160">
        <v>15.58333334</v>
      </c>
      <c r="BJ144" s="173"/>
      <c r="BK144" s="173"/>
      <c r="BL144" s="340"/>
      <c r="BM144" s="160"/>
      <c r="BN144" s="405"/>
      <c r="BO144" s="340"/>
      <c r="BP144" s="340"/>
      <c r="BQ144" s="406"/>
      <c r="BR144" s="407"/>
      <c r="BS144" s="408"/>
      <c r="BT144" s="409"/>
      <c r="BU144" s="340"/>
      <c r="BV144" s="406"/>
      <c r="BW144" s="420"/>
      <c r="BX144" s="408"/>
      <c r="BY144" s="409"/>
      <c r="BZ144" s="340"/>
      <c r="CA144" s="421"/>
      <c r="CB144" s="421"/>
    </row>
    <row r="145" s="159" customFormat="1" spans="1:80">
      <c r="A145" s="159" t="s">
        <v>161</v>
      </c>
      <c r="B145" s="555">
        <v>651.685811999999</v>
      </c>
      <c r="C145" s="555">
        <v>2721.29894714</v>
      </c>
      <c r="D145" s="552">
        <v>0.239476009309782</v>
      </c>
      <c r="E145" s="555">
        <v>-2069.61313514</v>
      </c>
      <c r="F145" s="610">
        <v>844.589312</v>
      </c>
      <c r="G145" s="555"/>
      <c r="H145" s="555"/>
      <c r="I145" s="552"/>
      <c r="J145" s="555"/>
      <c r="K145" s="610"/>
      <c r="L145" s="555"/>
      <c r="M145" s="555"/>
      <c r="N145" s="552"/>
      <c r="O145" s="555"/>
      <c r="P145" s="610"/>
      <c r="Q145" s="555"/>
      <c r="R145" s="555"/>
      <c r="S145" s="552"/>
      <c r="T145" s="555"/>
      <c r="U145" s="610"/>
      <c r="V145" s="552"/>
      <c r="W145" s="552"/>
      <c r="X145" s="552"/>
      <c r="Y145" s="556"/>
      <c r="Z145" s="614"/>
      <c r="AA145" s="555">
        <v>304.358211999999</v>
      </c>
      <c r="AB145" s="555">
        <v>443.66520943</v>
      </c>
      <c r="AC145" s="552">
        <v>0.686008741571205</v>
      </c>
      <c r="AD145" s="555">
        <v>-139.306997430001</v>
      </c>
      <c r="AE145" s="610">
        <v>107.775485</v>
      </c>
      <c r="AF145" s="555">
        <v>143.791177</v>
      </c>
      <c r="AG145" s="555">
        <v>246.98830476</v>
      </c>
      <c r="AH145" s="552">
        <v>0.582178079807149</v>
      </c>
      <c r="AI145" s="555">
        <v>-103.19712776</v>
      </c>
      <c r="AJ145" s="610"/>
      <c r="AK145" s="555"/>
      <c r="AL145" s="555"/>
      <c r="AM145" s="552"/>
      <c r="AN145" s="555"/>
      <c r="AO145" s="610"/>
      <c r="AP145" s="555"/>
      <c r="AQ145" s="555"/>
      <c r="AR145" s="556"/>
      <c r="AS145" s="555"/>
      <c r="AT145" s="610"/>
      <c r="AU145" s="555">
        <v>-193.694204</v>
      </c>
      <c r="AV145" s="555">
        <v>-56.54573606</v>
      </c>
      <c r="AW145" s="556">
        <v>3.42544314560647</v>
      </c>
      <c r="AX145" s="555">
        <v>-137.14846794</v>
      </c>
      <c r="AY145" s="610">
        <v>124.853731</v>
      </c>
      <c r="AZ145" s="552"/>
      <c r="BA145" s="552"/>
      <c r="BB145" s="552"/>
      <c r="BC145" s="556"/>
      <c r="BD145" s="614"/>
      <c r="BE145" s="620"/>
      <c r="BF145" s="621"/>
      <c r="BG145" s="340"/>
      <c r="BH145" s="621"/>
      <c r="BI145" s="619"/>
      <c r="BJ145" s="620"/>
      <c r="BK145" s="621"/>
      <c r="BL145" s="340"/>
      <c r="BM145" s="619"/>
      <c r="BN145" s="624"/>
      <c r="BO145" s="552"/>
      <c r="BP145" s="314"/>
      <c r="BQ145" s="314"/>
      <c r="BR145" s="314"/>
      <c r="BS145" s="620"/>
      <c r="BT145" s="621"/>
      <c r="BU145" s="340"/>
      <c r="BV145" s="340"/>
      <c r="BW145" s="414"/>
      <c r="BX145" s="620"/>
      <c r="BY145" s="621"/>
      <c r="BZ145" s="340"/>
      <c r="CA145" s="414"/>
      <c r="CB145" s="340"/>
    </row>
    <row r="146" s="159" customFormat="1" spans="1:16384">
      <c r="A146" s="166" t="s">
        <v>162</v>
      </c>
      <c r="B146" s="348">
        <v>651.685811999999</v>
      </c>
      <c r="C146" s="349">
        <v>2721.29894714</v>
      </c>
      <c r="D146" s="611">
        <v>0.239476009309782</v>
      </c>
      <c r="E146" s="612">
        <v>-2069.61313514</v>
      </c>
      <c r="F146" s="352">
        <v>844.589312</v>
      </c>
      <c r="G146" s="349"/>
      <c r="H146" s="349"/>
      <c r="I146" s="611"/>
      <c r="J146" s="612"/>
      <c r="K146" s="352"/>
      <c r="L146" s="349"/>
      <c r="M146" s="349"/>
      <c r="N146" s="611"/>
      <c r="O146" s="612"/>
      <c r="P146" s="352"/>
      <c r="Q146" s="349"/>
      <c r="R146" s="349"/>
      <c r="S146" s="611"/>
      <c r="T146" s="612"/>
      <c r="U146" s="352"/>
      <c r="V146" s="365"/>
      <c r="W146" s="365"/>
      <c r="X146" s="611"/>
      <c r="Y146" s="615"/>
      <c r="Z146" s="374"/>
      <c r="AA146" s="348">
        <v>255.269895999999</v>
      </c>
      <c r="AB146" s="349">
        <v>402.42536565</v>
      </c>
      <c r="AC146" s="611">
        <v>0.634328543350357</v>
      </c>
      <c r="AD146" s="612">
        <v>-147.155469650001</v>
      </c>
      <c r="AE146" s="352">
        <v>107.775485</v>
      </c>
      <c r="AF146" s="348">
        <v>131.241788</v>
      </c>
      <c r="AG146" s="349">
        <v>235.44952443</v>
      </c>
      <c r="AH146" s="611">
        <v>0.557409441865399</v>
      </c>
      <c r="AI146" s="612">
        <v>-104.20773643</v>
      </c>
      <c r="AJ146" s="352"/>
      <c r="AK146" s="349"/>
      <c r="AL146" s="349"/>
      <c r="AM146" s="611"/>
      <c r="AN146" s="612"/>
      <c r="AO146" s="352"/>
      <c r="AP146" s="349"/>
      <c r="AQ146" s="349"/>
      <c r="AR146" s="615"/>
      <c r="AS146" s="612"/>
      <c r="AT146" s="352"/>
      <c r="AU146" s="349">
        <v>-132.056499</v>
      </c>
      <c r="AV146" s="349">
        <v>10.35523835</v>
      </c>
      <c r="AW146" s="615">
        <v>-12.7526276592175</v>
      </c>
      <c r="AX146" s="612">
        <v>-142.41173735</v>
      </c>
      <c r="AY146" s="352">
        <v>177.253447</v>
      </c>
      <c r="AZ146" s="365"/>
      <c r="BA146" s="365"/>
      <c r="BB146" s="611"/>
      <c r="BC146" s="615"/>
      <c r="BD146" s="374"/>
      <c r="BE146" s="390"/>
      <c r="BF146" s="391"/>
      <c r="BG146" s="611"/>
      <c r="BH146" s="391"/>
      <c r="BI146" s="392"/>
      <c r="BJ146" s="390"/>
      <c r="BK146" s="391"/>
      <c r="BL146" s="365"/>
      <c r="BM146" s="392"/>
      <c r="BN146" s="411"/>
      <c r="BO146" s="365"/>
      <c r="BP146" s="365"/>
      <c r="BQ146" s="412"/>
      <c r="BR146" s="412"/>
      <c r="BS146" s="390"/>
      <c r="BT146" s="391"/>
      <c r="BU146" s="365"/>
      <c r="BV146" s="412"/>
      <c r="BW146" s="422"/>
      <c r="BX146" s="390"/>
      <c r="BY146" s="391"/>
      <c r="BZ146" s="365"/>
      <c r="CA146" s="422"/>
      <c r="CB146" s="412"/>
      <c r="XEI146" s="172"/>
      <c r="XEJ146" s="172"/>
      <c r="XEK146" s="172"/>
      <c r="XEL146" s="172"/>
      <c r="XEM146" s="172"/>
      <c r="XEN146" s="172"/>
      <c r="XEO146" s="172"/>
      <c r="XEP146" s="172"/>
      <c r="XEQ146" s="172"/>
      <c r="XER146" s="172"/>
      <c r="XES146" s="164"/>
      <c r="XET146" s="164"/>
      <c r="XEU146" s="164"/>
      <c r="XEV146" s="164"/>
      <c r="XEW146" s="164"/>
      <c r="XEX146" s="164"/>
      <c r="XEY146" s="164"/>
      <c r="XEZ146" s="164"/>
      <c r="XFA146" s="164"/>
      <c r="XFB146" s="164"/>
      <c r="XFC146" s="164"/>
      <c r="XFD146" s="164"/>
    </row>
    <row r="147" s="159" customFormat="1" spans="2:16384">
      <c r="B147" s="335"/>
      <c r="C147" s="608"/>
      <c r="D147" s="608"/>
      <c r="E147" s="555"/>
      <c r="F147" s="613"/>
      <c r="G147" s="555"/>
      <c r="H147" s="555"/>
      <c r="I147" s="608"/>
      <c r="J147" s="555"/>
      <c r="K147" s="613"/>
      <c r="L147" s="555"/>
      <c r="M147" s="555"/>
      <c r="N147" s="608"/>
      <c r="O147" s="555"/>
      <c r="P147" s="613"/>
      <c r="Q147" s="555"/>
      <c r="R147" s="555"/>
      <c r="S147" s="608"/>
      <c r="T147" s="555"/>
      <c r="U147" s="613"/>
      <c r="V147" s="608"/>
      <c r="W147" s="608"/>
      <c r="X147" s="608"/>
      <c r="Y147" s="616"/>
      <c r="Z147" s="608"/>
      <c r="AA147" s="555"/>
      <c r="AB147" s="555"/>
      <c r="AC147" s="552"/>
      <c r="AD147" s="555"/>
      <c r="AE147" s="613"/>
      <c r="AF147" s="555"/>
      <c r="AG147" s="555"/>
      <c r="AH147" s="608"/>
      <c r="AI147" s="555"/>
      <c r="AJ147" s="613"/>
      <c r="AK147" s="555"/>
      <c r="AL147" s="555"/>
      <c r="AM147" s="608"/>
      <c r="AN147" s="555"/>
      <c r="AO147" s="613"/>
      <c r="AP147" s="555"/>
      <c r="AQ147" s="555"/>
      <c r="AR147" s="616"/>
      <c r="AS147" s="555"/>
      <c r="AT147" s="613"/>
      <c r="AU147" s="613"/>
      <c r="AV147" s="613"/>
      <c r="AW147" s="613"/>
      <c r="AX147" s="613"/>
      <c r="AY147" s="613"/>
      <c r="AZ147" s="608"/>
      <c r="BA147" s="608"/>
      <c r="BB147" s="608"/>
      <c r="BC147" s="616"/>
      <c r="BD147" s="608"/>
      <c r="BE147" s="622"/>
      <c r="BF147" s="622"/>
      <c r="BG147" s="552"/>
      <c r="BH147" s="622"/>
      <c r="BI147" s="619"/>
      <c r="BJ147" s="622"/>
      <c r="BK147" s="622"/>
      <c r="BL147" s="622"/>
      <c r="BM147" s="619"/>
      <c r="BN147" s="552"/>
      <c r="BO147" s="552"/>
      <c r="BP147" s="552"/>
      <c r="BQ147" s="625"/>
      <c r="BR147" s="625"/>
      <c r="BS147" s="622"/>
      <c r="BT147" s="622"/>
      <c r="BU147" s="552"/>
      <c r="BV147" s="625"/>
      <c r="BW147" s="627"/>
      <c r="BX147" s="622"/>
      <c r="BY147" s="622"/>
      <c r="BZ147" s="552"/>
      <c r="CA147" s="627"/>
      <c r="CB147" s="627"/>
      <c r="XEI147" s="172"/>
      <c r="XEJ147" s="172"/>
      <c r="XEK147" s="172"/>
      <c r="XEL147" s="172"/>
      <c r="XEM147" s="172"/>
      <c r="XEN147" s="172"/>
      <c r="XEO147" s="172"/>
      <c r="XEP147" s="172"/>
      <c r="XEQ147" s="172"/>
      <c r="XER147" s="172"/>
      <c r="XES147" s="164"/>
      <c r="XET147" s="164"/>
      <c r="XEU147" s="164"/>
      <c r="XEV147" s="164"/>
      <c r="XEW147" s="164"/>
      <c r="XEX147" s="164"/>
      <c r="XEY147" s="164"/>
      <c r="XEZ147" s="164"/>
      <c r="XFA147" s="164"/>
      <c r="XFB147" s="164"/>
      <c r="XFC147" s="164"/>
      <c r="XFD147" s="164"/>
    </row>
    <row r="148" s="165" customFormat="1" spans="1:80">
      <c r="A148" s="354" t="s">
        <v>163</v>
      </c>
      <c r="B148" s="355">
        <v>17.9176990762717</v>
      </c>
      <c r="C148" s="355">
        <v>69.5502916600522</v>
      </c>
      <c r="D148" s="609">
        <v>0.257622198967184</v>
      </c>
      <c r="E148" s="343">
        <v>-51.6325925837806</v>
      </c>
      <c r="F148" s="356">
        <v>54.695125615007</v>
      </c>
      <c r="S148" s="366">
        <v>0.682066463340466</v>
      </c>
      <c r="V148" s="366"/>
      <c r="W148" s="366"/>
      <c r="X148" s="366"/>
      <c r="Y148" s="376"/>
      <c r="Z148" s="366"/>
      <c r="AA148" s="338"/>
      <c r="AB148" s="338"/>
      <c r="AC148" s="338"/>
      <c r="AD148" s="338"/>
      <c r="AE148" s="338"/>
      <c r="AR148" s="379"/>
      <c r="AZ148" s="366"/>
      <c r="BA148" s="366"/>
      <c r="BB148" s="366"/>
      <c r="BC148" s="376"/>
      <c r="BD148" s="366"/>
      <c r="BE148" s="618"/>
      <c r="BF148" s="618"/>
      <c r="BG148" s="618"/>
      <c r="BH148" s="618"/>
      <c r="BI148" s="619"/>
      <c r="BJ148" s="618"/>
      <c r="BK148" s="618"/>
      <c r="BL148" s="618"/>
      <c r="BM148" s="619"/>
      <c r="BN148" s="552"/>
      <c r="BO148" s="552"/>
      <c r="BP148" s="552"/>
      <c r="BQ148" s="623"/>
      <c r="BR148" s="623"/>
      <c r="BS148" s="618"/>
      <c r="BT148" s="618"/>
      <c r="BU148" s="618"/>
      <c r="BV148" s="623"/>
      <c r="BW148" s="626"/>
      <c r="BX148" s="618"/>
      <c r="BY148" s="618"/>
      <c r="BZ148" s="618"/>
      <c r="CA148" s="627"/>
      <c r="CB148" s="623"/>
    </row>
    <row r="149" s="165" customFormat="1" spans="1:80">
      <c r="A149" s="357" t="s">
        <v>164</v>
      </c>
      <c r="B149" s="165">
        <v>11.9450432015562</v>
      </c>
      <c r="C149" s="165">
        <v>43.895451008002</v>
      </c>
      <c r="D149" s="552">
        <v>0.272124854107973</v>
      </c>
      <c r="E149" s="173">
        <v>-31.9504078064458</v>
      </c>
      <c r="F149" s="358">
        <v>8.38237344088643</v>
      </c>
      <c r="S149" s="366">
        <v>0.317933536659534</v>
      </c>
      <c r="V149" s="366"/>
      <c r="W149" s="366"/>
      <c r="X149" s="366"/>
      <c r="Y149" s="376"/>
      <c r="Z149" s="366"/>
      <c r="AA149" s="338"/>
      <c r="AB149" s="338"/>
      <c r="AC149" s="338"/>
      <c r="AD149" s="338"/>
      <c r="AE149" s="338"/>
      <c r="AR149" s="379"/>
      <c r="AZ149" s="366"/>
      <c r="BA149" s="366"/>
      <c r="BB149" s="366"/>
      <c r="BC149" s="376"/>
      <c r="BD149" s="366"/>
      <c r="BE149" s="618"/>
      <c r="BF149" s="618"/>
      <c r="BG149" s="618"/>
      <c r="BH149" s="618"/>
      <c r="BI149" s="619"/>
      <c r="BJ149" s="618"/>
      <c r="BK149" s="618"/>
      <c r="BL149" s="618"/>
      <c r="BM149" s="619"/>
      <c r="BN149" s="552"/>
      <c r="BO149" s="552"/>
      <c r="BP149" s="552"/>
      <c r="BQ149" s="623"/>
      <c r="BR149" s="623"/>
      <c r="BS149" s="618"/>
      <c r="BT149" s="618"/>
      <c r="BU149" s="618"/>
      <c r="BV149" s="623"/>
      <c r="BW149" s="626"/>
      <c r="BX149" s="618"/>
      <c r="BY149" s="618"/>
      <c r="BZ149" s="618"/>
      <c r="CA149" s="627"/>
      <c r="CB149" s="623"/>
    </row>
    <row r="150" s="165" customFormat="1" spans="1:80">
      <c r="A150" s="359" t="s">
        <v>165</v>
      </c>
      <c r="B150" s="360">
        <v>10.106608335658</v>
      </c>
      <c r="C150" s="360">
        <v>47.5444393411739</v>
      </c>
      <c r="D150" s="611">
        <v>0.212571827025534</v>
      </c>
      <c r="E150" s="348">
        <v>-37.4378310055159</v>
      </c>
      <c r="F150" s="361">
        <v>10.7524272711978</v>
      </c>
      <c r="G150" s="552" t="s">
        <v>29</v>
      </c>
      <c r="V150" s="366"/>
      <c r="W150" s="366"/>
      <c r="X150" s="366"/>
      <c r="Y150" s="376"/>
      <c r="Z150" s="366"/>
      <c r="AA150" s="338"/>
      <c r="AB150" s="338"/>
      <c r="AC150" s="338"/>
      <c r="AD150" s="338"/>
      <c r="AE150" s="338"/>
      <c r="AR150" s="379"/>
      <c r="AZ150" s="366"/>
      <c r="BA150" s="366"/>
      <c r="BB150" s="366"/>
      <c r="BC150" s="376"/>
      <c r="BD150" s="366"/>
      <c r="BE150" s="618"/>
      <c r="BF150" s="618"/>
      <c r="BG150" s="618"/>
      <c r="BH150" s="618"/>
      <c r="BI150" s="619"/>
      <c r="BJ150" s="618"/>
      <c r="BK150" s="618"/>
      <c r="BL150" s="618"/>
      <c r="BM150" s="619"/>
      <c r="BN150" s="552"/>
      <c r="BO150" s="552"/>
      <c r="BP150" s="552"/>
      <c r="BQ150" s="623"/>
      <c r="BR150" s="623"/>
      <c r="BS150" s="618"/>
      <c r="BT150" s="618"/>
      <c r="BU150" s="618"/>
      <c r="BV150" s="623"/>
      <c r="BW150" s="626"/>
      <c r="BX150" s="618"/>
      <c r="BY150" s="618"/>
      <c r="BZ150" s="618"/>
      <c r="CA150" s="627"/>
      <c r="CB150" s="623"/>
    </row>
    <row r="151" s="165" customFormat="1" spans="1:80">
      <c r="A151" s="338"/>
      <c r="D151" s="341"/>
      <c r="V151" s="366"/>
      <c r="W151" s="366"/>
      <c r="X151" s="366"/>
      <c r="Y151" s="376"/>
      <c r="Z151" s="366"/>
      <c r="AR151" s="379"/>
      <c r="AZ151" s="366"/>
      <c r="BA151" s="366"/>
      <c r="BB151" s="366"/>
      <c r="BC151" s="376"/>
      <c r="BD151" s="366"/>
      <c r="BE151" s="618"/>
      <c r="BF151" s="618"/>
      <c r="BG151" s="618"/>
      <c r="BH151" s="618"/>
      <c r="BI151" s="619"/>
      <c r="BJ151" s="618"/>
      <c r="BK151" s="618"/>
      <c r="BL151" s="618"/>
      <c r="BM151" s="619"/>
      <c r="BN151" s="552"/>
      <c r="BO151" s="552"/>
      <c r="BP151" s="552"/>
      <c r="BQ151" s="623"/>
      <c r="BR151" s="623"/>
      <c r="BS151" s="618"/>
      <c r="BT151" s="618"/>
      <c r="BU151" s="618"/>
      <c r="BV151" s="623"/>
      <c r="BW151" s="626"/>
      <c r="BX151" s="618"/>
      <c r="BY151" s="618"/>
      <c r="BZ151" s="618"/>
      <c r="CA151" s="627"/>
      <c r="CB151" s="623"/>
    </row>
    <row r="152" s="159" customFormat="1" spans="22:16384">
      <c r="V152" s="340"/>
      <c r="W152" s="340"/>
      <c r="X152" s="340"/>
      <c r="Y152" s="308"/>
      <c r="Z152" s="340"/>
      <c r="AR152" s="169"/>
      <c r="AZ152" s="380"/>
      <c r="BA152" s="380"/>
      <c r="BB152" s="380"/>
      <c r="BC152" s="380"/>
      <c r="BD152" s="380"/>
      <c r="BE152" s="380"/>
      <c r="BF152" s="380"/>
      <c r="BG152" s="380"/>
      <c r="BH152" s="380"/>
      <c r="BI152" s="380"/>
      <c r="BJ152" s="380"/>
      <c r="BK152" s="380"/>
      <c r="BL152" s="380"/>
      <c r="BM152" s="414"/>
      <c r="BN152" s="340"/>
      <c r="BO152" s="340"/>
      <c r="BP152" s="340"/>
      <c r="BQ152" s="167"/>
      <c r="BR152" s="167"/>
      <c r="BS152" s="380"/>
      <c r="BT152" s="380"/>
      <c r="BU152" s="380"/>
      <c r="BV152" s="167"/>
      <c r="BW152" s="171"/>
      <c r="BX152" s="380"/>
      <c r="BY152" s="380"/>
      <c r="BZ152" s="38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6" s="159" customFormat="1" ht="16.2" spans="22:16384">
      <c r="V156" s="167"/>
      <c r="W156" s="167"/>
      <c r="X156" s="167"/>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22:16384">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0:16384">
      <c r="T158" s="175"/>
      <c r="X158" s="175"/>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1:16384">
      <c r="A159" s="172"/>
      <c r="B159" s="172"/>
      <c r="C159" s="172"/>
      <c r="D159" s="172"/>
      <c r="E159" s="172"/>
      <c r="F159" s="172"/>
      <c r="T159" s="175"/>
      <c r="X159" s="175"/>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1:16384">
      <c r="A160" s="172"/>
      <c r="B160" s="172"/>
      <c r="C160" s="172"/>
      <c r="D160" s="172"/>
      <c r="E160" s="172"/>
      <c r="F160" s="172"/>
      <c r="T160" s="175"/>
      <c r="X160" s="175"/>
      <c r="Y160" s="168"/>
      <c r="Z160" s="167"/>
      <c r="AR160" s="169"/>
      <c r="AZ160" s="170"/>
      <c r="BA160" s="170"/>
      <c r="BB160" s="170"/>
      <c r="BC160" s="170"/>
      <c r="BD160" s="170"/>
      <c r="BE160" s="170"/>
      <c r="BF160" s="394"/>
      <c r="BG160" s="170"/>
      <c r="BH160" s="394"/>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1:16384">
      <c r="A161" s="172"/>
      <c r="B161" s="172"/>
      <c r="C161" s="172"/>
      <c r="D161" s="172"/>
      <c r="E161" s="172"/>
      <c r="F161" s="172"/>
      <c r="V161" s="167"/>
      <c r="W161" s="167"/>
      <c r="X161" s="167"/>
      <c r="Y161" s="168"/>
      <c r="Z161" s="167"/>
      <c r="AR161" s="169"/>
      <c r="AZ161" s="170"/>
      <c r="BA161" s="170"/>
      <c r="BB161" s="170"/>
      <c r="BC161" s="170"/>
      <c r="BD161" s="170"/>
      <c r="BE161" s="170"/>
      <c r="BF161" s="394"/>
      <c r="BG161" s="170"/>
      <c r="BH161" s="394"/>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4"/>
      <c r="BG162" s="170"/>
      <c r="BH162" s="394"/>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394"/>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ht="16.2" spans="22:16384">
      <c r="V164" s="167"/>
      <c r="W164" s="167"/>
      <c r="X164" s="167"/>
      <c r="Y164" s="168"/>
      <c r="Z164" s="167"/>
      <c r="AR164" s="169"/>
      <c r="AZ164" s="170"/>
      <c r="BA164" s="170"/>
      <c r="BB164" s="170"/>
      <c r="BC164" s="170"/>
      <c r="BD164" s="170"/>
      <c r="BE164" s="170"/>
      <c r="BF164" s="395"/>
      <c r="BG164" s="170"/>
      <c r="BH164" s="395"/>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ht="16.2" spans="22:16384">
      <c r="V165" s="167"/>
      <c r="W165" s="167"/>
      <c r="X165" s="167"/>
      <c r="Y165" s="168"/>
      <c r="Z165" s="167"/>
      <c r="AR165" s="169"/>
      <c r="AZ165" s="170"/>
      <c r="BA165" s="170"/>
      <c r="BB165" s="170"/>
      <c r="BC165" s="170"/>
      <c r="BD165" s="170"/>
      <c r="BE165" s="170"/>
      <c r="BF165" s="395"/>
      <c r="BG165" s="170"/>
      <c r="BH165" s="395"/>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ht="16.2" spans="22:16384">
      <c r="V166" s="167"/>
      <c r="W166" s="167"/>
      <c r="X166" s="167"/>
      <c r="Y166" s="168"/>
      <c r="Z166" s="167"/>
      <c r="AR166" s="169"/>
      <c r="AZ166" s="170"/>
      <c r="BA166" s="170"/>
      <c r="BB166" s="170"/>
      <c r="BC166" s="170"/>
      <c r="BD166" s="170"/>
      <c r="BE166" s="170"/>
      <c r="BF166" s="395"/>
      <c r="BG166" s="170"/>
      <c r="BH166" s="395"/>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ht="16.2" spans="22:16384">
      <c r="V167" s="167"/>
      <c r="W167" s="167"/>
      <c r="X167" s="167"/>
      <c r="Y167" s="168"/>
      <c r="Z167" s="167"/>
      <c r="AR167" s="169"/>
      <c r="AZ167" s="170"/>
      <c r="BA167" s="170"/>
      <c r="BB167" s="170"/>
      <c r="BC167" s="170"/>
      <c r="BD167" s="170"/>
      <c r="BE167" s="170"/>
      <c r="BF167" s="394"/>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16384">
      <c r="B192" s="175"/>
      <c r="C192" s="175"/>
      <c r="D192" s="175"/>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175"/>
      <c r="C193" s="175"/>
      <c r="D193" s="175"/>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16384">
      <c r="B194" s="175"/>
      <c r="C194" s="175"/>
      <c r="D194" s="175"/>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16384">
      <c r="B195" s="175"/>
      <c r="C195" s="175"/>
      <c r="D195" s="175"/>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201" s="159" customFormat="1" spans="2:16384">
      <c r="B201" s="436"/>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2" operator="lessThan">
      <formula>0</formula>
    </cfRule>
  </conditionalFormatting>
  <conditionalFormatting sqref="O7">
    <cfRule type="cellIs" dxfId="0" priority="11" operator="lessThan">
      <formula>0</formula>
    </cfRule>
  </conditionalFormatting>
  <conditionalFormatting sqref="AD7:AE7">
    <cfRule type="cellIs" dxfId="0" priority="6" operator="lessThan">
      <formula>0</formula>
    </cfRule>
  </conditionalFormatting>
  <conditionalFormatting sqref="AI7">
    <cfRule type="cellIs" dxfId="0" priority="10" operator="lessThan">
      <formula>0</formula>
    </cfRule>
  </conditionalFormatting>
  <conditionalFormatting sqref="AN7:AO7">
    <cfRule type="cellIs" dxfId="0" priority="3" operator="lessThan">
      <formula>0</formula>
    </cfRule>
  </conditionalFormatting>
  <conditionalFormatting sqref="AS7">
    <cfRule type="cellIs" dxfId="0" priority="9"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8" operator="lessThan">
      <formula>0</formula>
    </cfRule>
  </conditionalFormatting>
  <conditionalFormatting sqref="BR7">
    <cfRule type="cellIs" dxfId="0" priority="7" operator="lessThan">
      <formula>0</formula>
    </cfRule>
  </conditionalFormatting>
  <conditionalFormatting sqref="BE154:BE158">
    <cfRule type="duplicateValues" dxfId="1" priority="5"/>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5"/>
  <sheetViews>
    <sheetView zoomScale="85" zoomScaleNormal="85" workbookViewId="0">
      <pane xSplit="1" ySplit="7" topLeftCell="B8" activePane="bottomRight" state="frozen"/>
      <selection/>
      <selection pane="topRight"/>
      <selection pane="bottomLeft"/>
      <selection pane="bottomRight" activeCell="AW96" sqref="AW96"/>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206</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80"/>
      <c r="AY2" s="173"/>
      <c r="AZ2" s="167"/>
      <c r="BA2" s="167"/>
      <c r="BB2" s="167"/>
      <c r="BC2" s="167"/>
      <c r="BD2" s="167"/>
      <c r="BE2" s="167"/>
      <c r="BF2" s="167">
        <v>-6</v>
      </c>
      <c r="BG2" s="167"/>
      <c r="BH2" s="167"/>
      <c r="BI2" s="167"/>
      <c r="BJ2" s="167"/>
      <c r="BK2" s="167"/>
      <c r="BL2" s="167"/>
      <c r="BM2" s="167"/>
      <c r="BS2" s="167"/>
      <c r="BT2" s="167"/>
      <c r="BU2" s="167"/>
      <c r="BX2" s="167"/>
      <c r="BY2" s="167"/>
      <c r="BZ2" s="167"/>
    </row>
    <row r="3" s="159" customFormat="1" ht="16.2" spans="1:78">
      <c r="A3" s="174" t="s">
        <v>1</v>
      </c>
      <c r="B3" s="174">
        <v>202601</v>
      </c>
      <c r="C3" s="174">
        <v>202501</v>
      </c>
      <c r="D3" s="438"/>
      <c r="E3" s="438"/>
      <c r="S3" s="167"/>
      <c r="T3" s="167"/>
      <c r="U3" s="173"/>
      <c r="V3" s="456"/>
      <c r="Y3" s="167"/>
      <c r="AA3" s="239"/>
      <c r="AW3" s="43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38"/>
      <c r="B4" s="438"/>
      <c r="C4" s="438"/>
      <c r="D4" s="438"/>
      <c r="E4" s="438"/>
      <c r="S4" s="167"/>
      <c r="T4" s="167"/>
      <c r="U4" s="173"/>
      <c r="V4" s="456"/>
      <c r="Y4" s="167"/>
      <c r="AA4" s="239"/>
      <c r="AW4" s="43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489" t="s">
        <v>19</v>
      </c>
      <c r="BK6" s="489"/>
      <c r="BL6" s="489"/>
      <c r="BM6" s="489"/>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187</v>
      </c>
      <c r="D7" s="189" t="s">
        <v>25</v>
      </c>
      <c r="E7" s="188" t="s">
        <v>26</v>
      </c>
      <c r="F7" s="190" t="s">
        <v>27</v>
      </c>
      <c r="G7" s="187" t="s">
        <v>23</v>
      </c>
      <c r="H7" s="188" t="s">
        <v>187</v>
      </c>
      <c r="I7" s="189" t="s">
        <v>25</v>
      </c>
      <c r="J7" s="188" t="s">
        <v>26</v>
      </c>
      <c r="K7" s="190" t="s">
        <v>27</v>
      </c>
      <c r="L7" s="187" t="s">
        <v>23</v>
      </c>
      <c r="M7" s="188" t="s">
        <v>187</v>
      </c>
      <c r="N7" s="189" t="s">
        <v>25</v>
      </c>
      <c r="O7" s="188" t="s">
        <v>26</v>
      </c>
      <c r="P7" s="190" t="s">
        <v>27</v>
      </c>
      <c r="Q7" s="225" t="s">
        <v>23</v>
      </c>
      <c r="R7" s="226" t="s">
        <v>187</v>
      </c>
      <c r="S7" s="226" t="s">
        <v>25</v>
      </c>
      <c r="T7" s="226" t="s">
        <v>26</v>
      </c>
      <c r="U7" s="227" t="s">
        <v>27</v>
      </c>
      <c r="V7" s="228" t="s">
        <v>23</v>
      </c>
      <c r="W7" s="229" t="s">
        <v>187</v>
      </c>
      <c r="X7" s="229" t="s">
        <v>25</v>
      </c>
      <c r="Y7" s="229" t="s">
        <v>26</v>
      </c>
      <c r="Z7" s="245" t="s">
        <v>27</v>
      </c>
      <c r="AA7" s="246" t="s">
        <v>23</v>
      </c>
      <c r="AB7" s="247" t="s">
        <v>187</v>
      </c>
      <c r="AC7" s="226" t="s">
        <v>25</v>
      </c>
      <c r="AD7" s="247" t="s">
        <v>26</v>
      </c>
      <c r="AE7" s="247" t="s">
        <v>27</v>
      </c>
      <c r="AF7" s="187" t="s">
        <v>23</v>
      </c>
      <c r="AG7" s="188" t="s">
        <v>187</v>
      </c>
      <c r="AH7" s="189" t="s">
        <v>25</v>
      </c>
      <c r="AI7" s="188" t="s">
        <v>26</v>
      </c>
      <c r="AJ7" s="190" t="s">
        <v>27</v>
      </c>
      <c r="AK7" s="187" t="s">
        <v>23</v>
      </c>
      <c r="AL7" s="188" t="s">
        <v>190</v>
      </c>
      <c r="AM7" s="189" t="s">
        <v>25</v>
      </c>
      <c r="AN7" s="188" t="s">
        <v>26</v>
      </c>
      <c r="AO7" s="190" t="s">
        <v>27</v>
      </c>
      <c r="AP7" s="187" t="s">
        <v>23</v>
      </c>
      <c r="AQ7" s="188" t="s">
        <v>190</v>
      </c>
      <c r="AR7" s="189" t="s">
        <v>25</v>
      </c>
      <c r="AS7" s="188" t="s">
        <v>26</v>
      </c>
      <c r="AT7" s="190" t="s">
        <v>27</v>
      </c>
      <c r="AU7" s="225" t="s">
        <v>23</v>
      </c>
      <c r="AV7" s="226" t="s">
        <v>187</v>
      </c>
      <c r="AW7" s="226" t="s">
        <v>25</v>
      </c>
      <c r="AX7" s="226" t="s">
        <v>26</v>
      </c>
      <c r="AY7" s="227" t="s">
        <v>27</v>
      </c>
      <c r="AZ7" s="225" t="s">
        <v>23</v>
      </c>
      <c r="BA7" s="226" t="s">
        <v>187</v>
      </c>
      <c r="BB7" s="226" t="s">
        <v>25</v>
      </c>
      <c r="BC7" s="226" t="s">
        <v>26</v>
      </c>
      <c r="BD7" s="227" t="s">
        <v>27</v>
      </c>
      <c r="BE7" s="270" t="s">
        <v>23</v>
      </c>
      <c r="BF7" s="271" t="s">
        <v>190</v>
      </c>
      <c r="BG7" s="272" t="s">
        <v>25</v>
      </c>
      <c r="BH7" s="272" t="s">
        <v>26</v>
      </c>
      <c r="BI7" s="296" t="s">
        <v>27</v>
      </c>
      <c r="BJ7" s="270" t="s">
        <v>23</v>
      </c>
      <c r="BK7" s="271" t="s">
        <v>190</v>
      </c>
      <c r="BL7" s="272" t="s">
        <v>25</v>
      </c>
      <c r="BM7" s="272" t="s">
        <v>26</v>
      </c>
      <c r="BN7" s="283" t="s">
        <v>23</v>
      </c>
      <c r="BO7" s="272" t="s">
        <v>190</v>
      </c>
      <c r="BP7" s="272" t="s">
        <v>25</v>
      </c>
      <c r="BQ7" s="272" t="s">
        <v>26</v>
      </c>
      <c r="BR7" s="284" t="s">
        <v>27</v>
      </c>
      <c r="BS7" s="270" t="s">
        <v>23</v>
      </c>
      <c r="BT7" s="271" t="s">
        <v>190</v>
      </c>
      <c r="BU7" s="272" t="s">
        <v>25</v>
      </c>
      <c r="BV7" s="272" t="s">
        <v>26</v>
      </c>
      <c r="BW7" s="296" t="s">
        <v>27</v>
      </c>
      <c r="BX7" s="270" t="s">
        <v>23</v>
      </c>
      <c r="BY7" s="271" t="s">
        <v>190</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439" t="s">
        <v>28</v>
      </c>
      <c r="B8" s="440">
        <v>218.70022</v>
      </c>
      <c r="C8" s="441">
        <v>191.778</v>
      </c>
      <c r="D8" s="442">
        <v>1.14038221276684</v>
      </c>
      <c r="E8" s="443">
        <v>26.9222199999995</v>
      </c>
      <c r="F8" s="444">
        <v>119.124956</v>
      </c>
      <c r="G8" s="440">
        <v>84.2129699999999</v>
      </c>
      <c r="H8" s="441">
        <v>67.15777</v>
      </c>
      <c r="I8" s="442">
        <v>1.2539572115036</v>
      </c>
      <c r="J8" s="443">
        <v>17.0551999999999</v>
      </c>
      <c r="K8" s="444">
        <v>40.665339</v>
      </c>
      <c r="L8" s="440">
        <v>0</v>
      </c>
      <c r="M8" s="441">
        <v>0</v>
      </c>
      <c r="N8" s="442" t="s">
        <v>29</v>
      </c>
      <c r="O8" s="443">
        <v>0</v>
      </c>
      <c r="P8" s="444">
        <v>0</v>
      </c>
      <c r="Q8" s="450">
        <v>134.48725</v>
      </c>
      <c r="R8" s="457">
        <v>124.62023</v>
      </c>
      <c r="S8" s="442">
        <v>1.07917671151786</v>
      </c>
      <c r="T8" s="443">
        <v>9.86701999999957</v>
      </c>
      <c r="U8" s="444">
        <v>78.4596170000001</v>
      </c>
      <c r="V8" s="458">
        <v>0.61493879612924</v>
      </c>
      <c r="W8" s="442">
        <v>0.649815046564257</v>
      </c>
      <c r="X8" s="442">
        <v>0.946328958340659</v>
      </c>
      <c r="Y8" s="464">
        <v>-0.034876250435017</v>
      </c>
      <c r="Z8" s="465">
        <v>0.658632914836082</v>
      </c>
      <c r="AA8" s="440">
        <v>36.1316070000001</v>
      </c>
      <c r="AB8" s="441">
        <v>33.83370911</v>
      </c>
      <c r="AC8" s="442">
        <v>1.06791740989819</v>
      </c>
      <c r="AD8" s="443">
        <v>2.29789789000011</v>
      </c>
      <c r="AE8" s="466">
        <v>28.1678390000001</v>
      </c>
      <c r="AF8" s="440">
        <v>21.9345230000012</v>
      </c>
      <c r="AG8" s="441">
        <v>17.615146</v>
      </c>
      <c r="AH8" s="442">
        <v>1.24520812941324</v>
      </c>
      <c r="AI8" s="443">
        <v>4.31937700000117</v>
      </c>
      <c r="AJ8" s="444">
        <v>19.5687469999999</v>
      </c>
      <c r="AK8" s="440">
        <v>0</v>
      </c>
      <c r="AL8" s="441">
        <v>0</v>
      </c>
      <c r="AM8" s="442" t="s">
        <v>29</v>
      </c>
      <c r="AN8" s="443">
        <v>0</v>
      </c>
      <c r="AO8" s="444">
        <v>0</v>
      </c>
      <c r="AP8" s="440">
        <v>0</v>
      </c>
      <c r="AQ8" s="441">
        <v>0</v>
      </c>
      <c r="AR8" s="477" t="s">
        <v>29</v>
      </c>
      <c r="AS8" s="443">
        <v>0</v>
      </c>
      <c r="AT8" s="444">
        <v>0</v>
      </c>
      <c r="AU8" s="440">
        <v>76.4211199999983</v>
      </c>
      <c r="AV8" s="441">
        <v>73.17137489</v>
      </c>
      <c r="AW8" s="477">
        <v>1.04441279277427</v>
      </c>
      <c r="AX8" s="481">
        <v>3.2497451099983</v>
      </c>
      <c r="AY8" s="444">
        <v>30.7230310000001</v>
      </c>
      <c r="AZ8" s="458">
        <v>0.349433210446695</v>
      </c>
      <c r="BA8" s="442">
        <v>0.381542068902585</v>
      </c>
      <c r="BB8" s="442">
        <v>0.915844513428771</v>
      </c>
      <c r="BC8" s="464">
        <v>-0.0321088584558904</v>
      </c>
      <c r="BD8" s="465">
        <v>0.257905916876058</v>
      </c>
      <c r="BE8" s="490">
        <v>61</v>
      </c>
      <c r="BF8" s="491">
        <v>50</v>
      </c>
      <c r="BG8" s="442">
        <v>1.22</v>
      </c>
      <c r="BH8" s="492">
        <v>11</v>
      </c>
      <c r="BI8" s="493">
        <v>44.66666667</v>
      </c>
      <c r="BJ8" s="442">
        <v>3.30362870090634</v>
      </c>
      <c r="BK8" s="442">
        <v>3.1963</v>
      </c>
      <c r="BL8" s="442">
        <v>1.03357904480378</v>
      </c>
      <c r="BM8" s="442">
        <v>0.107328700906337</v>
      </c>
      <c r="BN8" s="458">
        <v>0.165210656852564</v>
      </c>
      <c r="BO8" s="442">
        <v>0.176421221985838</v>
      </c>
      <c r="BP8" s="442">
        <v>0.936455688226816</v>
      </c>
      <c r="BQ8" s="442">
        <v>-0.0112105651332741</v>
      </c>
      <c r="BR8" s="465">
        <v>0.236456238439241</v>
      </c>
      <c r="BS8" s="490">
        <v>6.05287830126124</v>
      </c>
      <c r="BT8" s="491">
        <v>5.66825231536076</v>
      </c>
      <c r="BU8" s="442">
        <v>1.06785618644007</v>
      </c>
      <c r="BV8" s="492">
        <v>0.384625985900482</v>
      </c>
      <c r="BW8" s="493">
        <v>4.22911235753654</v>
      </c>
      <c r="BX8" s="490">
        <v>2.11507669725285</v>
      </c>
      <c r="BY8" s="491">
        <v>2.16267671546461</v>
      </c>
      <c r="BZ8" s="442">
        <v>0.97799022948211</v>
      </c>
      <c r="CA8" s="492">
        <v>-0.0476000182117611</v>
      </c>
      <c r="CB8" s="493">
        <v>1.09071310014233</v>
      </c>
      <c r="CC8" s="477"/>
    </row>
    <row r="9" s="437" customFormat="1" outlineLevel="1" spans="1:81">
      <c r="A9" s="439" t="s">
        <v>30</v>
      </c>
      <c r="B9" s="440">
        <v>68.5937930000001</v>
      </c>
      <c r="C9" s="441">
        <v>83.20263</v>
      </c>
      <c r="D9" s="442">
        <v>0.824418567057316</v>
      </c>
      <c r="E9" s="443">
        <v>-14.6088369999999</v>
      </c>
      <c r="F9" s="444">
        <v>57.705918</v>
      </c>
      <c r="G9" s="440">
        <v>22.846419</v>
      </c>
      <c r="H9" s="441">
        <v>29.60013</v>
      </c>
      <c r="I9" s="442">
        <v>0.771835089913456</v>
      </c>
      <c r="J9" s="443">
        <v>-6.75371100000001</v>
      </c>
      <c r="K9" s="444">
        <v>20.529454</v>
      </c>
      <c r="L9" s="440">
        <v>0</v>
      </c>
      <c r="M9" s="441">
        <v>0</v>
      </c>
      <c r="N9" s="442" t="s">
        <v>29</v>
      </c>
      <c r="O9" s="443">
        <v>0</v>
      </c>
      <c r="P9" s="444">
        <v>0</v>
      </c>
      <c r="Q9" s="450">
        <v>45.7473740000001</v>
      </c>
      <c r="R9" s="457">
        <v>53.6025</v>
      </c>
      <c r="S9" s="442">
        <v>0.853455976866752</v>
      </c>
      <c r="T9" s="443">
        <v>-7.85512599999991</v>
      </c>
      <c r="U9" s="444">
        <v>37.176464</v>
      </c>
      <c r="V9" s="458">
        <v>0.666931685786789</v>
      </c>
      <c r="W9" s="442">
        <v>0.644240452495312</v>
      </c>
      <c r="X9" s="442">
        <v>1.03522168346242</v>
      </c>
      <c r="Y9" s="464">
        <v>0.0226912332914773</v>
      </c>
      <c r="Z9" s="465">
        <v>0.644240058705937</v>
      </c>
      <c r="AA9" s="440">
        <v>14.924025</v>
      </c>
      <c r="AB9" s="441">
        <v>16.41667905</v>
      </c>
      <c r="AC9" s="442">
        <v>0.909076979244471</v>
      </c>
      <c r="AD9" s="443">
        <v>-1.49265405000001</v>
      </c>
      <c r="AE9" s="466">
        <v>15.099447</v>
      </c>
      <c r="AF9" s="440">
        <v>5.87674500000011</v>
      </c>
      <c r="AG9" s="441">
        <v>5.262927</v>
      </c>
      <c r="AH9" s="442">
        <v>1.11663053658166</v>
      </c>
      <c r="AI9" s="443">
        <v>0.613818000000109</v>
      </c>
      <c r="AJ9" s="444">
        <v>4.931826</v>
      </c>
      <c r="AK9" s="440">
        <v>0</v>
      </c>
      <c r="AL9" s="441">
        <v>0</v>
      </c>
      <c r="AM9" s="442" t="s">
        <v>29</v>
      </c>
      <c r="AN9" s="443">
        <v>0</v>
      </c>
      <c r="AO9" s="444">
        <v>0</v>
      </c>
      <c r="AP9" s="440">
        <v>0</v>
      </c>
      <c r="AQ9" s="441">
        <v>0</v>
      </c>
      <c r="AR9" s="477" t="s">
        <v>29</v>
      </c>
      <c r="AS9" s="443">
        <v>0</v>
      </c>
      <c r="AT9" s="444">
        <v>0</v>
      </c>
      <c r="AU9" s="440">
        <v>24.946604</v>
      </c>
      <c r="AV9" s="441">
        <v>31.92289395</v>
      </c>
      <c r="AW9" s="477">
        <v>0.781464363446284</v>
      </c>
      <c r="AX9" s="481">
        <v>-6.97628995000001</v>
      </c>
      <c r="AY9" s="444">
        <v>17.145191</v>
      </c>
      <c r="AZ9" s="458">
        <v>0.363686026226892</v>
      </c>
      <c r="BA9" s="442">
        <v>0.383676500971183</v>
      </c>
      <c r="BB9" s="442">
        <v>0.947897578575465</v>
      </c>
      <c r="BC9" s="464">
        <v>-0.0199904747442917</v>
      </c>
      <c r="BD9" s="465">
        <v>0.29711321809316</v>
      </c>
      <c r="BE9" s="490">
        <v>24</v>
      </c>
      <c r="BF9" s="491">
        <v>27</v>
      </c>
      <c r="BG9" s="442">
        <v>0.888888888888889</v>
      </c>
      <c r="BH9" s="492">
        <v>-3</v>
      </c>
      <c r="BI9" s="493">
        <v>28.3333333366667</v>
      </c>
      <c r="BJ9" s="442">
        <v>2.30180513422819</v>
      </c>
      <c r="BK9" s="442">
        <v>2.56798240740741</v>
      </c>
      <c r="BL9" s="442">
        <v>0.896347703780438</v>
      </c>
      <c r="BM9" s="442">
        <v>-0.266177273179217</v>
      </c>
      <c r="BN9" s="458">
        <v>0.217571070898499</v>
      </c>
      <c r="BO9" s="442">
        <v>0.197309616895524</v>
      </c>
      <c r="BP9" s="442">
        <v>1.10268862877426</v>
      </c>
      <c r="BQ9" s="442">
        <v>0.0202614540029755</v>
      </c>
      <c r="BR9" s="465">
        <v>0.261662018789823</v>
      </c>
      <c r="BS9" s="490">
        <v>4.59619928270022</v>
      </c>
      <c r="BT9" s="491">
        <v>5.06817668461393</v>
      </c>
      <c r="BU9" s="442">
        <v>0.90687431964506</v>
      </c>
      <c r="BV9" s="492">
        <v>-0.471977401913715</v>
      </c>
      <c r="BW9" s="493">
        <v>3.821723934658</v>
      </c>
      <c r="BX9" s="490">
        <v>1.67157345287213</v>
      </c>
      <c r="BY9" s="491">
        <v>1.94454029665641</v>
      </c>
      <c r="BZ9" s="442">
        <v>0.859623971663825</v>
      </c>
      <c r="CA9" s="492">
        <v>-0.272966843784274</v>
      </c>
      <c r="CB9" s="493">
        <v>1.13548469688989</v>
      </c>
      <c r="CC9" s="477"/>
    </row>
    <row r="10" s="163" customFormat="1" spans="1:81">
      <c r="A10" s="445" t="s">
        <v>31</v>
      </c>
      <c r="B10" s="446">
        <v>287.294013</v>
      </c>
      <c r="C10" s="447">
        <v>274.98063</v>
      </c>
      <c r="D10" s="448">
        <v>1.04477909225824</v>
      </c>
      <c r="E10" s="447">
        <v>12.3133829999996</v>
      </c>
      <c r="F10" s="449">
        <v>176.830874</v>
      </c>
      <c r="G10" s="446">
        <v>107.059389</v>
      </c>
      <c r="H10" s="447">
        <v>96.7579</v>
      </c>
      <c r="I10" s="448">
        <v>1.10646664510081</v>
      </c>
      <c r="J10" s="447">
        <v>10.3014889999999</v>
      </c>
      <c r="K10" s="449">
        <v>61.194793</v>
      </c>
      <c r="L10" s="446">
        <v>0</v>
      </c>
      <c r="M10" s="447">
        <v>0</v>
      </c>
      <c r="N10" s="448" t="s">
        <v>29</v>
      </c>
      <c r="O10" s="447">
        <v>0</v>
      </c>
      <c r="P10" s="449">
        <v>0</v>
      </c>
      <c r="Q10" s="446">
        <v>180.234624</v>
      </c>
      <c r="R10" s="447">
        <v>178.22273</v>
      </c>
      <c r="S10" s="448">
        <v>1.01128864988209</v>
      </c>
      <c r="T10" s="447">
        <v>2.01189399999967</v>
      </c>
      <c r="U10" s="459">
        <v>115.636081</v>
      </c>
      <c r="V10" s="460">
        <v>0.627352523353837</v>
      </c>
      <c r="W10" s="448">
        <v>0.648128306346523</v>
      </c>
      <c r="X10" s="448">
        <v>0.96794495350805</v>
      </c>
      <c r="Y10" s="467">
        <v>-0.0207757829926868</v>
      </c>
      <c r="Z10" s="468">
        <v>0.653936037210335</v>
      </c>
      <c r="AA10" s="446">
        <v>51.0556320000001</v>
      </c>
      <c r="AB10" s="447">
        <v>50.25038816</v>
      </c>
      <c r="AC10" s="448">
        <v>1.01602462925134</v>
      </c>
      <c r="AD10" s="447">
        <v>0.805243840000102</v>
      </c>
      <c r="AE10" s="469">
        <v>43.2672860000001</v>
      </c>
      <c r="AF10" s="446">
        <v>27.8112680000013</v>
      </c>
      <c r="AG10" s="447">
        <v>22.878073</v>
      </c>
      <c r="AH10" s="448">
        <v>1.21562983036208</v>
      </c>
      <c r="AI10" s="447">
        <v>4.93319500000128</v>
      </c>
      <c r="AJ10" s="449">
        <v>24.5005729999999</v>
      </c>
      <c r="AK10" s="446">
        <v>0</v>
      </c>
      <c r="AL10" s="447">
        <v>0</v>
      </c>
      <c r="AM10" s="448" t="s">
        <v>29</v>
      </c>
      <c r="AN10" s="447">
        <v>0</v>
      </c>
      <c r="AO10" s="449">
        <v>0</v>
      </c>
      <c r="AP10" s="446">
        <v>0</v>
      </c>
      <c r="AQ10" s="447">
        <v>0</v>
      </c>
      <c r="AR10" s="467" t="s">
        <v>29</v>
      </c>
      <c r="AS10" s="447">
        <v>0</v>
      </c>
      <c r="AT10" s="449">
        <v>0</v>
      </c>
      <c r="AU10" s="446">
        <v>101.367723999998</v>
      </c>
      <c r="AV10" s="447">
        <v>105.09426884</v>
      </c>
      <c r="AW10" s="467">
        <v>0.964540931859232</v>
      </c>
      <c r="AX10" s="482">
        <v>-3.72654484000171</v>
      </c>
      <c r="AY10" s="449">
        <v>47.8682220000001</v>
      </c>
      <c r="AZ10" s="460">
        <v>0.35283618666985</v>
      </c>
      <c r="BA10" s="448">
        <v>0.382187897525727</v>
      </c>
      <c r="BB10" s="448">
        <v>0.923200836431768</v>
      </c>
      <c r="BC10" s="467">
        <v>-0.0293517108558771</v>
      </c>
      <c r="BD10" s="468">
        <v>0.270700590441012</v>
      </c>
      <c r="BE10" s="494">
        <v>85</v>
      </c>
      <c r="BF10" s="495">
        <v>77</v>
      </c>
      <c r="BG10" s="448">
        <v>1.1038961038961</v>
      </c>
      <c r="BH10" s="448">
        <v>8</v>
      </c>
      <c r="BI10" s="496">
        <v>73.0000000066667</v>
      </c>
      <c r="BJ10" s="497">
        <v>2.99264596875</v>
      </c>
      <c r="BK10" s="497">
        <v>2.97598084415584</v>
      </c>
      <c r="BL10" s="448">
        <v>1.00559987629856</v>
      </c>
      <c r="BM10" s="497">
        <v>0.0166651245941516</v>
      </c>
      <c r="BN10" s="460">
        <v>0.177712133527823</v>
      </c>
      <c r="BO10" s="448">
        <v>0.182741555868862</v>
      </c>
      <c r="BP10" s="448">
        <v>0.972477949434509</v>
      </c>
      <c r="BQ10" s="448">
        <v>-0.00502942234103926</v>
      </c>
      <c r="BR10" s="468">
        <v>0.244681740361698</v>
      </c>
      <c r="BS10" s="494">
        <v>5.62707779231876</v>
      </c>
      <c r="BT10" s="495">
        <v>5.47220907278261</v>
      </c>
      <c r="BU10" s="448">
        <v>1.02830095076345</v>
      </c>
      <c r="BV10" s="448">
        <v>0.154868719536147</v>
      </c>
      <c r="BW10" s="496">
        <v>4.08694166766087</v>
      </c>
      <c r="BX10" s="494">
        <v>1.98543667033635</v>
      </c>
      <c r="BY10" s="495">
        <v>2.091412080348</v>
      </c>
      <c r="BZ10" s="448">
        <v>0.949328297848403</v>
      </c>
      <c r="CA10" s="448">
        <v>-0.105975410011646</v>
      </c>
      <c r="CB10" s="496">
        <v>1.10633752253377</v>
      </c>
      <c r="CC10" s="477"/>
    </row>
    <row r="11" s="164" customFormat="1" outlineLevel="1" spans="1:81">
      <c r="A11" s="439" t="s">
        <v>32</v>
      </c>
      <c r="B11" s="440">
        <v>27.437285</v>
      </c>
      <c r="C11" s="441">
        <v>31.76</v>
      </c>
      <c r="D11" s="442">
        <v>0.863894363979847</v>
      </c>
      <c r="E11" s="443">
        <v>-4.32271500000005</v>
      </c>
      <c r="F11" s="444">
        <v>28.1418759999999</v>
      </c>
      <c r="G11" s="440">
        <v>0</v>
      </c>
      <c r="H11" s="441">
        <v>0</v>
      </c>
      <c r="I11" s="442" t="s">
        <v>29</v>
      </c>
      <c r="J11" s="443">
        <v>0</v>
      </c>
      <c r="K11" s="444">
        <v>0.0637999999999999</v>
      </c>
      <c r="L11" s="440">
        <v>9.67975699595058e-16</v>
      </c>
      <c r="M11" s="441">
        <v>0</v>
      </c>
      <c r="N11" s="442" t="s">
        <v>29</v>
      </c>
      <c r="O11" s="443">
        <v>9.67975699595058e-16</v>
      </c>
      <c r="P11" s="444">
        <v>1.211986</v>
      </c>
      <c r="Q11" s="450">
        <v>27.020078</v>
      </c>
      <c r="R11" s="457">
        <v>31.76</v>
      </c>
      <c r="S11" s="442">
        <v>0.850758123425691</v>
      </c>
      <c r="T11" s="443">
        <v>-4.73992200000005</v>
      </c>
      <c r="U11" s="444">
        <v>26.8660899999999</v>
      </c>
      <c r="V11" s="458">
        <v>0.984794158751495</v>
      </c>
      <c r="W11" s="442">
        <v>1</v>
      </c>
      <c r="X11" s="442">
        <v>0.984794158751495</v>
      </c>
      <c r="Y11" s="464">
        <v>-0.0152058412485054</v>
      </c>
      <c r="Z11" s="465">
        <v>0.954665922058643</v>
      </c>
      <c r="AA11" s="440">
        <v>10.27278</v>
      </c>
      <c r="AB11" s="441">
        <v>11.25416239</v>
      </c>
      <c r="AC11" s="442">
        <v>0.912798273563918</v>
      </c>
      <c r="AD11" s="443">
        <v>-0.981382390000022</v>
      </c>
      <c r="AE11" s="466">
        <v>9.90299799999998</v>
      </c>
      <c r="AF11" s="440">
        <v>53.309767</v>
      </c>
      <c r="AG11" s="441">
        <v>52.141056</v>
      </c>
      <c r="AH11" s="442">
        <v>1.02241440986542</v>
      </c>
      <c r="AI11" s="443">
        <v>1.16871099999998</v>
      </c>
      <c r="AJ11" s="444">
        <v>35.663054</v>
      </c>
      <c r="AK11" s="440">
        <v>0</v>
      </c>
      <c r="AL11" s="441">
        <v>0</v>
      </c>
      <c r="AM11" s="442" t="s">
        <v>29</v>
      </c>
      <c r="AN11" s="443">
        <v>0</v>
      </c>
      <c r="AO11" s="444">
        <v>0</v>
      </c>
      <c r="AP11" s="440">
        <v>0</v>
      </c>
      <c r="AQ11" s="441">
        <v>0</v>
      </c>
      <c r="AR11" s="477" t="s">
        <v>29</v>
      </c>
      <c r="AS11" s="443">
        <v>0</v>
      </c>
      <c r="AT11" s="444">
        <v>0.00277999999999999</v>
      </c>
      <c r="AU11" s="440">
        <v>-36.145262</v>
      </c>
      <c r="AV11" s="441">
        <v>-31.63521839</v>
      </c>
      <c r="AW11" s="477">
        <v>0.857435989396373</v>
      </c>
      <c r="AX11" s="481">
        <v>-4.51004361</v>
      </c>
      <c r="AY11" s="444">
        <v>-18.702742</v>
      </c>
      <c r="AZ11" s="458">
        <v>-1.31737750291255</v>
      </c>
      <c r="BA11" s="442">
        <v>-0.996071107997481</v>
      </c>
      <c r="BB11" s="442">
        <v>0.677426247649093</v>
      </c>
      <c r="BC11" s="464">
        <v>-0.321306394915073</v>
      </c>
      <c r="BD11" s="465">
        <v>-0.664587606028826</v>
      </c>
      <c r="BE11" s="490">
        <v>14</v>
      </c>
      <c r="BF11" s="491">
        <v>15</v>
      </c>
      <c r="BG11" s="442">
        <v>0.933333333333333</v>
      </c>
      <c r="BH11" s="492">
        <v>-1</v>
      </c>
      <c r="BI11" s="493">
        <v>15.58333333</v>
      </c>
      <c r="BJ11" s="498">
        <v>1.54142050561797</v>
      </c>
      <c r="BK11" s="498">
        <v>1.76444444444444</v>
      </c>
      <c r="BL11" s="442">
        <v>0.873601042226812</v>
      </c>
      <c r="BM11" s="498">
        <v>-0.22302393882647</v>
      </c>
      <c r="BN11" s="458">
        <v>0.37440949423385</v>
      </c>
      <c r="BO11" s="442">
        <v>0.354350201196474</v>
      </c>
      <c r="BP11" s="442">
        <v>1.05660866840105</v>
      </c>
      <c r="BQ11" s="442">
        <v>0.0200592930373764</v>
      </c>
      <c r="BR11" s="465">
        <v>0.351895445776252</v>
      </c>
      <c r="BS11" s="490">
        <v>2.67087244153968</v>
      </c>
      <c r="BT11" s="491">
        <v>2.8220669739243</v>
      </c>
      <c r="BU11" s="442">
        <v>0.946424187029703</v>
      </c>
      <c r="BV11" s="492">
        <v>-0.151194532384621</v>
      </c>
      <c r="BW11" s="493">
        <v>2.84175317413979</v>
      </c>
      <c r="BX11" s="490">
        <v>-3.5185472676335</v>
      </c>
      <c r="BY11" s="491">
        <v>-2.81097937755988</v>
      </c>
      <c r="BZ11" s="442">
        <v>0.74828421164447</v>
      </c>
      <c r="CA11" s="492">
        <v>-0.707567890073622</v>
      </c>
      <c r="CB11" s="493">
        <v>-1.88859393892638</v>
      </c>
      <c r="CC11" s="477"/>
    </row>
    <row r="12" s="159" customFormat="1" outlineLevel="1" spans="1:81">
      <c r="A12" s="439" t="s">
        <v>33</v>
      </c>
      <c r="B12" s="440">
        <v>20.843303</v>
      </c>
      <c r="C12" s="441">
        <v>23.9</v>
      </c>
      <c r="D12" s="442">
        <v>0.872104728033473</v>
      </c>
      <c r="E12" s="443">
        <v>-3.056697</v>
      </c>
      <c r="F12" s="444">
        <v>23.2128989999999</v>
      </c>
      <c r="G12" s="440">
        <v>10.253091</v>
      </c>
      <c r="H12" s="441">
        <v>13.2</v>
      </c>
      <c r="I12" s="442">
        <v>0.776749318181818</v>
      </c>
      <c r="J12" s="443">
        <v>-2.946909</v>
      </c>
      <c r="K12" s="444">
        <v>12.55679</v>
      </c>
      <c r="L12" s="440">
        <v>0</v>
      </c>
      <c r="M12" s="441">
        <v>0</v>
      </c>
      <c r="N12" s="442" t="s">
        <v>29</v>
      </c>
      <c r="O12" s="443">
        <v>0</v>
      </c>
      <c r="P12" s="444">
        <v>0</v>
      </c>
      <c r="Q12" s="450">
        <v>10.590212</v>
      </c>
      <c r="R12" s="457">
        <v>10.7</v>
      </c>
      <c r="S12" s="442">
        <v>0.989739439252336</v>
      </c>
      <c r="T12" s="443">
        <v>-0.109788</v>
      </c>
      <c r="U12" s="444">
        <v>10.6561089999999</v>
      </c>
      <c r="V12" s="458">
        <v>0.508087033998402</v>
      </c>
      <c r="W12" s="442">
        <v>0.447698744769874</v>
      </c>
      <c r="X12" s="442">
        <v>1.13488599182821</v>
      </c>
      <c r="Y12" s="464">
        <v>0.0603882892285277</v>
      </c>
      <c r="Z12" s="465">
        <v>0.459059809806605</v>
      </c>
      <c r="AA12" s="440">
        <v>6.29572299999999</v>
      </c>
      <c r="AB12" s="441">
        <v>6.82466803</v>
      </c>
      <c r="AC12" s="442">
        <v>0.922495126843553</v>
      </c>
      <c r="AD12" s="443">
        <v>-0.528945030000011</v>
      </c>
      <c r="AE12" s="466">
        <v>4.89225599999997</v>
      </c>
      <c r="AF12" s="440">
        <v>4.42527999999999</v>
      </c>
      <c r="AG12" s="441">
        <v>2.690662</v>
      </c>
      <c r="AH12" s="442">
        <v>1.64468075142845</v>
      </c>
      <c r="AI12" s="443">
        <v>1.73461799999999</v>
      </c>
      <c r="AJ12" s="444">
        <v>2.51738099999999</v>
      </c>
      <c r="AK12" s="440">
        <v>0</v>
      </c>
      <c r="AL12" s="441">
        <v>0</v>
      </c>
      <c r="AM12" s="442" t="s">
        <v>29</v>
      </c>
      <c r="AN12" s="443">
        <v>0</v>
      </c>
      <c r="AO12" s="444">
        <v>0</v>
      </c>
      <c r="AP12" s="440">
        <v>0</v>
      </c>
      <c r="AQ12" s="441">
        <v>0</v>
      </c>
      <c r="AR12" s="477" t="s">
        <v>29</v>
      </c>
      <c r="AS12" s="443">
        <v>0</v>
      </c>
      <c r="AT12" s="444">
        <v>0</v>
      </c>
      <c r="AU12" s="440">
        <v>-0.130790999999977</v>
      </c>
      <c r="AV12" s="441">
        <v>1.18466997</v>
      </c>
      <c r="AW12" s="477">
        <v>-0.110402899805063</v>
      </c>
      <c r="AX12" s="481">
        <v>-1.31546096999998</v>
      </c>
      <c r="AY12" s="444">
        <v>3.24647199999993</v>
      </c>
      <c r="AZ12" s="458">
        <v>-0.00627496515307469</v>
      </c>
      <c r="BA12" s="442">
        <v>0.0495677811715482</v>
      </c>
      <c r="BB12" s="442">
        <v>-0.12659362603619</v>
      </c>
      <c r="BC12" s="464">
        <v>-0.0558427463246229</v>
      </c>
      <c r="BD12" s="465">
        <v>0.139856378989972</v>
      </c>
      <c r="BE12" s="490">
        <v>10</v>
      </c>
      <c r="BF12" s="491">
        <v>10</v>
      </c>
      <c r="BG12" s="442">
        <v>1</v>
      </c>
      <c r="BH12" s="492">
        <v>0</v>
      </c>
      <c r="BI12" s="493">
        <v>10.0000000033333</v>
      </c>
      <c r="BJ12" s="498">
        <v>1.73694191666667</v>
      </c>
      <c r="BK12" s="498">
        <v>1.99166666666667</v>
      </c>
      <c r="BL12" s="442">
        <v>0.872104728033473</v>
      </c>
      <c r="BM12" s="498">
        <v>-0.25472475</v>
      </c>
      <c r="BN12" s="458">
        <v>0.302050159708372</v>
      </c>
      <c r="BO12" s="442">
        <v>0.285550963598326</v>
      </c>
      <c r="BP12" s="442">
        <v>1.05778021513965</v>
      </c>
      <c r="BQ12" s="442">
        <v>0.0164991961100456</v>
      </c>
      <c r="BR12" s="465">
        <v>0.210755924970853</v>
      </c>
      <c r="BS12" s="490">
        <v>3.31070839679574</v>
      </c>
      <c r="BT12" s="491">
        <v>3.50200184022724</v>
      </c>
      <c r="BU12" s="442">
        <v>0.945375972898092</v>
      </c>
      <c r="BV12" s="492">
        <v>-0.191293443431503</v>
      </c>
      <c r="BW12" s="493">
        <v>4.74482508683111</v>
      </c>
      <c r="BX12" s="490">
        <v>-0.020774579821885</v>
      </c>
      <c r="BY12" s="491">
        <v>0.173586460878743</v>
      </c>
      <c r="BZ12" s="442">
        <v>-0.119678572376661</v>
      </c>
      <c r="CA12" s="492">
        <v>-0.194361040700628</v>
      </c>
      <c r="CB12" s="493">
        <v>0.66359405558498</v>
      </c>
      <c r="CC12" s="477"/>
    </row>
    <row r="13" s="164" customFormat="1" outlineLevel="1" spans="1:81">
      <c r="A13" s="439" t="s">
        <v>34</v>
      </c>
      <c r="B13" s="440">
        <v>28.943114</v>
      </c>
      <c r="C13" s="441">
        <v>22</v>
      </c>
      <c r="D13" s="442">
        <v>1.31559609090909</v>
      </c>
      <c r="E13" s="443">
        <v>6.943114</v>
      </c>
      <c r="F13" s="444">
        <v>23.577927</v>
      </c>
      <c r="G13" s="450">
        <v>19.92113</v>
      </c>
      <c r="H13" s="441">
        <v>13.2</v>
      </c>
      <c r="I13" s="442">
        <v>1.50917651515151</v>
      </c>
      <c r="J13" s="443">
        <v>6.72112999999999</v>
      </c>
      <c r="K13" s="444">
        <v>19.14076</v>
      </c>
      <c r="L13" s="450">
        <v>0</v>
      </c>
      <c r="M13" s="441">
        <v>0</v>
      </c>
      <c r="N13" s="442" t="s">
        <v>29</v>
      </c>
      <c r="O13" s="443">
        <v>0</v>
      </c>
      <c r="P13" s="444">
        <v>0</v>
      </c>
      <c r="Q13" s="450">
        <v>9.02198400000001</v>
      </c>
      <c r="R13" s="457">
        <v>8.8</v>
      </c>
      <c r="S13" s="442">
        <v>1.02522545454546</v>
      </c>
      <c r="T13" s="443">
        <v>0.221984000000008</v>
      </c>
      <c r="U13" s="444">
        <v>4.43716699999996</v>
      </c>
      <c r="V13" s="458">
        <v>0.31171435112338</v>
      </c>
      <c r="W13" s="442">
        <v>0.4</v>
      </c>
      <c r="X13" s="442">
        <v>0.779285877808449</v>
      </c>
      <c r="Y13" s="464">
        <v>-0.0882856488766203</v>
      </c>
      <c r="Z13" s="465">
        <v>0.188191565780994</v>
      </c>
      <c r="AA13" s="450">
        <v>17.10635</v>
      </c>
      <c r="AB13" s="441">
        <v>19.48195138</v>
      </c>
      <c r="AC13" s="442">
        <v>0.87806142548745</v>
      </c>
      <c r="AD13" s="443">
        <v>-2.37560138000001</v>
      </c>
      <c r="AE13" s="466">
        <v>17.8560139999999</v>
      </c>
      <c r="AF13" s="450">
        <v>6.43977199999999</v>
      </c>
      <c r="AG13" s="441">
        <v>4.940614</v>
      </c>
      <c r="AH13" s="442">
        <v>1.30343556489133</v>
      </c>
      <c r="AI13" s="443">
        <v>1.49915799999999</v>
      </c>
      <c r="AJ13" s="444">
        <v>4.6491</v>
      </c>
      <c r="AK13" s="450">
        <v>0</v>
      </c>
      <c r="AL13" s="441">
        <v>0</v>
      </c>
      <c r="AM13" s="442" t="s">
        <v>29</v>
      </c>
      <c r="AN13" s="443">
        <v>0</v>
      </c>
      <c r="AO13" s="444">
        <v>0</v>
      </c>
      <c r="AP13" s="450">
        <v>0</v>
      </c>
      <c r="AQ13" s="441">
        <v>0</v>
      </c>
      <c r="AR13" s="477" t="s">
        <v>29</v>
      </c>
      <c r="AS13" s="443">
        <v>0</v>
      </c>
      <c r="AT13" s="444">
        <v>0</v>
      </c>
      <c r="AU13" s="440">
        <v>-14.524138</v>
      </c>
      <c r="AV13" s="441">
        <v>-15.62256538</v>
      </c>
      <c r="AW13" s="477">
        <v>1.07031030776842</v>
      </c>
      <c r="AX13" s="481">
        <v>1.09842738000003</v>
      </c>
      <c r="AY13" s="444">
        <v>-18.067947</v>
      </c>
      <c r="AZ13" s="458">
        <v>-0.501816701547732</v>
      </c>
      <c r="BA13" s="442">
        <v>-0.710116608181818</v>
      </c>
      <c r="BB13" s="442">
        <v>1.29333197426183</v>
      </c>
      <c r="BC13" s="464">
        <v>0.208299906634087</v>
      </c>
      <c r="BD13" s="465">
        <v>-0.766307699570026</v>
      </c>
      <c r="BE13" s="476">
        <v>22</v>
      </c>
      <c r="BF13" s="491">
        <v>24</v>
      </c>
      <c r="BG13" s="442">
        <v>0.916666666666667</v>
      </c>
      <c r="BH13" s="492">
        <v>-2</v>
      </c>
      <c r="BI13" s="493">
        <v>23.75</v>
      </c>
      <c r="BJ13" s="498">
        <v>1.09633007575758</v>
      </c>
      <c r="BK13" s="498">
        <v>0.763888888888889</v>
      </c>
      <c r="BL13" s="442">
        <v>1.43519573553719</v>
      </c>
      <c r="BM13" s="498">
        <v>0.332441186868687</v>
      </c>
      <c r="BN13" s="458">
        <v>0.591033501094595</v>
      </c>
      <c r="BO13" s="442">
        <v>0.885543244545455</v>
      </c>
      <c r="BP13" s="442">
        <v>0.667424775396452</v>
      </c>
      <c r="BQ13" s="442">
        <v>-0.29450974345086</v>
      </c>
      <c r="BR13" s="465">
        <v>0.757319080680841</v>
      </c>
      <c r="BS13" s="476">
        <v>1.6919514683144</v>
      </c>
      <c r="BT13" s="491">
        <v>1.12925032872143</v>
      </c>
      <c r="BU13" s="442">
        <v>1.49829619286458</v>
      </c>
      <c r="BV13" s="492">
        <v>0.562701139592965</v>
      </c>
      <c r="BW13" s="493">
        <v>1.32044738540192</v>
      </c>
      <c r="BX13" s="476">
        <v>-0.849049505008373</v>
      </c>
      <c r="BY13" s="491">
        <v>-0.801899413219868</v>
      </c>
      <c r="BZ13" s="442">
        <v>0.941201987417371</v>
      </c>
      <c r="CA13" s="492">
        <v>-0.0471500917885048</v>
      </c>
      <c r="CB13" s="493">
        <v>-1.0118689983106</v>
      </c>
      <c r="CC13" s="477"/>
    </row>
    <row r="14" s="163" customFormat="1" spans="1:81">
      <c r="A14" s="445" t="s">
        <v>35</v>
      </c>
      <c r="B14" s="446">
        <v>77.2237019999999</v>
      </c>
      <c r="C14" s="447">
        <v>77.66</v>
      </c>
      <c r="D14" s="448">
        <v>0.994381946948235</v>
      </c>
      <c r="E14" s="447">
        <v>-0.43629800000005</v>
      </c>
      <c r="F14" s="449">
        <v>74.9327019999998</v>
      </c>
      <c r="G14" s="446">
        <v>30.174221</v>
      </c>
      <c r="H14" s="447">
        <v>26.4</v>
      </c>
      <c r="I14" s="448">
        <v>1.14296291666667</v>
      </c>
      <c r="J14" s="447">
        <v>3.774221</v>
      </c>
      <c r="K14" s="449">
        <v>31.76135</v>
      </c>
      <c r="L14" s="446">
        <v>9.67975699595058e-16</v>
      </c>
      <c r="M14" s="447">
        <v>0</v>
      </c>
      <c r="N14" s="448" t="s">
        <v>29</v>
      </c>
      <c r="O14" s="447">
        <v>9.67975699595058e-16</v>
      </c>
      <c r="P14" s="449">
        <v>1.211986</v>
      </c>
      <c r="Q14" s="446">
        <v>47.049481</v>
      </c>
      <c r="R14" s="447">
        <v>51.26</v>
      </c>
      <c r="S14" s="448">
        <v>0.917859559110417</v>
      </c>
      <c r="T14" s="447">
        <v>-4.21051900000005</v>
      </c>
      <c r="U14" s="459">
        <v>41.9593659999998</v>
      </c>
      <c r="V14" s="460">
        <v>0.609262179634952</v>
      </c>
      <c r="W14" s="448">
        <v>0.660056657223796</v>
      </c>
      <c r="X14" s="448">
        <v>0.923045276442652</v>
      </c>
      <c r="Y14" s="467">
        <v>-0.0507944775888443</v>
      </c>
      <c r="Z14" s="468">
        <v>0.559960669775393</v>
      </c>
      <c r="AA14" s="446">
        <v>33.674853</v>
      </c>
      <c r="AB14" s="447">
        <v>37.5607818</v>
      </c>
      <c r="AC14" s="448">
        <v>0.896542920200877</v>
      </c>
      <c r="AD14" s="447">
        <v>-3.88592880000004</v>
      </c>
      <c r="AE14" s="469">
        <v>32.6512679999999</v>
      </c>
      <c r="AF14" s="446">
        <v>64.174819</v>
      </c>
      <c r="AG14" s="447">
        <v>59.772332</v>
      </c>
      <c r="AH14" s="448">
        <v>1.07365426197526</v>
      </c>
      <c r="AI14" s="447">
        <v>4.40248699999997</v>
      </c>
      <c r="AJ14" s="449">
        <v>42.829535</v>
      </c>
      <c r="AK14" s="446">
        <v>0</v>
      </c>
      <c r="AL14" s="447">
        <v>0</v>
      </c>
      <c r="AM14" s="448" t="s">
        <v>29</v>
      </c>
      <c r="AN14" s="447">
        <v>0</v>
      </c>
      <c r="AO14" s="449">
        <v>0</v>
      </c>
      <c r="AP14" s="446">
        <v>0</v>
      </c>
      <c r="AQ14" s="447">
        <v>0</v>
      </c>
      <c r="AR14" s="467" t="s">
        <v>29</v>
      </c>
      <c r="AS14" s="447">
        <v>0</v>
      </c>
      <c r="AT14" s="449">
        <v>0.00277999999999999</v>
      </c>
      <c r="AU14" s="446">
        <v>-50.800191</v>
      </c>
      <c r="AV14" s="447">
        <v>-46.0731138</v>
      </c>
      <c r="AW14" s="467">
        <v>0.897400526899053</v>
      </c>
      <c r="AX14" s="482">
        <v>-4.72707719999995</v>
      </c>
      <c r="AY14" s="449">
        <v>-33.5242170000001</v>
      </c>
      <c r="AZ14" s="460">
        <v>-0.657831594242918</v>
      </c>
      <c r="BA14" s="448">
        <v>-0.593266981715169</v>
      </c>
      <c r="BB14" s="448">
        <v>0.891171067128852</v>
      </c>
      <c r="BC14" s="467">
        <v>-0.0645646125277489</v>
      </c>
      <c r="BD14" s="468">
        <v>-0.44739100693313</v>
      </c>
      <c r="BE14" s="494">
        <v>46</v>
      </c>
      <c r="BF14" s="495">
        <v>49</v>
      </c>
      <c r="BG14" s="448">
        <v>0.938775510204082</v>
      </c>
      <c r="BH14" s="448">
        <v>-3</v>
      </c>
      <c r="BI14" s="496">
        <v>49.3333333333333</v>
      </c>
      <c r="BJ14" s="497">
        <v>1.37408722419929</v>
      </c>
      <c r="BK14" s="497">
        <v>1.32074829931973</v>
      </c>
      <c r="BL14" s="448">
        <v>1.0403853822163</v>
      </c>
      <c r="BM14" s="497">
        <v>0.0533389248795593</v>
      </c>
      <c r="BN14" s="460">
        <v>0.436068876884457</v>
      </c>
      <c r="BO14" s="448">
        <v>0.483656731908318</v>
      </c>
      <c r="BP14" s="448">
        <v>0.90160820291677</v>
      </c>
      <c r="BQ14" s="448">
        <v>-0.0475878550238615</v>
      </c>
      <c r="BR14" s="468">
        <v>0.435741233513773</v>
      </c>
      <c r="BS14" s="494">
        <v>2.29321571203295</v>
      </c>
      <c r="BT14" s="495">
        <v>2.06758209702653</v>
      </c>
      <c r="BU14" s="448">
        <v>1.10912921684267</v>
      </c>
      <c r="BV14" s="448">
        <v>0.225633615006422</v>
      </c>
      <c r="BW14" s="496">
        <v>2.29494003111916</v>
      </c>
      <c r="BX14" s="494">
        <v>-1.50854974778955</v>
      </c>
      <c r="BY14" s="495">
        <v>-1.22662819015125</v>
      </c>
      <c r="BZ14" s="448">
        <v>0.770165434072134</v>
      </c>
      <c r="CA14" s="448">
        <v>-0.281921557638296</v>
      </c>
      <c r="CB14" s="496">
        <v>-1.02673553137355</v>
      </c>
      <c r="CC14" s="477"/>
    </row>
    <row r="15" s="163" customFormat="1" spans="1:81">
      <c r="A15" s="445" t="s">
        <v>36</v>
      </c>
      <c r="B15" s="446">
        <v>389.488867999999</v>
      </c>
      <c r="C15" s="447">
        <v>395.59589182</v>
      </c>
      <c r="D15" s="448">
        <v>0.98456246905926</v>
      </c>
      <c r="E15" s="447">
        <v>-6.10702382000085</v>
      </c>
      <c r="F15" s="449">
        <v>470.250063</v>
      </c>
      <c r="G15" s="446">
        <v>0</v>
      </c>
      <c r="H15" s="447">
        <v>0</v>
      </c>
      <c r="I15" s="448" t="s">
        <v>29</v>
      </c>
      <c r="J15" s="447">
        <v>0</v>
      </c>
      <c r="K15" s="449">
        <v>0</v>
      </c>
      <c r="L15" s="446">
        <v>0</v>
      </c>
      <c r="M15" s="447">
        <v>0</v>
      </c>
      <c r="N15" s="448" t="s">
        <v>29</v>
      </c>
      <c r="O15" s="447">
        <v>0</v>
      </c>
      <c r="P15" s="449">
        <v>2.77555756156289e-16</v>
      </c>
      <c r="Q15" s="446">
        <v>153.628558999998</v>
      </c>
      <c r="R15" s="447">
        <v>-381.074495380001</v>
      </c>
      <c r="S15" s="448">
        <v>2.40314573885823</v>
      </c>
      <c r="T15" s="447">
        <v>534.703054379999</v>
      </c>
      <c r="U15" s="459">
        <v>470.250063</v>
      </c>
      <c r="V15" s="460">
        <v>0.394436328280372</v>
      </c>
      <c r="W15" s="448">
        <v>-0.963292347720823</v>
      </c>
      <c r="X15" s="448">
        <v>2.40946689674596</v>
      </c>
      <c r="Y15" s="467">
        <v>1.35772867600119</v>
      </c>
      <c r="Z15" s="468">
        <v>1</v>
      </c>
      <c r="AA15" s="446">
        <v>87.5180429999999</v>
      </c>
      <c r="AB15" s="447">
        <v>100.5649559</v>
      </c>
      <c r="AC15" s="448">
        <v>0.870263823185347</v>
      </c>
      <c r="AD15" s="447">
        <v>-13.0469129000001</v>
      </c>
      <c r="AE15" s="469">
        <v>100.723054</v>
      </c>
      <c r="AF15" s="446">
        <v>258.979284000001</v>
      </c>
      <c r="AG15" s="447">
        <v>172.03507007</v>
      </c>
      <c r="AH15" s="448">
        <v>1.50538656969549</v>
      </c>
      <c r="AI15" s="447">
        <v>86.9442139300014</v>
      </c>
      <c r="AJ15" s="449">
        <v>225.605506</v>
      </c>
      <c r="AK15" s="446">
        <v>0</v>
      </c>
      <c r="AL15" s="447">
        <v>0</v>
      </c>
      <c r="AM15" s="448" t="s">
        <v>29</v>
      </c>
      <c r="AN15" s="447">
        <v>0</v>
      </c>
      <c r="AO15" s="449">
        <v>0</v>
      </c>
      <c r="AP15" s="446">
        <v>0</v>
      </c>
      <c r="AQ15" s="447">
        <v>0</v>
      </c>
      <c r="AR15" s="467" t="s">
        <v>29</v>
      </c>
      <c r="AS15" s="447">
        <v>0</v>
      </c>
      <c r="AT15" s="449">
        <v>0</v>
      </c>
      <c r="AU15" s="446">
        <v>42.9915409999979</v>
      </c>
      <c r="AV15" s="469">
        <v>122.99586585</v>
      </c>
      <c r="AW15" s="467">
        <v>0.349536471839049</v>
      </c>
      <c r="AX15" s="483">
        <v>-80.004324850002</v>
      </c>
      <c r="AY15" s="449">
        <v>143.921503</v>
      </c>
      <c r="AZ15" s="460">
        <v>0.110379383166345</v>
      </c>
      <c r="BA15" s="448">
        <v>0.310912899737504</v>
      </c>
      <c r="BB15" s="448">
        <v>0.355017058666707</v>
      </c>
      <c r="BC15" s="467">
        <v>-0.200533516571158</v>
      </c>
      <c r="BD15" s="468">
        <v>0.306053128588309</v>
      </c>
      <c r="BE15" s="494">
        <v>63</v>
      </c>
      <c r="BF15" s="495">
        <v>63</v>
      </c>
      <c r="BG15" s="448">
        <v>1</v>
      </c>
      <c r="BH15" s="448">
        <v>0</v>
      </c>
      <c r="BI15" s="496">
        <v>62.75</v>
      </c>
      <c r="BJ15" s="497">
        <v>5.15196915343914</v>
      </c>
      <c r="BK15" s="497">
        <v>5.23274989179894</v>
      </c>
      <c r="BL15" s="448">
        <v>0.98456246905926</v>
      </c>
      <c r="BM15" s="497">
        <v>-0.0807807383597998</v>
      </c>
      <c r="BN15" s="460">
        <v>0.224699728773763</v>
      </c>
      <c r="BO15" s="448">
        <v>0.254211325191815</v>
      </c>
      <c r="BP15" s="448">
        <v>0.88390919879048</v>
      </c>
      <c r="BQ15" s="448">
        <v>-0.0295115964180516</v>
      </c>
      <c r="BR15" s="468">
        <v>0.214190410432757</v>
      </c>
      <c r="BS15" s="494">
        <v>4.4503836540312</v>
      </c>
      <c r="BT15" s="495">
        <v>3.93373504994497</v>
      </c>
      <c r="BU15" s="448">
        <v>1.13133792630326</v>
      </c>
      <c r="BV15" s="448">
        <v>0.516648604086233</v>
      </c>
      <c r="BW15" s="496">
        <v>4.66874309629254</v>
      </c>
      <c r="BX15" s="494">
        <v>0.491230602585549</v>
      </c>
      <c r="BY15" s="495">
        <v>1.22304897117744</v>
      </c>
      <c r="BZ15" s="448">
        <v>0.401644262954275</v>
      </c>
      <c r="CA15" s="448">
        <v>-0.731818368591894</v>
      </c>
      <c r="CB15" s="496">
        <v>1.4288834311954</v>
      </c>
      <c r="CC15" s="477"/>
    </row>
    <row r="16" s="163" customFormat="1" spans="1:81">
      <c r="A16" s="445" t="s">
        <v>37</v>
      </c>
      <c r="B16" s="446">
        <v>419.096305</v>
      </c>
      <c r="C16" s="447">
        <v>412.69</v>
      </c>
      <c r="D16" s="448">
        <v>1.01552328624391</v>
      </c>
      <c r="E16" s="447">
        <v>6.40630500000003</v>
      </c>
      <c r="F16" s="449">
        <v>321.12822</v>
      </c>
      <c r="G16" s="446">
        <v>0</v>
      </c>
      <c r="H16" s="447">
        <v>0</v>
      </c>
      <c r="I16" s="448" t="s">
        <v>29</v>
      </c>
      <c r="J16" s="447">
        <v>0</v>
      </c>
      <c r="K16" s="449">
        <v>0</v>
      </c>
      <c r="L16" s="446">
        <v>0.01958</v>
      </c>
      <c r="M16" s="447">
        <v>0</v>
      </c>
      <c r="N16" s="448" t="s">
        <v>29</v>
      </c>
      <c r="O16" s="447">
        <v>0.01958</v>
      </c>
      <c r="P16" s="449">
        <v>0</v>
      </c>
      <c r="Q16" s="446">
        <v>311.238437</v>
      </c>
      <c r="R16" s="447">
        <v>5.62999999999994</v>
      </c>
      <c r="S16" s="448">
        <v>55.2821380106578</v>
      </c>
      <c r="T16" s="447">
        <v>305.608437</v>
      </c>
      <c r="U16" s="459">
        <v>321.12822</v>
      </c>
      <c r="V16" s="460">
        <v>0.742641806398174</v>
      </c>
      <c r="W16" s="448">
        <v>0.0136422011679467</v>
      </c>
      <c r="X16" s="448">
        <v>54.4370953965303</v>
      </c>
      <c r="Y16" s="467">
        <v>0.728999605230227</v>
      </c>
      <c r="Z16" s="468">
        <v>1</v>
      </c>
      <c r="AA16" s="446">
        <v>76.7396919999997</v>
      </c>
      <c r="AB16" s="447">
        <v>75.11461243</v>
      </c>
      <c r="AC16" s="448">
        <v>1.02163466624439</v>
      </c>
      <c r="AD16" s="447">
        <v>1.62507956999974</v>
      </c>
      <c r="AE16" s="469">
        <v>125.990772</v>
      </c>
      <c r="AF16" s="446">
        <v>128.353367</v>
      </c>
      <c r="AG16" s="447">
        <v>128.178097</v>
      </c>
      <c r="AH16" s="448">
        <v>1.00136739430606</v>
      </c>
      <c r="AI16" s="447">
        <v>0.175269999999983</v>
      </c>
      <c r="AJ16" s="449">
        <v>138.49177</v>
      </c>
      <c r="AK16" s="446">
        <v>0</v>
      </c>
      <c r="AL16" s="447">
        <v>0</v>
      </c>
      <c r="AM16" s="448" t="s">
        <v>29</v>
      </c>
      <c r="AN16" s="447">
        <v>0</v>
      </c>
      <c r="AO16" s="449">
        <v>0</v>
      </c>
      <c r="AP16" s="446">
        <v>0</v>
      </c>
      <c r="AQ16" s="447">
        <v>0</v>
      </c>
      <c r="AR16" s="467" t="s">
        <v>29</v>
      </c>
      <c r="AS16" s="447">
        <v>0</v>
      </c>
      <c r="AT16" s="449">
        <v>0.00321</v>
      </c>
      <c r="AU16" s="446">
        <v>213.983666</v>
      </c>
      <c r="AV16" s="469">
        <v>209.39729057</v>
      </c>
      <c r="AW16" s="467">
        <v>1.02190274486129</v>
      </c>
      <c r="AX16" s="483">
        <v>4.58637543000029</v>
      </c>
      <c r="AY16" s="449">
        <v>56.6424680000004</v>
      </c>
      <c r="AZ16" s="460">
        <v>0.510583518506564</v>
      </c>
      <c r="BA16" s="448">
        <v>0.507396085609053</v>
      </c>
      <c r="BB16" s="448">
        <v>1.00628194222998</v>
      </c>
      <c r="BC16" s="467">
        <v>0.00318743289751167</v>
      </c>
      <c r="BD16" s="468">
        <v>0.176385831179833</v>
      </c>
      <c r="BE16" s="494">
        <v>68</v>
      </c>
      <c r="BF16" s="495">
        <v>70</v>
      </c>
      <c r="BG16" s="448">
        <v>0.971428571428571</v>
      </c>
      <c r="BH16" s="448">
        <v>-2</v>
      </c>
      <c r="BI16" s="496">
        <v>67.83333333</v>
      </c>
      <c r="BJ16" s="497">
        <v>5.13598412990196</v>
      </c>
      <c r="BK16" s="497">
        <v>4.91297619047619</v>
      </c>
      <c r="BL16" s="448">
        <v>1.04539161819226</v>
      </c>
      <c r="BM16" s="497">
        <v>0.223007939425771</v>
      </c>
      <c r="BN16" s="460">
        <v>0.183107536583983</v>
      </c>
      <c r="BO16" s="448">
        <v>0.182012194213574</v>
      </c>
      <c r="BP16" s="448">
        <v>1.0060179614621</v>
      </c>
      <c r="BQ16" s="448">
        <v>0.00109534237040898</v>
      </c>
      <c r="BR16" s="468">
        <v>0.392337901664325</v>
      </c>
      <c r="BS16" s="494">
        <v>5.46127165847892</v>
      </c>
      <c r="BT16" s="495">
        <v>5.49413738085369</v>
      </c>
      <c r="BU16" s="448">
        <v>0.994018037756154</v>
      </c>
      <c r="BV16" s="448">
        <v>-0.0328657223747681</v>
      </c>
      <c r="BW16" s="496">
        <v>2.54882333763302</v>
      </c>
      <c r="BX16" s="494">
        <v>2.78843529890635</v>
      </c>
      <c r="BY16" s="495">
        <v>2.78770380084353</v>
      </c>
      <c r="BZ16" s="448">
        <v>1.00026240164489</v>
      </c>
      <c r="CA16" s="448">
        <v>0.000731498062812808</v>
      </c>
      <c r="CB16" s="496">
        <v>0.449576322938957</v>
      </c>
      <c r="CC16" s="159"/>
    </row>
    <row r="17" s="164" customFormat="1" outlineLevel="1" spans="1:81">
      <c r="A17" s="451" t="s">
        <v>38</v>
      </c>
      <c r="B17" s="440">
        <v>0</v>
      </c>
      <c r="C17" s="441">
        <v>0</v>
      </c>
      <c r="D17" s="442" t="s">
        <v>29</v>
      </c>
      <c r="E17" s="443">
        <v>0</v>
      </c>
      <c r="F17" s="444">
        <v>0</v>
      </c>
      <c r="G17" s="450">
        <v>0.0763229999999999</v>
      </c>
      <c r="H17" s="441">
        <v>0.2</v>
      </c>
      <c r="I17" s="442">
        <v>0.381614999999999</v>
      </c>
      <c r="J17" s="443">
        <v>-0.123677</v>
      </c>
      <c r="K17" s="444">
        <v>0.126838</v>
      </c>
      <c r="L17" s="450">
        <v>0</v>
      </c>
      <c r="M17" s="441">
        <v>0</v>
      </c>
      <c r="N17" s="442" t="s">
        <v>29</v>
      </c>
      <c r="O17" s="443">
        <v>0</v>
      </c>
      <c r="P17" s="444">
        <v>0</v>
      </c>
      <c r="Q17" s="450">
        <v>-0.0763229999999999</v>
      </c>
      <c r="R17" s="457">
        <v>-0.2</v>
      </c>
      <c r="S17" s="442">
        <v>1.618385</v>
      </c>
      <c r="T17" s="443">
        <v>0.123677</v>
      </c>
      <c r="U17" s="444">
        <v>-0.126838</v>
      </c>
      <c r="V17" s="458" t="s">
        <v>29</v>
      </c>
      <c r="W17" s="442" t="s">
        <v>29</v>
      </c>
      <c r="X17" s="442" t="s">
        <v>29</v>
      </c>
      <c r="Y17" s="464" t="s">
        <v>29</v>
      </c>
      <c r="Z17" s="465" t="s">
        <v>29</v>
      </c>
      <c r="AA17" s="450">
        <v>15.958644</v>
      </c>
      <c r="AB17" s="441">
        <v>14.8185287</v>
      </c>
      <c r="AC17" s="442">
        <v>1.07693849525021</v>
      </c>
      <c r="AD17" s="443">
        <v>1.14011529999998</v>
      </c>
      <c r="AE17" s="466">
        <v>9.10439799999988</v>
      </c>
      <c r="AF17" s="450">
        <v>13.685241</v>
      </c>
      <c r="AG17" s="441">
        <v>15.38298707</v>
      </c>
      <c r="AH17" s="442">
        <v>0.889634824350145</v>
      </c>
      <c r="AI17" s="443">
        <v>-1.69774607</v>
      </c>
      <c r="AJ17" s="444">
        <v>5.41859600000001</v>
      </c>
      <c r="AK17" s="450">
        <v>0</v>
      </c>
      <c r="AL17" s="441">
        <v>0</v>
      </c>
      <c r="AM17" s="442" t="s">
        <v>29</v>
      </c>
      <c r="AN17" s="443">
        <v>0</v>
      </c>
      <c r="AO17" s="444">
        <v>0</v>
      </c>
      <c r="AP17" s="450">
        <v>0</v>
      </c>
      <c r="AQ17" s="441">
        <v>0</v>
      </c>
      <c r="AR17" s="477" t="s">
        <v>29</v>
      </c>
      <c r="AS17" s="443">
        <v>0</v>
      </c>
      <c r="AT17" s="444">
        <v>0</v>
      </c>
      <c r="AU17" s="440">
        <v>-29.720208</v>
      </c>
      <c r="AV17" s="441">
        <v>-30.40151577</v>
      </c>
      <c r="AW17" s="477">
        <v>1.02241032240479</v>
      </c>
      <c r="AX17" s="481">
        <v>0.681307770000029</v>
      </c>
      <c r="AY17" s="444">
        <v>-14.6498319999999</v>
      </c>
      <c r="AZ17" s="458" t="s">
        <v>29</v>
      </c>
      <c r="BA17" s="442" t="s">
        <v>29</v>
      </c>
      <c r="BB17" s="442" t="s">
        <v>29</v>
      </c>
      <c r="BC17" s="464" t="s">
        <v>29</v>
      </c>
      <c r="BD17" s="465" t="s">
        <v>29</v>
      </c>
      <c r="BE17" s="476">
        <v>26</v>
      </c>
      <c r="BF17" s="491">
        <v>26</v>
      </c>
      <c r="BG17" s="442">
        <v>1</v>
      </c>
      <c r="BH17" s="492">
        <v>0</v>
      </c>
      <c r="BI17" s="493">
        <v>26.4166666666667</v>
      </c>
      <c r="BJ17" s="498">
        <v>0</v>
      </c>
      <c r="BK17" s="498">
        <v>0</v>
      </c>
      <c r="BL17" s="442" t="s">
        <v>29</v>
      </c>
      <c r="BM17" s="498">
        <v>0</v>
      </c>
      <c r="BN17" s="458" t="s">
        <v>29</v>
      </c>
      <c r="BO17" s="442" t="s">
        <v>29</v>
      </c>
      <c r="BP17" s="442" t="s">
        <v>29</v>
      </c>
      <c r="BQ17" s="442" t="s">
        <v>29</v>
      </c>
      <c r="BR17" s="465" t="s">
        <v>29</v>
      </c>
      <c r="BS17" s="476">
        <v>0</v>
      </c>
      <c r="BT17" s="491">
        <v>0</v>
      </c>
      <c r="BU17" s="442" t="s">
        <v>29</v>
      </c>
      <c r="BV17" s="492">
        <v>0</v>
      </c>
      <c r="BW17" s="493">
        <v>0</v>
      </c>
      <c r="BX17" s="476">
        <v>-1.8623266488055</v>
      </c>
      <c r="BY17" s="491">
        <v>-2.05158800751926</v>
      </c>
      <c r="BZ17" s="442">
        <v>1.09225115277536</v>
      </c>
      <c r="CA17" s="492">
        <v>0.189261358713761</v>
      </c>
      <c r="CB17" s="493">
        <v>-1.60909397853654</v>
      </c>
      <c r="CC17" s="477"/>
    </row>
    <row r="18" s="164" customFormat="1" outlineLevel="1" spans="1:81">
      <c r="A18" s="451" t="s">
        <v>39</v>
      </c>
      <c r="B18" s="440">
        <v>41.940202</v>
      </c>
      <c r="C18" s="441">
        <v>33.15</v>
      </c>
      <c r="D18" s="442">
        <v>1.26516446455505</v>
      </c>
      <c r="E18" s="443">
        <v>8.79020199999997</v>
      </c>
      <c r="F18" s="444">
        <v>40.263347</v>
      </c>
      <c r="G18" s="450">
        <v>-0.595506000000011</v>
      </c>
      <c r="H18" s="441">
        <v>27.8525</v>
      </c>
      <c r="I18" s="442">
        <v>-0.0213807019118575</v>
      </c>
      <c r="J18" s="443">
        <v>-28.448006</v>
      </c>
      <c r="K18" s="444">
        <v>60.342149999999</v>
      </c>
      <c r="L18" s="450">
        <v>0</v>
      </c>
      <c r="M18" s="441">
        <v>0</v>
      </c>
      <c r="N18" s="442" t="s">
        <v>29</v>
      </c>
      <c r="O18" s="443">
        <v>0</v>
      </c>
      <c r="P18" s="444">
        <v>0</v>
      </c>
      <c r="Q18" s="450">
        <v>42.535708</v>
      </c>
      <c r="R18" s="457">
        <v>5.2975</v>
      </c>
      <c r="S18" s="442">
        <v>8.02939273242095</v>
      </c>
      <c r="T18" s="443">
        <v>37.238208</v>
      </c>
      <c r="U18" s="444">
        <v>-20.078802999999</v>
      </c>
      <c r="V18" s="458">
        <v>1.0141989301816</v>
      </c>
      <c r="W18" s="442">
        <v>0.159803921568627</v>
      </c>
      <c r="X18" s="442">
        <v>6.34652091279281</v>
      </c>
      <c r="Y18" s="464">
        <v>0.854395008612968</v>
      </c>
      <c r="Z18" s="465">
        <v>-0.498686882637925</v>
      </c>
      <c r="AA18" s="450">
        <v>24.982929</v>
      </c>
      <c r="AB18" s="441">
        <v>25.82419803</v>
      </c>
      <c r="AC18" s="442">
        <v>0.967423227276111</v>
      </c>
      <c r="AD18" s="443">
        <v>-0.841269030000021</v>
      </c>
      <c r="AE18" s="466">
        <v>26.207481</v>
      </c>
      <c r="AF18" s="450">
        <v>4.455445</v>
      </c>
      <c r="AG18" s="441">
        <v>6.890842</v>
      </c>
      <c r="AH18" s="442">
        <v>0.646574830768141</v>
      </c>
      <c r="AI18" s="443">
        <v>-2.435397</v>
      </c>
      <c r="AJ18" s="444">
        <v>4.07085499999999</v>
      </c>
      <c r="AK18" s="450">
        <v>0</v>
      </c>
      <c r="AL18" s="441">
        <v>0</v>
      </c>
      <c r="AM18" s="442" t="s">
        <v>29</v>
      </c>
      <c r="AN18" s="443">
        <v>0</v>
      </c>
      <c r="AO18" s="444">
        <v>0</v>
      </c>
      <c r="AP18" s="450">
        <v>0</v>
      </c>
      <c r="AQ18" s="441">
        <v>0</v>
      </c>
      <c r="AR18" s="477" t="s">
        <v>29</v>
      </c>
      <c r="AS18" s="443">
        <v>0</v>
      </c>
      <c r="AT18" s="444">
        <v>0</v>
      </c>
      <c r="AU18" s="440">
        <v>13.097334</v>
      </c>
      <c r="AV18" s="441">
        <v>-27.41754003</v>
      </c>
      <c r="AW18" s="477">
        <v>2.47769909283141</v>
      </c>
      <c r="AX18" s="481">
        <v>40.51487403</v>
      </c>
      <c r="AY18" s="444">
        <v>-50.357138999999</v>
      </c>
      <c r="AZ18" s="458">
        <v>0.312285906491342</v>
      </c>
      <c r="BA18" s="442">
        <v>-0.827075114027149</v>
      </c>
      <c r="BB18" s="442">
        <v>2.37757865179956</v>
      </c>
      <c r="BC18" s="464">
        <v>1.13936102051849</v>
      </c>
      <c r="BD18" s="465">
        <v>-1.25069431013768</v>
      </c>
      <c r="BE18" s="476">
        <v>37</v>
      </c>
      <c r="BF18" s="491">
        <v>37</v>
      </c>
      <c r="BG18" s="442">
        <v>1</v>
      </c>
      <c r="BH18" s="492">
        <v>0</v>
      </c>
      <c r="BI18" s="493">
        <v>38.8333333366667</v>
      </c>
      <c r="BJ18" s="498">
        <v>0.989155707547169</v>
      </c>
      <c r="BK18" s="498">
        <v>0.746621621621622</v>
      </c>
      <c r="BL18" s="442">
        <v>1.32484203363784</v>
      </c>
      <c r="BM18" s="498">
        <v>0.242534085925548</v>
      </c>
      <c r="BN18" s="458">
        <v>0.595679748991195</v>
      </c>
      <c r="BO18" s="442">
        <v>0.779010498642534</v>
      </c>
      <c r="BP18" s="442">
        <v>0.764662029625015</v>
      </c>
      <c r="BQ18" s="442">
        <v>-0.183330749651339</v>
      </c>
      <c r="BR18" s="465">
        <v>0.650901699751886</v>
      </c>
      <c r="BS18" s="476">
        <v>1.67875440065494</v>
      </c>
      <c r="BT18" s="491">
        <v>1.28367974724673</v>
      </c>
      <c r="BU18" s="442">
        <v>1.30776730275256</v>
      </c>
      <c r="BV18" s="492">
        <v>0.39507465340821</v>
      </c>
      <c r="BW18" s="493">
        <v>1.5363302943919</v>
      </c>
      <c r="BX18" s="476">
        <v>0.524251339784859</v>
      </c>
      <c r="BY18" s="491">
        <v>-1.06169957332843</v>
      </c>
      <c r="BZ18" s="442">
        <v>2.49378501504086</v>
      </c>
      <c r="CA18" s="492">
        <v>1.58595091311329</v>
      </c>
      <c r="CB18" s="493">
        <v>-1.92147955768809</v>
      </c>
      <c r="CC18" s="477"/>
    </row>
    <row r="19" s="164" customFormat="1" outlineLevel="1" spans="1:81">
      <c r="A19" s="451" t="s">
        <v>40</v>
      </c>
      <c r="B19" s="440">
        <v>6.760377</v>
      </c>
      <c r="C19" s="441">
        <v>10</v>
      </c>
      <c r="D19" s="442">
        <v>0.6760377</v>
      </c>
      <c r="E19" s="443">
        <v>-3.239623</v>
      </c>
      <c r="F19" s="444">
        <v>45.082275</v>
      </c>
      <c r="G19" s="450">
        <v>0</v>
      </c>
      <c r="H19" s="441">
        <v>0</v>
      </c>
      <c r="I19" s="442" t="s">
        <v>29</v>
      </c>
      <c r="J19" s="443">
        <v>0</v>
      </c>
      <c r="K19" s="444">
        <v>0</v>
      </c>
      <c r="L19" s="450">
        <v>0</v>
      </c>
      <c r="M19" s="441">
        <v>0</v>
      </c>
      <c r="N19" s="442" t="s">
        <v>29</v>
      </c>
      <c r="O19" s="443">
        <v>0</v>
      </c>
      <c r="P19" s="444">
        <v>0</v>
      </c>
      <c r="Q19" s="450">
        <v>6.760377</v>
      </c>
      <c r="R19" s="457">
        <v>10</v>
      </c>
      <c r="S19" s="442">
        <v>0.6760377</v>
      </c>
      <c r="T19" s="443">
        <v>-3.239623</v>
      </c>
      <c r="U19" s="444">
        <v>45.082275</v>
      </c>
      <c r="V19" s="458">
        <v>1</v>
      </c>
      <c r="W19" s="442">
        <v>1</v>
      </c>
      <c r="X19" s="442">
        <v>1</v>
      </c>
      <c r="Y19" s="464">
        <v>0</v>
      </c>
      <c r="Z19" s="465">
        <v>1</v>
      </c>
      <c r="AA19" s="450">
        <v>0</v>
      </c>
      <c r="AB19" s="441">
        <v>0</v>
      </c>
      <c r="AC19" s="442" t="s">
        <v>29</v>
      </c>
      <c r="AD19" s="443">
        <v>0</v>
      </c>
      <c r="AE19" s="466">
        <v>0</v>
      </c>
      <c r="AF19" s="450">
        <v>9.66730199999999</v>
      </c>
      <c r="AG19" s="441">
        <v>3.952</v>
      </c>
      <c r="AH19" s="442">
        <v>2.44617965587044</v>
      </c>
      <c r="AI19" s="443">
        <v>5.71530199999999</v>
      </c>
      <c r="AJ19" s="444">
        <v>0</v>
      </c>
      <c r="AK19" s="450">
        <v>0</v>
      </c>
      <c r="AL19" s="441">
        <v>0</v>
      </c>
      <c r="AM19" s="442" t="s">
        <v>29</v>
      </c>
      <c r="AN19" s="443">
        <v>0</v>
      </c>
      <c r="AO19" s="444">
        <v>0</v>
      </c>
      <c r="AP19" s="450">
        <v>0</v>
      </c>
      <c r="AQ19" s="441">
        <v>0</v>
      </c>
      <c r="AR19" s="477" t="s">
        <v>29</v>
      </c>
      <c r="AS19" s="443">
        <v>0</v>
      </c>
      <c r="AT19" s="444">
        <v>0</v>
      </c>
      <c r="AU19" s="440">
        <v>-2.90692499999999</v>
      </c>
      <c r="AV19" s="441">
        <v>6.048</v>
      </c>
      <c r="AW19" s="477">
        <v>-0.480642361111109</v>
      </c>
      <c r="AX19" s="481">
        <v>-8.95492499999999</v>
      </c>
      <c r="AY19" s="444">
        <v>45.082275</v>
      </c>
      <c r="AZ19" s="458">
        <v>-0.429994510661164</v>
      </c>
      <c r="BA19" s="442">
        <v>0.6048</v>
      </c>
      <c r="BB19" s="442">
        <v>-0.710969759691079</v>
      </c>
      <c r="BC19" s="464">
        <v>-1.03479451066116</v>
      </c>
      <c r="BD19" s="465">
        <v>1</v>
      </c>
      <c r="BE19" s="476">
        <v>0</v>
      </c>
      <c r="BF19" s="491">
        <v>0</v>
      </c>
      <c r="BG19" s="442" t="s">
        <v>29</v>
      </c>
      <c r="BH19" s="492">
        <v>0</v>
      </c>
      <c r="BI19" s="493">
        <v>0</v>
      </c>
      <c r="BJ19" s="498" t="s">
        <v>29</v>
      </c>
      <c r="BK19" s="498" t="s">
        <v>29</v>
      </c>
      <c r="BL19" s="442" t="s">
        <v>29</v>
      </c>
      <c r="BM19" s="498" t="s">
        <v>29</v>
      </c>
      <c r="BN19" s="458">
        <v>0</v>
      </c>
      <c r="BO19" s="442">
        <v>0</v>
      </c>
      <c r="BP19" s="442" t="s">
        <v>29</v>
      </c>
      <c r="BQ19" s="442">
        <v>0</v>
      </c>
      <c r="BR19" s="465">
        <v>0</v>
      </c>
      <c r="BS19" s="476" t="s">
        <v>29</v>
      </c>
      <c r="BT19" s="491" t="s">
        <v>29</v>
      </c>
      <c r="BU19" s="442" t="s">
        <v>29</v>
      </c>
      <c r="BV19" s="492" t="s">
        <v>29</v>
      </c>
      <c r="BW19" s="493" t="s">
        <v>29</v>
      </c>
      <c r="BX19" s="476" t="s">
        <v>29</v>
      </c>
      <c r="BY19" s="491" t="s">
        <v>29</v>
      </c>
      <c r="BZ19" s="442" t="s">
        <v>29</v>
      </c>
      <c r="CA19" s="492" t="s">
        <v>29</v>
      </c>
      <c r="CB19" s="493" t="s">
        <v>29</v>
      </c>
      <c r="CC19" s="477"/>
    </row>
    <row r="20" s="164" customFormat="1" outlineLevel="1" spans="1:81">
      <c r="A20" s="451" t="s">
        <v>41</v>
      </c>
      <c r="B20" s="440">
        <v>32.6943099999999</v>
      </c>
      <c r="C20" s="441">
        <v>44.8</v>
      </c>
      <c r="D20" s="442">
        <v>0.72978370535714</v>
      </c>
      <c r="E20" s="443">
        <v>-12.1056900000001</v>
      </c>
      <c r="F20" s="444">
        <v>39.388698</v>
      </c>
      <c r="G20" s="450">
        <v>0</v>
      </c>
      <c r="H20" s="441">
        <v>0</v>
      </c>
      <c r="I20" s="442" t="s">
        <v>29</v>
      </c>
      <c r="J20" s="443">
        <v>0</v>
      </c>
      <c r="K20" s="444">
        <v>0</v>
      </c>
      <c r="L20" s="450">
        <v>0</v>
      </c>
      <c r="M20" s="441">
        <v>0</v>
      </c>
      <c r="N20" s="442" t="s">
        <v>29</v>
      </c>
      <c r="O20" s="443">
        <v>0</v>
      </c>
      <c r="P20" s="444">
        <v>0</v>
      </c>
      <c r="Q20" s="440">
        <v>5.7867629999999</v>
      </c>
      <c r="R20" s="457">
        <v>20.26104528</v>
      </c>
      <c r="S20" s="442">
        <v>0.285610289105474</v>
      </c>
      <c r="T20" s="443">
        <v>-14.4742822800001</v>
      </c>
      <c r="U20" s="444">
        <v>39.388698</v>
      </c>
      <c r="V20" s="458">
        <v>0.176996027749169</v>
      </c>
      <c r="W20" s="442">
        <v>0.452255475</v>
      </c>
      <c r="X20" s="442">
        <v>0.391362929877562</v>
      </c>
      <c r="Y20" s="464">
        <v>-0.275259447250831</v>
      </c>
      <c r="Z20" s="465">
        <v>1</v>
      </c>
      <c r="AA20" s="450">
        <v>26.907547</v>
      </c>
      <c r="AB20" s="441">
        <v>24.53895472</v>
      </c>
      <c r="AC20" s="442">
        <v>1.09652376423636</v>
      </c>
      <c r="AD20" s="443">
        <v>2.36859227999999</v>
      </c>
      <c r="AE20" s="466">
        <v>20.469004</v>
      </c>
      <c r="AF20" s="450">
        <v>0.248992999999999</v>
      </c>
      <c r="AG20" s="441">
        <v>0.54</v>
      </c>
      <c r="AH20" s="442">
        <v>0.461098148148146</v>
      </c>
      <c r="AI20" s="443">
        <v>-0.291007000000001</v>
      </c>
      <c r="AJ20" s="444">
        <v>0.433071</v>
      </c>
      <c r="AK20" s="476">
        <v>0.0575</v>
      </c>
      <c r="AL20" s="441">
        <v>0</v>
      </c>
      <c r="AM20" s="442" t="s">
        <v>29</v>
      </c>
      <c r="AN20" s="443">
        <v>0.0575</v>
      </c>
      <c r="AO20" s="444">
        <v>0.1384</v>
      </c>
      <c r="AP20" s="450">
        <v>0</v>
      </c>
      <c r="AQ20" s="441">
        <v>0</v>
      </c>
      <c r="AR20" s="477" t="s">
        <v>29</v>
      </c>
      <c r="AS20" s="443">
        <v>0</v>
      </c>
      <c r="AT20" s="444">
        <v>0</v>
      </c>
      <c r="AU20" s="440">
        <v>5.5952699999999</v>
      </c>
      <c r="AV20" s="441">
        <v>19.72104528</v>
      </c>
      <c r="AW20" s="477">
        <v>0.283720762290137</v>
      </c>
      <c r="AX20" s="481">
        <v>-14.1257752800001</v>
      </c>
      <c r="AY20" s="444">
        <v>18.625023</v>
      </c>
      <c r="AZ20" s="458">
        <v>0.171138953536561</v>
      </c>
      <c r="BA20" s="442">
        <v>0.440201903571429</v>
      </c>
      <c r="BB20" s="442">
        <v>0.388773769827171</v>
      </c>
      <c r="BC20" s="464">
        <v>-0.269062950034868</v>
      </c>
      <c r="BD20" s="465">
        <v>0.472851958701453</v>
      </c>
      <c r="BE20" s="476">
        <v>50</v>
      </c>
      <c r="BF20" s="491">
        <v>48</v>
      </c>
      <c r="BG20" s="442">
        <v>1.04166666666667</v>
      </c>
      <c r="BH20" s="492">
        <v>2</v>
      </c>
      <c r="BI20" s="493">
        <v>48.5</v>
      </c>
      <c r="BJ20" s="498">
        <v>0.554140847457625</v>
      </c>
      <c r="BK20" s="498">
        <v>0.777777777777778</v>
      </c>
      <c r="BL20" s="442">
        <v>0.71246680387409</v>
      </c>
      <c r="BM20" s="498">
        <v>-0.223636930320152</v>
      </c>
      <c r="BN20" s="458">
        <v>0.823003972250831</v>
      </c>
      <c r="BO20" s="442">
        <v>0.547744525</v>
      </c>
      <c r="BP20" s="442">
        <v>1.50253253969235</v>
      </c>
      <c r="BQ20" s="442">
        <v>0.275259447250831</v>
      </c>
      <c r="BR20" s="465">
        <v>0.519666935931723</v>
      </c>
      <c r="BS20" s="476">
        <v>1.21506096412281</v>
      </c>
      <c r="BT20" s="491">
        <v>1.82566863630449</v>
      </c>
      <c r="BU20" s="442">
        <v>0.665542990639492</v>
      </c>
      <c r="BV20" s="492">
        <v>-0.610607672181676</v>
      </c>
      <c r="BW20" s="493">
        <v>1.92430945834004</v>
      </c>
      <c r="BX20" s="476">
        <v>0.207944261883103</v>
      </c>
      <c r="BY20" s="491">
        <v>0.80366280899189</v>
      </c>
      <c r="BZ20" s="442">
        <v>0.258745657452965</v>
      </c>
      <c r="CA20" s="492">
        <v>-0.595718547108787</v>
      </c>
      <c r="CB20" s="493">
        <v>0.909913496523819</v>
      </c>
      <c r="CC20" s="477"/>
    </row>
    <row r="21" s="163" customFormat="1" spans="1:81">
      <c r="A21" s="445" t="s">
        <v>42</v>
      </c>
      <c r="B21" s="446">
        <v>81.3948889999999</v>
      </c>
      <c r="C21" s="447">
        <v>87.95</v>
      </c>
      <c r="D21" s="448">
        <v>0.925467754405911</v>
      </c>
      <c r="E21" s="447">
        <v>-6.55511100000012</v>
      </c>
      <c r="F21" s="449">
        <v>124.73432</v>
      </c>
      <c r="G21" s="446">
        <v>-0.519183000000011</v>
      </c>
      <c r="H21" s="447">
        <v>28.0525</v>
      </c>
      <c r="I21" s="448">
        <v>-0.01850754834685</v>
      </c>
      <c r="J21" s="447">
        <v>-28.571683</v>
      </c>
      <c r="K21" s="449">
        <v>60.468987999999</v>
      </c>
      <c r="L21" s="446">
        <v>0</v>
      </c>
      <c r="M21" s="447">
        <v>0</v>
      </c>
      <c r="N21" s="448" t="s">
        <v>29</v>
      </c>
      <c r="O21" s="447">
        <v>0</v>
      </c>
      <c r="P21" s="449">
        <v>0</v>
      </c>
      <c r="Q21" s="446">
        <v>55.0065249999999</v>
      </c>
      <c r="R21" s="447">
        <v>35.35854528</v>
      </c>
      <c r="S21" s="448">
        <v>1.55567839582794</v>
      </c>
      <c r="T21" s="447">
        <v>19.6479797199999</v>
      </c>
      <c r="U21" s="459">
        <v>64.265332000001</v>
      </c>
      <c r="V21" s="460">
        <v>0.675798267874043</v>
      </c>
      <c r="W21" s="448">
        <v>0.402030077089255</v>
      </c>
      <c r="X21" s="448">
        <v>1.68096445113485</v>
      </c>
      <c r="Y21" s="467">
        <v>0.273768190784787</v>
      </c>
      <c r="Z21" s="468">
        <v>0.515217720351552</v>
      </c>
      <c r="AA21" s="446">
        <v>67.8491199999999</v>
      </c>
      <c r="AB21" s="447">
        <v>65.18168145</v>
      </c>
      <c r="AC21" s="448">
        <v>1.04092313193924</v>
      </c>
      <c r="AD21" s="447">
        <v>2.66743854999994</v>
      </c>
      <c r="AE21" s="469">
        <v>55.7808829999998</v>
      </c>
      <c r="AF21" s="446">
        <v>28.056981</v>
      </c>
      <c r="AG21" s="447">
        <v>26.76582907</v>
      </c>
      <c r="AH21" s="448">
        <v>1.04823881698651</v>
      </c>
      <c r="AI21" s="447">
        <v>1.29115192999999</v>
      </c>
      <c r="AJ21" s="449">
        <v>9.922522</v>
      </c>
      <c r="AK21" s="446">
        <v>0.0575</v>
      </c>
      <c r="AL21" s="447">
        <v>0</v>
      </c>
      <c r="AM21" s="448" t="s">
        <v>29</v>
      </c>
      <c r="AN21" s="447">
        <v>0.0575</v>
      </c>
      <c r="AO21" s="449">
        <v>0.1384</v>
      </c>
      <c r="AP21" s="446">
        <v>0</v>
      </c>
      <c r="AQ21" s="447">
        <v>0</v>
      </c>
      <c r="AR21" s="467" t="s">
        <v>29</v>
      </c>
      <c r="AS21" s="447">
        <v>0</v>
      </c>
      <c r="AT21" s="449">
        <v>0</v>
      </c>
      <c r="AU21" s="446">
        <v>-13.9345290000001</v>
      </c>
      <c r="AV21" s="447">
        <v>-32.05001052</v>
      </c>
      <c r="AW21" s="467">
        <v>1.56522544692132</v>
      </c>
      <c r="AX21" s="482">
        <v>18.1154815199999</v>
      </c>
      <c r="AY21" s="449">
        <v>-1.29967299999885</v>
      </c>
      <c r="AZ21" s="460">
        <v>-0.171196609163016</v>
      </c>
      <c r="BA21" s="448">
        <v>-0.364411717111995</v>
      </c>
      <c r="BB21" s="448">
        <v>1.5302110192291</v>
      </c>
      <c r="BC21" s="467">
        <v>0.193215107948979</v>
      </c>
      <c r="BD21" s="468">
        <v>-0.0104195300860169</v>
      </c>
      <c r="BE21" s="494">
        <v>113</v>
      </c>
      <c r="BF21" s="495">
        <v>111</v>
      </c>
      <c r="BG21" s="448">
        <v>1.01801801801802</v>
      </c>
      <c r="BH21" s="448">
        <v>2</v>
      </c>
      <c r="BI21" s="496">
        <v>113.750000003333</v>
      </c>
      <c r="BJ21" s="497">
        <v>0.591532623546511</v>
      </c>
      <c r="BK21" s="497">
        <v>0.660285285285285</v>
      </c>
      <c r="BL21" s="448">
        <v>0.895874308770838</v>
      </c>
      <c r="BM21" s="497">
        <v>-0.0687526617387746</v>
      </c>
      <c r="BN21" s="460">
        <v>0.833579612105621</v>
      </c>
      <c r="BO21" s="448">
        <v>0.74112201762365</v>
      </c>
      <c r="BP21" s="448">
        <v>1.12475353893604</v>
      </c>
      <c r="BQ21" s="448">
        <v>0.0924575944819708</v>
      </c>
      <c r="BR21" s="468">
        <v>0.447197555572515</v>
      </c>
      <c r="BS21" s="494">
        <v>1.19964546334573</v>
      </c>
      <c r="BT21" s="495">
        <v>1.34930548036668</v>
      </c>
      <c r="BU21" s="448">
        <v>0.889083666227845</v>
      </c>
      <c r="BV21" s="448">
        <v>-0.149660017020949</v>
      </c>
      <c r="BW21" s="496">
        <v>2.23614818001358</v>
      </c>
      <c r="BX21" s="494">
        <v>-0.205375235522584</v>
      </c>
      <c r="BY21" s="495">
        <v>-0.491702727009047</v>
      </c>
      <c r="BZ21" s="448">
        <v>1.58231829062277</v>
      </c>
      <c r="CA21" s="448">
        <v>0.286327491486463</v>
      </c>
      <c r="CB21" s="496">
        <v>-0.0232996132384433</v>
      </c>
      <c r="CC21" s="477"/>
    </row>
    <row r="22" s="164" customFormat="1" outlineLevel="1" spans="1:81">
      <c r="A22" s="451" t="s">
        <v>43</v>
      </c>
      <c r="B22" s="440">
        <v>1.316667</v>
      </c>
      <c r="C22" s="441">
        <v>6.9</v>
      </c>
      <c r="D22" s="442">
        <v>0.190821304347826</v>
      </c>
      <c r="E22" s="443">
        <v>-5.583333</v>
      </c>
      <c r="F22" s="444">
        <v>3.816667</v>
      </c>
      <c r="G22" s="450">
        <v>0</v>
      </c>
      <c r="H22" s="441">
        <v>0</v>
      </c>
      <c r="I22" s="442" t="s">
        <v>29</v>
      </c>
      <c r="J22" s="443">
        <v>0</v>
      </c>
      <c r="K22" s="444">
        <v>0</v>
      </c>
      <c r="L22" s="450">
        <v>0</v>
      </c>
      <c r="M22" s="441">
        <v>0</v>
      </c>
      <c r="N22" s="442" t="s">
        <v>29</v>
      </c>
      <c r="O22" s="443">
        <v>0</v>
      </c>
      <c r="P22" s="444">
        <v>0</v>
      </c>
      <c r="Q22" s="450">
        <v>0</v>
      </c>
      <c r="R22" s="457">
        <v>0</v>
      </c>
      <c r="S22" s="442" t="s">
        <v>29</v>
      </c>
      <c r="T22" s="443">
        <v>0</v>
      </c>
      <c r="U22" s="444">
        <v>3.816667</v>
      </c>
      <c r="V22" s="458">
        <v>0</v>
      </c>
      <c r="W22" s="442">
        <v>0</v>
      </c>
      <c r="X22" s="442" t="s">
        <v>29</v>
      </c>
      <c r="Y22" s="464">
        <v>0</v>
      </c>
      <c r="Z22" s="465">
        <v>1</v>
      </c>
      <c r="AA22" s="450">
        <v>54.21321</v>
      </c>
      <c r="AB22" s="441">
        <v>52.60003593</v>
      </c>
      <c r="AC22" s="442">
        <v>1.03066868760597</v>
      </c>
      <c r="AD22" s="443">
        <v>1.61317406999996</v>
      </c>
      <c r="AE22" s="466">
        <v>53.7633159999999</v>
      </c>
      <c r="AF22" s="450">
        <v>9.830327</v>
      </c>
      <c r="AG22" s="441">
        <v>16.65691767</v>
      </c>
      <c r="AH22" s="442">
        <v>0.590164830898153</v>
      </c>
      <c r="AI22" s="443">
        <v>-6.82659067</v>
      </c>
      <c r="AJ22" s="444">
        <v>19.689103</v>
      </c>
      <c r="AK22" s="450">
        <v>0</v>
      </c>
      <c r="AL22" s="441">
        <v>0</v>
      </c>
      <c r="AM22" s="442" t="s">
        <v>29</v>
      </c>
      <c r="AN22" s="443">
        <v>0</v>
      </c>
      <c r="AO22" s="444">
        <v>0</v>
      </c>
      <c r="AP22" s="450">
        <v>0.219011999999999</v>
      </c>
      <c r="AQ22" s="441">
        <v>0</v>
      </c>
      <c r="AR22" s="477" t="s">
        <v>29</v>
      </c>
      <c r="AS22" s="443">
        <v>0.219011999999999</v>
      </c>
      <c r="AT22" s="444">
        <v>0</v>
      </c>
      <c r="AU22" s="440">
        <v>-62.945882</v>
      </c>
      <c r="AV22" s="441">
        <v>-62.3569536</v>
      </c>
      <c r="AW22" s="477">
        <v>0.990555529640243</v>
      </c>
      <c r="AX22" s="481">
        <v>-0.588928399999965</v>
      </c>
      <c r="AY22" s="444">
        <v>-69.6357519999998</v>
      </c>
      <c r="AZ22" s="458">
        <v>-47.8069868843071</v>
      </c>
      <c r="BA22" s="442">
        <v>-9.03723965217391</v>
      </c>
      <c r="BB22" s="442">
        <v>-3.28999879656916</v>
      </c>
      <c r="BC22" s="464">
        <v>-38.7697472321332</v>
      </c>
      <c r="BD22" s="465">
        <v>-18.2451736030416</v>
      </c>
      <c r="BE22" s="476">
        <v>76</v>
      </c>
      <c r="BF22" s="491">
        <v>78</v>
      </c>
      <c r="BG22" s="442">
        <v>0.974358974358974</v>
      </c>
      <c r="BH22" s="492">
        <v>-2</v>
      </c>
      <c r="BI22" s="493">
        <v>77.5</v>
      </c>
      <c r="BJ22" s="498">
        <v>0.0142805531453362</v>
      </c>
      <c r="BK22" s="498">
        <v>0.072938689217759</v>
      </c>
      <c r="BL22" s="442">
        <v>0.195788453267943</v>
      </c>
      <c r="BM22" s="498">
        <v>-0.0586581360724228</v>
      </c>
      <c r="BN22" s="458">
        <v>41.1745794494735</v>
      </c>
      <c r="BO22" s="442">
        <v>7.62319361304348</v>
      </c>
      <c r="BP22" s="442">
        <v>5.40122441322004</v>
      </c>
      <c r="BQ22" s="442">
        <v>33.5513858364301</v>
      </c>
      <c r="BR22" s="465">
        <v>14.0864571103531</v>
      </c>
      <c r="BS22" s="476">
        <v>0.0242868297228665</v>
      </c>
      <c r="BT22" s="491">
        <v>0.131178617618864</v>
      </c>
      <c r="BU22" s="442">
        <v>0.18514320522443</v>
      </c>
      <c r="BV22" s="492">
        <v>-0.106891787895998</v>
      </c>
      <c r="BW22" s="493">
        <v>0.0709901710675735</v>
      </c>
      <c r="BX22" s="476">
        <v>-1.16108015002248</v>
      </c>
      <c r="BY22" s="491">
        <v>-1.18549260466256</v>
      </c>
      <c r="BZ22" s="442">
        <v>1.02059266716981</v>
      </c>
      <c r="CA22" s="492">
        <v>0.024412454640085</v>
      </c>
      <c r="CB22" s="493">
        <v>-1.2952279952375</v>
      </c>
      <c r="CC22" s="477"/>
    </row>
    <row r="23" s="164" customFormat="1" outlineLevel="1" spans="1:81">
      <c r="A23" s="451" t="s">
        <v>44</v>
      </c>
      <c r="B23" s="440">
        <v>2.92984699999999</v>
      </c>
      <c r="C23" s="441">
        <v>3.62</v>
      </c>
      <c r="D23" s="442">
        <v>0.809349999999997</v>
      </c>
      <c r="E23" s="443">
        <v>-0.690153000000012</v>
      </c>
      <c r="F23" s="444">
        <v>3.88163000001009</v>
      </c>
      <c r="G23" s="450">
        <v>0.00540299999999999</v>
      </c>
      <c r="H23" s="441">
        <v>0</v>
      </c>
      <c r="I23" s="442" t="s">
        <v>29</v>
      </c>
      <c r="J23" s="443">
        <v>0.00540299999999999</v>
      </c>
      <c r="K23" s="444">
        <v>0</v>
      </c>
      <c r="L23" s="450">
        <v>2.04836148043341e-13</v>
      </c>
      <c r="M23" s="441">
        <v>0</v>
      </c>
      <c r="N23" s="442" t="s">
        <v>29</v>
      </c>
      <c r="O23" s="443">
        <v>2.04836148043341e-13</v>
      </c>
      <c r="P23" s="444">
        <v>3.8505310051562e-13</v>
      </c>
      <c r="Q23" s="450">
        <v>0</v>
      </c>
      <c r="R23" s="457">
        <v>0</v>
      </c>
      <c r="S23" s="442" t="s">
        <v>29</v>
      </c>
      <c r="T23" s="443">
        <v>0</v>
      </c>
      <c r="U23" s="444">
        <v>3.88163000000971</v>
      </c>
      <c r="V23" s="458">
        <v>0</v>
      </c>
      <c r="W23" s="442">
        <v>0</v>
      </c>
      <c r="X23" s="442" t="s">
        <v>29</v>
      </c>
      <c r="Y23" s="464">
        <v>0</v>
      </c>
      <c r="Z23" s="465">
        <v>0.999999999999901</v>
      </c>
      <c r="AA23" s="450">
        <v>19.009143</v>
      </c>
      <c r="AB23" s="441">
        <v>17.86003212</v>
      </c>
      <c r="AC23" s="442">
        <v>1.06433979918284</v>
      </c>
      <c r="AD23" s="443">
        <v>1.14911087999996</v>
      </c>
      <c r="AE23" s="466">
        <v>18.3539419999999</v>
      </c>
      <c r="AF23" s="450">
        <v>2.87340499999998</v>
      </c>
      <c r="AG23" s="441">
        <v>3.397252</v>
      </c>
      <c r="AH23" s="442">
        <v>0.845802725261471</v>
      </c>
      <c r="AI23" s="443">
        <v>-0.523847000000015</v>
      </c>
      <c r="AJ23" s="444">
        <v>25.979623</v>
      </c>
      <c r="AK23" s="450">
        <v>0</v>
      </c>
      <c r="AL23" s="441">
        <v>0</v>
      </c>
      <c r="AM23" s="442" t="s">
        <v>29</v>
      </c>
      <c r="AN23" s="443">
        <v>0</v>
      </c>
      <c r="AO23" s="444">
        <v>0.32</v>
      </c>
      <c r="AP23" s="450">
        <v>0</v>
      </c>
      <c r="AQ23" s="441">
        <v>0</v>
      </c>
      <c r="AR23" s="477" t="s">
        <v>29</v>
      </c>
      <c r="AS23" s="443">
        <v>0</v>
      </c>
      <c r="AT23" s="444">
        <v>0.0491979999999999</v>
      </c>
      <c r="AU23" s="440">
        <v>-18.9581040000002</v>
      </c>
      <c r="AV23" s="441">
        <v>-17.63728412</v>
      </c>
      <c r="AW23" s="477">
        <v>0.925112059713184</v>
      </c>
      <c r="AX23" s="481">
        <v>-1.32081988000016</v>
      </c>
      <c r="AY23" s="444">
        <v>-40.1811329999902</v>
      </c>
      <c r="AZ23" s="458">
        <v>-6.47068055089574</v>
      </c>
      <c r="BA23" s="442">
        <v>-4.87217793370166</v>
      </c>
      <c r="BB23" s="442">
        <v>0.671912101949935</v>
      </c>
      <c r="BC23" s="464">
        <v>-1.59850261719409</v>
      </c>
      <c r="BD23" s="465">
        <v>-10.3516133685812</v>
      </c>
      <c r="BE23" s="476">
        <v>19</v>
      </c>
      <c r="BF23" s="491">
        <v>23</v>
      </c>
      <c r="BG23" s="442">
        <v>0.826086956521739</v>
      </c>
      <c r="BH23" s="492">
        <v>-4</v>
      </c>
      <c r="BI23" s="493">
        <v>24.5</v>
      </c>
      <c r="BJ23" s="498">
        <v>0.128502061403508</v>
      </c>
      <c r="BK23" s="498">
        <v>0.128368794326241</v>
      </c>
      <c r="BL23" s="442">
        <v>1.00103815789473</v>
      </c>
      <c r="BM23" s="498">
        <v>0.000133267077267074</v>
      </c>
      <c r="BN23" s="458">
        <v>6.48810091448463</v>
      </c>
      <c r="BO23" s="442">
        <v>4.93371053038674</v>
      </c>
      <c r="BP23" s="442">
        <v>1.31505504316161</v>
      </c>
      <c r="BQ23" s="442">
        <v>1.55439038409788</v>
      </c>
      <c r="BR23" s="465">
        <v>4.72841100258195</v>
      </c>
      <c r="BS23" s="476">
        <v>0.15412830552119</v>
      </c>
      <c r="BT23" s="491">
        <v>0.202687205469595</v>
      </c>
      <c r="BU23" s="442">
        <v>0.760424443980561</v>
      </c>
      <c r="BV23" s="492">
        <v>-0.0485588999484044</v>
      </c>
      <c r="BW23" s="493">
        <v>0.211487537664122</v>
      </c>
      <c r="BX23" s="476">
        <v>-0.997315028878482</v>
      </c>
      <c r="BY23" s="491">
        <v>-0.987528129932613</v>
      </c>
      <c r="BZ23" s="442">
        <v>0.990089498567967</v>
      </c>
      <c r="CA23" s="492">
        <v>-0.0097868989458697</v>
      </c>
      <c r="CB23" s="493">
        <v>-2.18923722217224</v>
      </c>
      <c r="CC23" s="477"/>
    </row>
    <row r="24" s="164" customFormat="1" outlineLevel="1" spans="1:81">
      <c r="A24" s="451" t="s">
        <v>45</v>
      </c>
      <c r="B24" s="440">
        <v>0</v>
      </c>
      <c r="C24" s="441">
        <v>63.16</v>
      </c>
      <c r="D24" s="442">
        <v>0</v>
      </c>
      <c r="E24" s="443">
        <v>-63.16</v>
      </c>
      <c r="F24" s="444">
        <v>0</v>
      </c>
      <c r="G24" s="450">
        <v>0</v>
      </c>
      <c r="H24" s="441">
        <v>0</v>
      </c>
      <c r="I24" s="442" t="s">
        <v>29</v>
      </c>
      <c r="J24" s="443">
        <v>0</v>
      </c>
      <c r="K24" s="444">
        <v>0</v>
      </c>
      <c r="L24" s="450">
        <v>0</v>
      </c>
      <c r="M24" s="441">
        <v>0</v>
      </c>
      <c r="N24" s="442" t="s">
        <v>29</v>
      </c>
      <c r="O24" s="443">
        <v>0</v>
      </c>
      <c r="P24" s="444">
        <v>0</v>
      </c>
      <c r="Q24" s="450">
        <v>0</v>
      </c>
      <c r="R24" s="457">
        <v>63.16</v>
      </c>
      <c r="S24" s="442">
        <v>0</v>
      </c>
      <c r="T24" s="443">
        <v>-63.16</v>
      </c>
      <c r="U24" s="444">
        <v>0</v>
      </c>
      <c r="V24" s="458" t="s">
        <v>29</v>
      </c>
      <c r="W24" s="442">
        <v>1</v>
      </c>
      <c r="X24" s="442" t="s">
        <v>29</v>
      </c>
      <c r="Y24" s="464" t="s">
        <v>29</v>
      </c>
      <c r="Z24" s="465" t="s">
        <v>29</v>
      </c>
      <c r="AA24" s="450">
        <v>3.001216</v>
      </c>
      <c r="AB24" s="441">
        <v>3.21445267</v>
      </c>
      <c r="AC24" s="442">
        <v>0.933663148320675</v>
      </c>
      <c r="AD24" s="443">
        <v>-0.213236670000001</v>
      </c>
      <c r="AE24" s="466">
        <v>3.939469</v>
      </c>
      <c r="AF24" s="450">
        <v>42.3952039999999</v>
      </c>
      <c r="AG24" s="441">
        <v>107.660706</v>
      </c>
      <c r="AH24" s="442">
        <v>0.393785305476261</v>
      </c>
      <c r="AI24" s="443">
        <v>-65.2655020000001</v>
      </c>
      <c r="AJ24" s="444">
        <v>49.389396</v>
      </c>
      <c r="AK24" s="450">
        <v>0</v>
      </c>
      <c r="AL24" s="441">
        <v>0</v>
      </c>
      <c r="AM24" s="442" t="s">
        <v>29</v>
      </c>
      <c r="AN24" s="443">
        <v>0</v>
      </c>
      <c r="AO24" s="444">
        <v>0</v>
      </c>
      <c r="AP24" s="450">
        <v>0</v>
      </c>
      <c r="AQ24" s="441">
        <v>0</v>
      </c>
      <c r="AR24" s="477" t="s">
        <v>29</v>
      </c>
      <c r="AS24" s="443">
        <v>0</v>
      </c>
      <c r="AT24" s="444">
        <v>0</v>
      </c>
      <c r="AU24" s="440">
        <v>-45.3964199999999</v>
      </c>
      <c r="AV24" s="441">
        <v>-47.71515867</v>
      </c>
      <c r="AW24" s="477">
        <v>1.04859543035446</v>
      </c>
      <c r="AX24" s="481">
        <v>2.31873867000013</v>
      </c>
      <c r="AY24" s="444">
        <v>-53.328865</v>
      </c>
      <c r="AZ24" s="458" t="s">
        <v>29</v>
      </c>
      <c r="BA24" s="442">
        <v>-0.755464830113996</v>
      </c>
      <c r="BB24" s="442" t="s">
        <v>29</v>
      </c>
      <c r="BC24" s="464" t="s">
        <v>29</v>
      </c>
      <c r="BD24" s="465" t="s">
        <v>29</v>
      </c>
      <c r="BE24" s="476">
        <v>1</v>
      </c>
      <c r="BF24" s="491">
        <v>1</v>
      </c>
      <c r="BG24" s="442">
        <v>1</v>
      </c>
      <c r="BH24" s="492">
        <v>0</v>
      </c>
      <c r="BI24" s="493">
        <v>2</v>
      </c>
      <c r="BJ24" s="498">
        <v>0</v>
      </c>
      <c r="BK24" s="498">
        <v>52.6333333333333</v>
      </c>
      <c r="BL24" s="442">
        <v>0</v>
      </c>
      <c r="BM24" s="498">
        <v>-52.6333333333333</v>
      </c>
      <c r="BN24" s="458" t="s">
        <v>29</v>
      </c>
      <c r="BO24" s="442">
        <v>0.0508938041481951</v>
      </c>
      <c r="BP24" s="442" t="s">
        <v>29</v>
      </c>
      <c r="BQ24" s="442" t="s">
        <v>29</v>
      </c>
      <c r="BR24" s="465" t="s">
        <v>29</v>
      </c>
      <c r="BS24" s="476">
        <v>0</v>
      </c>
      <c r="BT24" s="491">
        <v>19.6487571863984</v>
      </c>
      <c r="BU24" s="442">
        <v>0</v>
      </c>
      <c r="BV24" s="492">
        <v>-19.6487571863984</v>
      </c>
      <c r="BW24" s="493">
        <v>0</v>
      </c>
      <c r="BX24" s="476">
        <v>-15.1260089243826</v>
      </c>
      <c r="BY24" s="491">
        <v>-14.8439450097736</v>
      </c>
      <c r="BZ24" s="442">
        <v>0.980998049075008</v>
      </c>
      <c r="CA24" s="492">
        <v>-0.282063914608992</v>
      </c>
      <c r="CB24" s="493">
        <v>-13.5370693359943</v>
      </c>
      <c r="CC24" s="477"/>
    </row>
    <row r="25" s="164" customFormat="1" outlineLevel="1" spans="1:81">
      <c r="A25" s="451" t="s">
        <v>46</v>
      </c>
      <c r="B25" s="440">
        <v>224.436885</v>
      </c>
      <c r="C25" s="441">
        <v>234.15836215</v>
      </c>
      <c r="D25" s="442">
        <v>0.958483322736206</v>
      </c>
      <c r="E25" s="443">
        <v>-9.72147715000025</v>
      </c>
      <c r="F25" s="444">
        <v>248.776505</v>
      </c>
      <c r="G25" s="450">
        <v>0</v>
      </c>
      <c r="H25" s="441">
        <v>0</v>
      </c>
      <c r="I25" s="442" t="s">
        <v>29</v>
      </c>
      <c r="J25" s="443">
        <v>0</v>
      </c>
      <c r="K25" s="444">
        <v>0</v>
      </c>
      <c r="L25" s="450">
        <v>0</v>
      </c>
      <c r="M25" s="441">
        <v>0</v>
      </c>
      <c r="N25" s="442" t="s">
        <v>29</v>
      </c>
      <c r="O25" s="443">
        <v>0</v>
      </c>
      <c r="P25" s="444">
        <v>0</v>
      </c>
      <c r="Q25" s="450">
        <v>181.586773</v>
      </c>
      <c r="R25" s="457">
        <v>163.76925745</v>
      </c>
      <c r="S25" s="442">
        <v>1.10879646050444</v>
      </c>
      <c r="T25" s="443">
        <v>17.8175155499998</v>
      </c>
      <c r="U25" s="444">
        <v>182.716226</v>
      </c>
      <c r="V25" s="458">
        <v>0.80907722899469</v>
      </c>
      <c r="W25" s="442">
        <v>0.699395297892845</v>
      </c>
      <c r="X25" s="442">
        <v>1.15682394696146</v>
      </c>
      <c r="Y25" s="464">
        <v>0.109681931101845</v>
      </c>
      <c r="Z25" s="465">
        <v>0.734459333287925</v>
      </c>
      <c r="AA25" s="450">
        <v>42.850112</v>
      </c>
      <c r="AB25" s="441">
        <v>70.3891047</v>
      </c>
      <c r="AC25" s="442">
        <v>0.608760577118123</v>
      </c>
      <c r="AD25" s="443">
        <v>-27.5389927</v>
      </c>
      <c r="AE25" s="466">
        <v>66.060279</v>
      </c>
      <c r="AF25" s="450">
        <v>162.834407</v>
      </c>
      <c r="AG25" s="441">
        <v>163.01743499</v>
      </c>
      <c r="AH25" s="442">
        <v>0.998877248988667</v>
      </c>
      <c r="AI25" s="443">
        <v>-0.183027989999857</v>
      </c>
      <c r="AJ25" s="444">
        <v>331.447828</v>
      </c>
      <c r="AK25" s="450">
        <v>0</v>
      </c>
      <c r="AL25" s="441">
        <v>0</v>
      </c>
      <c r="AM25" s="442" t="s">
        <v>29</v>
      </c>
      <c r="AN25" s="443">
        <v>0</v>
      </c>
      <c r="AO25" s="444">
        <v>2.13135999999999</v>
      </c>
      <c r="AP25" s="450">
        <v>0.101924</v>
      </c>
      <c r="AQ25" s="441">
        <v>0</v>
      </c>
      <c r="AR25" s="477" t="s">
        <v>29</v>
      </c>
      <c r="AS25" s="443">
        <v>0.101924</v>
      </c>
      <c r="AT25" s="444">
        <v>0.256881</v>
      </c>
      <c r="AU25" s="440">
        <v>18.6504419999996</v>
      </c>
      <c r="AV25" s="441">
        <v>0.75182246</v>
      </c>
      <c r="AW25" s="477">
        <v>24.806976370458</v>
      </c>
      <c r="AX25" s="481">
        <v>17.8986195399996</v>
      </c>
      <c r="AY25" s="444">
        <v>-146.857123</v>
      </c>
      <c r="AZ25" s="458">
        <v>0.0830988275389745</v>
      </c>
      <c r="BA25" s="442">
        <v>0.0032107435886419</v>
      </c>
      <c r="BB25" s="442">
        <v>25.8814898308725</v>
      </c>
      <c r="BC25" s="464">
        <v>0.0798880839503326</v>
      </c>
      <c r="BD25" s="465">
        <v>-0.590317494009331</v>
      </c>
      <c r="BE25" s="476">
        <v>91</v>
      </c>
      <c r="BF25" s="491">
        <v>96</v>
      </c>
      <c r="BG25" s="442">
        <v>0.947916666666667</v>
      </c>
      <c r="BH25" s="492">
        <v>-5</v>
      </c>
      <c r="BI25" s="493">
        <v>91</v>
      </c>
      <c r="BJ25" s="498">
        <v>2.05528282967033</v>
      </c>
      <c r="BK25" s="498">
        <v>2.03262467144097</v>
      </c>
      <c r="BL25" s="442">
        <v>1.01114724156787</v>
      </c>
      <c r="BM25" s="498">
        <v>0.0226581582293552</v>
      </c>
      <c r="BN25" s="458">
        <v>0.19092277100531</v>
      </c>
      <c r="BO25" s="442">
        <v>0.300604702107155</v>
      </c>
      <c r="BP25" s="442">
        <v>0.635129023820967</v>
      </c>
      <c r="BQ25" s="442">
        <v>-0.109681931101845</v>
      </c>
      <c r="BR25" s="465">
        <v>0.265540666712076</v>
      </c>
      <c r="BS25" s="476">
        <v>5.23771991541119</v>
      </c>
      <c r="BT25" s="491">
        <v>3.32662793692274</v>
      </c>
      <c r="BU25" s="442">
        <v>1.57448323489289</v>
      </c>
      <c r="BV25" s="492">
        <v>1.91109197848844</v>
      </c>
      <c r="BW25" s="493">
        <v>3.76590151852068</v>
      </c>
      <c r="BX25" s="476">
        <v>0.435248383948206</v>
      </c>
      <c r="BY25" s="491">
        <v>0.0106809493202717</v>
      </c>
      <c r="BZ25" s="442">
        <v>40.7499718327597</v>
      </c>
      <c r="CA25" s="492">
        <v>0.424567434627934</v>
      </c>
      <c r="CB25" s="493">
        <v>-2.22307754709907</v>
      </c>
      <c r="CC25" s="477"/>
    </row>
    <row r="26" s="164" customFormat="1" outlineLevel="1" spans="1:81">
      <c r="A26" s="451" t="s">
        <v>47</v>
      </c>
      <c r="B26" s="440">
        <v>0</v>
      </c>
      <c r="C26" s="441">
        <v>0</v>
      </c>
      <c r="D26" s="442" t="s">
        <v>29</v>
      </c>
      <c r="E26" s="443">
        <v>0</v>
      </c>
      <c r="F26" s="444">
        <v>0</v>
      </c>
      <c r="G26" s="450">
        <v>0</v>
      </c>
      <c r="H26" s="441">
        <v>0</v>
      </c>
      <c r="I26" s="442" t="s">
        <v>29</v>
      </c>
      <c r="J26" s="443">
        <v>0</v>
      </c>
      <c r="K26" s="444">
        <v>0</v>
      </c>
      <c r="L26" s="450">
        <v>0</v>
      </c>
      <c r="M26" s="441">
        <v>0</v>
      </c>
      <c r="N26" s="442" t="s">
        <v>29</v>
      </c>
      <c r="O26" s="443">
        <v>0</v>
      </c>
      <c r="P26" s="444">
        <v>0</v>
      </c>
      <c r="Q26" s="450">
        <v>0</v>
      </c>
      <c r="R26" s="457">
        <v>0</v>
      </c>
      <c r="S26" s="442" t="s">
        <v>29</v>
      </c>
      <c r="T26" s="443">
        <v>0</v>
      </c>
      <c r="U26" s="444">
        <v>0</v>
      </c>
      <c r="V26" s="458" t="s">
        <v>29</v>
      </c>
      <c r="W26" s="442" t="s">
        <v>29</v>
      </c>
      <c r="X26" s="442" t="s">
        <v>29</v>
      </c>
      <c r="Y26" s="464" t="s">
        <v>29</v>
      </c>
      <c r="Z26" s="465" t="s">
        <v>29</v>
      </c>
      <c r="AA26" s="450">
        <v>0</v>
      </c>
      <c r="AB26" s="441">
        <v>0</v>
      </c>
      <c r="AC26" s="442" t="s">
        <v>29</v>
      </c>
      <c r="AD26" s="443">
        <v>0</v>
      </c>
      <c r="AE26" s="466">
        <v>0</v>
      </c>
      <c r="AF26" s="450">
        <v>0</v>
      </c>
      <c r="AG26" s="441">
        <v>0</v>
      </c>
      <c r="AH26" s="442" t="s">
        <v>29</v>
      </c>
      <c r="AI26" s="443">
        <v>0</v>
      </c>
      <c r="AJ26" s="444">
        <v>0.000214999999999999</v>
      </c>
      <c r="AK26" s="450">
        <v>0</v>
      </c>
      <c r="AL26" s="441">
        <v>0</v>
      </c>
      <c r="AM26" s="442" t="s">
        <v>29</v>
      </c>
      <c r="AN26" s="443">
        <v>0</v>
      </c>
      <c r="AO26" s="444">
        <v>0</v>
      </c>
      <c r="AP26" s="450">
        <v>0</v>
      </c>
      <c r="AQ26" s="441">
        <v>0</v>
      </c>
      <c r="AR26" s="477" t="s">
        <v>29</v>
      </c>
      <c r="AS26" s="443">
        <v>0</v>
      </c>
      <c r="AT26" s="444">
        <v>0</v>
      </c>
      <c r="AU26" s="440">
        <v>0</v>
      </c>
      <c r="AV26" s="441">
        <v>0</v>
      </c>
      <c r="AW26" s="477" t="s">
        <v>29</v>
      </c>
      <c r="AX26" s="481">
        <v>0</v>
      </c>
      <c r="AY26" s="444">
        <v>-0.000214999999999999</v>
      </c>
      <c r="AZ26" s="458" t="s">
        <v>29</v>
      </c>
      <c r="BA26" s="442" t="s">
        <v>29</v>
      </c>
      <c r="BB26" s="442" t="s">
        <v>29</v>
      </c>
      <c r="BC26" s="464" t="s">
        <v>29</v>
      </c>
      <c r="BD26" s="465" t="s">
        <v>29</v>
      </c>
      <c r="BE26" s="476">
        <v>0</v>
      </c>
      <c r="BF26" s="491">
        <v>0</v>
      </c>
      <c r="BG26" s="442" t="s">
        <v>29</v>
      </c>
      <c r="BH26" s="492">
        <v>0</v>
      </c>
      <c r="BI26" s="493">
        <v>1.5</v>
      </c>
      <c r="BJ26" s="498" t="s">
        <v>29</v>
      </c>
      <c r="BK26" s="498" t="s">
        <v>29</v>
      </c>
      <c r="BL26" s="442" t="s">
        <v>29</v>
      </c>
      <c r="BM26" s="498" t="s">
        <v>29</v>
      </c>
      <c r="BN26" s="458" t="s">
        <v>29</v>
      </c>
      <c r="BO26" s="442" t="s">
        <v>29</v>
      </c>
      <c r="BP26" s="442" t="s">
        <v>29</v>
      </c>
      <c r="BQ26" s="442" t="s">
        <v>29</v>
      </c>
      <c r="BR26" s="465" t="s">
        <v>29</v>
      </c>
      <c r="BS26" s="476" t="s">
        <v>29</v>
      </c>
      <c r="BT26" s="491" t="s">
        <v>29</v>
      </c>
      <c r="BU26" s="442" t="s">
        <v>29</v>
      </c>
      <c r="BV26" s="492" t="s">
        <v>29</v>
      </c>
      <c r="BW26" s="493" t="s">
        <v>29</v>
      </c>
      <c r="BX26" s="476" t="s">
        <v>29</v>
      </c>
      <c r="BY26" s="491" t="s">
        <v>29</v>
      </c>
      <c r="BZ26" s="442" t="s">
        <v>29</v>
      </c>
      <c r="CA26" s="492" t="s">
        <v>29</v>
      </c>
      <c r="CB26" s="493" t="s">
        <v>29</v>
      </c>
      <c r="CC26" s="477"/>
    </row>
    <row r="27" s="163" customFormat="1" spans="1:81">
      <c r="A27" s="445" t="s">
        <v>48</v>
      </c>
      <c r="B27" s="446">
        <v>228.683399</v>
      </c>
      <c r="C27" s="447">
        <v>307.83836215</v>
      </c>
      <c r="D27" s="448">
        <v>0.742868424204289</v>
      </c>
      <c r="E27" s="447">
        <v>-79.1549631500002</v>
      </c>
      <c r="F27" s="449">
        <v>256.47480200001</v>
      </c>
      <c r="G27" s="446">
        <v>0.00540299999999999</v>
      </c>
      <c r="H27" s="447">
        <v>0</v>
      </c>
      <c r="I27" s="448" t="s">
        <v>29</v>
      </c>
      <c r="J27" s="447">
        <v>0.00540299999999999</v>
      </c>
      <c r="K27" s="449">
        <v>0</v>
      </c>
      <c r="L27" s="446">
        <v>2.04836148043341e-13</v>
      </c>
      <c r="M27" s="447">
        <v>0</v>
      </c>
      <c r="N27" s="448" t="s">
        <v>29</v>
      </c>
      <c r="O27" s="447">
        <v>2.04836148043341e-13</v>
      </c>
      <c r="P27" s="449">
        <v>3.8505310051562e-13</v>
      </c>
      <c r="Q27" s="446">
        <v>228.677996</v>
      </c>
      <c r="R27" s="447">
        <v>307.83836215</v>
      </c>
      <c r="S27" s="448">
        <v>0.742850872785543</v>
      </c>
      <c r="T27" s="447">
        <v>-79.1603661500004</v>
      </c>
      <c r="U27" s="459">
        <v>256.47480200001</v>
      </c>
      <c r="V27" s="460">
        <v>0.999976373448952</v>
      </c>
      <c r="W27" s="448">
        <v>1</v>
      </c>
      <c r="X27" s="448">
        <v>0.999976373448952</v>
      </c>
      <c r="Y27" s="467">
        <v>-2.36265510475953e-5</v>
      </c>
      <c r="Z27" s="468">
        <v>0.999999999999998</v>
      </c>
      <c r="AA27" s="446">
        <v>119.073681</v>
      </c>
      <c r="AB27" s="447">
        <v>144.06362542</v>
      </c>
      <c r="AC27" s="448">
        <v>0.82653536347468</v>
      </c>
      <c r="AD27" s="447">
        <v>-24.9899444200001</v>
      </c>
      <c r="AE27" s="469">
        <v>142.117006</v>
      </c>
      <c r="AF27" s="446">
        <v>217.933343</v>
      </c>
      <c r="AG27" s="447">
        <v>290.73231066</v>
      </c>
      <c r="AH27" s="448">
        <v>0.749601385911539</v>
      </c>
      <c r="AI27" s="447">
        <v>-72.79896766</v>
      </c>
      <c r="AJ27" s="449">
        <v>426.506165</v>
      </c>
      <c r="AK27" s="446">
        <v>0</v>
      </c>
      <c r="AL27" s="447">
        <v>0</v>
      </c>
      <c r="AM27" s="448" t="s">
        <v>29</v>
      </c>
      <c r="AN27" s="447">
        <v>0</v>
      </c>
      <c r="AO27" s="449">
        <v>2.45135999999999</v>
      </c>
      <c r="AP27" s="446">
        <v>0.320935999999999</v>
      </c>
      <c r="AQ27" s="447">
        <v>0</v>
      </c>
      <c r="AR27" s="467" t="s">
        <v>29</v>
      </c>
      <c r="AS27" s="447">
        <v>0.320935999999999</v>
      </c>
      <c r="AT27" s="449">
        <v>0.306079</v>
      </c>
      <c r="AU27" s="446">
        <v>-108.649964</v>
      </c>
      <c r="AV27" s="447">
        <v>-126.95757393</v>
      </c>
      <c r="AW27" s="467">
        <v>1.14420258172304</v>
      </c>
      <c r="AX27" s="482">
        <v>18.3076099299996</v>
      </c>
      <c r="AY27" s="449">
        <v>-310.00308799999</v>
      </c>
      <c r="AZ27" s="460">
        <v>-0.475110849651139</v>
      </c>
      <c r="BA27" s="448">
        <v>-0.412416350721544</v>
      </c>
      <c r="BB27" s="448">
        <v>0.847982508889601</v>
      </c>
      <c r="BC27" s="467">
        <v>-0.0626944989295955</v>
      </c>
      <c r="BD27" s="468">
        <v>-1.20870777785015</v>
      </c>
      <c r="BE27" s="494">
        <v>187</v>
      </c>
      <c r="BF27" s="495">
        <v>198</v>
      </c>
      <c r="BG27" s="448">
        <v>0.944444444444444</v>
      </c>
      <c r="BH27" s="448">
        <v>-11</v>
      </c>
      <c r="BI27" s="496">
        <v>196.5</v>
      </c>
      <c r="BJ27" s="497">
        <v>1.01456698757764</v>
      </c>
      <c r="BK27" s="497">
        <v>1.28694967454013</v>
      </c>
      <c r="BL27" s="448">
        <v>0.788350164461694</v>
      </c>
      <c r="BM27" s="497">
        <v>-0.272382686962495</v>
      </c>
      <c r="BN27" s="460">
        <v>0.520692282521129</v>
      </c>
      <c r="BO27" s="448">
        <v>0.467984641075378</v>
      </c>
      <c r="BP27" s="448">
        <v>1.11262686169494</v>
      </c>
      <c r="BQ27" s="448">
        <v>0.0527076414457507</v>
      </c>
      <c r="BR27" s="468">
        <v>0.55411683678771</v>
      </c>
      <c r="BS27" s="494">
        <v>1.92052011056919</v>
      </c>
      <c r="BT27" s="495">
        <v>2.1368222634446</v>
      </c>
      <c r="BU27" s="448">
        <v>0.898773914622766</v>
      </c>
      <c r="BV27" s="448">
        <v>-0.216302152875418</v>
      </c>
      <c r="BW27" s="496">
        <v>1.80467355187605</v>
      </c>
      <c r="BX27" s="494">
        <v>-0.912459941504626</v>
      </c>
      <c r="BY27" s="495">
        <v>-0.881260440030373</v>
      </c>
      <c r="BZ27" s="448">
        <v>0.964596729800809</v>
      </c>
      <c r="CA27" s="448">
        <v>-0.0311995014742529</v>
      </c>
      <c r="CB27" s="496">
        <v>-2.18132295863305</v>
      </c>
      <c r="CC27" s="477"/>
    </row>
    <row r="28" s="159" customFormat="1" ht="16.2" spans="1:16366">
      <c r="A28" s="204" t="s">
        <v>49</v>
      </c>
      <c r="B28" s="205">
        <v>1483.181176</v>
      </c>
      <c r="C28" s="206">
        <v>1556.71488397</v>
      </c>
      <c r="D28" s="234">
        <v>0.952763535103825</v>
      </c>
      <c r="E28" s="208">
        <v>-73.5337079700016</v>
      </c>
      <c r="F28" s="209">
        <v>1424.35098100001</v>
      </c>
      <c r="G28" s="205">
        <v>136.71983</v>
      </c>
      <c r="H28" s="206">
        <v>151.2104</v>
      </c>
      <c r="I28" s="234">
        <v>0.904169488342071</v>
      </c>
      <c r="J28" s="206">
        <v>-14.4905700000001</v>
      </c>
      <c r="K28" s="209">
        <v>153.425130999999</v>
      </c>
      <c r="L28" s="205">
        <v>0.0195800000002058</v>
      </c>
      <c r="M28" s="206">
        <v>0</v>
      </c>
      <c r="N28" s="234" t="s">
        <v>29</v>
      </c>
      <c r="O28" s="206">
        <v>0.0195800000002058</v>
      </c>
      <c r="P28" s="209">
        <v>1.21198600000039</v>
      </c>
      <c r="Q28" s="205">
        <v>975.835621999997</v>
      </c>
      <c r="R28" s="206">
        <v>197.235142049999</v>
      </c>
      <c r="S28" s="234">
        <v>4.94757481784165</v>
      </c>
      <c r="T28" s="208">
        <v>778.600479949998</v>
      </c>
      <c r="U28" s="209">
        <v>1269.71386400001</v>
      </c>
      <c r="V28" s="233">
        <v>0.65793420102036</v>
      </c>
      <c r="W28" s="234">
        <v>0.126699592893338</v>
      </c>
      <c r="X28" s="234">
        <v>5.19286752226773</v>
      </c>
      <c r="Y28" s="207">
        <v>0.531234608127022</v>
      </c>
      <c r="Z28" s="251">
        <v>0.891433277989227</v>
      </c>
      <c r="AA28" s="205">
        <v>435.911021</v>
      </c>
      <c r="AB28" s="206">
        <v>472.73604516</v>
      </c>
      <c r="AC28" s="234">
        <v>0.922102355982741</v>
      </c>
      <c r="AD28" s="208">
        <v>-36.8250241600005</v>
      </c>
      <c r="AE28" s="206">
        <v>500.530268999999</v>
      </c>
      <c r="AF28" s="205">
        <v>725.309062000003</v>
      </c>
      <c r="AG28" s="206">
        <v>700.3617118</v>
      </c>
      <c r="AH28" s="234">
        <v>1.03562066540714</v>
      </c>
      <c r="AI28" s="208">
        <v>24.9473502000026</v>
      </c>
      <c r="AJ28" s="209">
        <v>867.856071</v>
      </c>
      <c r="AK28" s="205">
        <v>0.0575</v>
      </c>
      <c r="AL28" s="206">
        <v>0</v>
      </c>
      <c r="AM28" s="234" t="s">
        <v>29</v>
      </c>
      <c r="AN28" s="208">
        <v>0.0575</v>
      </c>
      <c r="AO28" s="209">
        <v>2.58975999999999</v>
      </c>
      <c r="AP28" s="205">
        <v>0.320935999999999</v>
      </c>
      <c r="AQ28" s="206">
        <v>0</v>
      </c>
      <c r="AR28" s="207" t="s">
        <v>29</v>
      </c>
      <c r="AS28" s="208">
        <v>0.320935999999999</v>
      </c>
      <c r="AT28" s="209">
        <v>0.312069</v>
      </c>
      <c r="AU28" s="205">
        <v>184.958246999996</v>
      </c>
      <c r="AV28" s="206">
        <v>232.40672701</v>
      </c>
      <c r="AW28" s="207">
        <v>0.795838611814526</v>
      </c>
      <c r="AX28" s="484">
        <v>-47.4484800100041</v>
      </c>
      <c r="AY28" s="209">
        <v>-96.3947849999887</v>
      </c>
      <c r="AZ28" s="233">
        <v>0.124703744891646</v>
      </c>
      <c r="BA28" s="234">
        <v>0.149293058994404</v>
      </c>
      <c r="BB28" s="234">
        <v>0.835294994500184</v>
      </c>
      <c r="BC28" s="207">
        <v>-0.0245893141027577</v>
      </c>
      <c r="BD28" s="251">
        <v>-0.0676762864531548</v>
      </c>
      <c r="BE28" s="290">
        <v>562</v>
      </c>
      <c r="BF28" s="291">
        <v>568</v>
      </c>
      <c r="BG28" s="234">
        <v>0.98943661971831</v>
      </c>
      <c r="BH28" s="234">
        <v>-6</v>
      </c>
      <c r="BI28" s="277">
        <v>563.166666673333</v>
      </c>
      <c r="BJ28" s="499">
        <v>2.20580186793575</v>
      </c>
      <c r="BK28" s="499">
        <v>2.27856394023712</v>
      </c>
      <c r="BL28" s="234">
        <v>0.968066697178664</v>
      </c>
      <c r="BM28" s="499">
        <v>-0.0727620723013689</v>
      </c>
      <c r="BN28" s="233">
        <v>0.293902746376279</v>
      </c>
      <c r="BO28" s="234">
        <v>0.303675419325605</v>
      </c>
      <c r="BP28" s="234">
        <v>0.967818689536913</v>
      </c>
      <c r="BQ28" s="234">
        <v>-0.00977267294932532</v>
      </c>
      <c r="BR28" s="251">
        <v>0.351409361650867</v>
      </c>
      <c r="BS28" s="290">
        <v>3.40248606836669</v>
      </c>
      <c r="BT28" s="291">
        <v>3.29298960785426</v>
      </c>
      <c r="BU28" s="234">
        <v>1.03325138356078</v>
      </c>
      <c r="BV28" s="234">
        <v>0.109496460512435</v>
      </c>
      <c r="BW28" s="277">
        <v>2.84568400597569</v>
      </c>
      <c r="BX28" s="290">
        <v>0.424302754666981</v>
      </c>
      <c r="BY28" s="291">
        <v>0.491620491793345</v>
      </c>
      <c r="BZ28" s="234">
        <v>0.863069708748712</v>
      </c>
      <c r="CA28" s="234">
        <v>-0.067317737126364</v>
      </c>
      <c r="CB28" s="277">
        <v>-0.192585325943572</v>
      </c>
      <c r="CC28" s="477"/>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451" t="s">
        <v>50</v>
      </c>
      <c r="B29" s="440">
        <v>553.391496</v>
      </c>
      <c r="C29" s="441">
        <v>559.08000001</v>
      </c>
      <c r="D29" s="442">
        <v>0.989825241450422</v>
      </c>
      <c r="E29" s="443">
        <v>-5.68850400999997</v>
      </c>
      <c r="F29" s="441">
        <v>274.330355999999</v>
      </c>
      <c r="G29" s="440">
        <v>1.09763</v>
      </c>
      <c r="H29" s="441">
        <v>0.55</v>
      </c>
      <c r="I29" s="442">
        <v>1.99569090909091</v>
      </c>
      <c r="J29" s="443">
        <v>0.54763</v>
      </c>
      <c r="K29" s="444">
        <v>0.772931</v>
      </c>
      <c r="L29" s="440">
        <v>472.945707999999</v>
      </c>
      <c r="M29" s="441">
        <v>475.115264</v>
      </c>
      <c r="N29" s="442">
        <v>0.995433621766358</v>
      </c>
      <c r="O29" s="443">
        <v>-2.16955600000091</v>
      </c>
      <c r="P29" s="444">
        <v>193.679459</v>
      </c>
      <c r="Q29" s="440">
        <v>80.4457880000008</v>
      </c>
      <c r="R29" s="441">
        <v>83.9647360099999</v>
      </c>
      <c r="S29" s="442">
        <v>0.95809016764395</v>
      </c>
      <c r="T29" s="443">
        <v>-3.51894800999906</v>
      </c>
      <c r="U29" s="444">
        <v>80.6508969999989</v>
      </c>
      <c r="V29" s="458">
        <v>0.145368674042654</v>
      </c>
      <c r="W29" s="442">
        <v>0.150183759047897</v>
      </c>
      <c r="X29" s="442">
        <v>0.967938710312167</v>
      </c>
      <c r="Y29" s="464">
        <v>-0.00481508500524236</v>
      </c>
      <c r="Z29" s="465">
        <v>0.293991879629971</v>
      </c>
      <c r="AA29" s="440">
        <v>18.73534</v>
      </c>
      <c r="AB29" s="441">
        <v>19.24272445</v>
      </c>
      <c r="AC29" s="442">
        <v>0.973632400582443</v>
      </c>
      <c r="AD29" s="443">
        <v>-0.507384450000028</v>
      </c>
      <c r="AE29" s="466">
        <v>23.8211109999999</v>
      </c>
      <c r="AF29" s="440">
        <v>15.740014</v>
      </c>
      <c r="AG29" s="441">
        <v>16.17162134</v>
      </c>
      <c r="AH29" s="442">
        <v>0.973310818320211</v>
      </c>
      <c r="AI29" s="443">
        <v>-0.431607340000012</v>
      </c>
      <c r="AJ29" s="444">
        <v>19.904844</v>
      </c>
      <c r="AK29" s="440">
        <v>0</v>
      </c>
      <c r="AL29" s="441">
        <v>0</v>
      </c>
      <c r="AM29" s="442" t="s">
        <v>29</v>
      </c>
      <c r="AN29" s="443">
        <v>0</v>
      </c>
      <c r="AO29" s="444">
        <v>0</v>
      </c>
      <c r="AP29" s="440">
        <v>0</v>
      </c>
      <c r="AQ29" s="441">
        <v>0</v>
      </c>
      <c r="AR29" s="477" t="s">
        <v>29</v>
      </c>
      <c r="AS29" s="443">
        <v>0</v>
      </c>
      <c r="AT29" s="444">
        <v>0</v>
      </c>
      <c r="AU29" s="440">
        <v>44.8728040000009</v>
      </c>
      <c r="AV29" s="441">
        <v>48.00039022</v>
      </c>
      <c r="AW29" s="477">
        <v>0.93484248345348</v>
      </c>
      <c r="AX29" s="481">
        <v>-3.12758621999906</v>
      </c>
      <c r="AY29" s="444">
        <v>36.152010999999</v>
      </c>
      <c r="AZ29" s="458">
        <v>0.0810869056072393</v>
      </c>
      <c r="BA29" s="442">
        <v>0.0858560317291648</v>
      </c>
      <c r="BB29" s="442">
        <v>0.944452055075527</v>
      </c>
      <c r="BC29" s="464">
        <v>-0.00476912612192548</v>
      </c>
      <c r="BD29" s="465">
        <v>0.131782758303274</v>
      </c>
      <c r="BE29" s="490">
        <v>38</v>
      </c>
      <c r="BF29" s="491">
        <v>43</v>
      </c>
      <c r="BG29" s="442">
        <v>0.883720930232558</v>
      </c>
      <c r="BH29" s="492">
        <v>-5</v>
      </c>
      <c r="BI29" s="493">
        <v>35.75</v>
      </c>
      <c r="BJ29" s="498">
        <v>13.3026801923077</v>
      </c>
      <c r="BK29" s="498">
        <v>10.834883721124</v>
      </c>
      <c r="BL29" s="442">
        <v>1.22776400141447</v>
      </c>
      <c r="BM29" s="498">
        <v>2.46779647118366</v>
      </c>
      <c r="BN29" s="458">
        <v>0.033855489532134</v>
      </c>
      <c r="BO29" s="442">
        <v>0.034418552710982</v>
      </c>
      <c r="BP29" s="442">
        <v>0.983640707278539</v>
      </c>
      <c r="BQ29" s="442">
        <v>-0.000563063178848001</v>
      </c>
      <c r="BR29" s="465">
        <v>0.0868336677986888</v>
      </c>
      <c r="BS29" s="490">
        <v>29.5373073560448</v>
      </c>
      <c r="BT29" s="491">
        <v>29.0540978988035</v>
      </c>
      <c r="BU29" s="442">
        <v>1.01663137017451</v>
      </c>
      <c r="BV29" s="492">
        <v>0.483209457241312</v>
      </c>
      <c r="BW29" s="493">
        <v>11.5162704208045</v>
      </c>
      <c r="BX29" s="490">
        <v>2.39508885347162</v>
      </c>
      <c r="BY29" s="491">
        <v>2.49446955106193</v>
      </c>
      <c r="BZ29" s="442">
        <v>0.96015958681556</v>
      </c>
      <c r="CA29" s="492">
        <v>-0.0993806975903122</v>
      </c>
      <c r="CB29" s="493">
        <v>1.51764588142002</v>
      </c>
      <c r="CC29" s="477"/>
    </row>
    <row r="30" s="159" customFormat="1" outlineLevel="2" spans="1:81">
      <c r="A30" s="451" t="s">
        <v>51</v>
      </c>
      <c r="B30" s="440">
        <v>83.7392329999999</v>
      </c>
      <c r="C30" s="441">
        <v>89</v>
      </c>
      <c r="D30" s="442">
        <v>0.940890258426965</v>
      </c>
      <c r="E30" s="443">
        <v>-5.26076700000009</v>
      </c>
      <c r="F30" s="441">
        <v>52.894528</v>
      </c>
      <c r="G30" s="440">
        <v>53.927117</v>
      </c>
      <c r="H30" s="441">
        <v>56.96</v>
      </c>
      <c r="I30" s="442">
        <v>0.946754160814606</v>
      </c>
      <c r="J30" s="443">
        <v>-3.03288300000002</v>
      </c>
      <c r="K30" s="444">
        <v>-32.379317</v>
      </c>
      <c r="L30" s="440">
        <v>0</v>
      </c>
      <c r="M30" s="441">
        <v>0</v>
      </c>
      <c r="N30" s="442" t="s">
        <v>29</v>
      </c>
      <c r="O30" s="443">
        <v>0</v>
      </c>
      <c r="P30" s="444">
        <v>0</v>
      </c>
      <c r="Q30" s="440">
        <v>29.8121159999999</v>
      </c>
      <c r="R30" s="441">
        <v>32.04</v>
      </c>
      <c r="S30" s="442">
        <v>0.930465543071159</v>
      </c>
      <c r="T30" s="461">
        <v>-2.22788400000007</v>
      </c>
      <c r="U30" s="462">
        <v>85.273845</v>
      </c>
      <c r="V30" s="458">
        <v>0.356011333421217</v>
      </c>
      <c r="W30" s="442">
        <v>0.36</v>
      </c>
      <c r="X30" s="442">
        <v>0.988920370614491</v>
      </c>
      <c r="Y30" s="464">
        <v>-0.00398866657878316</v>
      </c>
      <c r="Z30" s="462">
        <v>1.61214870846376</v>
      </c>
      <c r="AA30" s="470">
        <v>17.084627</v>
      </c>
      <c r="AB30" s="441">
        <v>16.22104005</v>
      </c>
      <c r="AC30" s="471">
        <v>1.05323869168303</v>
      </c>
      <c r="AD30" s="461">
        <v>0.863586949999977</v>
      </c>
      <c r="AE30" s="471">
        <v>18.403945</v>
      </c>
      <c r="AF30" s="472">
        <v>8.618171</v>
      </c>
      <c r="AG30" s="441">
        <v>6.213564</v>
      </c>
      <c r="AH30" s="471">
        <v>1.38699319746284</v>
      </c>
      <c r="AI30" s="461">
        <v>2.404607</v>
      </c>
      <c r="AJ30" s="462">
        <v>3.72254599999999</v>
      </c>
      <c r="AK30" s="470">
        <v>0</v>
      </c>
      <c r="AL30" s="441">
        <v>0</v>
      </c>
      <c r="AM30" s="471" t="s">
        <v>29</v>
      </c>
      <c r="AN30" s="461">
        <v>0</v>
      </c>
      <c r="AO30" s="462">
        <v>0</v>
      </c>
      <c r="AP30" s="470">
        <v>0.053465</v>
      </c>
      <c r="AQ30" s="441">
        <v>0</v>
      </c>
      <c r="AR30" s="478" t="s">
        <v>29</v>
      </c>
      <c r="AS30" s="461">
        <v>0.053465</v>
      </c>
      <c r="AT30" s="462">
        <v>0</v>
      </c>
      <c r="AU30" s="440">
        <v>4.05585299999997</v>
      </c>
      <c r="AV30" s="479">
        <v>9.60539595</v>
      </c>
      <c r="AW30" s="477">
        <v>0.422247351500379</v>
      </c>
      <c r="AX30" s="481">
        <v>-5.54954295000003</v>
      </c>
      <c r="AY30" s="444">
        <v>63.147354</v>
      </c>
      <c r="AZ30" s="485">
        <v>0.0484343222966942</v>
      </c>
      <c r="BA30" s="442">
        <v>0.107925797191011</v>
      </c>
      <c r="BB30" s="471">
        <v>0.448774283417831</v>
      </c>
      <c r="BC30" s="486">
        <v>-0.059491474894317</v>
      </c>
      <c r="BD30" s="462">
        <v>1.19383528670489</v>
      </c>
      <c r="BE30" s="470">
        <v>37</v>
      </c>
      <c r="BF30" s="479">
        <v>38</v>
      </c>
      <c r="BG30" s="442">
        <v>0.973684210526316</v>
      </c>
      <c r="BH30" s="500">
        <v>-1</v>
      </c>
      <c r="BI30" s="462">
        <v>38.66666667</v>
      </c>
      <c r="BJ30" s="498">
        <v>1.84447649779735</v>
      </c>
      <c r="BK30" s="498">
        <v>1.95175438596491</v>
      </c>
      <c r="BL30" s="471">
        <v>0.945035149433252</v>
      </c>
      <c r="BM30" s="498">
        <v>-0.107277888167557</v>
      </c>
      <c r="BN30" s="485">
        <v>0.20402177555173</v>
      </c>
      <c r="BO30" s="471">
        <v>0.182258876966292</v>
      </c>
      <c r="BP30" s="471">
        <v>1.11940652190819</v>
      </c>
      <c r="BQ30" s="471">
        <v>0.0217628985854375</v>
      </c>
      <c r="BR30" s="462">
        <v>0.347936652350882</v>
      </c>
      <c r="BS30" s="470">
        <v>4.90143759064802</v>
      </c>
      <c r="BT30" s="479">
        <v>5.48670120569735</v>
      </c>
      <c r="BU30" s="442">
        <v>0.893330510791876</v>
      </c>
      <c r="BV30" s="500">
        <v>-0.585263615049334</v>
      </c>
      <c r="BW30" s="462">
        <v>2.87408639832384</v>
      </c>
      <c r="BX30" s="470">
        <v>0.237397807982578</v>
      </c>
      <c r="BY30" s="479">
        <v>0.592156601573769</v>
      </c>
      <c r="BZ30" s="442">
        <v>0.400903759835909</v>
      </c>
      <c r="CA30" s="492">
        <v>-0.354758793591191</v>
      </c>
      <c r="CB30" s="493">
        <v>3.43118575935758</v>
      </c>
      <c r="CC30" s="477"/>
    </row>
    <row r="31" s="159" customFormat="1" outlineLevel="2" spans="1:81">
      <c r="A31" s="451" t="s">
        <v>52</v>
      </c>
      <c r="B31" s="440">
        <v>72.476683</v>
      </c>
      <c r="C31" s="441">
        <v>85</v>
      </c>
      <c r="D31" s="442">
        <v>0.852666858823529</v>
      </c>
      <c r="E31" s="443">
        <v>-12.523317</v>
      </c>
      <c r="F31" s="441">
        <v>54.5479160000001</v>
      </c>
      <c r="G31" s="440">
        <v>47.9806069999998</v>
      </c>
      <c r="H31" s="441">
        <v>53.975</v>
      </c>
      <c r="I31" s="442">
        <v>0.888941306160256</v>
      </c>
      <c r="J31" s="443">
        <v>-5.9943930000002</v>
      </c>
      <c r="K31" s="444">
        <v>-11.755369</v>
      </c>
      <c r="L31" s="440">
        <v>0</v>
      </c>
      <c r="M31" s="441">
        <v>0</v>
      </c>
      <c r="N31" s="442" t="s">
        <v>29</v>
      </c>
      <c r="O31" s="443">
        <v>0</v>
      </c>
      <c r="P31" s="444">
        <v>0</v>
      </c>
      <c r="Q31" s="440">
        <v>24.4960760000002</v>
      </c>
      <c r="R31" s="441">
        <v>31.025</v>
      </c>
      <c r="S31" s="442">
        <v>0.789559258662375</v>
      </c>
      <c r="T31" s="443">
        <v>-6.5289239999998</v>
      </c>
      <c r="U31" s="444">
        <v>66.3032850000001</v>
      </c>
      <c r="V31" s="458">
        <v>0.337985611179256</v>
      </c>
      <c r="W31" s="442">
        <v>0.365</v>
      </c>
      <c r="X31" s="442">
        <v>0.925987975833578</v>
      </c>
      <c r="Y31" s="464">
        <v>-0.0270143888207439</v>
      </c>
      <c r="Z31" s="465">
        <v>1.21550537329419</v>
      </c>
      <c r="AA31" s="440">
        <v>13.941683</v>
      </c>
      <c r="AB31" s="441">
        <v>11.98230534</v>
      </c>
      <c r="AC31" s="442">
        <v>1.16352259472633</v>
      </c>
      <c r="AD31" s="443">
        <v>1.95937766</v>
      </c>
      <c r="AE31" s="466">
        <v>12.2041749999999</v>
      </c>
      <c r="AF31" s="473">
        <v>7.979683</v>
      </c>
      <c r="AG31" s="441">
        <v>5.91783333</v>
      </c>
      <c r="AH31" s="442">
        <v>1.34841293342068</v>
      </c>
      <c r="AI31" s="443">
        <v>2.06184967</v>
      </c>
      <c r="AJ31" s="444">
        <v>-7.891102</v>
      </c>
      <c r="AK31" s="440">
        <v>0</v>
      </c>
      <c r="AL31" s="441">
        <v>0</v>
      </c>
      <c r="AM31" s="442" t="s">
        <v>29</v>
      </c>
      <c r="AN31" s="443">
        <v>0</v>
      </c>
      <c r="AO31" s="444">
        <v>0</v>
      </c>
      <c r="AP31" s="440">
        <v>0</v>
      </c>
      <c r="AQ31" s="441">
        <v>0</v>
      </c>
      <c r="AR31" s="477" t="s">
        <v>29</v>
      </c>
      <c r="AS31" s="443">
        <v>0</v>
      </c>
      <c r="AT31" s="444">
        <v>0</v>
      </c>
      <c r="AU31" s="440">
        <v>2.5747100000002</v>
      </c>
      <c r="AV31" s="441">
        <v>13.12486133</v>
      </c>
      <c r="AW31" s="477">
        <v>0.196170453558628</v>
      </c>
      <c r="AX31" s="481">
        <v>-10.5501513299998</v>
      </c>
      <c r="AY31" s="444">
        <v>61.9902120000002</v>
      </c>
      <c r="AZ31" s="458">
        <v>0.0355246666020878</v>
      </c>
      <c r="BA31" s="442">
        <v>0.154410133294118</v>
      </c>
      <c r="BB31" s="442">
        <v>0.230066938252174</v>
      </c>
      <c r="BC31" s="464">
        <v>-0.11888546669203</v>
      </c>
      <c r="BD31" s="465">
        <v>1.13643593643431</v>
      </c>
      <c r="BE31" s="490">
        <v>37</v>
      </c>
      <c r="BF31" s="491">
        <v>36</v>
      </c>
      <c r="BG31" s="442">
        <v>1.02777777777778</v>
      </c>
      <c r="BH31" s="492">
        <v>1</v>
      </c>
      <c r="BI31" s="493">
        <v>36.25</v>
      </c>
      <c r="BJ31" s="498">
        <v>1.63235772522523</v>
      </c>
      <c r="BK31" s="498">
        <v>1.96759259259259</v>
      </c>
      <c r="BL31" s="442">
        <v>0.829621808585056</v>
      </c>
      <c r="BM31" s="498">
        <v>-0.335234867367368</v>
      </c>
      <c r="BN31" s="458">
        <v>0.192360941794204</v>
      </c>
      <c r="BO31" s="442">
        <v>0.140968298117647</v>
      </c>
      <c r="BP31" s="442">
        <v>1.36456880279328</v>
      </c>
      <c r="BQ31" s="442">
        <v>0.0513926436765573</v>
      </c>
      <c r="BR31" s="465">
        <v>0.223733112003763</v>
      </c>
      <c r="BS31" s="490">
        <v>5.19856053246943</v>
      </c>
      <c r="BT31" s="491">
        <v>7.09379352204023</v>
      </c>
      <c r="BU31" s="442">
        <v>0.732832230923785</v>
      </c>
      <c r="BV31" s="492">
        <v>-1.89523298957079</v>
      </c>
      <c r="BW31" s="493">
        <v>4.46961109620278</v>
      </c>
      <c r="BX31" s="490">
        <v>0.184677129726749</v>
      </c>
      <c r="BY31" s="491">
        <v>1.09535360329918</v>
      </c>
      <c r="BZ31" s="442">
        <v>0.168600467621146</v>
      </c>
      <c r="CA31" s="492">
        <v>-0.910676473572432</v>
      </c>
      <c r="CB31" s="493">
        <v>5.07942667161039</v>
      </c>
      <c r="CC31" s="477"/>
    </row>
    <row r="32" s="159" customFormat="1" outlineLevel="2" spans="1:81">
      <c r="A32" s="451" t="s">
        <v>53</v>
      </c>
      <c r="B32" s="440">
        <v>38.1258959999999</v>
      </c>
      <c r="C32" s="441">
        <v>15</v>
      </c>
      <c r="D32" s="442">
        <v>2.54172639999999</v>
      </c>
      <c r="E32" s="443">
        <v>23.1258959999999</v>
      </c>
      <c r="F32" s="441">
        <v>8.31293099999999</v>
      </c>
      <c r="G32" s="440">
        <v>0</v>
      </c>
      <c r="H32" s="441">
        <v>0</v>
      </c>
      <c r="I32" s="442" t="s">
        <v>29</v>
      </c>
      <c r="J32" s="443">
        <v>0</v>
      </c>
      <c r="K32" s="444">
        <v>-5.55111512312578e-17</v>
      </c>
      <c r="L32" s="440">
        <v>26.978524</v>
      </c>
      <c r="M32" s="441">
        <v>10.725</v>
      </c>
      <c r="N32" s="442">
        <v>2.51548009324009</v>
      </c>
      <c r="O32" s="443">
        <v>16.253524</v>
      </c>
      <c r="P32" s="444">
        <v>5.58765299999989</v>
      </c>
      <c r="Q32" s="440">
        <v>11.1473719999999</v>
      </c>
      <c r="R32" s="441">
        <v>4.275</v>
      </c>
      <c r="S32" s="442">
        <v>2.6075723976608</v>
      </c>
      <c r="T32" s="443">
        <v>6.8723719999999</v>
      </c>
      <c r="U32" s="444">
        <v>2.7252780000001</v>
      </c>
      <c r="V32" s="458">
        <v>0.29238321376106</v>
      </c>
      <c r="W32" s="442">
        <v>0.285</v>
      </c>
      <c r="X32" s="442">
        <v>1.0259060131967</v>
      </c>
      <c r="Y32" s="464">
        <v>0.00738321376105966</v>
      </c>
      <c r="Z32" s="465">
        <v>0.327835994308157</v>
      </c>
      <c r="AA32" s="440">
        <v>1.52306199999999</v>
      </c>
      <c r="AB32" s="441">
        <v>0.843</v>
      </c>
      <c r="AC32" s="442">
        <v>1.80671648873072</v>
      </c>
      <c r="AD32" s="443">
        <v>0.680061999999995</v>
      </c>
      <c r="AE32" s="466">
        <v>0.333742999999999</v>
      </c>
      <c r="AF32" s="440">
        <v>0.391858</v>
      </c>
      <c r="AG32" s="441">
        <v>0.357503</v>
      </c>
      <c r="AH32" s="442">
        <v>1.09609709568871</v>
      </c>
      <c r="AI32" s="443">
        <v>0.034355</v>
      </c>
      <c r="AJ32" s="444">
        <v>0.174429</v>
      </c>
      <c r="AK32" s="440">
        <v>0.0528399999999999</v>
      </c>
      <c r="AL32" s="441">
        <v>0</v>
      </c>
      <c r="AM32" s="442" t="s">
        <v>29</v>
      </c>
      <c r="AN32" s="443">
        <v>0.0528399999999999</v>
      </c>
      <c r="AO32" s="444">
        <v>0.0423499999999999</v>
      </c>
      <c r="AP32" s="440">
        <v>0</v>
      </c>
      <c r="AQ32" s="441">
        <v>0</v>
      </c>
      <c r="AR32" s="477" t="s">
        <v>29</v>
      </c>
      <c r="AS32" s="443">
        <v>0</v>
      </c>
      <c r="AT32" s="444">
        <v>0</v>
      </c>
      <c r="AU32" s="440">
        <v>9.28529199999991</v>
      </c>
      <c r="AV32" s="441">
        <v>3.074497</v>
      </c>
      <c r="AW32" s="477">
        <v>3.02010117427335</v>
      </c>
      <c r="AX32" s="481">
        <v>6.21079499999991</v>
      </c>
      <c r="AY32" s="444">
        <v>2.2594560000001</v>
      </c>
      <c r="AZ32" s="458">
        <v>0.243542918965103</v>
      </c>
      <c r="BA32" s="442">
        <v>0.204966466666667</v>
      </c>
      <c r="BB32" s="442">
        <v>1.18820860273291</v>
      </c>
      <c r="BC32" s="464">
        <v>0.0385764522984359</v>
      </c>
      <c r="BD32" s="465">
        <v>0.271800162902844</v>
      </c>
      <c r="BE32" s="490">
        <v>4</v>
      </c>
      <c r="BF32" s="491">
        <v>3</v>
      </c>
      <c r="BG32" s="442">
        <v>1.33333333333333</v>
      </c>
      <c r="BH32" s="492">
        <v>1</v>
      </c>
      <c r="BI32" s="493">
        <v>1.83333333333333</v>
      </c>
      <c r="BJ32" s="498">
        <v>7.94289499999998</v>
      </c>
      <c r="BK32" s="498">
        <v>4.16666666666667</v>
      </c>
      <c r="BL32" s="442">
        <v>1.90629479999999</v>
      </c>
      <c r="BM32" s="498">
        <v>3.77622833333331</v>
      </c>
      <c r="BN32" s="458">
        <v>0.0399482283642593</v>
      </c>
      <c r="BO32" s="442">
        <v>0.0562</v>
      </c>
      <c r="BP32" s="442">
        <v>0.710822568759062</v>
      </c>
      <c r="BQ32" s="442">
        <v>-0.0162517716357407</v>
      </c>
      <c r="BR32" s="465">
        <v>0.0401474522042826</v>
      </c>
      <c r="BS32" s="490">
        <v>25.0323992063357</v>
      </c>
      <c r="BT32" s="491">
        <v>17.7935943060498</v>
      </c>
      <c r="BU32" s="442">
        <v>1.40682083539606</v>
      </c>
      <c r="BV32" s="492">
        <v>7.23880490028585</v>
      </c>
      <c r="BW32" s="493">
        <v>24.9081808457406</v>
      </c>
      <c r="BX32" s="490">
        <v>6.09646357141071</v>
      </c>
      <c r="BY32" s="491">
        <v>3.64709015421115</v>
      </c>
      <c r="BZ32" s="442">
        <v>1.67159661912151</v>
      </c>
      <c r="CA32" s="492">
        <v>2.44937341719956</v>
      </c>
      <c r="CB32" s="493">
        <v>6.7700476114858</v>
      </c>
      <c r="CC32" s="477"/>
    </row>
    <row r="33" s="159" customFormat="1" outlineLevel="2" spans="1:81">
      <c r="A33" s="451" t="s">
        <v>54</v>
      </c>
      <c r="B33" s="440">
        <v>51.7088509999999</v>
      </c>
      <c r="C33" s="441">
        <v>40.4</v>
      </c>
      <c r="D33" s="442">
        <v>1.27992205445544</v>
      </c>
      <c r="E33" s="443">
        <v>11.3088509999999</v>
      </c>
      <c r="F33" s="441">
        <v>21.36564</v>
      </c>
      <c r="G33" s="440">
        <v>0</v>
      </c>
      <c r="H33" s="441">
        <v>0</v>
      </c>
      <c r="I33" s="442" t="s">
        <v>29</v>
      </c>
      <c r="J33" s="443">
        <v>0</v>
      </c>
      <c r="K33" s="444">
        <v>-2.496715</v>
      </c>
      <c r="L33" s="440">
        <v>35.9205419999996</v>
      </c>
      <c r="M33" s="441">
        <v>27.876</v>
      </c>
      <c r="N33" s="442">
        <v>1.28858308222125</v>
      </c>
      <c r="O33" s="443">
        <v>8.0445419999996</v>
      </c>
      <c r="P33" s="444">
        <v>15.473864</v>
      </c>
      <c r="Q33" s="440">
        <v>15.7883090000003</v>
      </c>
      <c r="R33" s="441">
        <v>12.524</v>
      </c>
      <c r="S33" s="442">
        <v>1.26064428297671</v>
      </c>
      <c r="T33" s="443">
        <v>3.26430900000031</v>
      </c>
      <c r="U33" s="444">
        <v>5.89177600000001</v>
      </c>
      <c r="V33" s="458">
        <v>0.305330880394158</v>
      </c>
      <c r="W33" s="442">
        <v>0.31</v>
      </c>
      <c r="X33" s="442">
        <v>0.984938323852122</v>
      </c>
      <c r="Y33" s="464">
        <v>-0.00466911960584204</v>
      </c>
      <c r="Z33" s="465">
        <v>0.275759396863376</v>
      </c>
      <c r="AA33" s="440">
        <v>2.74853699999998</v>
      </c>
      <c r="AB33" s="441">
        <v>2.84700835</v>
      </c>
      <c r="AC33" s="442">
        <v>0.965412342397937</v>
      </c>
      <c r="AD33" s="443">
        <v>-0.0984713500000147</v>
      </c>
      <c r="AE33" s="466">
        <v>4.775677</v>
      </c>
      <c r="AF33" s="440">
        <v>1.302348</v>
      </c>
      <c r="AG33" s="441">
        <v>1.280237</v>
      </c>
      <c r="AH33" s="442">
        <v>1.01727102091253</v>
      </c>
      <c r="AI33" s="443">
        <v>0.0221109999999987</v>
      </c>
      <c r="AJ33" s="444">
        <v>0.449321999999999</v>
      </c>
      <c r="AK33" s="440">
        <v>0.169075</v>
      </c>
      <c r="AL33" s="441">
        <v>0.02</v>
      </c>
      <c r="AM33" s="442">
        <v>8.45375</v>
      </c>
      <c r="AN33" s="443">
        <v>0.149075</v>
      </c>
      <c r="AO33" s="444">
        <v>0.06302</v>
      </c>
      <c r="AP33" s="440">
        <v>0</v>
      </c>
      <c r="AQ33" s="441">
        <v>0</v>
      </c>
      <c r="AR33" s="477" t="s">
        <v>29</v>
      </c>
      <c r="AS33" s="443">
        <v>0</v>
      </c>
      <c r="AT33" s="444">
        <v>0</v>
      </c>
      <c r="AU33" s="440">
        <v>11.9064990000003</v>
      </c>
      <c r="AV33" s="441">
        <v>8.41675464999999</v>
      </c>
      <c r="AW33" s="477">
        <v>1.41461875688634</v>
      </c>
      <c r="AX33" s="481">
        <v>3.48974435000033</v>
      </c>
      <c r="AY33" s="444">
        <v>3.22651200000001</v>
      </c>
      <c r="AZ33" s="458">
        <v>0.230260366837398</v>
      </c>
      <c r="BA33" s="442">
        <v>0.208335511138614</v>
      </c>
      <c r="BB33" s="442">
        <v>1.10523820725021</v>
      </c>
      <c r="BC33" s="464">
        <v>0.021924855698784</v>
      </c>
      <c r="BD33" s="465">
        <v>0.151014058085787</v>
      </c>
      <c r="BE33" s="490">
        <v>6</v>
      </c>
      <c r="BF33" s="491">
        <v>7</v>
      </c>
      <c r="BG33" s="442">
        <v>0.857142857142857</v>
      </c>
      <c r="BH33" s="492">
        <v>-1</v>
      </c>
      <c r="BI33" s="493">
        <v>7.58333333</v>
      </c>
      <c r="BJ33" s="498">
        <v>6.30595743902438</v>
      </c>
      <c r="BK33" s="498">
        <v>4.80952380952381</v>
      </c>
      <c r="BL33" s="442">
        <v>1.31113966553972</v>
      </c>
      <c r="BM33" s="498">
        <v>1.49643362950057</v>
      </c>
      <c r="BN33" s="458">
        <v>0.0531540915500132</v>
      </c>
      <c r="BO33" s="442">
        <v>0.0704705037128713</v>
      </c>
      <c r="BP33" s="442">
        <v>0.754274324000677</v>
      </c>
      <c r="BQ33" s="442">
        <v>-0.0173164121628581</v>
      </c>
      <c r="BR33" s="465">
        <v>0.223521364209076</v>
      </c>
      <c r="BS33" s="490">
        <v>18.8132271823156</v>
      </c>
      <c r="BT33" s="491">
        <v>14.1903342152123</v>
      </c>
      <c r="BU33" s="442">
        <v>1.32577759600246</v>
      </c>
      <c r="BV33" s="492">
        <v>4.62289296710334</v>
      </c>
      <c r="BW33" s="493">
        <v>4.47384527889973</v>
      </c>
      <c r="BX33" s="490">
        <v>4.33194059239529</v>
      </c>
      <c r="BY33" s="491">
        <v>2.95635053195401</v>
      </c>
      <c r="BZ33" s="442">
        <v>1.46530005341826</v>
      </c>
      <c r="CA33" s="492">
        <v>1.37559006044129</v>
      </c>
      <c r="CB33" s="493">
        <v>0.675613530814587</v>
      </c>
      <c r="CC33" s="477"/>
    </row>
    <row r="34" s="159" customFormat="1" outlineLevel="2" spans="1:81">
      <c r="A34" s="451" t="s">
        <v>55</v>
      </c>
      <c r="B34" s="440">
        <v>59.6585199999999</v>
      </c>
      <c r="C34" s="441">
        <v>55</v>
      </c>
      <c r="D34" s="442">
        <v>1.08470036363636</v>
      </c>
      <c r="E34" s="443">
        <v>4.6585199999999</v>
      </c>
      <c r="F34" s="441">
        <v>34.1273209999999</v>
      </c>
      <c r="G34" s="440">
        <v>0</v>
      </c>
      <c r="H34" s="441">
        <v>0</v>
      </c>
      <c r="I34" s="442" t="s">
        <v>29</v>
      </c>
      <c r="J34" s="443">
        <v>0</v>
      </c>
      <c r="K34" s="444">
        <v>0</v>
      </c>
      <c r="L34" s="440">
        <v>41.6336939999989</v>
      </c>
      <c r="M34" s="441">
        <v>38.49999975</v>
      </c>
      <c r="N34" s="442">
        <v>1.08139465637266</v>
      </c>
      <c r="O34" s="443">
        <v>3.1336942499989</v>
      </c>
      <c r="P34" s="444">
        <v>24.0942209999999</v>
      </c>
      <c r="Q34" s="440">
        <v>18.024826000001</v>
      </c>
      <c r="R34" s="441">
        <v>16.50000025</v>
      </c>
      <c r="S34" s="442">
        <v>1.09241368041804</v>
      </c>
      <c r="T34" s="443">
        <v>1.52482575000101</v>
      </c>
      <c r="U34" s="444">
        <v>10.0331</v>
      </c>
      <c r="V34" s="458">
        <v>0.302133308033807</v>
      </c>
      <c r="W34" s="442">
        <v>0.300000004545455</v>
      </c>
      <c r="X34" s="442">
        <v>1.0071110115201</v>
      </c>
      <c r="Y34" s="464">
        <v>0.00213330348835244</v>
      </c>
      <c r="Z34" s="465">
        <v>0.293990260764976</v>
      </c>
      <c r="AA34" s="440">
        <v>3.18764900000001</v>
      </c>
      <c r="AB34" s="441">
        <v>2.38927602</v>
      </c>
      <c r="AC34" s="442">
        <v>1.33414849239562</v>
      </c>
      <c r="AD34" s="443">
        <v>0.798372980000006</v>
      </c>
      <c r="AE34" s="466">
        <v>2.791483</v>
      </c>
      <c r="AF34" s="440">
        <v>0.0987859999999998</v>
      </c>
      <c r="AG34" s="441">
        <v>0.34</v>
      </c>
      <c r="AH34" s="442">
        <v>0.290547058823529</v>
      </c>
      <c r="AI34" s="443">
        <v>-0.241214</v>
      </c>
      <c r="AJ34" s="444">
        <v>0.645878</v>
      </c>
      <c r="AK34" s="440">
        <v>0.0865699999999999</v>
      </c>
      <c r="AL34" s="441">
        <v>0</v>
      </c>
      <c r="AM34" s="442" t="s">
        <v>29</v>
      </c>
      <c r="AN34" s="443">
        <v>0.0865699999999999</v>
      </c>
      <c r="AO34" s="444">
        <v>0</v>
      </c>
      <c r="AP34" s="440">
        <v>0.000635999999999999</v>
      </c>
      <c r="AQ34" s="441">
        <v>0</v>
      </c>
      <c r="AR34" s="477" t="s">
        <v>29</v>
      </c>
      <c r="AS34" s="443">
        <v>0.000635999999999999</v>
      </c>
      <c r="AT34" s="444">
        <v>0</v>
      </c>
      <c r="AU34" s="440">
        <v>14.824325000001</v>
      </c>
      <c r="AV34" s="441">
        <v>13.77072423</v>
      </c>
      <c r="AW34" s="477">
        <v>1.07651019310268</v>
      </c>
      <c r="AX34" s="481">
        <v>1.053600770001</v>
      </c>
      <c r="AY34" s="444">
        <v>6.59573900000001</v>
      </c>
      <c r="AZ34" s="458">
        <v>0.248486301705121</v>
      </c>
      <c r="BA34" s="442">
        <v>0.250376804181818</v>
      </c>
      <c r="BB34" s="442">
        <v>0.992449370528254</v>
      </c>
      <c r="BC34" s="464">
        <v>-0.00189050247669678</v>
      </c>
      <c r="BD34" s="465">
        <v>0.193268583842254</v>
      </c>
      <c r="BE34" s="490">
        <v>6</v>
      </c>
      <c r="BF34" s="491">
        <v>6</v>
      </c>
      <c r="BG34" s="442">
        <v>1</v>
      </c>
      <c r="BH34" s="492">
        <v>0</v>
      </c>
      <c r="BI34" s="493">
        <v>6</v>
      </c>
      <c r="BJ34" s="498">
        <v>8.28590555555554</v>
      </c>
      <c r="BK34" s="498">
        <v>7.63888888888889</v>
      </c>
      <c r="BL34" s="442">
        <v>1.08470036363636</v>
      </c>
      <c r="BM34" s="498">
        <v>0.647016666666654</v>
      </c>
      <c r="BN34" s="458">
        <v>0.0534315802671607</v>
      </c>
      <c r="BO34" s="442">
        <v>0.0434413821818182</v>
      </c>
      <c r="BP34" s="442">
        <v>1.22996961845113</v>
      </c>
      <c r="BQ34" s="442">
        <v>0.0099901980853425</v>
      </c>
      <c r="BR34" s="465">
        <v>0.0817961362979534</v>
      </c>
      <c r="BS34" s="490">
        <v>18.7155235723882</v>
      </c>
      <c r="BT34" s="491">
        <v>23.0195253874435</v>
      </c>
      <c r="BU34" s="442">
        <v>0.813028212240945</v>
      </c>
      <c r="BV34" s="492">
        <v>-4.30400181505528</v>
      </c>
      <c r="BW34" s="493">
        <v>12.2255163294922</v>
      </c>
      <c r="BX34" s="490">
        <v>4.65055123697778</v>
      </c>
      <c r="BY34" s="491">
        <v>5.76355520029034</v>
      </c>
      <c r="BZ34" s="442">
        <v>0.806889337460237</v>
      </c>
      <c r="CA34" s="492">
        <v>-1.11300396331256</v>
      </c>
      <c r="CB34" s="493">
        <v>2.36280822774132</v>
      </c>
      <c r="CC34" s="477"/>
    </row>
    <row r="35" s="159" customFormat="1" outlineLevel="2" spans="1:81">
      <c r="A35" s="451" t="s">
        <v>56</v>
      </c>
      <c r="B35" s="440">
        <v>50.1285039999999</v>
      </c>
      <c r="C35" s="441">
        <v>40</v>
      </c>
      <c r="D35" s="442">
        <v>1.2532126</v>
      </c>
      <c r="E35" s="443">
        <v>10.1285039999999</v>
      </c>
      <c r="F35" s="441">
        <v>22.52182</v>
      </c>
      <c r="G35" s="440">
        <v>0</v>
      </c>
      <c r="H35" s="441">
        <v>0</v>
      </c>
      <c r="I35" s="442" t="s">
        <v>29</v>
      </c>
      <c r="J35" s="443">
        <v>0</v>
      </c>
      <c r="K35" s="444">
        <v>0</v>
      </c>
      <c r="L35" s="440">
        <v>34.525203</v>
      </c>
      <c r="M35" s="441">
        <v>28</v>
      </c>
      <c r="N35" s="442">
        <v>1.23304296428571</v>
      </c>
      <c r="O35" s="443">
        <v>6.525203</v>
      </c>
      <c r="P35" s="444">
        <v>15.576249</v>
      </c>
      <c r="Q35" s="440">
        <v>15.6033009999999</v>
      </c>
      <c r="R35" s="441">
        <v>12</v>
      </c>
      <c r="S35" s="442">
        <v>1.30027508333333</v>
      </c>
      <c r="T35" s="443">
        <v>3.60330099999991</v>
      </c>
      <c r="U35" s="444">
        <v>6.94557100000001</v>
      </c>
      <c r="V35" s="458">
        <v>0.311266041372388</v>
      </c>
      <c r="W35" s="442">
        <v>0.3</v>
      </c>
      <c r="X35" s="442">
        <v>1.03755347124129</v>
      </c>
      <c r="Y35" s="464">
        <v>0.0112660413723885</v>
      </c>
      <c r="Z35" s="465">
        <v>0.308392971793577</v>
      </c>
      <c r="AA35" s="440">
        <v>2.34735299999999</v>
      </c>
      <c r="AB35" s="441">
        <v>2.21800901</v>
      </c>
      <c r="AC35" s="442">
        <v>1.05831535824103</v>
      </c>
      <c r="AD35" s="443">
        <v>0.129343989999988</v>
      </c>
      <c r="AE35" s="466">
        <v>2.300694</v>
      </c>
      <c r="AF35" s="440">
        <v>0.729069000000001</v>
      </c>
      <c r="AG35" s="441">
        <v>0.509365</v>
      </c>
      <c r="AH35" s="442">
        <v>1.43132920400891</v>
      </c>
      <c r="AI35" s="443">
        <v>0.219704000000001</v>
      </c>
      <c r="AJ35" s="444">
        <v>0.60145</v>
      </c>
      <c r="AK35" s="440">
        <v>0.20115</v>
      </c>
      <c r="AL35" s="441">
        <v>0.05</v>
      </c>
      <c r="AM35" s="442">
        <v>4.023</v>
      </c>
      <c r="AN35" s="443">
        <v>0.15115</v>
      </c>
      <c r="AO35" s="444">
        <v>0</v>
      </c>
      <c r="AP35" s="440">
        <v>0</v>
      </c>
      <c r="AQ35" s="441">
        <v>0</v>
      </c>
      <c r="AR35" s="477" t="s">
        <v>29</v>
      </c>
      <c r="AS35" s="443">
        <v>0</v>
      </c>
      <c r="AT35" s="444">
        <v>0</v>
      </c>
      <c r="AU35" s="440">
        <v>12.7280289999999</v>
      </c>
      <c r="AV35" s="441">
        <v>9.32262599</v>
      </c>
      <c r="AW35" s="477">
        <v>1.36528366724706</v>
      </c>
      <c r="AX35" s="481">
        <v>3.40540300999992</v>
      </c>
      <c r="AY35" s="444">
        <v>4.04342700000002</v>
      </c>
      <c r="AZ35" s="458">
        <v>0.253908016086016</v>
      </c>
      <c r="BA35" s="442">
        <v>0.23306564975</v>
      </c>
      <c r="BB35" s="442">
        <v>1.08942701920413</v>
      </c>
      <c r="BC35" s="464">
        <v>0.0208423663360165</v>
      </c>
      <c r="BD35" s="465">
        <v>0.179533758817006</v>
      </c>
      <c r="BE35" s="490">
        <v>6</v>
      </c>
      <c r="BF35" s="491">
        <v>6</v>
      </c>
      <c r="BG35" s="442">
        <v>1</v>
      </c>
      <c r="BH35" s="492">
        <v>0</v>
      </c>
      <c r="BI35" s="493">
        <v>3</v>
      </c>
      <c r="BJ35" s="498">
        <v>6.96229222222221</v>
      </c>
      <c r="BK35" s="498">
        <v>5.55555555555556</v>
      </c>
      <c r="BL35" s="442">
        <v>1.2532126</v>
      </c>
      <c r="BM35" s="498">
        <v>1.40673666666665</v>
      </c>
      <c r="BN35" s="458">
        <v>0.046826711605038</v>
      </c>
      <c r="BO35" s="442">
        <v>0.05545022525</v>
      </c>
      <c r="BP35" s="442">
        <v>0.844481900549862</v>
      </c>
      <c r="BQ35" s="442">
        <v>-0.00862351364496203</v>
      </c>
      <c r="BR35" s="465">
        <v>0.102153999987568</v>
      </c>
      <c r="BS35" s="490">
        <v>21.3553325809966</v>
      </c>
      <c r="BT35" s="491">
        <v>18.0341918448744</v>
      </c>
      <c r="BU35" s="442">
        <v>1.18415800190493</v>
      </c>
      <c r="BV35" s="492">
        <v>3.32114073612219</v>
      </c>
      <c r="BW35" s="493">
        <v>9.78914188501383</v>
      </c>
      <c r="BX35" s="490">
        <v>5.42229012849792</v>
      </c>
      <c r="BY35" s="491">
        <v>4.20315064004181</v>
      </c>
      <c r="BZ35" s="442">
        <v>1.290053722282</v>
      </c>
      <c r="CA35" s="492">
        <v>1.21913948845611</v>
      </c>
      <c r="CB35" s="493">
        <v>1.75748143820952</v>
      </c>
      <c r="CC35" s="477"/>
    </row>
    <row r="36" s="159" customFormat="1" outlineLevel="2" spans="1:81">
      <c r="A36" s="451" t="s">
        <v>57</v>
      </c>
      <c r="B36" s="440">
        <v>288.733514</v>
      </c>
      <c r="C36" s="441">
        <v>220</v>
      </c>
      <c r="D36" s="442">
        <v>1.31242506363636</v>
      </c>
      <c r="E36" s="443">
        <v>68.7335139999998</v>
      </c>
      <c r="F36" s="441">
        <v>0</v>
      </c>
      <c r="G36" s="440">
        <v>5.40357999999999</v>
      </c>
      <c r="H36" s="441">
        <v>1.6</v>
      </c>
      <c r="I36" s="442">
        <v>3.37723749999999</v>
      </c>
      <c r="J36" s="443">
        <v>3.80357999999999</v>
      </c>
      <c r="K36" s="444">
        <v>0</v>
      </c>
      <c r="L36" s="440">
        <v>235.695683</v>
      </c>
      <c r="M36" s="441">
        <v>174.4</v>
      </c>
      <c r="N36" s="442">
        <v>1.35146607224771</v>
      </c>
      <c r="O36" s="443">
        <v>61.295683</v>
      </c>
      <c r="P36" s="444">
        <v>0</v>
      </c>
      <c r="Q36" s="440">
        <v>53.0378309999998</v>
      </c>
      <c r="R36" s="441">
        <v>45.6</v>
      </c>
      <c r="S36" s="442">
        <v>1.16311032894736</v>
      </c>
      <c r="T36" s="443">
        <v>7.43783099999982</v>
      </c>
      <c r="U36" s="444">
        <v>0</v>
      </c>
      <c r="V36" s="458">
        <v>0.183691287738769</v>
      </c>
      <c r="W36" s="442">
        <v>0.207272727272727</v>
      </c>
      <c r="X36" s="442">
        <v>0.886229896985289</v>
      </c>
      <c r="Y36" s="464">
        <v>-0.0235814395339584</v>
      </c>
      <c r="Z36" s="465" t="s">
        <v>29</v>
      </c>
      <c r="AA36" s="440">
        <v>18.278974</v>
      </c>
      <c r="AB36" s="441">
        <v>16.72422</v>
      </c>
      <c r="AC36" s="442">
        <v>1.09296421596941</v>
      </c>
      <c r="AD36" s="443">
        <v>1.55475399999998</v>
      </c>
      <c r="AE36" s="466">
        <v>0</v>
      </c>
      <c r="AF36" s="440">
        <v>31.788048</v>
      </c>
      <c r="AG36" s="441">
        <v>27.918399</v>
      </c>
      <c r="AH36" s="442">
        <v>1.13860569153697</v>
      </c>
      <c r="AI36" s="443">
        <v>3.86964899999997</v>
      </c>
      <c r="AJ36" s="444">
        <v>0</v>
      </c>
      <c r="AK36" s="440">
        <v>9.99999999999999e-7</v>
      </c>
      <c r="AL36" s="441">
        <v>0</v>
      </c>
      <c r="AM36" s="442" t="s">
        <v>29</v>
      </c>
      <c r="AN36" s="443">
        <v>9.99999999999999e-7</v>
      </c>
      <c r="AO36" s="444">
        <v>0</v>
      </c>
      <c r="AP36" s="440">
        <v>0</v>
      </c>
      <c r="AQ36" s="441">
        <v>0</v>
      </c>
      <c r="AR36" s="477" t="s">
        <v>29</v>
      </c>
      <c r="AS36" s="443">
        <v>0</v>
      </c>
      <c r="AT36" s="444">
        <v>0</v>
      </c>
      <c r="AU36" s="440">
        <v>-2.43277000000014</v>
      </c>
      <c r="AV36" s="441">
        <v>-0.642619000000003</v>
      </c>
      <c r="AW36" s="477">
        <v>-1.78571128460275</v>
      </c>
      <c r="AX36" s="481">
        <v>-1.79015100000014</v>
      </c>
      <c r="AY36" s="444">
        <v>0</v>
      </c>
      <c r="AZ36" s="458">
        <v>-0.0084256585468639</v>
      </c>
      <c r="BA36" s="442">
        <v>-0.00292099545454547</v>
      </c>
      <c r="BB36" s="442">
        <v>-0.884516144574075</v>
      </c>
      <c r="BC36" s="464">
        <v>-0.00550466309231843</v>
      </c>
      <c r="BD36" s="465" t="s">
        <v>29</v>
      </c>
      <c r="BE36" s="490">
        <v>43</v>
      </c>
      <c r="BF36" s="491">
        <v>50</v>
      </c>
      <c r="BG36" s="442">
        <v>0.86</v>
      </c>
      <c r="BH36" s="492">
        <v>-7</v>
      </c>
      <c r="BI36" s="493">
        <v>16.08333333</v>
      </c>
      <c r="BJ36" s="498">
        <v>5.19304881294964</v>
      </c>
      <c r="BK36" s="498">
        <v>3.66666666666667</v>
      </c>
      <c r="BL36" s="442">
        <v>1.41628603989536</v>
      </c>
      <c r="BM36" s="498">
        <v>1.52638214628297</v>
      </c>
      <c r="BN36" s="458">
        <v>0.0633074205580444</v>
      </c>
      <c r="BO36" s="442">
        <v>0.0760191818181818</v>
      </c>
      <c r="BP36" s="442">
        <v>0.832782187914878</v>
      </c>
      <c r="BQ36" s="442">
        <v>-0.0127117612601375</v>
      </c>
      <c r="BR36" s="465" t="s">
        <v>29</v>
      </c>
      <c r="BS36" s="490">
        <v>15.7959365771843</v>
      </c>
      <c r="BT36" s="491">
        <v>13.1545746229122</v>
      </c>
      <c r="BU36" s="442">
        <v>1.20079417464944</v>
      </c>
      <c r="BV36" s="492">
        <v>2.6413619542721</v>
      </c>
      <c r="BW36" s="493" t="s">
        <v>29</v>
      </c>
      <c r="BX36" s="490">
        <v>-0.133091168027273</v>
      </c>
      <c r="BY36" s="491">
        <v>-0.0384244526800056</v>
      </c>
      <c r="BZ36" s="442">
        <v>-1.46371018308681</v>
      </c>
      <c r="CA36" s="492">
        <v>-0.094666715347267</v>
      </c>
      <c r="CB36" s="493" t="s">
        <v>29</v>
      </c>
      <c r="CC36" s="477"/>
    </row>
    <row r="37" s="159" customFormat="1" outlineLevel="2" spans="1:81">
      <c r="A37" s="451" t="s">
        <v>58</v>
      </c>
      <c r="B37" s="440">
        <v>340.963801</v>
      </c>
      <c r="C37" s="441">
        <v>380</v>
      </c>
      <c r="D37" s="442">
        <v>0.897273160526316</v>
      </c>
      <c r="E37" s="443">
        <v>-39.036199</v>
      </c>
      <c r="F37" s="441">
        <v>19.0117169999999</v>
      </c>
      <c r="G37" s="440">
        <v>0</v>
      </c>
      <c r="H37" s="441">
        <v>0</v>
      </c>
      <c r="I37" s="442" t="s">
        <v>29</v>
      </c>
      <c r="J37" s="443">
        <v>0</v>
      </c>
      <c r="K37" s="444">
        <v>0</v>
      </c>
      <c r="L37" s="440">
        <v>273.852363</v>
      </c>
      <c r="M37" s="441">
        <v>296.4</v>
      </c>
      <c r="N37" s="442">
        <v>0.923928350202429</v>
      </c>
      <c r="O37" s="443">
        <v>-22.547637</v>
      </c>
      <c r="P37" s="444">
        <v>-16.033308000001</v>
      </c>
      <c r="Q37" s="440">
        <v>67.111438</v>
      </c>
      <c r="R37" s="441">
        <v>83.6</v>
      </c>
      <c r="S37" s="442">
        <v>0.802768397129187</v>
      </c>
      <c r="T37" s="443">
        <v>-16.488562</v>
      </c>
      <c r="U37" s="444">
        <v>35.0450250000008</v>
      </c>
      <c r="V37" s="458">
        <v>0.196828630497347</v>
      </c>
      <c r="W37" s="442">
        <v>0.22</v>
      </c>
      <c r="X37" s="442">
        <v>0.89467559316976</v>
      </c>
      <c r="Y37" s="464">
        <v>-0.0231713695026529</v>
      </c>
      <c r="Z37" s="465">
        <v>1.8433382424113</v>
      </c>
      <c r="AA37" s="440">
        <v>18.988453</v>
      </c>
      <c r="AB37" s="441">
        <v>18.22222409</v>
      </c>
      <c r="AC37" s="442">
        <v>1.04204914318996</v>
      </c>
      <c r="AD37" s="443">
        <v>0.766228909999995</v>
      </c>
      <c r="AE37" s="466">
        <v>17.11061</v>
      </c>
      <c r="AF37" s="440">
        <v>34.424244</v>
      </c>
      <c r="AG37" s="441">
        <v>46.972304</v>
      </c>
      <c r="AH37" s="442">
        <v>0.732862582171826</v>
      </c>
      <c r="AI37" s="443">
        <v>-12.54806</v>
      </c>
      <c r="AJ37" s="444">
        <v>28.033168</v>
      </c>
      <c r="AK37" s="440">
        <v>0</v>
      </c>
      <c r="AL37" s="441">
        <v>0</v>
      </c>
      <c r="AM37" s="442" t="s">
        <v>29</v>
      </c>
      <c r="AN37" s="443">
        <v>0</v>
      </c>
      <c r="AO37" s="444">
        <v>0</v>
      </c>
      <c r="AP37" s="440">
        <v>0.000418999999999999</v>
      </c>
      <c r="AQ37" s="441">
        <v>0</v>
      </c>
      <c r="AR37" s="477" t="s">
        <v>29</v>
      </c>
      <c r="AS37" s="443">
        <v>0.000418999999999999</v>
      </c>
      <c r="AT37" s="444">
        <v>0</v>
      </c>
      <c r="AU37" s="440">
        <v>13.698322</v>
      </c>
      <c r="AV37" s="441">
        <v>18.40547191</v>
      </c>
      <c r="AW37" s="477">
        <v>0.744252691100927</v>
      </c>
      <c r="AX37" s="481">
        <v>-4.70714990999998</v>
      </c>
      <c r="AY37" s="444">
        <v>-10.0987529999992</v>
      </c>
      <c r="AZ37" s="458">
        <v>0.0401752970838099</v>
      </c>
      <c r="BA37" s="442">
        <v>0.0484354523947369</v>
      </c>
      <c r="BB37" s="442">
        <v>0.829460552084684</v>
      </c>
      <c r="BC37" s="464">
        <v>-0.008260155310927</v>
      </c>
      <c r="BD37" s="465">
        <v>-0.531185741929528</v>
      </c>
      <c r="BE37" s="490">
        <v>31</v>
      </c>
      <c r="BF37" s="491">
        <v>38</v>
      </c>
      <c r="BG37" s="442">
        <v>0.815789473684211</v>
      </c>
      <c r="BH37" s="492">
        <v>-7</v>
      </c>
      <c r="BI37" s="493">
        <v>21.9999999966667</v>
      </c>
      <c r="BJ37" s="498">
        <v>9.41888953038674</v>
      </c>
      <c r="BK37" s="498">
        <v>8.33333333333333</v>
      </c>
      <c r="BL37" s="442">
        <v>1.13026674364641</v>
      </c>
      <c r="BM37" s="498">
        <v>1.08555619705341</v>
      </c>
      <c r="BN37" s="458">
        <v>0.0556905247545618</v>
      </c>
      <c r="BO37" s="442">
        <v>0.0479532212894737</v>
      </c>
      <c r="BP37" s="442">
        <v>1.1613510679164</v>
      </c>
      <c r="BQ37" s="442">
        <v>0.00773730346508815</v>
      </c>
      <c r="BR37" s="465">
        <v>0.900003403164486</v>
      </c>
      <c r="BS37" s="490">
        <v>17.956375961749</v>
      </c>
      <c r="BT37" s="491">
        <v>20.8536563990856</v>
      </c>
      <c r="BU37" s="442">
        <v>0.861066070050734</v>
      </c>
      <c r="BV37" s="492">
        <v>-2.89728043733662</v>
      </c>
      <c r="BW37" s="493">
        <v>1.11110690968936</v>
      </c>
      <c r="BX37" s="490">
        <v>0.721402738811847</v>
      </c>
      <c r="BY37" s="491">
        <v>1.01005628177411</v>
      </c>
      <c r="BZ37" s="442">
        <v>0.714220337845671</v>
      </c>
      <c r="CA37" s="492">
        <v>-0.288653542962263</v>
      </c>
      <c r="CB37" s="493">
        <v>-0.590204148186369</v>
      </c>
      <c r="CC37" s="477"/>
    </row>
    <row r="38" s="159" customFormat="1" outlineLevel="2" spans="1:81">
      <c r="A38" s="451" t="s">
        <v>59</v>
      </c>
      <c r="B38" s="440">
        <v>0</v>
      </c>
      <c r="C38" s="441">
        <v>0</v>
      </c>
      <c r="D38" s="442" t="s">
        <v>29</v>
      </c>
      <c r="E38" s="443">
        <v>0</v>
      </c>
      <c r="F38" s="441">
        <v>32.919006</v>
      </c>
      <c r="G38" s="440">
        <v>0</v>
      </c>
      <c r="H38" s="441">
        <v>0</v>
      </c>
      <c r="I38" s="442" t="s">
        <v>29</v>
      </c>
      <c r="J38" s="443">
        <v>0</v>
      </c>
      <c r="K38" s="444">
        <v>17.649368</v>
      </c>
      <c r="L38" s="440">
        <v>0</v>
      </c>
      <c r="M38" s="441">
        <v>0</v>
      </c>
      <c r="N38" s="442" t="s">
        <v>29</v>
      </c>
      <c r="O38" s="443">
        <v>0</v>
      </c>
      <c r="P38" s="444">
        <v>0</v>
      </c>
      <c r="Q38" s="440">
        <v>0</v>
      </c>
      <c r="R38" s="441">
        <v>0</v>
      </c>
      <c r="S38" s="442" t="s">
        <v>29</v>
      </c>
      <c r="T38" s="443">
        <v>0</v>
      </c>
      <c r="U38" s="444">
        <v>15.269638</v>
      </c>
      <c r="V38" s="458" t="s">
        <v>29</v>
      </c>
      <c r="W38" s="442" t="s">
        <v>29</v>
      </c>
      <c r="X38" s="442" t="s">
        <v>29</v>
      </c>
      <c r="Y38" s="464" t="s">
        <v>29</v>
      </c>
      <c r="Z38" s="465">
        <v>0.463854771313569</v>
      </c>
      <c r="AA38" s="440">
        <v>0</v>
      </c>
      <c r="AB38" s="441">
        <v>0</v>
      </c>
      <c r="AC38" s="442" t="s">
        <v>29</v>
      </c>
      <c r="AD38" s="443">
        <v>0</v>
      </c>
      <c r="AE38" s="466">
        <v>5.872934</v>
      </c>
      <c r="AF38" s="440">
        <v>0.0535719999999998</v>
      </c>
      <c r="AG38" s="441">
        <v>0</v>
      </c>
      <c r="AH38" s="442" t="s">
        <v>29</v>
      </c>
      <c r="AI38" s="443">
        <v>0.0535719999999998</v>
      </c>
      <c r="AJ38" s="444">
        <v>5.303818</v>
      </c>
      <c r="AK38" s="440">
        <v>0</v>
      </c>
      <c r="AL38" s="441">
        <v>0</v>
      </c>
      <c r="AM38" s="442" t="s">
        <v>29</v>
      </c>
      <c r="AN38" s="443">
        <v>0</v>
      </c>
      <c r="AO38" s="444">
        <v>0.0449</v>
      </c>
      <c r="AP38" s="440">
        <v>0</v>
      </c>
      <c r="AQ38" s="441">
        <v>0</v>
      </c>
      <c r="AR38" s="477" t="s">
        <v>29</v>
      </c>
      <c r="AS38" s="443">
        <v>0</v>
      </c>
      <c r="AT38" s="444">
        <v>0</v>
      </c>
      <c r="AU38" s="440">
        <v>-0.0535719999999998</v>
      </c>
      <c r="AV38" s="441">
        <v>0</v>
      </c>
      <c r="AW38" s="477" t="s">
        <v>29</v>
      </c>
      <c r="AX38" s="481">
        <v>-0.0535719999999998</v>
      </c>
      <c r="AY38" s="444">
        <v>4.137786</v>
      </c>
      <c r="AZ38" s="458" t="s">
        <v>29</v>
      </c>
      <c r="BA38" s="442" t="s">
        <v>29</v>
      </c>
      <c r="BB38" s="442" t="s">
        <v>29</v>
      </c>
      <c r="BC38" s="464" t="s">
        <v>29</v>
      </c>
      <c r="BD38" s="465">
        <v>0.125695958134337</v>
      </c>
      <c r="BE38" s="490">
        <v>0</v>
      </c>
      <c r="BF38" s="491">
        <v>0</v>
      </c>
      <c r="BG38" s="442" t="s">
        <v>29</v>
      </c>
      <c r="BH38" s="492">
        <v>0</v>
      </c>
      <c r="BI38" s="493">
        <v>19</v>
      </c>
      <c r="BJ38" s="498">
        <v>0</v>
      </c>
      <c r="BK38" s="498" t="s">
        <v>29</v>
      </c>
      <c r="BL38" s="442" t="s">
        <v>29</v>
      </c>
      <c r="BM38" s="498" t="s">
        <v>29</v>
      </c>
      <c r="BN38" s="458" t="s">
        <v>29</v>
      </c>
      <c r="BO38" s="442" t="s">
        <v>29</v>
      </c>
      <c r="BP38" s="442" t="s">
        <v>29</v>
      </c>
      <c r="BQ38" s="442" t="s">
        <v>29</v>
      </c>
      <c r="BR38" s="465">
        <v>0.178405569111048</v>
      </c>
      <c r="BS38" s="490" t="s">
        <v>29</v>
      </c>
      <c r="BT38" s="491" t="s">
        <v>29</v>
      </c>
      <c r="BU38" s="442" t="s">
        <v>29</v>
      </c>
      <c r="BV38" s="492" t="s">
        <v>29</v>
      </c>
      <c r="BW38" s="493">
        <v>5.60520618825275</v>
      </c>
      <c r="BX38" s="490" t="s">
        <v>29</v>
      </c>
      <c r="BY38" s="491" t="s">
        <v>29</v>
      </c>
      <c r="BZ38" s="442" t="s">
        <v>29</v>
      </c>
      <c r="CA38" s="492" t="s">
        <v>29</v>
      </c>
      <c r="CB38" s="493">
        <v>0.704551762372947</v>
      </c>
      <c r="CC38" s="477"/>
    </row>
    <row r="39" s="159" customFormat="1" outlineLevel="2" spans="1:81">
      <c r="A39" s="451" t="s">
        <v>60</v>
      </c>
      <c r="B39" s="440">
        <v>0</v>
      </c>
      <c r="C39" s="441">
        <v>0</v>
      </c>
      <c r="D39" s="442" t="s">
        <v>29</v>
      </c>
      <c r="E39" s="443">
        <v>0</v>
      </c>
      <c r="F39" s="441">
        <v>0</v>
      </c>
      <c r="G39" s="440">
        <v>0</v>
      </c>
      <c r="H39" s="441">
        <v>0</v>
      </c>
      <c r="I39" s="442" t="s">
        <v>29</v>
      </c>
      <c r="J39" s="443">
        <v>0</v>
      </c>
      <c r="K39" s="444">
        <v>0</v>
      </c>
      <c r="L39" s="440">
        <v>0</v>
      </c>
      <c r="M39" s="441">
        <v>0</v>
      </c>
      <c r="N39" s="442" t="s">
        <v>29</v>
      </c>
      <c r="O39" s="443">
        <v>0</v>
      </c>
      <c r="P39" s="444">
        <v>0</v>
      </c>
      <c r="Q39" s="440">
        <v>0</v>
      </c>
      <c r="R39" s="441">
        <v>0</v>
      </c>
      <c r="S39" s="442" t="s">
        <v>29</v>
      </c>
      <c r="T39" s="443">
        <v>0</v>
      </c>
      <c r="U39" s="444">
        <v>0</v>
      </c>
      <c r="V39" s="458" t="s">
        <v>29</v>
      </c>
      <c r="W39" s="442" t="s">
        <v>29</v>
      </c>
      <c r="X39" s="442" t="s">
        <v>29</v>
      </c>
      <c r="Y39" s="464" t="s">
        <v>29</v>
      </c>
      <c r="Z39" s="465" t="s">
        <v>29</v>
      </c>
      <c r="AA39" s="440">
        <v>0</v>
      </c>
      <c r="AB39" s="441">
        <v>0</v>
      </c>
      <c r="AC39" s="442" t="s">
        <v>29</v>
      </c>
      <c r="AD39" s="443">
        <v>0</v>
      </c>
      <c r="AE39" s="466">
        <v>0</v>
      </c>
      <c r="AF39" s="440">
        <v>0</v>
      </c>
      <c r="AG39" s="441">
        <v>0</v>
      </c>
      <c r="AH39" s="442" t="s">
        <v>29</v>
      </c>
      <c r="AI39" s="443">
        <v>0</v>
      </c>
      <c r="AJ39" s="444">
        <v>0</v>
      </c>
      <c r="AK39" s="440">
        <v>0</v>
      </c>
      <c r="AL39" s="441">
        <v>0</v>
      </c>
      <c r="AM39" s="442" t="s">
        <v>29</v>
      </c>
      <c r="AN39" s="443">
        <v>0</v>
      </c>
      <c r="AO39" s="444">
        <v>0</v>
      </c>
      <c r="AP39" s="440">
        <v>0</v>
      </c>
      <c r="AQ39" s="441">
        <v>0</v>
      </c>
      <c r="AR39" s="477" t="s">
        <v>29</v>
      </c>
      <c r="AS39" s="443">
        <v>0</v>
      </c>
      <c r="AT39" s="444">
        <v>0</v>
      </c>
      <c r="AU39" s="440">
        <v>0</v>
      </c>
      <c r="AV39" s="441">
        <v>0</v>
      </c>
      <c r="AW39" s="477" t="s">
        <v>29</v>
      </c>
      <c r="AX39" s="481">
        <v>0</v>
      </c>
      <c r="AY39" s="444">
        <v>0</v>
      </c>
      <c r="AZ39" s="458" t="s">
        <v>29</v>
      </c>
      <c r="BA39" s="442" t="s">
        <v>29</v>
      </c>
      <c r="BB39" s="442" t="s">
        <v>29</v>
      </c>
      <c r="BC39" s="464" t="s">
        <v>29</v>
      </c>
      <c r="BD39" s="465" t="s">
        <v>29</v>
      </c>
      <c r="BE39" s="490">
        <v>0</v>
      </c>
      <c r="BF39" s="491">
        <v>0</v>
      </c>
      <c r="BG39" s="442" t="s">
        <v>29</v>
      </c>
      <c r="BH39" s="492">
        <v>0</v>
      </c>
      <c r="BI39" s="493">
        <v>0</v>
      </c>
      <c r="BJ39" s="498" t="s">
        <v>29</v>
      </c>
      <c r="BK39" s="498" t="s">
        <v>29</v>
      </c>
      <c r="BL39" s="442" t="s">
        <v>29</v>
      </c>
      <c r="BM39" s="498" t="s">
        <v>29</v>
      </c>
      <c r="BN39" s="458" t="s">
        <v>29</v>
      </c>
      <c r="BO39" s="442" t="s">
        <v>29</v>
      </c>
      <c r="BP39" s="442" t="s">
        <v>29</v>
      </c>
      <c r="BQ39" s="442" t="s">
        <v>29</v>
      </c>
      <c r="BR39" s="465" t="s">
        <v>29</v>
      </c>
      <c r="BS39" s="490" t="s">
        <v>29</v>
      </c>
      <c r="BT39" s="491" t="s">
        <v>29</v>
      </c>
      <c r="BU39" s="442" t="s">
        <v>29</v>
      </c>
      <c r="BV39" s="492" t="s">
        <v>29</v>
      </c>
      <c r="BW39" s="493" t="s">
        <v>29</v>
      </c>
      <c r="BX39" s="490" t="s">
        <v>29</v>
      </c>
      <c r="BY39" s="491" t="s">
        <v>29</v>
      </c>
      <c r="BZ39" s="442" t="s">
        <v>29</v>
      </c>
      <c r="CA39" s="492" t="s">
        <v>29</v>
      </c>
      <c r="CB39" s="493" t="s">
        <v>29</v>
      </c>
      <c r="CC39" s="477"/>
    </row>
    <row r="40" s="159" customFormat="1" outlineLevel="2" spans="1:81">
      <c r="A40" s="451" t="s">
        <v>61</v>
      </c>
      <c r="B40" s="440">
        <v>0</v>
      </c>
      <c r="C40" s="441">
        <v>0</v>
      </c>
      <c r="D40" s="442" t="s">
        <v>29</v>
      </c>
      <c r="E40" s="443">
        <v>0</v>
      </c>
      <c r="F40" s="441">
        <v>0</v>
      </c>
      <c r="G40" s="440">
        <v>0</v>
      </c>
      <c r="H40" s="441">
        <v>0</v>
      </c>
      <c r="I40" s="442" t="s">
        <v>29</v>
      </c>
      <c r="J40" s="443">
        <v>0</v>
      </c>
      <c r="K40" s="444">
        <v>0</v>
      </c>
      <c r="L40" s="440">
        <v>0</v>
      </c>
      <c r="M40" s="441">
        <v>0</v>
      </c>
      <c r="N40" s="442" t="s">
        <v>29</v>
      </c>
      <c r="O40" s="443">
        <v>0</v>
      </c>
      <c r="P40" s="444">
        <v>0</v>
      </c>
      <c r="Q40" s="440"/>
      <c r="R40" s="441"/>
      <c r="S40" s="442" t="s">
        <v>29</v>
      </c>
      <c r="T40" s="443">
        <v>0</v>
      </c>
      <c r="U40" s="444"/>
      <c r="V40" s="458" t="s">
        <v>29</v>
      </c>
      <c r="W40" s="442" t="s">
        <v>29</v>
      </c>
      <c r="X40" s="442" t="s">
        <v>29</v>
      </c>
      <c r="Y40" s="464" t="s">
        <v>29</v>
      </c>
      <c r="Z40" s="465" t="s">
        <v>29</v>
      </c>
      <c r="AA40" s="440">
        <v>0</v>
      </c>
      <c r="AB40" s="441">
        <v>0</v>
      </c>
      <c r="AC40" s="442" t="s">
        <v>29</v>
      </c>
      <c r="AD40" s="443">
        <v>0</v>
      </c>
      <c r="AE40" s="466">
        <v>0</v>
      </c>
      <c r="AF40" s="440">
        <v>0.360088999999999</v>
      </c>
      <c r="AG40" s="441">
        <v>0.360089</v>
      </c>
      <c r="AH40" s="442">
        <v>0.999999999999997</v>
      </c>
      <c r="AI40" s="443">
        <v>-9.99200722162641e-16</v>
      </c>
      <c r="AJ40" s="444">
        <v>0.360088999999999</v>
      </c>
      <c r="AK40" s="440">
        <v>0</v>
      </c>
      <c r="AL40" s="441">
        <v>0</v>
      </c>
      <c r="AM40" s="442" t="s">
        <v>29</v>
      </c>
      <c r="AN40" s="443">
        <v>0</v>
      </c>
      <c r="AO40" s="444">
        <v>0</v>
      </c>
      <c r="AP40" s="440">
        <v>0</v>
      </c>
      <c r="AQ40" s="441">
        <v>0</v>
      </c>
      <c r="AR40" s="477" t="s">
        <v>29</v>
      </c>
      <c r="AS40" s="443">
        <v>0</v>
      </c>
      <c r="AT40" s="444">
        <v>0</v>
      </c>
      <c r="AU40" s="440">
        <v>-0.360088999999999</v>
      </c>
      <c r="AV40" s="441">
        <v>-0.360089</v>
      </c>
      <c r="AW40" s="477">
        <v>1</v>
      </c>
      <c r="AX40" s="481">
        <v>9.99200722162641e-16</v>
      </c>
      <c r="AY40" s="444">
        <v>-0.360088999999999</v>
      </c>
      <c r="AZ40" s="458" t="s">
        <v>29</v>
      </c>
      <c r="BA40" s="442" t="s">
        <v>29</v>
      </c>
      <c r="BB40" s="442" t="s">
        <v>29</v>
      </c>
      <c r="BC40" s="464" t="s">
        <v>29</v>
      </c>
      <c r="BD40" s="465" t="s">
        <v>29</v>
      </c>
      <c r="BE40" s="490">
        <v>0</v>
      </c>
      <c r="BF40" s="491">
        <v>0</v>
      </c>
      <c r="BG40" s="442" t="s">
        <v>29</v>
      </c>
      <c r="BH40" s="492">
        <v>0</v>
      </c>
      <c r="BI40" s="493">
        <v>0</v>
      </c>
      <c r="BJ40" s="498" t="s">
        <v>29</v>
      </c>
      <c r="BK40" s="498" t="s">
        <v>29</v>
      </c>
      <c r="BL40" s="442" t="s">
        <v>29</v>
      </c>
      <c r="BM40" s="498" t="s">
        <v>29</v>
      </c>
      <c r="BN40" s="458" t="s">
        <v>29</v>
      </c>
      <c r="BO40" s="442" t="s">
        <v>29</v>
      </c>
      <c r="BP40" s="442" t="s">
        <v>29</v>
      </c>
      <c r="BQ40" s="442" t="s">
        <v>29</v>
      </c>
      <c r="BR40" s="465" t="s">
        <v>29</v>
      </c>
      <c r="BS40" s="490" t="s">
        <v>29</v>
      </c>
      <c r="BT40" s="491" t="s">
        <v>29</v>
      </c>
      <c r="BU40" s="442" t="s">
        <v>29</v>
      </c>
      <c r="BV40" s="492" t="s">
        <v>29</v>
      </c>
      <c r="BW40" s="493" t="s">
        <v>29</v>
      </c>
      <c r="BX40" s="490" t="s">
        <v>29</v>
      </c>
      <c r="BY40" s="491" t="s">
        <v>29</v>
      </c>
      <c r="BZ40" s="442" t="s">
        <v>29</v>
      </c>
      <c r="CA40" s="492" t="s">
        <v>29</v>
      </c>
      <c r="CB40" s="493" t="s">
        <v>29</v>
      </c>
      <c r="CC40" s="477"/>
    </row>
    <row r="41" s="163" customFormat="1" spans="1:81">
      <c r="A41" s="445" t="s">
        <v>62</v>
      </c>
      <c r="B41" s="446">
        <v>1538.926498</v>
      </c>
      <c r="C41" s="447">
        <v>1483.48000001</v>
      </c>
      <c r="D41" s="448">
        <v>1.03737596596491</v>
      </c>
      <c r="E41" s="447">
        <v>55.4464979899994</v>
      </c>
      <c r="F41" s="449">
        <v>520.031234999999</v>
      </c>
      <c r="G41" s="446">
        <v>108.408934</v>
      </c>
      <c r="H41" s="447">
        <v>113.085</v>
      </c>
      <c r="I41" s="448">
        <v>0.958649988946366</v>
      </c>
      <c r="J41" s="447">
        <v>-4.6760660000002</v>
      </c>
      <c r="K41" s="449">
        <v>-28.209102</v>
      </c>
      <c r="L41" s="446">
        <v>1121.551717</v>
      </c>
      <c r="M41" s="447">
        <v>1051.01626375</v>
      </c>
      <c r="N41" s="448">
        <v>1.06711166675797</v>
      </c>
      <c r="O41" s="447">
        <v>70.5354532499975</v>
      </c>
      <c r="P41" s="449">
        <v>238.378137999999</v>
      </c>
      <c r="Q41" s="446">
        <v>315.467057000002</v>
      </c>
      <c r="R41" s="447">
        <v>321.52873626</v>
      </c>
      <c r="S41" s="448">
        <v>0.98114731724913</v>
      </c>
      <c r="T41" s="447">
        <v>-6.06167925999802</v>
      </c>
      <c r="U41" s="459">
        <v>308.138415</v>
      </c>
      <c r="V41" s="460">
        <v>0.204991633719989</v>
      </c>
      <c r="W41" s="448">
        <v>0.216739515367806</v>
      </c>
      <c r="X41" s="448">
        <v>0.945797232092725</v>
      </c>
      <c r="Y41" s="467">
        <v>-0.0117478816478164</v>
      </c>
      <c r="Z41" s="468">
        <v>0.592538282820648</v>
      </c>
      <c r="AA41" s="446">
        <v>96.8356779999999</v>
      </c>
      <c r="AB41" s="447">
        <v>90.68980731</v>
      </c>
      <c r="AC41" s="448">
        <v>1.06776804221219</v>
      </c>
      <c r="AD41" s="447">
        <v>6.14587068999991</v>
      </c>
      <c r="AE41" s="469">
        <v>87.6143719999998</v>
      </c>
      <c r="AF41" s="446">
        <v>101.485882</v>
      </c>
      <c r="AG41" s="447">
        <v>106.04091567</v>
      </c>
      <c r="AH41" s="448">
        <v>0.957044564909498</v>
      </c>
      <c r="AI41" s="447">
        <v>-4.55503367000006</v>
      </c>
      <c r="AJ41" s="449">
        <v>51.304442</v>
      </c>
      <c r="AK41" s="446">
        <v>0.509636</v>
      </c>
      <c r="AL41" s="447">
        <v>0.07</v>
      </c>
      <c r="AM41" s="448">
        <v>7.28051428571428</v>
      </c>
      <c r="AN41" s="447">
        <v>0.439636</v>
      </c>
      <c r="AO41" s="449">
        <v>0.15027</v>
      </c>
      <c r="AP41" s="446">
        <v>0.05452</v>
      </c>
      <c r="AQ41" s="447">
        <v>0</v>
      </c>
      <c r="AR41" s="467" t="s">
        <v>29</v>
      </c>
      <c r="AS41" s="447">
        <v>0.05452</v>
      </c>
      <c r="AT41" s="449">
        <v>0</v>
      </c>
      <c r="AU41" s="446">
        <v>111.099403000002</v>
      </c>
      <c r="AV41" s="447">
        <v>122.71801328</v>
      </c>
      <c r="AW41" s="467">
        <v>0.905322699011691</v>
      </c>
      <c r="AX41" s="482">
        <v>-11.6186102799979</v>
      </c>
      <c r="AY41" s="449">
        <v>171.093655</v>
      </c>
      <c r="AZ41" s="460">
        <v>0.0721927935768133</v>
      </c>
      <c r="BA41" s="448">
        <v>0.0827230655480173</v>
      </c>
      <c r="BB41" s="448">
        <v>0.872704524409922</v>
      </c>
      <c r="BC41" s="467">
        <v>-0.0105302719712041</v>
      </c>
      <c r="BD41" s="468">
        <v>0.329006497080893</v>
      </c>
      <c r="BE41" s="494">
        <v>208</v>
      </c>
      <c r="BF41" s="495">
        <v>227</v>
      </c>
      <c r="BG41" s="448">
        <v>0.916299559471366</v>
      </c>
      <c r="BH41" s="448">
        <v>-19</v>
      </c>
      <c r="BI41" s="496">
        <v>186.16666666</v>
      </c>
      <c r="BJ41" s="497">
        <v>6.11656000794912</v>
      </c>
      <c r="BK41" s="497">
        <v>5.4459618208884</v>
      </c>
      <c r="BL41" s="448">
        <v>1.12313677714166</v>
      </c>
      <c r="BM41" s="497">
        <v>0.670598187060723</v>
      </c>
      <c r="BN41" s="460">
        <v>0.0629241735234583</v>
      </c>
      <c r="BO41" s="448">
        <v>0.0611331513127165</v>
      </c>
      <c r="BP41" s="448">
        <v>1.02929706995767</v>
      </c>
      <c r="BQ41" s="448">
        <v>0.00179102221074177</v>
      </c>
      <c r="BR41" s="468">
        <v>0.16847905683973</v>
      </c>
      <c r="BS41" s="494">
        <v>15.8921435754289</v>
      </c>
      <c r="BT41" s="495">
        <v>16.3577368175356</v>
      </c>
      <c r="BU41" s="448">
        <v>0.97153681788011</v>
      </c>
      <c r="BV41" s="448">
        <v>-0.465593242106749</v>
      </c>
      <c r="BW41" s="496">
        <v>5.93545582909617</v>
      </c>
      <c r="BX41" s="494">
        <v>1.14729824063402</v>
      </c>
      <c r="BY41" s="495">
        <v>1.35316213497422</v>
      </c>
      <c r="BZ41" s="448">
        <v>0.84786457659479</v>
      </c>
      <c r="CA41" s="448">
        <v>-0.2058638943402</v>
      </c>
      <c r="CB41" s="496">
        <v>1.9528035309093</v>
      </c>
      <c r="CC41" s="477"/>
    </row>
    <row r="42" s="159" customFormat="1" outlineLevel="2" spans="1:81">
      <c r="A42" s="451" t="s">
        <v>63</v>
      </c>
      <c r="B42" s="440">
        <v>0.933451</v>
      </c>
      <c r="C42" s="441">
        <v>3.33962264</v>
      </c>
      <c r="D42" s="442">
        <v>0.279507926680004</v>
      </c>
      <c r="E42" s="443">
        <v>-2.40617164</v>
      </c>
      <c r="F42" s="444">
        <v>0</v>
      </c>
      <c r="G42" s="440">
        <v>0</v>
      </c>
      <c r="H42" s="441">
        <v>0</v>
      </c>
      <c r="I42" s="442" t="s">
        <v>29</v>
      </c>
      <c r="J42" s="443">
        <v>0</v>
      </c>
      <c r="K42" s="444">
        <v>0</v>
      </c>
      <c r="L42" s="440">
        <v>0</v>
      </c>
      <c r="M42" s="441">
        <v>0</v>
      </c>
      <c r="N42" s="442" t="s">
        <v>29</v>
      </c>
      <c r="O42" s="443">
        <v>0</v>
      </c>
      <c r="P42" s="444">
        <v>0</v>
      </c>
      <c r="Q42" s="440">
        <v>0.933451</v>
      </c>
      <c r="R42" s="441">
        <v>3.33962264</v>
      </c>
      <c r="S42" s="442">
        <v>0.279507926680004</v>
      </c>
      <c r="T42" s="443">
        <v>-2.40617164</v>
      </c>
      <c r="U42" s="444">
        <v>0</v>
      </c>
      <c r="V42" s="458">
        <v>1</v>
      </c>
      <c r="W42" s="442" t="s">
        <v>29</v>
      </c>
      <c r="X42" s="442" t="s">
        <v>29</v>
      </c>
      <c r="Y42" s="464" t="s">
        <v>29</v>
      </c>
      <c r="Z42" s="465" t="s">
        <v>29</v>
      </c>
      <c r="AA42" s="440">
        <v>0.002079</v>
      </c>
      <c r="AB42" s="441">
        <v>0</v>
      </c>
      <c r="AC42" s="442" t="s">
        <v>29</v>
      </c>
      <c r="AD42" s="443">
        <v>0.002079</v>
      </c>
      <c r="AE42" s="466">
        <v>0</v>
      </c>
      <c r="AF42" s="440">
        <v>0.570289999999999</v>
      </c>
      <c r="AG42" s="441">
        <v>1.3878785</v>
      </c>
      <c r="AH42" s="442">
        <v>0.410907727153349</v>
      </c>
      <c r="AI42" s="443">
        <v>-0.817588500000001</v>
      </c>
      <c r="AJ42" s="444">
        <v>0</v>
      </c>
      <c r="AK42" s="440">
        <v>0</v>
      </c>
      <c r="AL42" s="441">
        <v>0</v>
      </c>
      <c r="AM42" s="442" t="s">
        <v>29</v>
      </c>
      <c r="AN42" s="443">
        <v>0</v>
      </c>
      <c r="AO42" s="444">
        <v>0</v>
      </c>
      <c r="AP42" s="440">
        <v>0</v>
      </c>
      <c r="AQ42" s="441">
        <v>0</v>
      </c>
      <c r="AR42" s="477" t="s">
        <v>29</v>
      </c>
      <c r="AS42" s="443">
        <v>0</v>
      </c>
      <c r="AT42" s="444">
        <v>0</v>
      </c>
      <c r="AU42" s="440">
        <v>0.361082000000001</v>
      </c>
      <c r="AV42" s="441">
        <v>1.95174414</v>
      </c>
      <c r="AW42" s="477">
        <v>0.185004782440387</v>
      </c>
      <c r="AX42" s="481">
        <v>-1.59066214</v>
      </c>
      <c r="AY42" s="444">
        <v>0</v>
      </c>
      <c r="AZ42" s="458">
        <v>0.386824803872941</v>
      </c>
      <c r="BA42" s="442">
        <v>0.58442056195906</v>
      </c>
      <c r="BB42" s="442">
        <v>0.661894582518196</v>
      </c>
      <c r="BC42" s="464">
        <v>-0.197595758086119</v>
      </c>
      <c r="BD42" s="465" t="s">
        <v>29</v>
      </c>
      <c r="BE42" s="490">
        <v>0</v>
      </c>
      <c r="BF42" s="491">
        <v>0</v>
      </c>
      <c r="BG42" s="442" t="s">
        <v>29</v>
      </c>
      <c r="BH42" s="492">
        <v>0</v>
      </c>
      <c r="BI42" s="493">
        <v>0</v>
      </c>
      <c r="BJ42" s="498" t="s">
        <v>29</v>
      </c>
      <c r="BK42" s="498" t="s">
        <v>29</v>
      </c>
      <c r="BL42" s="442" t="s">
        <v>29</v>
      </c>
      <c r="BM42" s="498" t="s">
        <v>29</v>
      </c>
      <c r="BN42" s="458">
        <v>0.00222721921129229</v>
      </c>
      <c r="BO42" s="442">
        <v>0</v>
      </c>
      <c r="BP42" s="442" t="s">
        <v>29</v>
      </c>
      <c r="BQ42" s="442">
        <v>0.00222721921129229</v>
      </c>
      <c r="BR42" s="465" t="s">
        <v>29</v>
      </c>
      <c r="BS42" s="490">
        <v>448.99037999038</v>
      </c>
      <c r="BT42" s="491" t="s">
        <v>29</v>
      </c>
      <c r="BU42" s="442" t="s">
        <v>29</v>
      </c>
      <c r="BV42" s="492" t="s">
        <v>29</v>
      </c>
      <c r="BW42" s="493" t="s">
        <v>29</v>
      </c>
      <c r="BX42" s="490">
        <v>173.680615680616</v>
      </c>
      <c r="BY42" s="491" t="s">
        <v>29</v>
      </c>
      <c r="BZ42" s="442" t="s">
        <v>29</v>
      </c>
      <c r="CA42" s="492" t="s">
        <v>29</v>
      </c>
      <c r="CB42" s="493" t="s">
        <v>29</v>
      </c>
      <c r="CC42" s="477"/>
    </row>
    <row r="43" s="159" customFormat="1" outlineLevel="2" spans="1:81">
      <c r="A43" s="451" t="s">
        <v>64</v>
      </c>
      <c r="B43" s="440">
        <v>15.5109999999999</v>
      </c>
      <c r="C43" s="441">
        <v>16.44</v>
      </c>
      <c r="D43" s="442">
        <v>0.943491484184909</v>
      </c>
      <c r="E43" s="443">
        <v>-0.929000000000102</v>
      </c>
      <c r="F43" s="444">
        <v>0</v>
      </c>
      <c r="G43" s="440">
        <v>0</v>
      </c>
      <c r="H43" s="441">
        <v>0</v>
      </c>
      <c r="I43" s="442" t="s">
        <v>29</v>
      </c>
      <c r="J43" s="443">
        <v>0</v>
      </c>
      <c r="K43" s="444">
        <v>0</v>
      </c>
      <c r="L43" s="440">
        <v>0</v>
      </c>
      <c r="M43" s="441">
        <v>0</v>
      </c>
      <c r="N43" s="442" t="s">
        <v>29</v>
      </c>
      <c r="O43" s="443">
        <v>0</v>
      </c>
      <c r="P43" s="444">
        <v>0</v>
      </c>
      <c r="Q43" s="440">
        <v>7.32668399999991</v>
      </c>
      <c r="R43" s="441">
        <v>2.44</v>
      </c>
      <c r="S43" s="442">
        <v>3.00273934426226</v>
      </c>
      <c r="T43" s="443">
        <v>4.88668399999991</v>
      </c>
      <c r="U43" s="444">
        <v>0</v>
      </c>
      <c r="V43" s="458">
        <v>0.472354071304233</v>
      </c>
      <c r="W43" s="442">
        <v>0.148418491484185</v>
      </c>
      <c r="X43" s="442">
        <v>3.18258234927934</v>
      </c>
      <c r="Y43" s="464">
        <v>0.323935579820048</v>
      </c>
      <c r="Z43" s="465" t="s">
        <v>29</v>
      </c>
      <c r="AA43" s="440">
        <v>8.18431599999999</v>
      </c>
      <c r="AB43" s="441">
        <v>14</v>
      </c>
      <c r="AC43" s="442">
        <v>0.584593999999999</v>
      </c>
      <c r="AD43" s="443">
        <v>-5.81568400000001</v>
      </c>
      <c r="AE43" s="466">
        <v>0</v>
      </c>
      <c r="AF43" s="440">
        <v>0.244649999999999</v>
      </c>
      <c r="AG43" s="441">
        <v>0.36</v>
      </c>
      <c r="AH43" s="442">
        <v>0.67958333333333</v>
      </c>
      <c r="AI43" s="443">
        <v>-0.115350000000001</v>
      </c>
      <c r="AJ43" s="444">
        <v>0</v>
      </c>
      <c r="AK43" s="440">
        <v>0</v>
      </c>
      <c r="AL43" s="441">
        <v>0</v>
      </c>
      <c r="AM43" s="442" t="s">
        <v>29</v>
      </c>
      <c r="AN43" s="443">
        <v>0</v>
      </c>
      <c r="AO43" s="444">
        <v>0</v>
      </c>
      <c r="AP43" s="440">
        <v>0</v>
      </c>
      <c r="AQ43" s="441">
        <v>0</v>
      </c>
      <c r="AR43" s="477" t="s">
        <v>29</v>
      </c>
      <c r="AS43" s="443">
        <v>0</v>
      </c>
      <c r="AT43" s="444">
        <v>0</v>
      </c>
      <c r="AU43" s="440">
        <v>7.08203399999991</v>
      </c>
      <c r="AV43" s="441">
        <v>2.08</v>
      </c>
      <c r="AW43" s="477">
        <v>3.40482403846149</v>
      </c>
      <c r="AX43" s="481">
        <v>5.00203399999991</v>
      </c>
      <c r="AY43" s="444">
        <v>0</v>
      </c>
      <c r="AZ43" s="487">
        <v>0.456581393849523</v>
      </c>
      <c r="BA43" s="442">
        <v>0.126520681265207</v>
      </c>
      <c r="BB43" s="442">
        <v>3.60874909369527</v>
      </c>
      <c r="BC43" s="464">
        <v>0.330060712584316</v>
      </c>
      <c r="BD43" s="465" t="s">
        <v>29</v>
      </c>
      <c r="BE43" s="490">
        <v>33</v>
      </c>
      <c r="BF43" s="491">
        <v>0</v>
      </c>
      <c r="BG43" s="442" t="s">
        <v>29</v>
      </c>
      <c r="BH43" s="492">
        <v>33</v>
      </c>
      <c r="BI43" s="493">
        <v>0</v>
      </c>
      <c r="BJ43" s="498">
        <v>0.382044334975367</v>
      </c>
      <c r="BK43" s="498" t="s">
        <v>29</v>
      </c>
      <c r="BL43" s="442" t="s">
        <v>29</v>
      </c>
      <c r="BM43" s="498" t="s">
        <v>29</v>
      </c>
      <c r="BN43" s="458">
        <v>0.527645928695767</v>
      </c>
      <c r="BO43" s="442">
        <v>0.851581508515815</v>
      </c>
      <c r="BP43" s="442">
        <v>0.619607076268458</v>
      </c>
      <c r="BQ43" s="442">
        <v>-0.323935579820048</v>
      </c>
      <c r="BR43" s="465" t="s">
        <v>29</v>
      </c>
      <c r="BS43" s="490">
        <v>1.8952103022415</v>
      </c>
      <c r="BT43" s="491">
        <v>1.17428571428571</v>
      </c>
      <c r="BU43" s="442">
        <v>1.61392604813753</v>
      </c>
      <c r="BV43" s="492">
        <v>0.720924587955782</v>
      </c>
      <c r="BW43" s="493" t="s">
        <v>29</v>
      </c>
      <c r="BX43" s="490">
        <v>0.865317761435399</v>
      </c>
      <c r="BY43" s="491">
        <v>0.148571428571429</v>
      </c>
      <c r="BZ43" s="442">
        <v>5.82425416350749</v>
      </c>
      <c r="CA43" s="492">
        <v>0.71674633286397</v>
      </c>
      <c r="CB43" s="493" t="s">
        <v>29</v>
      </c>
      <c r="CC43" s="477"/>
    </row>
    <row r="44" s="159" customFormat="1" outlineLevel="2" spans="1:81">
      <c r="A44" s="451" t="s">
        <v>65</v>
      </c>
      <c r="B44" s="440">
        <v>90.722831</v>
      </c>
      <c r="C44" s="441">
        <v>90.75</v>
      </c>
      <c r="D44" s="442">
        <v>0.99970061707989</v>
      </c>
      <c r="E44" s="443">
        <v>-0.0271690000000007</v>
      </c>
      <c r="F44" s="444">
        <v>0</v>
      </c>
      <c r="G44" s="440">
        <v>0</v>
      </c>
      <c r="H44" s="441">
        <v>0</v>
      </c>
      <c r="I44" s="442" t="s">
        <v>29</v>
      </c>
      <c r="J44" s="443">
        <v>0</v>
      </c>
      <c r="K44" s="444">
        <v>0</v>
      </c>
      <c r="L44" s="440">
        <v>0</v>
      </c>
      <c r="M44" s="441">
        <v>0</v>
      </c>
      <c r="N44" s="442" t="s">
        <v>29</v>
      </c>
      <c r="O44" s="443">
        <v>0</v>
      </c>
      <c r="P44" s="444">
        <v>0</v>
      </c>
      <c r="Q44" s="440">
        <v>38.0710490000001</v>
      </c>
      <c r="R44" s="441">
        <v>40.75</v>
      </c>
      <c r="S44" s="442">
        <v>0.934258871165647</v>
      </c>
      <c r="T44" s="443">
        <v>-2.67895099999988</v>
      </c>
      <c r="U44" s="444">
        <v>0</v>
      </c>
      <c r="V44" s="458">
        <v>0.419641324905305</v>
      </c>
      <c r="W44" s="442">
        <v>0.449035812672176</v>
      </c>
      <c r="X44" s="442">
        <v>0.934538656077459</v>
      </c>
      <c r="Y44" s="464">
        <v>-0.0293944877668709</v>
      </c>
      <c r="Z44" s="465" t="s">
        <v>29</v>
      </c>
      <c r="AA44" s="440">
        <v>52.6517819999999</v>
      </c>
      <c r="AB44" s="441">
        <v>50</v>
      </c>
      <c r="AC44" s="442">
        <v>1.05303564</v>
      </c>
      <c r="AD44" s="443">
        <v>2.65178199999988</v>
      </c>
      <c r="AE44" s="466">
        <v>0</v>
      </c>
      <c r="AF44" s="440">
        <v>4.446058</v>
      </c>
      <c r="AG44" s="441">
        <v>2.279397</v>
      </c>
      <c r="AH44" s="442">
        <v>1.95054130544175</v>
      </c>
      <c r="AI44" s="443">
        <v>2.166661</v>
      </c>
      <c r="AJ44" s="444">
        <v>0</v>
      </c>
      <c r="AK44" s="440">
        <v>0</v>
      </c>
      <c r="AL44" s="441">
        <v>0</v>
      </c>
      <c r="AM44" s="442" t="s">
        <v>29</v>
      </c>
      <c r="AN44" s="443">
        <v>0</v>
      </c>
      <c r="AO44" s="444">
        <v>0</v>
      </c>
      <c r="AP44" s="440">
        <v>0</v>
      </c>
      <c r="AQ44" s="441">
        <v>0</v>
      </c>
      <c r="AR44" s="477" t="s">
        <v>29</v>
      </c>
      <c r="AS44" s="443">
        <v>0</v>
      </c>
      <c r="AT44" s="444">
        <v>0</v>
      </c>
      <c r="AU44" s="440">
        <v>33.6249910000001</v>
      </c>
      <c r="AV44" s="441">
        <v>38.470603</v>
      </c>
      <c r="AW44" s="477">
        <v>0.874043773111644</v>
      </c>
      <c r="AX44" s="481">
        <v>-4.84561199999988</v>
      </c>
      <c r="AY44" s="444">
        <v>0</v>
      </c>
      <c r="AZ44" s="487">
        <v>0.370634278376962</v>
      </c>
      <c r="BA44" s="442">
        <v>0.423918490358127</v>
      </c>
      <c r="BB44" s="442">
        <v>0.874305525252862</v>
      </c>
      <c r="BC44" s="464">
        <v>-0.0532842119811643</v>
      </c>
      <c r="BD44" s="465" t="s">
        <v>29</v>
      </c>
      <c r="BE44" s="490">
        <v>314</v>
      </c>
      <c r="BF44" s="491">
        <v>0</v>
      </c>
      <c r="BG44" s="442" t="s">
        <v>29</v>
      </c>
      <c r="BH44" s="492">
        <v>314</v>
      </c>
      <c r="BI44" s="493">
        <v>0</v>
      </c>
      <c r="BJ44" s="498">
        <v>0.242704202782236</v>
      </c>
      <c r="BK44" s="498" t="s">
        <v>29</v>
      </c>
      <c r="BL44" s="442" t="s">
        <v>29</v>
      </c>
      <c r="BM44" s="498" t="s">
        <v>29</v>
      </c>
      <c r="BN44" s="458">
        <v>0.580358675094695</v>
      </c>
      <c r="BO44" s="442">
        <v>0.550964187327824</v>
      </c>
      <c r="BP44" s="442">
        <v>1.05335099529687</v>
      </c>
      <c r="BQ44" s="442">
        <v>0.0293944877668708</v>
      </c>
      <c r="BR44" s="465" t="s">
        <v>29</v>
      </c>
      <c r="BS44" s="490">
        <v>1.72307237388471</v>
      </c>
      <c r="BT44" s="491">
        <v>1.815</v>
      </c>
      <c r="BU44" s="442">
        <v>0.949351170184413</v>
      </c>
      <c r="BV44" s="492">
        <v>-0.0919276261152908</v>
      </c>
      <c r="BW44" s="493" t="s">
        <v>29</v>
      </c>
      <c r="BX44" s="490">
        <v>0.638629685886039</v>
      </c>
      <c r="BY44" s="491">
        <v>0.76941206</v>
      </c>
      <c r="BZ44" s="442">
        <v>0.830022973497502</v>
      </c>
      <c r="CA44" s="492">
        <v>-0.130782374113961</v>
      </c>
      <c r="CB44" s="493" t="s">
        <v>29</v>
      </c>
      <c r="CC44" s="477"/>
    </row>
    <row r="45" s="159" customFormat="1" outlineLevel="2" spans="1:81">
      <c r="A45" s="452" t="s">
        <v>66</v>
      </c>
      <c r="B45" s="453">
        <v>41.667376</v>
      </c>
      <c r="C45" s="321">
        <v>400</v>
      </c>
      <c r="D45" s="314">
        <v>0.10416844</v>
      </c>
      <c r="E45" s="454">
        <v>-358.332624</v>
      </c>
      <c r="F45" s="455">
        <v>0</v>
      </c>
      <c r="G45" s="453">
        <v>0</v>
      </c>
      <c r="H45" s="441">
        <v>0</v>
      </c>
      <c r="I45" s="314" t="s">
        <v>29</v>
      </c>
      <c r="J45" s="454">
        <v>0</v>
      </c>
      <c r="K45" s="455">
        <v>0</v>
      </c>
      <c r="L45" s="453">
        <v>39.4711139999999</v>
      </c>
      <c r="M45" s="441">
        <v>382</v>
      </c>
      <c r="N45" s="314">
        <v>0.103327523560209</v>
      </c>
      <c r="O45" s="454">
        <v>-342.528886</v>
      </c>
      <c r="P45" s="455">
        <v>0</v>
      </c>
      <c r="Q45" s="453">
        <v>2.1962620000001</v>
      </c>
      <c r="R45" s="321">
        <v>18</v>
      </c>
      <c r="S45" s="314">
        <v>0.122014555555561</v>
      </c>
      <c r="T45" s="454">
        <v>-15.8037379999999</v>
      </c>
      <c r="U45" s="455">
        <v>0</v>
      </c>
      <c r="V45" s="463">
        <v>0.0527093906753355</v>
      </c>
      <c r="W45" s="314">
        <v>0.045</v>
      </c>
      <c r="X45" s="314">
        <v>1.17131979278523</v>
      </c>
      <c r="Y45" s="474">
        <v>0.00770939067533547</v>
      </c>
      <c r="Z45" s="316" t="s">
        <v>29</v>
      </c>
      <c r="AA45" s="453">
        <v>2.032207</v>
      </c>
      <c r="AB45" s="441">
        <v>2.12555556</v>
      </c>
      <c r="AC45" s="314">
        <v>0.956082747608817</v>
      </c>
      <c r="AD45" s="454">
        <v>-0.0933485600000035</v>
      </c>
      <c r="AE45" s="475">
        <v>0</v>
      </c>
      <c r="AF45" s="453">
        <v>1.042036</v>
      </c>
      <c r="AG45" s="441">
        <v>0.56</v>
      </c>
      <c r="AH45" s="314">
        <v>1.86077857142857</v>
      </c>
      <c r="AI45" s="454">
        <v>0.482036</v>
      </c>
      <c r="AJ45" s="455">
        <v>0</v>
      </c>
      <c r="AK45" s="453">
        <v>0</v>
      </c>
      <c r="AL45" s="441">
        <v>0</v>
      </c>
      <c r="AM45" s="314" t="s">
        <v>29</v>
      </c>
      <c r="AN45" s="454">
        <v>0</v>
      </c>
      <c r="AO45" s="455">
        <v>0</v>
      </c>
      <c r="AP45" s="453">
        <v>0</v>
      </c>
      <c r="AQ45" s="441">
        <v>0</v>
      </c>
      <c r="AR45" s="308" t="s">
        <v>29</v>
      </c>
      <c r="AS45" s="454">
        <v>0</v>
      </c>
      <c r="AT45" s="455">
        <v>0</v>
      </c>
      <c r="AU45" s="440">
        <v>-0.877980999999903</v>
      </c>
      <c r="AV45" s="441">
        <v>15.31444444</v>
      </c>
      <c r="AW45" s="477">
        <v>-0.0573302546781713</v>
      </c>
      <c r="AX45" s="481">
        <v>-16.1924254399999</v>
      </c>
      <c r="AY45" s="444">
        <v>0</v>
      </c>
      <c r="AZ45" s="463">
        <v>-0.0210711852841394</v>
      </c>
      <c r="BA45" s="314">
        <v>0.0382861111</v>
      </c>
      <c r="BB45" s="314">
        <v>-0.550361075563493</v>
      </c>
      <c r="BC45" s="474">
        <v>-0.0593572963841394</v>
      </c>
      <c r="BD45" s="316" t="s">
        <v>29</v>
      </c>
      <c r="BE45" s="501">
        <v>3</v>
      </c>
      <c r="BF45" s="327">
        <v>0</v>
      </c>
      <c r="BG45" s="314" t="s">
        <v>29</v>
      </c>
      <c r="BH45" s="502">
        <v>3</v>
      </c>
      <c r="BI45" s="322">
        <v>0</v>
      </c>
      <c r="BJ45" s="503">
        <v>26.04211</v>
      </c>
      <c r="BK45" s="503" t="s">
        <v>29</v>
      </c>
      <c r="BL45" s="314" t="s">
        <v>29</v>
      </c>
      <c r="BM45" s="503" t="s">
        <v>29</v>
      </c>
      <c r="BN45" s="463">
        <v>0.0487721377031277</v>
      </c>
      <c r="BO45" s="314">
        <v>0.0053138889</v>
      </c>
      <c r="BP45" s="314">
        <v>9.17823812671877</v>
      </c>
      <c r="BQ45" s="314">
        <v>0.0434582488031277</v>
      </c>
      <c r="BR45" s="316" t="s">
        <v>29</v>
      </c>
      <c r="BS45" s="501">
        <v>20.5035097310461</v>
      </c>
      <c r="BT45" s="327">
        <v>188.186094745037</v>
      </c>
      <c r="BU45" s="314">
        <v>0.108953372770848</v>
      </c>
      <c r="BV45" s="502">
        <v>-167.682585013991</v>
      </c>
      <c r="BW45" s="322" t="s">
        <v>29</v>
      </c>
      <c r="BX45" s="501">
        <v>-0.432033252518028</v>
      </c>
      <c r="BY45" s="327">
        <v>7.2049137308836</v>
      </c>
      <c r="BZ45" s="314">
        <v>-0.0599636954244342</v>
      </c>
      <c r="CA45" s="502">
        <v>-7.63694698340163</v>
      </c>
      <c r="CB45" s="322" t="s">
        <v>29</v>
      </c>
      <c r="CC45" s="477"/>
    </row>
    <row r="46" s="159" customFormat="1" outlineLevel="2" spans="1:81">
      <c r="A46" s="452" t="s">
        <v>69</v>
      </c>
      <c r="B46" s="453">
        <v>0</v>
      </c>
      <c r="C46" s="321">
        <v>0</v>
      </c>
      <c r="D46" s="314" t="s">
        <v>29</v>
      </c>
      <c r="E46" s="454">
        <v>0</v>
      </c>
      <c r="F46" s="455">
        <v>0</v>
      </c>
      <c r="G46" s="453">
        <v>0</v>
      </c>
      <c r="H46" s="441">
        <v>0</v>
      </c>
      <c r="I46" s="314" t="s">
        <v>29</v>
      </c>
      <c r="J46" s="454">
        <v>0</v>
      </c>
      <c r="K46" s="455">
        <v>0</v>
      </c>
      <c r="L46" s="453">
        <v>0</v>
      </c>
      <c r="M46" s="441">
        <v>0</v>
      </c>
      <c r="N46" s="314" t="s">
        <v>29</v>
      </c>
      <c r="O46" s="454">
        <v>0</v>
      </c>
      <c r="P46" s="455">
        <v>0</v>
      </c>
      <c r="Q46" s="453">
        <v>0</v>
      </c>
      <c r="R46" s="321">
        <v>0</v>
      </c>
      <c r="S46" s="314" t="s">
        <v>29</v>
      </c>
      <c r="T46" s="454">
        <v>0</v>
      </c>
      <c r="U46" s="455">
        <v>0</v>
      </c>
      <c r="V46" s="463" t="s">
        <v>29</v>
      </c>
      <c r="W46" s="314" t="s">
        <v>29</v>
      </c>
      <c r="X46" s="314" t="s">
        <v>29</v>
      </c>
      <c r="Y46" s="474" t="s">
        <v>29</v>
      </c>
      <c r="Z46" s="316" t="s">
        <v>29</v>
      </c>
      <c r="AA46" s="453">
        <v>1.45086899999999</v>
      </c>
      <c r="AB46" s="441">
        <v>0</v>
      </c>
      <c r="AC46" s="314" t="s">
        <v>29</v>
      </c>
      <c r="AD46" s="454">
        <v>1.45086899999999</v>
      </c>
      <c r="AE46" s="475">
        <v>0</v>
      </c>
      <c r="AF46" s="453">
        <v>0.1548</v>
      </c>
      <c r="AG46" s="441">
        <v>0</v>
      </c>
      <c r="AH46" s="314" t="s">
        <v>29</v>
      </c>
      <c r="AI46" s="454">
        <v>0.1548</v>
      </c>
      <c r="AJ46" s="455">
        <v>0</v>
      </c>
      <c r="AK46" s="453">
        <v>0</v>
      </c>
      <c r="AL46" s="441">
        <v>0</v>
      </c>
      <c r="AM46" s="314" t="s">
        <v>29</v>
      </c>
      <c r="AN46" s="454">
        <v>0</v>
      </c>
      <c r="AO46" s="455">
        <v>0</v>
      </c>
      <c r="AP46" s="453">
        <v>0</v>
      </c>
      <c r="AQ46" s="441">
        <v>0</v>
      </c>
      <c r="AR46" s="308" t="s">
        <v>29</v>
      </c>
      <c r="AS46" s="454">
        <v>0</v>
      </c>
      <c r="AT46" s="455">
        <v>0</v>
      </c>
      <c r="AU46" s="440">
        <v>-1.60566899999999</v>
      </c>
      <c r="AV46" s="441">
        <v>0</v>
      </c>
      <c r="AW46" s="477" t="s">
        <v>29</v>
      </c>
      <c r="AX46" s="481">
        <v>-1.60566899999999</v>
      </c>
      <c r="AY46" s="444">
        <v>0</v>
      </c>
      <c r="AZ46" s="463" t="s">
        <v>29</v>
      </c>
      <c r="BA46" s="314" t="s">
        <v>29</v>
      </c>
      <c r="BB46" s="314" t="s">
        <v>29</v>
      </c>
      <c r="BC46" s="474" t="s">
        <v>29</v>
      </c>
      <c r="BD46" s="316" t="s">
        <v>29</v>
      </c>
      <c r="BE46" s="501">
        <v>3</v>
      </c>
      <c r="BF46" s="327">
        <v>0</v>
      </c>
      <c r="BG46" s="314" t="s">
        <v>29</v>
      </c>
      <c r="BH46" s="502">
        <v>3</v>
      </c>
      <c r="BI46" s="322">
        <v>0</v>
      </c>
      <c r="BJ46" s="503">
        <v>0</v>
      </c>
      <c r="BK46" s="503" t="s">
        <v>29</v>
      </c>
      <c r="BL46" s="314" t="s">
        <v>29</v>
      </c>
      <c r="BM46" s="503" t="s">
        <v>29</v>
      </c>
      <c r="BN46" s="463" t="s">
        <v>29</v>
      </c>
      <c r="BO46" s="314" t="s">
        <v>29</v>
      </c>
      <c r="BP46" s="314" t="s">
        <v>29</v>
      </c>
      <c r="BQ46" s="314" t="s">
        <v>29</v>
      </c>
      <c r="BR46" s="316" t="s">
        <v>29</v>
      </c>
      <c r="BS46" s="501">
        <v>0</v>
      </c>
      <c r="BT46" s="327" t="s">
        <v>29</v>
      </c>
      <c r="BU46" s="314" t="s">
        <v>29</v>
      </c>
      <c r="BV46" s="502" t="s">
        <v>29</v>
      </c>
      <c r="BW46" s="322" t="s">
        <v>29</v>
      </c>
      <c r="BX46" s="501">
        <v>-1.10669467746571</v>
      </c>
      <c r="BY46" s="327" t="s">
        <v>29</v>
      </c>
      <c r="BZ46" s="314" t="s">
        <v>29</v>
      </c>
      <c r="CA46" s="502" t="s">
        <v>29</v>
      </c>
      <c r="CB46" s="322" t="s">
        <v>29</v>
      </c>
      <c r="CC46" s="477"/>
    </row>
    <row r="47" s="159" customFormat="1" outlineLevel="2" spans="1:81">
      <c r="A47" s="451" t="s">
        <v>71</v>
      </c>
      <c r="B47" s="440">
        <v>0</v>
      </c>
      <c r="C47" s="441">
        <v>0</v>
      </c>
      <c r="D47" s="442" t="s">
        <v>29</v>
      </c>
      <c r="E47" s="443">
        <v>0</v>
      </c>
      <c r="F47" s="444">
        <v>0</v>
      </c>
      <c r="G47" s="440">
        <v>0</v>
      </c>
      <c r="H47" s="441">
        <v>0</v>
      </c>
      <c r="I47" s="442" t="s">
        <v>29</v>
      </c>
      <c r="J47" s="443">
        <v>0</v>
      </c>
      <c r="K47" s="444">
        <v>0</v>
      </c>
      <c r="L47" s="440">
        <v>0</v>
      </c>
      <c r="M47" s="441">
        <v>0</v>
      </c>
      <c r="N47" s="442" t="s">
        <v>29</v>
      </c>
      <c r="O47" s="443">
        <v>0</v>
      </c>
      <c r="P47" s="444">
        <v>0</v>
      </c>
      <c r="Q47" s="440">
        <v>0</v>
      </c>
      <c r="R47" s="441">
        <v>0</v>
      </c>
      <c r="S47" s="442" t="s">
        <v>29</v>
      </c>
      <c r="T47" s="443">
        <v>0</v>
      </c>
      <c r="U47" s="444">
        <v>0</v>
      </c>
      <c r="V47" s="458" t="s">
        <v>29</v>
      </c>
      <c r="W47" s="442" t="s">
        <v>29</v>
      </c>
      <c r="X47" s="442" t="s">
        <v>29</v>
      </c>
      <c r="Y47" s="464" t="s">
        <v>29</v>
      </c>
      <c r="Z47" s="465" t="s">
        <v>29</v>
      </c>
      <c r="AA47" s="440">
        <v>0</v>
      </c>
      <c r="AB47" s="441">
        <v>0</v>
      </c>
      <c r="AC47" s="442" t="s">
        <v>29</v>
      </c>
      <c r="AD47" s="443">
        <v>0</v>
      </c>
      <c r="AE47" s="466">
        <v>0</v>
      </c>
      <c r="AF47" s="440">
        <v>0</v>
      </c>
      <c r="AG47" s="441">
        <v>0</v>
      </c>
      <c r="AH47" s="442" t="s">
        <v>29</v>
      </c>
      <c r="AI47" s="443">
        <v>0</v>
      </c>
      <c r="AJ47" s="444">
        <v>0</v>
      </c>
      <c r="AK47" s="440">
        <v>0</v>
      </c>
      <c r="AL47" s="441">
        <v>0</v>
      </c>
      <c r="AM47" s="442" t="s">
        <v>29</v>
      </c>
      <c r="AN47" s="443">
        <v>0</v>
      </c>
      <c r="AO47" s="444">
        <v>0</v>
      </c>
      <c r="AP47" s="440">
        <v>0</v>
      </c>
      <c r="AQ47" s="441">
        <v>0</v>
      </c>
      <c r="AR47" s="477" t="s">
        <v>29</v>
      </c>
      <c r="AS47" s="443">
        <v>0</v>
      </c>
      <c r="AT47" s="444">
        <v>0</v>
      </c>
      <c r="AU47" s="440">
        <v>0</v>
      </c>
      <c r="AV47" s="441">
        <v>0</v>
      </c>
      <c r="AW47" s="477" t="s">
        <v>29</v>
      </c>
      <c r="AX47" s="481">
        <v>0</v>
      </c>
      <c r="AY47" s="444">
        <v>0</v>
      </c>
      <c r="AZ47" s="458" t="s">
        <v>29</v>
      </c>
      <c r="BA47" s="442" t="s">
        <v>29</v>
      </c>
      <c r="BB47" s="442" t="s">
        <v>29</v>
      </c>
      <c r="BC47" s="464" t="s">
        <v>29</v>
      </c>
      <c r="BD47" s="465" t="s">
        <v>29</v>
      </c>
      <c r="BE47" s="490">
        <v>0</v>
      </c>
      <c r="BF47" s="491">
        <v>40</v>
      </c>
      <c r="BG47" s="442">
        <v>0</v>
      </c>
      <c r="BH47" s="492">
        <v>-40</v>
      </c>
      <c r="BI47" s="493">
        <v>0</v>
      </c>
      <c r="BJ47" s="498" t="s">
        <v>29</v>
      </c>
      <c r="BK47" s="498">
        <v>0</v>
      </c>
      <c r="BL47" s="442" t="s">
        <v>29</v>
      </c>
      <c r="BM47" s="498" t="s">
        <v>29</v>
      </c>
      <c r="BN47" s="458" t="s">
        <v>29</v>
      </c>
      <c r="BO47" s="442" t="s">
        <v>29</v>
      </c>
      <c r="BP47" s="442" t="s">
        <v>29</v>
      </c>
      <c r="BQ47" s="442" t="s">
        <v>29</v>
      </c>
      <c r="BR47" s="465" t="s">
        <v>29</v>
      </c>
      <c r="BS47" s="490" t="s">
        <v>29</v>
      </c>
      <c r="BT47" s="491" t="s">
        <v>29</v>
      </c>
      <c r="BU47" s="442" t="s">
        <v>29</v>
      </c>
      <c r="BV47" s="492" t="s">
        <v>29</v>
      </c>
      <c r="BW47" s="493" t="s">
        <v>29</v>
      </c>
      <c r="BX47" s="490" t="s">
        <v>29</v>
      </c>
      <c r="BY47" s="491" t="s">
        <v>29</v>
      </c>
      <c r="BZ47" s="442" t="s">
        <v>29</v>
      </c>
      <c r="CA47" s="492" t="s">
        <v>29</v>
      </c>
      <c r="CB47" s="493" t="s">
        <v>29</v>
      </c>
      <c r="CC47" s="477"/>
    </row>
    <row r="48" s="159" customFormat="1" outlineLevel="2" spans="1:81">
      <c r="A48" s="451" t="s">
        <v>72</v>
      </c>
      <c r="B48" s="440">
        <v>0</v>
      </c>
      <c r="C48" s="441">
        <v>0</v>
      </c>
      <c r="D48" s="442" t="s">
        <v>29</v>
      </c>
      <c r="E48" s="443">
        <v>0</v>
      </c>
      <c r="F48" s="444">
        <v>0</v>
      </c>
      <c r="G48" s="440">
        <v>0</v>
      </c>
      <c r="H48" s="441">
        <v>0</v>
      </c>
      <c r="I48" s="442" t="s">
        <v>29</v>
      </c>
      <c r="J48" s="443">
        <v>0</v>
      </c>
      <c r="K48" s="444">
        <v>0</v>
      </c>
      <c r="L48" s="440">
        <v>0</v>
      </c>
      <c r="M48" s="441">
        <v>0</v>
      </c>
      <c r="N48" s="442" t="s">
        <v>29</v>
      </c>
      <c r="O48" s="443">
        <v>0</v>
      </c>
      <c r="P48" s="444">
        <v>0</v>
      </c>
      <c r="Q48" s="440">
        <v>0</v>
      </c>
      <c r="R48" s="441">
        <v>0</v>
      </c>
      <c r="S48" s="442" t="s">
        <v>29</v>
      </c>
      <c r="T48" s="443">
        <v>0</v>
      </c>
      <c r="U48" s="444">
        <v>0</v>
      </c>
      <c r="V48" s="458" t="s">
        <v>29</v>
      </c>
      <c r="W48" s="442" t="s">
        <v>29</v>
      </c>
      <c r="X48" s="442" t="s">
        <v>29</v>
      </c>
      <c r="Y48" s="464" t="s">
        <v>29</v>
      </c>
      <c r="Z48" s="465" t="s">
        <v>29</v>
      </c>
      <c r="AA48" s="440">
        <v>0</v>
      </c>
      <c r="AB48" s="441">
        <v>2.3</v>
      </c>
      <c r="AC48" s="442">
        <v>0</v>
      </c>
      <c r="AD48" s="443">
        <v>-2.3</v>
      </c>
      <c r="AE48" s="466">
        <v>0</v>
      </c>
      <c r="AF48" s="440">
        <v>0</v>
      </c>
      <c r="AG48" s="441">
        <v>0</v>
      </c>
      <c r="AH48" s="442" t="s">
        <v>29</v>
      </c>
      <c r="AI48" s="443">
        <v>0</v>
      </c>
      <c r="AJ48" s="444">
        <v>0</v>
      </c>
      <c r="AK48" s="440">
        <v>0</v>
      </c>
      <c r="AL48" s="441">
        <v>0</v>
      </c>
      <c r="AM48" s="442" t="s">
        <v>29</v>
      </c>
      <c r="AN48" s="443">
        <v>0</v>
      </c>
      <c r="AO48" s="444">
        <v>0</v>
      </c>
      <c r="AP48" s="440">
        <v>0</v>
      </c>
      <c r="AQ48" s="441">
        <v>0</v>
      </c>
      <c r="AR48" s="477" t="s">
        <v>29</v>
      </c>
      <c r="AS48" s="443">
        <v>0</v>
      </c>
      <c r="AT48" s="444">
        <v>0</v>
      </c>
      <c r="AU48" s="440">
        <v>0</v>
      </c>
      <c r="AV48" s="441">
        <v>-2.3</v>
      </c>
      <c r="AW48" s="477">
        <v>2</v>
      </c>
      <c r="AX48" s="481">
        <v>2.3</v>
      </c>
      <c r="AY48" s="444">
        <v>0</v>
      </c>
      <c r="AZ48" s="458" t="s">
        <v>29</v>
      </c>
      <c r="BA48" s="442" t="s">
        <v>29</v>
      </c>
      <c r="BB48" s="442" t="s">
        <v>29</v>
      </c>
      <c r="BC48" s="464" t="s">
        <v>29</v>
      </c>
      <c r="BD48" s="465" t="s">
        <v>29</v>
      </c>
      <c r="BE48" s="490">
        <v>0</v>
      </c>
      <c r="BF48" s="491">
        <v>30</v>
      </c>
      <c r="BG48" s="442">
        <v>0</v>
      </c>
      <c r="BH48" s="492">
        <v>-30</v>
      </c>
      <c r="BI48" s="493">
        <v>0</v>
      </c>
      <c r="BJ48" s="498" t="s">
        <v>29</v>
      </c>
      <c r="BK48" s="498">
        <v>0</v>
      </c>
      <c r="BL48" s="442" t="s">
        <v>29</v>
      </c>
      <c r="BM48" s="498" t="s">
        <v>29</v>
      </c>
      <c r="BN48" s="458" t="s">
        <v>29</v>
      </c>
      <c r="BO48" s="442" t="s">
        <v>29</v>
      </c>
      <c r="BP48" s="442" t="s">
        <v>29</v>
      </c>
      <c r="BQ48" s="442" t="s">
        <v>29</v>
      </c>
      <c r="BR48" s="465" t="s">
        <v>29</v>
      </c>
      <c r="BS48" s="490" t="s">
        <v>29</v>
      </c>
      <c r="BT48" s="491">
        <v>0</v>
      </c>
      <c r="BU48" s="442" t="s">
        <v>29</v>
      </c>
      <c r="BV48" s="492" t="s">
        <v>29</v>
      </c>
      <c r="BW48" s="493" t="s">
        <v>29</v>
      </c>
      <c r="BX48" s="490" t="s">
        <v>29</v>
      </c>
      <c r="BY48" s="491">
        <v>-1</v>
      </c>
      <c r="BZ48" s="442" t="s">
        <v>29</v>
      </c>
      <c r="CA48" s="492" t="s">
        <v>29</v>
      </c>
      <c r="CB48" s="493" t="s">
        <v>29</v>
      </c>
      <c r="CC48" s="477"/>
    </row>
    <row r="49" s="159" customFormat="1" outlineLevel="2" spans="1:81">
      <c r="A49" s="451" t="s">
        <v>188</v>
      </c>
      <c r="B49" s="440">
        <v>0</v>
      </c>
      <c r="C49" s="441">
        <v>0</v>
      </c>
      <c r="D49" s="442" t="s">
        <v>29</v>
      </c>
      <c r="E49" s="443">
        <v>0</v>
      </c>
      <c r="F49" s="444">
        <v>0</v>
      </c>
      <c r="G49" s="440">
        <v>0</v>
      </c>
      <c r="H49" s="441">
        <v>0</v>
      </c>
      <c r="I49" s="442" t="s">
        <v>29</v>
      </c>
      <c r="J49" s="443">
        <v>0</v>
      </c>
      <c r="K49" s="444">
        <v>0</v>
      </c>
      <c r="L49" s="440">
        <v>0</v>
      </c>
      <c r="M49" s="441">
        <v>0</v>
      </c>
      <c r="N49" s="442" t="s">
        <v>29</v>
      </c>
      <c r="O49" s="443">
        <v>0</v>
      </c>
      <c r="P49" s="444">
        <v>0</v>
      </c>
      <c r="Q49" s="440">
        <v>0</v>
      </c>
      <c r="R49" s="441">
        <v>0</v>
      </c>
      <c r="S49" s="442" t="s">
        <v>29</v>
      </c>
      <c r="T49" s="443">
        <v>0</v>
      </c>
      <c r="U49" s="444">
        <v>0</v>
      </c>
      <c r="V49" s="458" t="s">
        <v>29</v>
      </c>
      <c r="W49" s="442" t="s">
        <v>29</v>
      </c>
      <c r="X49" s="442" t="s">
        <v>29</v>
      </c>
      <c r="Y49" s="464" t="s">
        <v>29</v>
      </c>
      <c r="Z49" s="465" t="s">
        <v>29</v>
      </c>
      <c r="AA49" s="440">
        <v>0</v>
      </c>
      <c r="AB49" s="441">
        <v>0</v>
      </c>
      <c r="AC49" s="442" t="s">
        <v>29</v>
      </c>
      <c r="AD49" s="443">
        <v>0</v>
      </c>
      <c r="AE49" s="466">
        <v>0</v>
      </c>
      <c r="AF49" s="440">
        <v>0</v>
      </c>
      <c r="AG49" s="441">
        <v>0</v>
      </c>
      <c r="AH49" s="442" t="s">
        <v>29</v>
      </c>
      <c r="AI49" s="443">
        <v>0</v>
      </c>
      <c r="AJ49" s="444">
        <v>0</v>
      </c>
      <c r="AK49" s="440">
        <v>0</v>
      </c>
      <c r="AL49" s="441">
        <v>0</v>
      </c>
      <c r="AM49" s="442" t="s">
        <v>29</v>
      </c>
      <c r="AN49" s="443">
        <v>0</v>
      </c>
      <c r="AO49" s="444">
        <v>0</v>
      </c>
      <c r="AP49" s="440">
        <v>0</v>
      </c>
      <c r="AQ49" s="441">
        <v>0</v>
      </c>
      <c r="AR49" s="477" t="s">
        <v>29</v>
      </c>
      <c r="AS49" s="443">
        <v>0</v>
      </c>
      <c r="AT49" s="444">
        <v>0</v>
      </c>
      <c r="AU49" s="440">
        <v>0</v>
      </c>
      <c r="AV49" s="441">
        <v>0</v>
      </c>
      <c r="AW49" s="477" t="s">
        <v>29</v>
      </c>
      <c r="AX49" s="481">
        <v>0</v>
      </c>
      <c r="AY49" s="444">
        <v>0</v>
      </c>
      <c r="AZ49" s="458" t="s">
        <v>29</v>
      </c>
      <c r="BA49" s="442" t="s">
        <v>29</v>
      </c>
      <c r="BB49" s="442" t="s">
        <v>29</v>
      </c>
      <c r="BC49" s="464" t="s">
        <v>29</v>
      </c>
      <c r="BD49" s="465" t="s">
        <v>29</v>
      </c>
      <c r="BE49" s="490">
        <v>0</v>
      </c>
      <c r="BF49" s="491">
        <v>0</v>
      </c>
      <c r="BG49" s="442" t="s">
        <v>29</v>
      </c>
      <c r="BH49" s="492">
        <v>0</v>
      </c>
      <c r="BI49" s="493">
        <v>0</v>
      </c>
      <c r="BJ49" s="498" t="s">
        <v>29</v>
      </c>
      <c r="BK49" s="498" t="s">
        <v>29</v>
      </c>
      <c r="BL49" s="442" t="s">
        <v>29</v>
      </c>
      <c r="BM49" s="498" t="s">
        <v>29</v>
      </c>
      <c r="BN49" s="458" t="s">
        <v>29</v>
      </c>
      <c r="BO49" s="442" t="s">
        <v>29</v>
      </c>
      <c r="BP49" s="442" t="s">
        <v>29</v>
      </c>
      <c r="BQ49" s="442" t="s">
        <v>29</v>
      </c>
      <c r="BR49" s="465" t="s">
        <v>29</v>
      </c>
      <c r="BS49" s="490" t="s">
        <v>29</v>
      </c>
      <c r="BT49" s="491" t="s">
        <v>29</v>
      </c>
      <c r="BU49" s="442" t="s">
        <v>29</v>
      </c>
      <c r="BV49" s="492" t="s">
        <v>29</v>
      </c>
      <c r="BW49" s="493" t="s">
        <v>29</v>
      </c>
      <c r="BX49" s="490" t="s">
        <v>29</v>
      </c>
      <c r="BY49" s="491" t="s">
        <v>29</v>
      </c>
      <c r="BZ49" s="442" t="s">
        <v>29</v>
      </c>
      <c r="CA49" s="492" t="s">
        <v>29</v>
      </c>
      <c r="CB49" s="493" t="s">
        <v>29</v>
      </c>
      <c r="CC49" s="477"/>
    </row>
    <row r="50" s="163" customFormat="1" spans="1:81">
      <c r="A50" s="445" t="s">
        <v>73</v>
      </c>
      <c r="B50" s="446">
        <v>148.834658</v>
      </c>
      <c r="C50" s="447">
        <v>510.52962264</v>
      </c>
      <c r="D50" s="448">
        <v>0.291529915992653</v>
      </c>
      <c r="E50" s="447">
        <v>-361.69496464</v>
      </c>
      <c r="F50" s="449">
        <v>0</v>
      </c>
      <c r="G50" s="446">
        <v>0</v>
      </c>
      <c r="H50" s="447">
        <v>0</v>
      </c>
      <c r="I50" s="448" t="s">
        <v>29</v>
      </c>
      <c r="J50" s="447">
        <v>0</v>
      </c>
      <c r="K50" s="449">
        <v>0</v>
      </c>
      <c r="L50" s="446">
        <v>39.4711139999999</v>
      </c>
      <c r="M50" s="447">
        <v>382</v>
      </c>
      <c r="N50" s="448">
        <v>0.103327523560209</v>
      </c>
      <c r="O50" s="447">
        <v>-342.528886</v>
      </c>
      <c r="P50" s="449">
        <v>0</v>
      </c>
      <c r="Q50" s="446">
        <v>48.5274460000001</v>
      </c>
      <c r="R50" s="447">
        <v>64.52962264</v>
      </c>
      <c r="S50" s="448">
        <v>0.752018127716733</v>
      </c>
      <c r="T50" s="447">
        <v>-16.0021766399999</v>
      </c>
      <c r="U50" s="459">
        <v>0</v>
      </c>
      <c r="V50" s="460">
        <v>0.3260493668081</v>
      </c>
      <c r="W50" s="448">
        <v>0.12639741119489</v>
      </c>
      <c r="X50" s="448">
        <v>2.57955731629164</v>
      </c>
      <c r="Y50" s="467">
        <v>0.19965195561321</v>
      </c>
      <c r="Z50" s="468" t="s">
        <v>29</v>
      </c>
      <c r="AA50" s="446">
        <v>64.3212529999999</v>
      </c>
      <c r="AB50" s="447">
        <v>68.42555556</v>
      </c>
      <c r="AC50" s="448">
        <v>0.940017987045772</v>
      </c>
      <c r="AD50" s="447">
        <v>-4.10430256000014</v>
      </c>
      <c r="AE50" s="469">
        <v>0</v>
      </c>
      <c r="AF50" s="446">
        <v>6.457834</v>
      </c>
      <c r="AG50" s="447">
        <v>4.5872755</v>
      </c>
      <c r="AH50" s="448">
        <v>1.4077711268922</v>
      </c>
      <c r="AI50" s="447">
        <v>1.8705585</v>
      </c>
      <c r="AJ50" s="449">
        <v>0</v>
      </c>
      <c r="AK50" s="446">
        <v>0</v>
      </c>
      <c r="AL50" s="447">
        <v>0</v>
      </c>
      <c r="AM50" s="448" t="s">
        <v>29</v>
      </c>
      <c r="AN50" s="447">
        <v>0</v>
      </c>
      <c r="AO50" s="449">
        <v>0</v>
      </c>
      <c r="AP50" s="446">
        <v>0</v>
      </c>
      <c r="AQ50" s="447">
        <v>0</v>
      </c>
      <c r="AR50" s="467" t="s">
        <v>29</v>
      </c>
      <c r="AS50" s="447">
        <v>0</v>
      </c>
      <c r="AT50" s="449">
        <v>0</v>
      </c>
      <c r="AU50" s="446">
        <v>38.5844570000001</v>
      </c>
      <c r="AV50" s="447">
        <v>55.51679158</v>
      </c>
      <c r="AW50" s="467">
        <v>0.695005166939443</v>
      </c>
      <c r="AX50" s="482">
        <v>-16.9323345799999</v>
      </c>
      <c r="AY50" s="449">
        <v>0</v>
      </c>
      <c r="AZ50" s="460">
        <v>0.25924376431194</v>
      </c>
      <c r="BA50" s="448">
        <v>0.108743526561529</v>
      </c>
      <c r="BB50" s="448">
        <v>2.38399261555359</v>
      </c>
      <c r="BC50" s="467">
        <v>0.150500237750411</v>
      </c>
      <c r="BD50" s="468" t="s">
        <v>29</v>
      </c>
      <c r="BE50" s="494">
        <v>353</v>
      </c>
      <c r="BF50" s="495">
        <v>70</v>
      </c>
      <c r="BG50" s="448">
        <v>5.04285714285714</v>
      </c>
      <c r="BH50" s="448">
        <v>283</v>
      </c>
      <c r="BI50" s="496">
        <v>0</v>
      </c>
      <c r="BJ50" s="497">
        <v>0.353862715168806</v>
      </c>
      <c r="BK50" s="497">
        <v>6.07773360285714</v>
      </c>
      <c r="BL50" s="448">
        <v>0.058222807758875</v>
      </c>
      <c r="BM50" s="497">
        <v>-5.72387088768834</v>
      </c>
      <c r="BN50" s="460">
        <v>0.432165826591276</v>
      </c>
      <c r="BO50" s="448">
        <v>0.134028570577677</v>
      </c>
      <c r="BP50" s="448">
        <v>3.22443061750638</v>
      </c>
      <c r="BQ50" s="448">
        <v>0.298137256013599</v>
      </c>
      <c r="BR50" s="468" t="s">
        <v>29</v>
      </c>
      <c r="BS50" s="494">
        <v>2.31392659592624</v>
      </c>
      <c r="BT50" s="495">
        <v>7.46109576256687</v>
      </c>
      <c r="BU50" s="448">
        <v>0.310132274073663</v>
      </c>
      <c r="BV50" s="448">
        <v>-5.14716916664064</v>
      </c>
      <c r="BW50" s="496" t="s">
        <v>29</v>
      </c>
      <c r="BX50" s="494">
        <v>0.59987104106943</v>
      </c>
      <c r="BY50" s="495">
        <v>0.811345865234799</v>
      </c>
      <c r="BZ50" s="448">
        <v>0.739353051236455</v>
      </c>
      <c r="CA50" s="448">
        <v>-0.211474824165369</v>
      </c>
      <c r="CB50" s="496" t="s">
        <v>29</v>
      </c>
      <c r="CC50" s="477"/>
    </row>
    <row r="51" s="163" customFormat="1" spans="1:81">
      <c r="A51" s="445" t="s">
        <v>74</v>
      </c>
      <c r="B51" s="446">
        <v>0</v>
      </c>
      <c r="C51" s="447">
        <v>0</v>
      </c>
      <c r="D51" s="448" t="s">
        <v>29</v>
      </c>
      <c r="E51" s="447">
        <v>0</v>
      </c>
      <c r="F51" s="449">
        <v>0</v>
      </c>
      <c r="G51" s="446">
        <v>0</v>
      </c>
      <c r="H51" s="447">
        <v>0</v>
      </c>
      <c r="I51" s="448" t="s">
        <v>29</v>
      </c>
      <c r="J51" s="447">
        <v>0</v>
      </c>
      <c r="K51" s="449">
        <v>0</v>
      </c>
      <c r="L51" s="446">
        <v>0</v>
      </c>
      <c r="M51" s="447">
        <v>0</v>
      </c>
      <c r="N51" s="448" t="s">
        <v>29</v>
      </c>
      <c r="O51" s="447">
        <v>0</v>
      </c>
      <c r="P51" s="449">
        <v>0</v>
      </c>
      <c r="Q51" s="446"/>
      <c r="R51" s="447"/>
      <c r="S51" s="448"/>
      <c r="T51" s="447"/>
      <c r="U51" s="459"/>
      <c r="V51" s="460"/>
      <c r="W51" s="448"/>
      <c r="X51" s="448"/>
      <c r="Y51" s="467"/>
      <c r="Z51" s="468"/>
      <c r="AA51" s="446">
        <v>14.659177</v>
      </c>
      <c r="AB51" s="447">
        <v>12.63186039</v>
      </c>
      <c r="AC51" s="448">
        <v>1.16049232238229</v>
      </c>
      <c r="AD51" s="447">
        <v>2.02731660999999</v>
      </c>
      <c r="AE51" s="469">
        <v>6.88333199999998</v>
      </c>
      <c r="AF51" s="446">
        <v>4.442653</v>
      </c>
      <c r="AG51" s="447">
        <v>12.65208033</v>
      </c>
      <c r="AH51" s="448">
        <v>0.351140119579054</v>
      </c>
      <c r="AI51" s="447">
        <v>-8.20942733</v>
      </c>
      <c r="AJ51" s="449">
        <v>5.98005199999999</v>
      </c>
      <c r="AK51" s="446">
        <v>0</v>
      </c>
      <c r="AL51" s="447">
        <v>0</v>
      </c>
      <c r="AM51" s="448" t="s">
        <v>29</v>
      </c>
      <c r="AN51" s="447">
        <v>0</v>
      </c>
      <c r="AO51" s="449">
        <v>0</v>
      </c>
      <c r="AP51" s="446">
        <v>0</v>
      </c>
      <c r="AQ51" s="447">
        <v>0</v>
      </c>
      <c r="AR51" s="467" t="s">
        <v>29</v>
      </c>
      <c r="AS51" s="447">
        <v>0</v>
      </c>
      <c r="AT51" s="449">
        <v>0</v>
      </c>
      <c r="AU51" s="469">
        <v>-19.10183</v>
      </c>
      <c r="AV51" s="469">
        <v>-25.28394072</v>
      </c>
      <c r="AW51" s="467">
        <v>1.24450740446128</v>
      </c>
      <c r="AX51" s="483">
        <v>6.18211072000001</v>
      </c>
      <c r="AY51" s="449">
        <v>-12.863384</v>
      </c>
      <c r="AZ51" s="460" t="s">
        <v>29</v>
      </c>
      <c r="BA51" s="448" t="s">
        <v>29</v>
      </c>
      <c r="BB51" s="448" t="s">
        <v>29</v>
      </c>
      <c r="BC51" s="467" t="s">
        <v>29</v>
      </c>
      <c r="BD51" s="468" t="s">
        <v>29</v>
      </c>
      <c r="BE51" s="494">
        <v>9</v>
      </c>
      <c r="BF51" s="495">
        <v>12</v>
      </c>
      <c r="BG51" s="448">
        <v>0.75</v>
      </c>
      <c r="BH51" s="448">
        <v>-3</v>
      </c>
      <c r="BI51" s="496">
        <v>6.5</v>
      </c>
      <c r="BJ51" s="497">
        <v>0</v>
      </c>
      <c r="BK51" s="497">
        <v>0</v>
      </c>
      <c r="BL51" s="448" t="s">
        <v>29</v>
      </c>
      <c r="BM51" s="497">
        <v>0</v>
      </c>
      <c r="BN51" s="460" t="s">
        <v>29</v>
      </c>
      <c r="BO51" s="448" t="s">
        <v>29</v>
      </c>
      <c r="BP51" s="448" t="s">
        <v>29</v>
      </c>
      <c r="BQ51" s="448" t="s">
        <v>29</v>
      </c>
      <c r="BR51" s="468" t="s">
        <v>29</v>
      </c>
      <c r="BS51" s="494">
        <v>0</v>
      </c>
      <c r="BT51" s="495">
        <v>0</v>
      </c>
      <c r="BU51" s="448" t="s">
        <v>29</v>
      </c>
      <c r="BV51" s="448">
        <v>0</v>
      </c>
      <c r="BW51" s="496">
        <v>0</v>
      </c>
      <c r="BX51" s="494">
        <v>-1.3030629209266</v>
      </c>
      <c r="BY51" s="495">
        <v>-2.00160070958479</v>
      </c>
      <c r="BZ51" s="448">
        <v>1.34898957884717</v>
      </c>
      <c r="CA51" s="448">
        <v>0.698537788658192</v>
      </c>
      <c r="CB51" s="496">
        <v>-1.86877285593663</v>
      </c>
      <c r="CC51" s="477"/>
    </row>
    <row r="52" s="159" customFormat="1" ht="16.2" spans="1:81">
      <c r="A52" s="213" t="s">
        <v>203</v>
      </c>
      <c r="B52" s="214">
        <v>1687.761156</v>
      </c>
      <c r="C52" s="215">
        <v>1994.00962265</v>
      </c>
      <c r="D52" s="238">
        <v>0.84641575287736</v>
      </c>
      <c r="E52" s="215">
        <v>-306.248466650001</v>
      </c>
      <c r="F52" s="217">
        <v>520.031234999999</v>
      </c>
      <c r="G52" s="214">
        <v>108.408934</v>
      </c>
      <c r="H52" s="215">
        <v>113.085</v>
      </c>
      <c r="I52" s="238">
        <v>0.958649988946366</v>
      </c>
      <c r="J52" s="215">
        <v>-4.6760660000002</v>
      </c>
      <c r="K52" s="217">
        <v>-28.209102</v>
      </c>
      <c r="L52" s="214">
        <v>1161.022831</v>
      </c>
      <c r="M52" s="215">
        <v>1433.01626375</v>
      </c>
      <c r="N52" s="238">
        <v>0.810195152957836</v>
      </c>
      <c r="O52" s="215">
        <v>-271.993432750003</v>
      </c>
      <c r="P52" s="217">
        <v>238.378137999999</v>
      </c>
      <c r="Q52" s="214">
        <v>363.994503000002</v>
      </c>
      <c r="R52" s="215">
        <v>386.0583589</v>
      </c>
      <c r="S52" s="238">
        <v>0.94284839224084</v>
      </c>
      <c r="T52" s="215">
        <v>-22.0638558999979</v>
      </c>
      <c r="U52" s="217">
        <v>308.138415</v>
      </c>
      <c r="V52" s="237">
        <v>0.215667069778209</v>
      </c>
      <c r="W52" s="238">
        <v>0.193609075159294</v>
      </c>
      <c r="X52" s="238">
        <v>1.11393058202858</v>
      </c>
      <c r="Y52" s="216">
        <v>0.0220579946189144</v>
      </c>
      <c r="Z52" s="257">
        <v>0.592538282820648</v>
      </c>
      <c r="AA52" s="214">
        <v>175.816108</v>
      </c>
      <c r="AB52" s="215">
        <v>171.74722326</v>
      </c>
      <c r="AC52" s="238">
        <v>1.02369112386661</v>
      </c>
      <c r="AD52" s="215">
        <v>4.06888473999976</v>
      </c>
      <c r="AE52" s="328">
        <v>94.4977039999998</v>
      </c>
      <c r="AF52" s="214">
        <v>112.386369</v>
      </c>
      <c r="AG52" s="215">
        <v>123.2802715</v>
      </c>
      <c r="AH52" s="238">
        <v>0.911633042599196</v>
      </c>
      <c r="AI52" s="215">
        <v>-10.8939025000001</v>
      </c>
      <c r="AJ52" s="217">
        <v>57.284494</v>
      </c>
      <c r="AK52" s="214">
        <v>0.509636</v>
      </c>
      <c r="AL52" s="215">
        <v>0.07</v>
      </c>
      <c r="AM52" s="238">
        <v>7.28051428571428</v>
      </c>
      <c r="AN52" s="215">
        <v>0.439636</v>
      </c>
      <c r="AO52" s="217">
        <v>0.15027</v>
      </c>
      <c r="AP52" s="214">
        <v>0.05452</v>
      </c>
      <c r="AQ52" s="215">
        <v>0</v>
      </c>
      <c r="AR52" s="216" t="s">
        <v>29</v>
      </c>
      <c r="AS52" s="215">
        <v>0.05452</v>
      </c>
      <c r="AT52" s="217">
        <v>0</v>
      </c>
      <c r="AU52" s="214">
        <v>130.582030000002</v>
      </c>
      <c r="AV52" s="215">
        <v>152.95086414</v>
      </c>
      <c r="AW52" s="216">
        <v>0.853751502054131</v>
      </c>
      <c r="AX52" s="488">
        <v>-22.3688341399977</v>
      </c>
      <c r="AY52" s="217">
        <v>158.230271</v>
      </c>
      <c r="AZ52" s="237">
        <v>0.0773699699959218</v>
      </c>
      <c r="BA52" s="238">
        <v>0.0767051785521131</v>
      </c>
      <c r="BB52" s="238">
        <v>1.00866683914121</v>
      </c>
      <c r="BC52" s="216">
        <v>0.000664791443808654</v>
      </c>
      <c r="BD52" s="257">
        <v>0.304270705970192</v>
      </c>
      <c r="BE52" s="292">
        <v>570</v>
      </c>
      <c r="BF52" s="293">
        <v>309</v>
      </c>
      <c r="BG52" s="238">
        <v>1.84466019417476</v>
      </c>
      <c r="BH52" s="238">
        <v>261</v>
      </c>
      <c r="BI52" s="279">
        <v>192.66666666</v>
      </c>
      <c r="BJ52" s="504">
        <v>2.4747231026393</v>
      </c>
      <c r="BK52" s="504">
        <v>5.37758797909924</v>
      </c>
      <c r="BL52" s="238">
        <v>0.460192025171444</v>
      </c>
      <c r="BM52" s="504">
        <v>-2.90286487645995</v>
      </c>
      <c r="BN52" s="237">
        <v>0.104171201816663</v>
      </c>
      <c r="BO52" s="238">
        <v>0.0861315919989149</v>
      </c>
      <c r="BP52" s="238">
        <v>1.20944242871971</v>
      </c>
      <c r="BQ52" s="238">
        <v>0.0180396098177478</v>
      </c>
      <c r="BR52" s="257">
        <v>0.181715438688986</v>
      </c>
      <c r="BS52" s="292">
        <v>9.59958205877246</v>
      </c>
      <c r="BT52" s="293">
        <v>11.6101418398559</v>
      </c>
      <c r="BU52" s="238">
        <v>0.826827285246293</v>
      </c>
      <c r="BV52" s="238">
        <v>-2.01055978108345</v>
      </c>
      <c r="BW52" s="279">
        <v>5.50310973693075</v>
      </c>
      <c r="BX52" s="292">
        <v>0.742719375860615</v>
      </c>
      <c r="BY52" s="293">
        <v>0.890558002841507</v>
      </c>
      <c r="BZ52" s="238">
        <v>0.833993264325083</v>
      </c>
      <c r="CA52" s="238">
        <v>-0.147838626980892</v>
      </c>
      <c r="CB52" s="279">
        <v>1.67443508468736</v>
      </c>
      <c r="CC52" s="477"/>
    </row>
    <row r="53" s="159" customFormat="1" outlineLevel="2" spans="1:16366">
      <c r="A53" s="451" t="s">
        <v>76</v>
      </c>
      <c r="B53" s="440">
        <v>0</v>
      </c>
      <c r="C53" s="441">
        <v>0</v>
      </c>
      <c r="D53" s="442" t="s">
        <v>29</v>
      </c>
      <c r="E53" s="443">
        <v>0</v>
      </c>
      <c r="F53" s="444">
        <v>0</v>
      </c>
      <c r="G53" s="440">
        <v>0</v>
      </c>
      <c r="H53" s="441">
        <v>0</v>
      </c>
      <c r="I53" s="442" t="s">
        <v>29</v>
      </c>
      <c r="J53" s="443">
        <v>0</v>
      </c>
      <c r="K53" s="444">
        <v>0</v>
      </c>
      <c r="L53" s="440">
        <v>0.170342999999999</v>
      </c>
      <c r="M53" s="441">
        <v>0</v>
      </c>
      <c r="N53" s="442" t="s">
        <v>29</v>
      </c>
      <c r="O53" s="443">
        <v>0.170342999999999</v>
      </c>
      <c r="P53" s="444">
        <v>0</v>
      </c>
      <c r="Q53" s="440"/>
      <c r="R53" s="441"/>
      <c r="S53" s="442"/>
      <c r="T53" s="443"/>
      <c r="U53" s="444"/>
      <c r="V53" s="458"/>
      <c r="W53" s="442"/>
      <c r="X53" s="442"/>
      <c r="Y53" s="464"/>
      <c r="Z53" s="465"/>
      <c r="AA53" s="440">
        <v>2.819715</v>
      </c>
      <c r="AB53" s="441">
        <v>2.26598434</v>
      </c>
      <c r="AC53" s="442">
        <v>1.24436649902002</v>
      </c>
      <c r="AD53" s="443">
        <v>0.553730659999998</v>
      </c>
      <c r="AE53" s="466">
        <v>-0.439375</v>
      </c>
      <c r="AF53" s="440">
        <v>0.0529829999999999</v>
      </c>
      <c r="AG53" s="441">
        <v>0.290944</v>
      </c>
      <c r="AH53" s="442">
        <v>0.182107209634843</v>
      </c>
      <c r="AI53" s="443">
        <v>-0.237961</v>
      </c>
      <c r="AJ53" s="444">
        <v>-4.171268</v>
      </c>
      <c r="AK53" s="440">
        <v>0</v>
      </c>
      <c r="AL53" s="441">
        <v>0</v>
      </c>
      <c r="AM53" s="442" t="s">
        <v>29</v>
      </c>
      <c r="AN53" s="443">
        <v>0</v>
      </c>
      <c r="AO53" s="444">
        <v>0.0429999999999999</v>
      </c>
      <c r="AP53" s="440">
        <v>0</v>
      </c>
      <c r="AQ53" s="441">
        <v>0</v>
      </c>
      <c r="AR53" s="477" t="s">
        <v>29</v>
      </c>
      <c r="AS53" s="443">
        <v>0</v>
      </c>
      <c r="AT53" s="444">
        <v>0</v>
      </c>
      <c r="AU53" s="440">
        <v>-3.043041</v>
      </c>
      <c r="AV53" s="441">
        <v>-2.55692834</v>
      </c>
      <c r="AW53" s="477">
        <v>0.809884128391335</v>
      </c>
      <c r="AX53" s="481">
        <v>-0.486112659999997</v>
      </c>
      <c r="AY53" s="444">
        <v>4.653643</v>
      </c>
      <c r="AZ53" s="458" t="s">
        <v>29</v>
      </c>
      <c r="BA53" s="442" t="s">
        <v>29</v>
      </c>
      <c r="BB53" s="442" t="s">
        <v>29</v>
      </c>
      <c r="BC53" s="464" t="s">
        <v>29</v>
      </c>
      <c r="BD53" s="465" t="s">
        <v>29</v>
      </c>
      <c r="BE53" s="490">
        <v>2</v>
      </c>
      <c r="BF53" s="491">
        <v>2</v>
      </c>
      <c r="BG53" s="442">
        <v>1</v>
      </c>
      <c r="BH53" s="492">
        <v>0</v>
      </c>
      <c r="BI53" s="493">
        <v>0.83333333</v>
      </c>
      <c r="BJ53" s="498">
        <v>0</v>
      </c>
      <c r="BK53" s="498">
        <v>0</v>
      </c>
      <c r="BL53" s="442" t="s">
        <v>29</v>
      </c>
      <c r="BM53" s="498">
        <v>0</v>
      </c>
      <c r="BN53" s="458" t="s">
        <v>29</v>
      </c>
      <c r="BO53" s="442" t="s">
        <v>29</v>
      </c>
      <c r="BP53" s="442" t="s">
        <v>29</v>
      </c>
      <c r="BQ53" s="442" t="s">
        <v>29</v>
      </c>
      <c r="BR53" s="465" t="s">
        <v>29</v>
      </c>
      <c r="BS53" s="490">
        <v>0</v>
      </c>
      <c r="BT53" s="491">
        <v>0</v>
      </c>
      <c r="BU53" s="442" t="s">
        <v>29</v>
      </c>
      <c r="BV53" s="492">
        <v>0</v>
      </c>
      <c r="BW53" s="493">
        <v>0</v>
      </c>
      <c r="BX53" s="490">
        <v>-1.07920162144046</v>
      </c>
      <c r="BY53" s="491">
        <v>-1.12839629774317</v>
      </c>
      <c r="BZ53" s="442">
        <v>1.04359698485461</v>
      </c>
      <c r="CA53" s="492">
        <v>0.0491946763027056</v>
      </c>
      <c r="CB53" s="493">
        <v>-10.591506116643</v>
      </c>
      <c r="CC53" s="477"/>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451" t="s">
        <v>77</v>
      </c>
      <c r="B54" s="440">
        <v>50.685556</v>
      </c>
      <c r="C54" s="441">
        <v>110.00256</v>
      </c>
      <c r="D54" s="442">
        <v>0.460767058512093</v>
      </c>
      <c r="E54" s="443">
        <v>-59.317004</v>
      </c>
      <c r="F54" s="444">
        <v>60.7672109999999</v>
      </c>
      <c r="G54" s="440">
        <v>29.961283</v>
      </c>
      <c r="H54" s="441">
        <v>57.73227117</v>
      </c>
      <c r="I54" s="442">
        <v>0.518969415074199</v>
      </c>
      <c r="J54" s="443">
        <v>-27.77098817</v>
      </c>
      <c r="K54" s="444">
        <v>32.436891</v>
      </c>
      <c r="L54" s="440">
        <v>-0.125582</v>
      </c>
      <c r="M54" s="441">
        <v>0</v>
      </c>
      <c r="N54" s="442" t="s">
        <v>29</v>
      </c>
      <c r="O54" s="443">
        <v>-0.125582</v>
      </c>
      <c r="P54" s="444">
        <v>0</v>
      </c>
      <c r="Q54" s="440">
        <v>20.724273</v>
      </c>
      <c r="R54" s="441">
        <v>52.27028883</v>
      </c>
      <c r="S54" s="442">
        <v>0.396482848361564</v>
      </c>
      <c r="T54" s="443">
        <v>-31.54601583</v>
      </c>
      <c r="U54" s="444">
        <v>28.3303199999999</v>
      </c>
      <c r="V54" s="458">
        <v>0.408879267300531</v>
      </c>
      <c r="W54" s="442">
        <v>0.475173385328487</v>
      </c>
      <c r="X54" s="442">
        <v>0.860484361972153</v>
      </c>
      <c r="Y54" s="464">
        <v>-0.0662941180279557</v>
      </c>
      <c r="Z54" s="465">
        <v>0.466210634547634</v>
      </c>
      <c r="AA54" s="440">
        <v>21.973623</v>
      </c>
      <c r="AB54" s="441">
        <v>27.961458</v>
      </c>
      <c r="AC54" s="442">
        <v>0.785853978000718</v>
      </c>
      <c r="AD54" s="443">
        <v>-5.98783500000001</v>
      </c>
      <c r="AE54" s="466">
        <v>22.495878</v>
      </c>
      <c r="AF54" s="440">
        <v>-5.55220600000001</v>
      </c>
      <c r="AG54" s="441">
        <v>6.00303</v>
      </c>
      <c r="AH54" s="442">
        <v>-0.924900591867775</v>
      </c>
      <c r="AI54" s="443">
        <v>-11.555236</v>
      </c>
      <c r="AJ54" s="444">
        <v>7.325031</v>
      </c>
      <c r="AK54" s="440">
        <v>0</v>
      </c>
      <c r="AL54" s="441">
        <v>0</v>
      </c>
      <c r="AM54" s="442" t="s">
        <v>29</v>
      </c>
      <c r="AN54" s="443">
        <v>0</v>
      </c>
      <c r="AO54" s="444">
        <v>0</v>
      </c>
      <c r="AP54" s="440">
        <v>0</v>
      </c>
      <c r="AQ54" s="441">
        <v>0</v>
      </c>
      <c r="AR54" s="477" t="s">
        <v>29</v>
      </c>
      <c r="AS54" s="443">
        <v>0</v>
      </c>
      <c r="AT54" s="444">
        <v>0</v>
      </c>
      <c r="AU54" s="440">
        <v>4.42843800000007</v>
      </c>
      <c r="AV54" s="441">
        <v>18.30580083</v>
      </c>
      <c r="AW54" s="477">
        <v>0.241914464225058</v>
      </c>
      <c r="AX54" s="481">
        <v>-13.8773628299999</v>
      </c>
      <c r="AY54" s="444">
        <v>-1.4905890000001</v>
      </c>
      <c r="AZ54" s="458">
        <v>0.0873708083620522</v>
      </c>
      <c r="BA54" s="442">
        <v>0.16641249830913</v>
      </c>
      <c r="BB54" s="442">
        <v>0.525025519415921</v>
      </c>
      <c r="BC54" s="464">
        <v>-0.079041689947078</v>
      </c>
      <c r="BD54" s="465">
        <v>-0.0245294950265219</v>
      </c>
      <c r="BE54" s="490">
        <v>56</v>
      </c>
      <c r="BF54" s="491">
        <v>57</v>
      </c>
      <c r="BG54" s="442">
        <v>0.982456140350877</v>
      </c>
      <c r="BH54" s="492">
        <v>-1</v>
      </c>
      <c r="BI54" s="493">
        <v>59.8333333333333</v>
      </c>
      <c r="BJ54" s="498">
        <v>0.743189970674487</v>
      </c>
      <c r="BK54" s="498">
        <v>1.60822456140351</v>
      </c>
      <c r="BL54" s="442">
        <v>0.462118281557583</v>
      </c>
      <c r="BM54" s="498">
        <v>-0.865034590729022</v>
      </c>
      <c r="BN54" s="458">
        <v>0.43352830143562</v>
      </c>
      <c r="BO54" s="442">
        <v>0.254189157052345</v>
      </c>
      <c r="BP54" s="442">
        <v>1.70553420320106</v>
      </c>
      <c r="BQ54" s="442">
        <v>0.179339144383275</v>
      </c>
      <c r="BR54" s="465">
        <v>0.370197638328342</v>
      </c>
      <c r="BS54" s="490">
        <v>2.30665448296806</v>
      </c>
      <c r="BT54" s="491">
        <v>3.93407811566908</v>
      </c>
      <c r="BU54" s="442">
        <v>0.586326558636663</v>
      </c>
      <c r="BV54" s="492">
        <v>-1.62742363270102</v>
      </c>
      <c r="BW54" s="493">
        <v>2.70125980412945</v>
      </c>
      <c r="BX54" s="490">
        <v>0.201534266788871</v>
      </c>
      <c r="BY54" s="491">
        <v>0.654679767771766</v>
      </c>
      <c r="BZ54" s="442">
        <v>0.307836405995564</v>
      </c>
      <c r="CA54" s="492">
        <v>-0.453145500982896</v>
      </c>
      <c r="CB54" s="493">
        <v>-0.0662605389307367</v>
      </c>
      <c r="CC54" s="477"/>
    </row>
    <row r="55" s="159" customFormat="1" outlineLevel="2" spans="1:16366">
      <c r="A55" s="451" t="s">
        <v>78</v>
      </c>
      <c r="B55" s="440">
        <v>17.183361</v>
      </c>
      <c r="C55" s="441">
        <v>20.95</v>
      </c>
      <c r="D55" s="442">
        <v>0.82020816229117</v>
      </c>
      <c r="E55" s="443">
        <v>-3.766639</v>
      </c>
      <c r="F55" s="444">
        <v>20.723082</v>
      </c>
      <c r="G55" s="440">
        <v>0</v>
      </c>
      <c r="H55" s="441">
        <v>0</v>
      </c>
      <c r="I55" s="442" t="s">
        <v>29</v>
      </c>
      <c r="J55" s="443">
        <v>0</v>
      </c>
      <c r="K55" s="444">
        <v>0</v>
      </c>
      <c r="L55" s="440">
        <v>0</v>
      </c>
      <c r="M55" s="441">
        <v>0</v>
      </c>
      <c r="N55" s="442" t="s">
        <v>29</v>
      </c>
      <c r="O55" s="443">
        <v>0</v>
      </c>
      <c r="P55" s="444">
        <v>0</v>
      </c>
      <c r="Q55" s="440">
        <v>-1.86481899999998</v>
      </c>
      <c r="R55" s="441">
        <v>1.55</v>
      </c>
      <c r="S55" s="442">
        <v>-1.20310903225805</v>
      </c>
      <c r="T55" s="443">
        <v>-3.41481899999998</v>
      </c>
      <c r="U55" s="444">
        <v>2.7501590000001</v>
      </c>
      <c r="V55" s="458">
        <v>-0.108524694324933</v>
      </c>
      <c r="W55" s="442">
        <v>0.0739856801909308</v>
      </c>
      <c r="X55" s="442">
        <v>-1.46683377168216</v>
      </c>
      <c r="Y55" s="464">
        <v>-0.182510374515864</v>
      </c>
      <c r="Z55" s="465">
        <v>0.13270994150388</v>
      </c>
      <c r="AA55" s="440">
        <v>19.04818</v>
      </c>
      <c r="AB55" s="441">
        <v>19.4</v>
      </c>
      <c r="AC55" s="442">
        <v>0.981864948453607</v>
      </c>
      <c r="AD55" s="443">
        <v>-0.351820000000014</v>
      </c>
      <c r="AE55" s="466">
        <v>17.9729229999999</v>
      </c>
      <c r="AF55" s="440">
        <v>0.156549</v>
      </c>
      <c r="AG55" s="441">
        <v>0.40106767</v>
      </c>
      <c r="AH55" s="442">
        <v>0.390330639216071</v>
      </c>
      <c r="AI55" s="443">
        <v>-0.24451867</v>
      </c>
      <c r="AJ55" s="444">
        <v>9.47252199999999</v>
      </c>
      <c r="AK55" s="440">
        <v>0</v>
      </c>
      <c r="AL55" s="441">
        <v>0</v>
      </c>
      <c r="AM55" s="442" t="s">
        <v>29</v>
      </c>
      <c r="AN55" s="443">
        <v>0</v>
      </c>
      <c r="AO55" s="444">
        <v>0</v>
      </c>
      <c r="AP55" s="440">
        <v>0</v>
      </c>
      <c r="AQ55" s="441">
        <v>0</v>
      </c>
      <c r="AR55" s="477" t="s">
        <v>29</v>
      </c>
      <c r="AS55" s="443">
        <v>0</v>
      </c>
      <c r="AT55" s="444">
        <v>0</v>
      </c>
      <c r="AU55" s="440">
        <v>-2.02136799999998</v>
      </c>
      <c r="AV55" s="441">
        <v>1.14893233</v>
      </c>
      <c r="AW55" s="477">
        <v>-1.75934469526154</v>
      </c>
      <c r="AX55" s="481">
        <v>-3.17030032999998</v>
      </c>
      <c r="AY55" s="444">
        <v>-6.72236299999989</v>
      </c>
      <c r="AZ55" s="487">
        <v>-0.11763519372025</v>
      </c>
      <c r="BA55" s="442">
        <v>0.0548416386634845</v>
      </c>
      <c r="BB55" s="442">
        <v>-2.14499778976472</v>
      </c>
      <c r="BC55" s="464">
        <v>-0.172476832383734</v>
      </c>
      <c r="BD55" s="465">
        <v>-0.32439011726151</v>
      </c>
      <c r="BE55" s="490">
        <v>56</v>
      </c>
      <c r="BF55" s="491">
        <v>56</v>
      </c>
      <c r="BG55" s="442">
        <v>1</v>
      </c>
      <c r="BH55" s="492">
        <v>0</v>
      </c>
      <c r="BI55" s="493">
        <v>53.6666666633333</v>
      </c>
      <c r="BJ55" s="498">
        <v>0.255704776785714</v>
      </c>
      <c r="BK55" s="498">
        <v>0.311755952380952</v>
      </c>
      <c r="BL55" s="442">
        <v>0.820208162291169</v>
      </c>
      <c r="BM55" s="498">
        <v>-0.0560511755952381</v>
      </c>
      <c r="BN55" s="458">
        <v>1.10852469432493</v>
      </c>
      <c r="BO55" s="442">
        <v>0.926014319809069</v>
      </c>
      <c r="BP55" s="442">
        <v>1.19709238897461</v>
      </c>
      <c r="BQ55" s="442">
        <v>0.182510374515864</v>
      </c>
      <c r="BR55" s="465">
        <v>0.86729005849612</v>
      </c>
      <c r="BS55" s="490">
        <v>0.902099885658368</v>
      </c>
      <c r="BT55" s="491">
        <v>1.07989690721649</v>
      </c>
      <c r="BU55" s="442">
        <v>0.835357412017773</v>
      </c>
      <c r="BV55" s="492">
        <v>-0.177797021558127</v>
      </c>
      <c r="BW55" s="493">
        <v>1.15301679086925</v>
      </c>
      <c r="BX55" s="490">
        <v>-0.106118694804437</v>
      </c>
      <c r="BY55" s="491">
        <v>0.0592233159793815</v>
      </c>
      <c r="BZ55" s="442">
        <v>-1.7918398024417</v>
      </c>
      <c r="CA55" s="492">
        <v>-0.165342010783819</v>
      </c>
      <c r="CB55" s="493">
        <v>-0.374027251994566</v>
      </c>
      <c r="CC55" s="477"/>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451" t="s">
        <v>79</v>
      </c>
      <c r="B56" s="440">
        <v>37.3387729999999</v>
      </c>
      <c r="C56" s="441">
        <v>56</v>
      </c>
      <c r="D56" s="442">
        <v>0.666763803571427</v>
      </c>
      <c r="E56" s="443">
        <v>-18.6612270000001</v>
      </c>
      <c r="F56" s="444">
        <v>30.3963639999999</v>
      </c>
      <c r="G56" s="440">
        <v>0</v>
      </c>
      <c r="H56" s="441">
        <v>0</v>
      </c>
      <c r="I56" s="442" t="s">
        <v>29</v>
      </c>
      <c r="J56" s="443">
        <v>0</v>
      </c>
      <c r="K56" s="444">
        <v>0</v>
      </c>
      <c r="L56" s="440">
        <v>25.859573</v>
      </c>
      <c r="M56" s="441">
        <v>40</v>
      </c>
      <c r="N56" s="442">
        <v>0.646489325</v>
      </c>
      <c r="O56" s="443">
        <v>-14.140427</v>
      </c>
      <c r="P56" s="444">
        <v>21.4445059999999</v>
      </c>
      <c r="Q56" s="440">
        <v>11.4791999999999</v>
      </c>
      <c r="R56" s="441">
        <v>16</v>
      </c>
      <c r="S56" s="442">
        <v>0.717449999999994</v>
      </c>
      <c r="T56" s="443">
        <v>-4.5208000000001</v>
      </c>
      <c r="U56" s="444">
        <v>8.95185800000005</v>
      </c>
      <c r="V56" s="458">
        <v>0.307433776680341</v>
      </c>
      <c r="W56" s="442">
        <v>0.285714285714286</v>
      </c>
      <c r="X56" s="442">
        <v>1.07601821838119</v>
      </c>
      <c r="Y56" s="464">
        <v>0.0217194909660549</v>
      </c>
      <c r="Z56" s="465">
        <v>0.294504237414714</v>
      </c>
      <c r="AA56" s="440">
        <v>2.91469899999999</v>
      </c>
      <c r="AB56" s="441">
        <v>3.314318</v>
      </c>
      <c r="AC56" s="442">
        <v>0.879426476276563</v>
      </c>
      <c r="AD56" s="443">
        <v>-0.399619000000013</v>
      </c>
      <c r="AE56" s="466">
        <v>2.66061899999999</v>
      </c>
      <c r="AF56" s="440">
        <v>0.13885</v>
      </c>
      <c r="AG56" s="441">
        <v>0.150396</v>
      </c>
      <c r="AH56" s="442">
        <v>0.923229341205881</v>
      </c>
      <c r="AI56" s="443">
        <v>-0.0115460000000003</v>
      </c>
      <c r="AJ56" s="444">
        <v>0.120396</v>
      </c>
      <c r="AK56" s="440">
        <v>0</v>
      </c>
      <c r="AL56" s="441">
        <v>0</v>
      </c>
      <c r="AM56" s="442" t="s">
        <v>29</v>
      </c>
      <c r="AN56" s="443">
        <v>0</v>
      </c>
      <c r="AO56" s="444">
        <v>0</v>
      </c>
      <c r="AP56" s="440">
        <v>0</v>
      </c>
      <c r="AQ56" s="441">
        <v>0</v>
      </c>
      <c r="AR56" s="477" t="s">
        <v>29</v>
      </c>
      <c r="AS56" s="443">
        <v>0</v>
      </c>
      <c r="AT56" s="444">
        <v>0</v>
      </c>
      <c r="AU56" s="440">
        <v>8.42565099999991</v>
      </c>
      <c r="AV56" s="441">
        <v>12.535286</v>
      </c>
      <c r="AW56" s="477">
        <v>0.672154668030703</v>
      </c>
      <c r="AX56" s="481">
        <v>-4.10963500000008</v>
      </c>
      <c r="AY56" s="444">
        <v>6.17084300000006</v>
      </c>
      <c r="AZ56" s="458">
        <v>0.225654201331145</v>
      </c>
      <c r="BA56" s="442">
        <v>0.223844392857143</v>
      </c>
      <c r="BB56" s="442">
        <v>1.00808511864381</v>
      </c>
      <c r="BC56" s="464">
        <v>0.00180980847400264</v>
      </c>
      <c r="BD56" s="465">
        <v>0.203012537946975</v>
      </c>
      <c r="BE56" s="490">
        <v>8</v>
      </c>
      <c r="BF56" s="491">
        <v>8</v>
      </c>
      <c r="BG56" s="442">
        <v>1</v>
      </c>
      <c r="BH56" s="492">
        <v>0</v>
      </c>
      <c r="BI56" s="493">
        <v>8</v>
      </c>
      <c r="BJ56" s="498">
        <v>3.88945552083332</v>
      </c>
      <c r="BK56" s="498">
        <v>5.83333333333333</v>
      </c>
      <c r="BL56" s="442">
        <v>0.666763803571427</v>
      </c>
      <c r="BM56" s="498">
        <v>-1.94387781250001</v>
      </c>
      <c r="BN56" s="458">
        <v>0.0780609207485205</v>
      </c>
      <c r="BO56" s="442">
        <v>0.05918425</v>
      </c>
      <c r="BP56" s="442">
        <v>1.31894753669296</v>
      </c>
      <c r="BQ56" s="442">
        <v>0.0188766707485205</v>
      </c>
      <c r="BR56" s="465">
        <v>0.08753083099018</v>
      </c>
      <c r="BS56" s="490">
        <v>12.8105073628529</v>
      </c>
      <c r="BT56" s="491">
        <v>16.8963871300219</v>
      </c>
      <c r="BU56" s="442">
        <v>0.758180270389928</v>
      </c>
      <c r="BV56" s="492">
        <v>-4.085879767169</v>
      </c>
      <c r="BW56" s="493">
        <v>11.4245459421285</v>
      </c>
      <c r="BX56" s="490">
        <v>2.89074480761134</v>
      </c>
      <c r="BY56" s="491">
        <v>3.782161518599</v>
      </c>
      <c r="BZ56" s="442">
        <v>0.76431024782943</v>
      </c>
      <c r="CA56" s="492">
        <v>-0.891416710987664</v>
      </c>
      <c r="CB56" s="493">
        <v>2.31932606660333</v>
      </c>
      <c r="CC56" s="477"/>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451" t="s">
        <v>80</v>
      </c>
      <c r="B57" s="440">
        <v>16.9404859999999</v>
      </c>
      <c r="C57" s="441">
        <v>10</v>
      </c>
      <c r="D57" s="442">
        <v>1.69404859999999</v>
      </c>
      <c r="E57" s="443">
        <v>6.94048599999991</v>
      </c>
      <c r="F57" s="444">
        <v>3.51060399999999</v>
      </c>
      <c r="G57" s="440">
        <v>0</v>
      </c>
      <c r="H57" s="441">
        <v>0</v>
      </c>
      <c r="I57" s="442" t="s">
        <v>29</v>
      </c>
      <c r="J57" s="443">
        <v>0</v>
      </c>
      <c r="K57" s="444">
        <v>0</v>
      </c>
      <c r="L57" s="440">
        <v>13.796265</v>
      </c>
      <c r="M57" s="441">
        <v>7.9</v>
      </c>
      <c r="N57" s="442">
        <v>1.74636265822785</v>
      </c>
      <c r="O57" s="443">
        <v>5.896265</v>
      </c>
      <c r="P57" s="444">
        <v>3.40422199999999</v>
      </c>
      <c r="Q57" s="440">
        <v>3.14422099999991</v>
      </c>
      <c r="R57" s="441">
        <v>2.1</v>
      </c>
      <c r="S57" s="442">
        <v>1.49724809523805</v>
      </c>
      <c r="T57" s="443">
        <v>1.04422099999991</v>
      </c>
      <c r="U57" s="444">
        <v>0.106382</v>
      </c>
      <c r="V57" s="458">
        <v>0.185603943121816</v>
      </c>
      <c r="W57" s="442">
        <v>0.21</v>
      </c>
      <c r="X57" s="442">
        <v>0.883828300580078</v>
      </c>
      <c r="Y57" s="464">
        <v>-0.0243960568781835</v>
      </c>
      <c r="Z57" s="465">
        <v>0.0303030475667436</v>
      </c>
      <c r="AA57" s="440">
        <v>2.066822</v>
      </c>
      <c r="AB57" s="441">
        <v>-0.00567</v>
      </c>
      <c r="AC57" s="442">
        <v>-364.518871252204</v>
      </c>
      <c r="AD57" s="443">
        <v>2.072492</v>
      </c>
      <c r="AE57" s="466">
        <v>7.412069</v>
      </c>
      <c r="AF57" s="440">
        <v>3.341038</v>
      </c>
      <c r="AG57" s="441">
        <v>1.75</v>
      </c>
      <c r="AH57" s="442">
        <v>1.90916457142857</v>
      </c>
      <c r="AI57" s="443">
        <v>1.591038</v>
      </c>
      <c r="AJ57" s="444">
        <v>2.80428899999999</v>
      </c>
      <c r="AK57" s="440">
        <v>0.1</v>
      </c>
      <c r="AL57" s="441">
        <v>0</v>
      </c>
      <c r="AM57" s="442" t="s">
        <v>29</v>
      </c>
      <c r="AN57" s="443">
        <v>0.1</v>
      </c>
      <c r="AO57" s="444">
        <v>0</v>
      </c>
      <c r="AP57" s="440">
        <v>0.001975</v>
      </c>
      <c r="AQ57" s="441">
        <v>0</v>
      </c>
      <c r="AR57" s="477" t="s">
        <v>29</v>
      </c>
      <c r="AS57" s="443">
        <v>0.001975</v>
      </c>
      <c r="AT57" s="444">
        <v>0</v>
      </c>
      <c r="AU57" s="440">
        <v>-2.16561400000009</v>
      </c>
      <c r="AV57" s="441">
        <v>0.35567</v>
      </c>
      <c r="AW57" s="477">
        <v>-6.08882953299431</v>
      </c>
      <c r="AX57" s="481">
        <v>-2.52128400000009</v>
      </c>
      <c r="AY57" s="444">
        <v>-10.109976</v>
      </c>
      <c r="AZ57" s="458">
        <v>-0.127836592173335</v>
      </c>
      <c r="BA57" s="442">
        <v>0.035567</v>
      </c>
      <c r="BB57" s="442">
        <v>-3.59424725653936</v>
      </c>
      <c r="BC57" s="464">
        <v>-0.163403592173335</v>
      </c>
      <c r="BD57" s="465">
        <v>-2.8798394806136</v>
      </c>
      <c r="BE57" s="490">
        <v>3</v>
      </c>
      <c r="BF57" s="491">
        <v>20</v>
      </c>
      <c r="BG57" s="442">
        <v>0.15</v>
      </c>
      <c r="BH57" s="492">
        <v>-17</v>
      </c>
      <c r="BI57" s="493">
        <v>8.41666666333333</v>
      </c>
      <c r="BJ57" s="498">
        <v>0.177201736401673</v>
      </c>
      <c r="BK57" s="498">
        <v>0.416666666666667</v>
      </c>
      <c r="BL57" s="442">
        <v>0.425284167364015</v>
      </c>
      <c r="BM57" s="498">
        <v>-0.239464930264994</v>
      </c>
      <c r="BN57" s="458">
        <v>0.122004882268431</v>
      </c>
      <c r="BO57" s="442">
        <v>-0.000567</v>
      </c>
      <c r="BP57" s="442">
        <v>217.176159203583</v>
      </c>
      <c r="BQ57" s="442">
        <v>0.122571882268431</v>
      </c>
      <c r="BR57" s="465">
        <v>2.11133725136758</v>
      </c>
      <c r="BS57" s="490">
        <v>8.196393303342</v>
      </c>
      <c r="BT57" s="491">
        <v>-1763.6684303351</v>
      </c>
      <c r="BU57" s="442">
        <v>2.00464735500299</v>
      </c>
      <c r="BV57" s="492">
        <v>1771.86482363844</v>
      </c>
      <c r="BW57" s="493">
        <v>0.473633475349459</v>
      </c>
      <c r="BX57" s="490">
        <v>-1.04779898801159</v>
      </c>
      <c r="BY57" s="491">
        <v>-62.7283950617284</v>
      </c>
      <c r="BZ57" s="442">
        <v>1.98329625703032</v>
      </c>
      <c r="CA57" s="492">
        <v>61.6805960737168</v>
      </c>
      <c r="CB57" s="493">
        <v>-1.3639883816516</v>
      </c>
      <c r="CC57" s="477"/>
    </row>
    <row r="58" s="164" customFormat="1" outlineLevel="2" spans="1:81">
      <c r="A58" s="451" t="s">
        <v>81</v>
      </c>
      <c r="B58" s="440">
        <v>5.195221</v>
      </c>
      <c r="C58" s="441">
        <v>0</v>
      </c>
      <c r="D58" s="442" t="s">
        <v>29</v>
      </c>
      <c r="E58" s="443">
        <v>5.195221</v>
      </c>
      <c r="F58" s="444">
        <v>25.546372</v>
      </c>
      <c r="G58" s="440">
        <v>0</v>
      </c>
      <c r="H58" s="441">
        <v>0</v>
      </c>
      <c r="I58" s="442" t="s">
        <v>29</v>
      </c>
      <c r="J58" s="443">
        <v>0</v>
      </c>
      <c r="K58" s="444">
        <v>0</v>
      </c>
      <c r="L58" s="440">
        <v>1.49849999999999</v>
      </c>
      <c r="M58" s="441">
        <v>0</v>
      </c>
      <c r="N58" s="442" t="s">
        <v>29</v>
      </c>
      <c r="O58" s="443">
        <v>1.49849999999999</v>
      </c>
      <c r="P58" s="444">
        <v>0</v>
      </c>
      <c r="Q58" s="440">
        <v>3.69672100000001</v>
      </c>
      <c r="R58" s="441">
        <v>0</v>
      </c>
      <c r="S58" s="442" t="s">
        <v>29</v>
      </c>
      <c r="T58" s="443">
        <v>3.69672100000001</v>
      </c>
      <c r="U58" s="444">
        <v>25.546372</v>
      </c>
      <c r="V58" s="458">
        <v>0.711561837311639</v>
      </c>
      <c r="W58" s="442" t="s">
        <v>29</v>
      </c>
      <c r="X58" s="442" t="s">
        <v>29</v>
      </c>
      <c r="Y58" s="464" t="s">
        <v>29</v>
      </c>
      <c r="Z58" s="465">
        <v>1</v>
      </c>
      <c r="AA58" s="440">
        <v>0</v>
      </c>
      <c r="AB58" s="441">
        <v>0</v>
      </c>
      <c r="AC58" s="442" t="s">
        <v>29</v>
      </c>
      <c r="AD58" s="443">
        <v>0</v>
      </c>
      <c r="AE58" s="466">
        <v>0</v>
      </c>
      <c r="AF58" s="440">
        <v>0</v>
      </c>
      <c r="AG58" s="441">
        <v>0</v>
      </c>
      <c r="AH58" s="442" t="s">
        <v>29</v>
      </c>
      <c r="AI58" s="443">
        <v>0</v>
      </c>
      <c r="AJ58" s="444">
        <v>0</v>
      </c>
      <c r="AK58" s="440">
        <v>0</v>
      </c>
      <c r="AL58" s="441">
        <v>0</v>
      </c>
      <c r="AM58" s="442" t="s">
        <v>29</v>
      </c>
      <c r="AN58" s="443">
        <v>0</v>
      </c>
      <c r="AO58" s="444">
        <v>0</v>
      </c>
      <c r="AP58" s="440">
        <v>0</v>
      </c>
      <c r="AQ58" s="441">
        <v>0</v>
      </c>
      <c r="AR58" s="477" t="s">
        <v>29</v>
      </c>
      <c r="AS58" s="443">
        <v>0</v>
      </c>
      <c r="AT58" s="444">
        <v>0</v>
      </c>
      <c r="AU58" s="440">
        <v>3.69672100000001</v>
      </c>
      <c r="AV58" s="441">
        <v>0</v>
      </c>
      <c r="AW58" s="477" t="s">
        <v>29</v>
      </c>
      <c r="AX58" s="481">
        <v>3.69672100000001</v>
      </c>
      <c r="AY58" s="444">
        <v>25.546372</v>
      </c>
      <c r="AZ58" s="458">
        <v>0.711561837311639</v>
      </c>
      <c r="BA58" s="442" t="s">
        <v>29</v>
      </c>
      <c r="BB58" s="442" t="s">
        <v>29</v>
      </c>
      <c r="BC58" s="464" t="s">
        <v>29</v>
      </c>
      <c r="BD58" s="465">
        <v>1</v>
      </c>
      <c r="BE58" s="490">
        <v>0</v>
      </c>
      <c r="BF58" s="491">
        <v>0</v>
      </c>
      <c r="BG58" s="442" t="s">
        <v>29</v>
      </c>
      <c r="BH58" s="492">
        <v>0</v>
      </c>
      <c r="BI58" s="493">
        <v>0</v>
      </c>
      <c r="BJ58" s="498" t="s">
        <v>29</v>
      </c>
      <c r="BK58" s="498" t="s">
        <v>29</v>
      </c>
      <c r="BL58" s="442" t="s">
        <v>29</v>
      </c>
      <c r="BM58" s="498" t="s">
        <v>29</v>
      </c>
      <c r="BN58" s="458">
        <v>0</v>
      </c>
      <c r="BO58" s="442" t="s">
        <v>29</v>
      </c>
      <c r="BP58" s="442" t="s">
        <v>29</v>
      </c>
      <c r="BQ58" s="442" t="s">
        <v>29</v>
      </c>
      <c r="BR58" s="465">
        <v>0</v>
      </c>
      <c r="BS58" s="490" t="s">
        <v>29</v>
      </c>
      <c r="BT58" s="491" t="s">
        <v>29</v>
      </c>
      <c r="BU58" s="442" t="s">
        <v>29</v>
      </c>
      <c r="BV58" s="492" t="s">
        <v>29</v>
      </c>
      <c r="BW58" s="493" t="s">
        <v>29</v>
      </c>
      <c r="BX58" s="490" t="s">
        <v>29</v>
      </c>
      <c r="BY58" s="491" t="s">
        <v>29</v>
      </c>
      <c r="BZ58" s="442" t="s">
        <v>29</v>
      </c>
      <c r="CA58" s="492" t="s">
        <v>29</v>
      </c>
      <c r="CB58" s="493" t="s">
        <v>29</v>
      </c>
      <c r="CC58" s="477"/>
    </row>
    <row r="59" s="164" customFormat="1" outlineLevel="2" spans="1:81">
      <c r="A59" s="451" t="s">
        <v>82</v>
      </c>
      <c r="B59" s="440">
        <v>0</v>
      </c>
      <c r="C59" s="441">
        <v>0</v>
      </c>
      <c r="D59" s="442" t="s">
        <v>29</v>
      </c>
      <c r="E59" s="443">
        <v>0</v>
      </c>
      <c r="F59" s="444">
        <v>0</v>
      </c>
      <c r="G59" s="440">
        <v>0</v>
      </c>
      <c r="H59" s="441">
        <v>0</v>
      </c>
      <c r="I59" s="442" t="s">
        <v>29</v>
      </c>
      <c r="J59" s="443">
        <v>0</v>
      </c>
      <c r="K59" s="444">
        <v>0</v>
      </c>
      <c r="L59" s="440">
        <v>0</v>
      </c>
      <c r="M59" s="441">
        <v>0</v>
      </c>
      <c r="N59" s="442" t="s">
        <v>29</v>
      </c>
      <c r="O59" s="443">
        <v>0</v>
      </c>
      <c r="P59" s="444">
        <v>0</v>
      </c>
      <c r="Q59" s="440">
        <v>0</v>
      </c>
      <c r="R59" s="441">
        <v>0</v>
      </c>
      <c r="S59" s="442" t="s">
        <v>29</v>
      </c>
      <c r="T59" s="443">
        <v>0</v>
      </c>
      <c r="U59" s="444">
        <v>0</v>
      </c>
      <c r="V59" s="458" t="s">
        <v>29</v>
      </c>
      <c r="W59" s="442" t="s">
        <v>29</v>
      </c>
      <c r="X59" s="442" t="s">
        <v>29</v>
      </c>
      <c r="Y59" s="464" t="s">
        <v>29</v>
      </c>
      <c r="Z59" s="465" t="s">
        <v>29</v>
      </c>
      <c r="AA59" s="440">
        <v>0</v>
      </c>
      <c r="AB59" s="441">
        <v>0</v>
      </c>
      <c r="AC59" s="442" t="s">
        <v>29</v>
      </c>
      <c r="AD59" s="443">
        <v>0</v>
      </c>
      <c r="AE59" s="466">
        <v>0</v>
      </c>
      <c r="AF59" s="440">
        <v>0</v>
      </c>
      <c r="AG59" s="441">
        <v>0</v>
      </c>
      <c r="AH59" s="442" t="s">
        <v>29</v>
      </c>
      <c r="AI59" s="443">
        <v>0</v>
      </c>
      <c r="AJ59" s="444">
        <v>0</v>
      </c>
      <c r="AK59" s="440">
        <v>0</v>
      </c>
      <c r="AL59" s="441">
        <v>0</v>
      </c>
      <c r="AM59" s="442" t="s">
        <v>29</v>
      </c>
      <c r="AN59" s="443">
        <v>0</v>
      </c>
      <c r="AO59" s="444">
        <v>0</v>
      </c>
      <c r="AP59" s="440">
        <v>0</v>
      </c>
      <c r="AQ59" s="441">
        <v>0</v>
      </c>
      <c r="AR59" s="477" t="s">
        <v>29</v>
      </c>
      <c r="AS59" s="443">
        <v>0</v>
      </c>
      <c r="AT59" s="444">
        <v>0</v>
      </c>
      <c r="AU59" s="440">
        <v>0</v>
      </c>
      <c r="AV59" s="441">
        <v>0</v>
      </c>
      <c r="AW59" s="477" t="s">
        <v>29</v>
      </c>
      <c r="AX59" s="481">
        <v>0</v>
      </c>
      <c r="AY59" s="444">
        <v>0</v>
      </c>
      <c r="AZ59" s="458" t="s">
        <v>29</v>
      </c>
      <c r="BA59" s="442" t="s">
        <v>29</v>
      </c>
      <c r="BB59" s="442" t="s">
        <v>29</v>
      </c>
      <c r="BC59" s="464" t="s">
        <v>29</v>
      </c>
      <c r="BD59" s="465" t="s">
        <v>29</v>
      </c>
      <c r="BE59" s="490">
        <v>0</v>
      </c>
      <c r="BF59" s="491">
        <v>0</v>
      </c>
      <c r="BG59" s="442" t="s">
        <v>29</v>
      </c>
      <c r="BH59" s="492">
        <v>0</v>
      </c>
      <c r="BI59" s="493">
        <v>0</v>
      </c>
      <c r="BJ59" s="498" t="s">
        <v>29</v>
      </c>
      <c r="BK59" s="498" t="s">
        <v>29</v>
      </c>
      <c r="BL59" s="442" t="s">
        <v>29</v>
      </c>
      <c r="BM59" s="498" t="s">
        <v>29</v>
      </c>
      <c r="BN59" s="458" t="s">
        <v>29</v>
      </c>
      <c r="BO59" s="442" t="s">
        <v>29</v>
      </c>
      <c r="BP59" s="442" t="s">
        <v>29</v>
      </c>
      <c r="BQ59" s="442" t="s">
        <v>29</v>
      </c>
      <c r="BR59" s="465" t="s">
        <v>29</v>
      </c>
      <c r="BS59" s="490" t="s">
        <v>29</v>
      </c>
      <c r="BT59" s="491" t="s">
        <v>29</v>
      </c>
      <c r="BU59" s="442" t="s">
        <v>29</v>
      </c>
      <c r="BV59" s="492" t="s">
        <v>29</v>
      </c>
      <c r="BW59" s="493" t="s">
        <v>29</v>
      </c>
      <c r="BX59" s="490" t="s">
        <v>29</v>
      </c>
      <c r="BY59" s="491" t="s">
        <v>29</v>
      </c>
      <c r="BZ59" s="442" t="s">
        <v>29</v>
      </c>
      <c r="CA59" s="492" t="s">
        <v>29</v>
      </c>
      <c r="CB59" s="493" t="s">
        <v>29</v>
      </c>
      <c r="CC59" s="477"/>
    </row>
    <row r="60" s="159" customFormat="1" outlineLevel="2" spans="1:81">
      <c r="A60" s="451" t="s">
        <v>83</v>
      </c>
      <c r="B60" s="440">
        <v>0</v>
      </c>
      <c r="C60" s="441">
        <v>0</v>
      </c>
      <c r="D60" s="442" t="s">
        <v>29</v>
      </c>
      <c r="E60" s="443">
        <v>0</v>
      </c>
      <c r="F60" s="444">
        <v>4.082084</v>
      </c>
      <c r="G60" s="440">
        <v>0</v>
      </c>
      <c r="H60" s="441">
        <v>0</v>
      </c>
      <c r="I60" s="442" t="s">
        <v>29</v>
      </c>
      <c r="J60" s="443">
        <v>0</v>
      </c>
      <c r="K60" s="444">
        <v>0</v>
      </c>
      <c r="L60" s="440">
        <v>0</v>
      </c>
      <c r="M60" s="441">
        <v>0</v>
      </c>
      <c r="N60" s="442" t="s">
        <v>29</v>
      </c>
      <c r="O60" s="443">
        <v>0</v>
      </c>
      <c r="P60" s="444">
        <v>4.016009</v>
      </c>
      <c r="Q60" s="440">
        <v>0</v>
      </c>
      <c r="R60" s="441">
        <v>0</v>
      </c>
      <c r="S60" s="442" t="s">
        <v>29</v>
      </c>
      <c r="T60" s="443">
        <v>0</v>
      </c>
      <c r="U60" s="444">
        <v>0.0660749999999997</v>
      </c>
      <c r="V60" s="458" t="s">
        <v>29</v>
      </c>
      <c r="W60" s="442" t="s">
        <v>29</v>
      </c>
      <c r="X60" s="442" t="s">
        <v>29</v>
      </c>
      <c r="Y60" s="464" t="s">
        <v>29</v>
      </c>
      <c r="Z60" s="465">
        <v>0.0161865850874209</v>
      </c>
      <c r="AA60" s="440">
        <v>0</v>
      </c>
      <c r="AB60" s="441">
        <v>0</v>
      </c>
      <c r="AC60" s="442" t="s">
        <v>29</v>
      </c>
      <c r="AD60" s="443">
        <v>0</v>
      </c>
      <c r="AE60" s="466">
        <v>0</v>
      </c>
      <c r="AF60" s="440">
        <v>0.0559999999999999</v>
      </c>
      <c r="AG60" s="441">
        <v>0.186617</v>
      </c>
      <c r="AH60" s="442">
        <v>0.300079842672425</v>
      </c>
      <c r="AI60" s="443">
        <v>-0.130617</v>
      </c>
      <c r="AJ60" s="444">
        <v>0.248303</v>
      </c>
      <c r="AK60" s="440">
        <v>0</v>
      </c>
      <c r="AL60" s="441">
        <v>0</v>
      </c>
      <c r="AM60" s="442" t="s">
        <v>29</v>
      </c>
      <c r="AN60" s="443">
        <v>0</v>
      </c>
      <c r="AO60" s="444">
        <v>0</v>
      </c>
      <c r="AP60" s="440">
        <v>3.732343</v>
      </c>
      <c r="AQ60" s="441">
        <v>0</v>
      </c>
      <c r="AR60" s="477" t="s">
        <v>29</v>
      </c>
      <c r="AS60" s="443">
        <v>3.732343</v>
      </c>
      <c r="AT60" s="444">
        <v>0</v>
      </c>
      <c r="AU60" s="440">
        <v>-3.788343</v>
      </c>
      <c r="AV60" s="441">
        <v>-0.186617</v>
      </c>
      <c r="AW60" s="477">
        <v>-18.3000959183783</v>
      </c>
      <c r="AX60" s="481">
        <v>-3.601726</v>
      </c>
      <c r="AY60" s="444">
        <v>-0.182228</v>
      </c>
      <c r="AZ60" s="458" t="s">
        <v>29</v>
      </c>
      <c r="BA60" s="442" t="s">
        <v>29</v>
      </c>
      <c r="BB60" s="442" t="s">
        <v>29</v>
      </c>
      <c r="BC60" s="464" t="s">
        <v>29</v>
      </c>
      <c r="BD60" s="465">
        <v>-0.0446409236066676</v>
      </c>
      <c r="BE60" s="490">
        <v>0</v>
      </c>
      <c r="BF60" s="491">
        <v>0</v>
      </c>
      <c r="BG60" s="442" t="s">
        <v>29</v>
      </c>
      <c r="BH60" s="492">
        <v>0</v>
      </c>
      <c r="BI60" s="493">
        <v>1.5</v>
      </c>
      <c r="BJ60" s="498" t="s">
        <v>29</v>
      </c>
      <c r="BK60" s="498" t="s">
        <v>29</v>
      </c>
      <c r="BL60" s="442" t="s">
        <v>29</v>
      </c>
      <c r="BM60" s="498" t="s">
        <v>29</v>
      </c>
      <c r="BN60" s="458" t="s">
        <v>29</v>
      </c>
      <c r="BO60" s="442" t="s">
        <v>29</v>
      </c>
      <c r="BP60" s="442" t="s">
        <v>29</v>
      </c>
      <c r="BQ60" s="442" t="s">
        <v>29</v>
      </c>
      <c r="BR60" s="465">
        <v>0</v>
      </c>
      <c r="BS60" s="490" t="s">
        <v>29</v>
      </c>
      <c r="BT60" s="491" t="s">
        <v>29</v>
      </c>
      <c r="BU60" s="442" t="s">
        <v>29</v>
      </c>
      <c r="BV60" s="492" t="s">
        <v>29</v>
      </c>
      <c r="BW60" s="493" t="s">
        <v>29</v>
      </c>
      <c r="BX60" s="490" t="s">
        <v>29</v>
      </c>
      <c r="BY60" s="491" t="s">
        <v>29</v>
      </c>
      <c r="BZ60" s="442" t="s">
        <v>29</v>
      </c>
      <c r="CA60" s="492" t="s">
        <v>29</v>
      </c>
      <c r="CB60" s="493" t="s">
        <v>29</v>
      </c>
      <c r="CC60" s="477"/>
    </row>
    <row r="61" s="163" customFormat="1" spans="1:81">
      <c r="A61" s="445" t="s">
        <v>84</v>
      </c>
      <c r="B61" s="446">
        <v>127.343397</v>
      </c>
      <c r="C61" s="447">
        <v>196.95256</v>
      </c>
      <c r="D61" s="448">
        <v>0.646568884405462</v>
      </c>
      <c r="E61" s="447">
        <v>-69.6091630000002</v>
      </c>
      <c r="F61" s="449">
        <v>145.025717</v>
      </c>
      <c r="G61" s="446">
        <v>29.961283</v>
      </c>
      <c r="H61" s="447">
        <v>57.73227117</v>
      </c>
      <c r="I61" s="448">
        <v>0.518969415074199</v>
      </c>
      <c r="J61" s="447">
        <v>-27.77098817</v>
      </c>
      <c r="K61" s="449">
        <v>32.436891</v>
      </c>
      <c r="L61" s="446">
        <v>41.199099</v>
      </c>
      <c r="M61" s="447">
        <v>47.9</v>
      </c>
      <c r="N61" s="448">
        <v>0.860106450939457</v>
      </c>
      <c r="O61" s="447">
        <v>-6.70090100000001</v>
      </c>
      <c r="P61" s="449">
        <v>28.8647369999999</v>
      </c>
      <c r="Q61" s="446">
        <v>37.1795959999999</v>
      </c>
      <c r="R61" s="447">
        <v>71.92028883</v>
      </c>
      <c r="S61" s="448">
        <v>0.516955599106148</v>
      </c>
      <c r="T61" s="447">
        <v>-34.7406928300001</v>
      </c>
      <c r="U61" s="459">
        <v>65.751166</v>
      </c>
      <c r="V61" s="460">
        <v>0.291963280985821</v>
      </c>
      <c r="W61" s="448">
        <v>0.365165544585965</v>
      </c>
      <c r="X61" s="448">
        <v>0.799536772607768</v>
      </c>
      <c r="Y61" s="467">
        <v>-0.0732022636001444</v>
      </c>
      <c r="Z61" s="468">
        <v>0.45337590711584</v>
      </c>
      <c r="AA61" s="446">
        <v>48.823039</v>
      </c>
      <c r="AB61" s="447">
        <v>52.93609034</v>
      </c>
      <c r="AC61" s="448">
        <v>0.922301565650531</v>
      </c>
      <c r="AD61" s="447">
        <v>-4.11305134000003</v>
      </c>
      <c r="AE61" s="469">
        <v>50.1021139999999</v>
      </c>
      <c r="AF61" s="446">
        <v>-1.80678600000001</v>
      </c>
      <c r="AG61" s="447">
        <v>8.78205467</v>
      </c>
      <c r="AH61" s="448">
        <v>-0.205736136689299</v>
      </c>
      <c r="AI61" s="447">
        <v>-10.58884067</v>
      </c>
      <c r="AJ61" s="449">
        <v>15.799273</v>
      </c>
      <c r="AK61" s="446">
        <v>0.1</v>
      </c>
      <c r="AL61" s="447">
        <v>0</v>
      </c>
      <c r="AM61" s="448" t="s">
        <v>29</v>
      </c>
      <c r="AN61" s="447">
        <v>0.1</v>
      </c>
      <c r="AO61" s="449">
        <v>0.0429999999999999</v>
      </c>
      <c r="AP61" s="446">
        <v>3.734318</v>
      </c>
      <c r="AQ61" s="447">
        <v>0</v>
      </c>
      <c r="AR61" s="467" t="s">
        <v>29</v>
      </c>
      <c r="AS61" s="447">
        <v>3.734318</v>
      </c>
      <c r="AT61" s="449">
        <v>0</v>
      </c>
      <c r="AU61" s="446">
        <v>5.53244399999992</v>
      </c>
      <c r="AV61" s="447">
        <v>29.60214382</v>
      </c>
      <c r="AW61" s="467">
        <v>0.186893355888031</v>
      </c>
      <c r="AX61" s="482">
        <v>-24.0696998200001</v>
      </c>
      <c r="AY61" s="449">
        <v>17.865702</v>
      </c>
      <c r="AZ61" s="460">
        <v>0.0434450794492307</v>
      </c>
      <c r="BA61" s="448">
        <v>0.150300883725502</v>
      </c>
      <c r="BB61" s="448">
        <v>0.289054051928101</v>
      </c>
      <c r="BC61" s="467">
        <v>-0.106855804276271</v>
      </c>
      <c r="BD61" s="468">
        <v>0.123189889142214</v>
      </c>
      <c r="BE61" s="494">
        <v>125</v>
      </c>
      <c r="BF61" s="495">
        <v>143</v>
      </c>
      <c r="BG61" s="448">
        <v>0.874125874125874</v>
      </c>
      <c r="BH61" s="448">
        <v>-18</v>
      </c>
      <c r="BI61" s="496">
        <v>132.24999999</v>
      </c>
      <c r="BJ61" s="497">
        <v>0.524046901234567</v>
      </c>
      <c r="BK61" s="497">
        <v>1.14774219114219</v>
      </c>
      <c r="BL61" s="448">
        <v>0.456589385036943</v>
      </c>
      <c r="BM61" s="497">
        <v>-0.623695289907624</v>
      </c>
      <c r="BN61" s="460">
        <v>0.383396706466061</v>
      </c>
      <c r="BO61" s="448">
        <v>0.268775842974572</v>
      </c>
      <c r="BP61" s="448">
        <v>1.42645522835299</v>
      </c>
      <c r="BQ61" s="448">
        <v>0.114620863491489</v>
      </c>
      <c r="BR61" s="468">
        <v>0.345470548509682</v>
      </c>
      <c r="BS61" s="494">
        <v>2.60826445072376</v>
      </c>
      <c r="BT61" s="495">
        <v>3.72057246266215</v>
      </c>
      <c r="BU61" s="448">
        <v>0.701038476443889</v>
      </c>
      <c r="BV61" s="448">
        <v>-1.11230801193839</v>
      </c>
      <c r="BW61" s="496">
        <v>2.89460275069432</v>
      </c>
      <c r="BX61" s="494">
        <v>0.113316256286298</v>
      </c>
      <c r="BY61" s="495">
        <v>0.55920532910289</v>
      </c>
      <c r="BZ61" s="448">
        <v>0.202638012173608</v>
      </c>
      <c r="CA61" s="448">
        <v>-0.445889072816592</v>
      </c>
      <c r="CB61" s="496">
        <v>0.35658579196878</v>
      </c>
      <c r="CC61" s="477"/>
    </row>
    <row r="62" s="164" customFormat="1" outlineLevel="2" spans="1:81">
      <c r="A62" s="451" t="s">
        <v>85</v>
      </c>
      <c r="B62" s="440">
        <v>34.575373</v>
      </c>
      <c r="C62" s="441">
        <v>52.8</v>
      </c>
      <c r="D62" s="442">
        <v>0.654836609848485</v>
      </c>
      <c r="E62" s="443">
        <v>-18.224627</v>
      </c>
      <c r="F62" s="444">
        <v>0</v>
      </c>
      <c r="G62" s="440">
        <v>20.494958</v>
      </c>
      <c r="H62" s="441">
        <v>28.51</v>
      </c>
      <c r="I62" s="442">
        <v>0.718869098561907</v>
      </c>
      <c r="J62" s="443">
        <v>-8.01504200000003</v>
      </c>
      <c r="K62" s="444">
        <v>0</v>
      </c>
      <c r="L62" s="440">
        <v>0</v>
      </c>
      <c r="M62" s="441">
        <v>0</v>
      </c>
      <c r="N62" s="442" t="s">
        <v>29</v>
      </c>
      <c r="O62" s="443">
        <v>0</v>
      </c>
      <c r="P62" s="444">
        <v>0</v>
      </c>
      <c r="Q62" s="440">
        <v>14.080415</v>
      </c>
      <c r="R62" s="441">
        <v>24.29</v>
      </c>
      <c r="S62" s="442">
        <v>0.579679497735695</v>
      </c>
      <c r="T62" s="443">
        <v>-10.209585</v>
      </c>
      <c r="U62" s="444">
        <v>0</v>
      </c>
      <c r="V62" s="458">
        <v>0.407238267537997</v>
      </c>
      <c r="W62" s="442">
        <v>0.460037878787879</v>
      </c>
      <c r="X62" s="442">
        <v>0.885227687361311</v>
      </c>
      <c r="Y62" s="464">
        <v>-0.0527996112498819</v>
      </c>
      <c r="Z62" s="465" t="s">
        <v>29</v>
      </c>
      <c r="AA62" s="440">
        <v>17.5877939999999</v>
      </c>
      <c r="AB62" s="441">
        <v>14.12</v>
      </c>
      <c r="AC62" s="442">
        <v>1.24559447592067</v>
      </c>
      <c r="AD62" s="443">
        <v>3.46779399999991</v>
      </c>
      <c r="AE62" s="466">
        <v>0</v>
      </c>
      <c r="AF62" s="440">
        <v>2.574581</v>
      </c>
      <c r="AG62" s="441">
        <v>4.60620927</v>
      </c>
      <c r="AH62" s="442">
        <v>0.55893704542868</v>
      </c>
      <c r="AI62" s="443">
        <v>-2.03162827</v>
      </c>
      <c r="AJ62" s="444">
        <v>0</v>
      </c>
      <c r="AK62" s="440">
        <v>0.0558299999999999</v>
      </c>
      <c r="AL62" s="441">
        <v>0</v>
      </c>
      <c r="AM62" s="442" t="s">
        <v>29</v>
      </c>
      <c r="AN62" s="443">
        <v>0.0558299999999999</v>
      </c>
      <c r="AO62" s="444">
        <v>0</v>
      </c>
      <c r="AP62" s="440">
        <v>0</v>
      </c>
      <c r="AQ62" s="441">
        <v>0</v>
      </c>
      <c r="AR62" s="477" t="s">
        <v>29</v>
      </c>
      <c r="AS62" s="443">
        <v>0</v>
      </c>
      <c r="AT62" s="444">
        <v>0</v>
      </c>
      <c r="AU62" s="440">
        <v>-6.02612999999988</v>
      </c>
      <c r="AV62" s="441">
        <v>5.56379073</v>
      </c>
      <c r="AW62" s="477">
        <v>-1.08309788998837</v>
      </c>
      <c r="AX62" s="481">
        <v>-11.5899207299999</v>
      </c>
      <c r="AY62" s="444">
        <v>0</v>
      </c>
      <c r="AZ62" s="458">
        <v>-0.174289659868597</v>
      </c>
      <c r="BA62" s="442">
        <v>0.105374824431818</v>
      </c>
      <c r="BB62" s="442">
        <v>-1.65399715547208</v>
      </c>
      <c r="BC62" s="464">
        <v>-0.279664484300415</v>
      </c>
      <c r="BD62" s="465" t="s">
        <v>29</v>
      </c>
      <c r="BE62" s="490">
        <v>37</v>
      </c>
      <c r="BF62" s="491">
        <v>26</v>
      </c>
      <c r="BG62" s="442">
        <v>1.42307692307692</v>
      </c>
      <c r="BH62" s="492">
        <v>11</v>
      </c>
      <c r="BI62" s="493">
        <v>0</v>
      </c>
      <c r="BJ62" s="498">
        <v>0.778724617117117</v>
      </c>
      <c r="BK62" s="498">
        <v>1.69230769230769</v>
      </c>
      <c r="BL62" s="442">
        <v>0.460155455569206</v>
      </c>
      <c r="BM62" s="498">
        <v>-0.913583075190575</v>
      </c>
      <c r="BN62" s="458">
        <v>0.508679805131818</v>
      </c>
      <c r="BO62" s="442">
        <v>0.267424242424242</v>
      </c>
      <c r="BP62" s="442">
        <v>1.90214544695184</v>
      </c>
      <c r="BQ62" s="442">
        <v>0.241255562707575</v>
      </c>
      <c r="BR62" s="465" t="s">
        <v>29</v>
      </c>
      <c r="BS62" s="490">
        <v>1.96587320729366</v>
      </c>
      <c r="BT62" s="491">
        <v>3.73937677053824</v>
      </c>
      <c r="BU62" s="442">
        <v>0.525722153162623</v>
      </c>
      <c r="BV62" s="492">
        <v>-1.77350356324458</v>
      </c>
      <c r="BW62" s="493" t="s">
        <v>29</v>
      </c>
      <c r="BX62" s="490">
        <v>-0.342631372644</v>
      </c>
      <c r="BY62" s="491">
        <v>0.394036170679887</v>
      </c>
      <c r="BZ62" s="442">
        <v>-0.869542945899635</v>
      </c>
      <c r="CA62" s="492">
        <v>-0.736667543323887</v>
      </c>
      <c r="CB62" s="493" t="s">
        <v>29</v>
      </c>
      <c r="CC62" s="477"/>
    </row>
    <row r="63" s="164" customFormat="1" outlineLevel="2" spans="1:81">
      <c r="A63" s="451" t="s">
        <v>86</v>
      </c>
      <c r="B63" s="440">
        <v>29.2877219999999</v>
      </c>
      <c r="C63" s="441">
        <v>42</v>
      </c>
      <c r="D63" s="442">
        <v>0.697326714285712</v>
      </c>
      <c r="E63" s="443">
        <v>-12.7122780000001</v>
      </c>
      <c r="F63" s="444">
        <v>0</v>
      </c>
      <c r="G63" s="440">
        <v>0</v>
      </c>
      <c r="H63" s="441">
        <v>0</v>
      </c>
      <c r="I63" s="442" t="s">
        <v>29</v>
      </c>
      <c r="J63" s="443">
        <v>0</v>
      </c>
      <c r="K63" s="444">
        <v>0</v>
      </c>
      <c r="L63" s="440">
        <v>20.680577</v>
      </c>
      <c r="M63" s="441">
        <v>29.4</v>
      </c>
      <c r="N63" s="442">
        <v>0.703420986394558</v>
      </c>
      <c r="O63" s="443">
        <v>-8.719423</v>
      </c>
      <c r="P63" s="444">
        <v>0</v>
      </c>
      <c r="Q63" s="440">
        <v>8.6071449999999</v>
      </c>
      <c r="R63" s="441">
        <v>12.6</v>
      </c>
      <c r="S63" s="442">
        <v>0.683106746031738</v>
      </c>
      <c r="T63" s="443">
        <v>-3.9928550000001</v>
      </c>
      <c r="U63" s="444">
        <v>0</v>
      </c>
      <c r="V63" s="458">
        <v>0.293882364767049</v>
      </c>
      <c r="W63" s="442">
        <v>0.3</v>
      </c>
      <c r="X63" s="442">
        <v>0.97960788255683</v>
      </c>
      <c r="Y63" s="464">
        <v>-0.00611763523295095</v>
      </c>
      <c r="Z63" s="465" t="s">
        <v>29</v>
      </c>
      <c r="AA63" s="440">
        <v>2.249257</v>
      </c>
      <c r="AB63" s="441">
        <v>1.93</v>
      </c>
      <c r="AC63" s="442">
        <v>1.16541813471503</v>
      </c>
      <c r="AD63" s="443">
        <v>0.319257</v>
      </c>
      <c r="AE63" s="466">
        <v>0</v>
      </c>
      <c r="AF63" s="440">
        <v>0.655325999999999</v>
      </c>
      <c r="AG63" s="441">
        <v>0</v>
      </c>
      <c r="AH63" s="442" t="s">
        <v>29</v>
      </c>
      <c r="AI63" s="443">
        <v>0.655325999999999</v>
      </c>
      <c r="AJ63" s="444">
        <v>0</v>
      </c>
      <c r="AK63" s="440">
        <v>0.03926</v>
      </c>
      <c r="AL63" s="441">
        <v>0</v>
      </c>
      <c r="AM63" s="442" t="s">
        <v>29</v>
      </c>
      <c r="AN63" s="443">
        <v>0.03926</v>
      </c>
      <c r="AO63" s="444">
        <v>0</v>
      </c>
      <c r="AP63" s="440">
        <v>0</v>
      </c>
      <c r="AQ63" s="441">
        <v>0</v>
      </c>
      <c r="AR63" s="477" t="s">
        <v>29</v>
      </c>
      <c r="AS63" s="443">
        <v>0</v>
      </c>
      <c r="AT63" s="444">
        <v>0</v>
      </c>
      <c r="AU63" s="440">
        <v>5.7418219999999</v>
      </c>
      <c r="AV63" s="441">
        <v>10.67</v>
      </c>
      <c r="AW63" s="477">
        <v>0.538127647610112</v>
      </c>
      <c r="AX63" s="481">
        <v>-4.9281780000001</v>
      </c>
      <c r="AY63" s="444">
        <v>0</v>
      </c>
      <c r="AZ63" s="458">
        <v>0.196048774295246</v>
      </c>
      <c r="BA63" s="442">
        <v>0.254047619047619</v>
      </c>
      <c r="BB63" s="442">
        <v>0.771700892258702</v>
      </c>
      <c r="BC63" s="464">
        <v>-0.0579988447523727</v>
      </c>
      <c r="BD63" s="465" t="s">
        <v>29</v>
      </c>
      <c r="BE63" s="490">
        <v>6</v>
      </c>
      <c r="BF63" s="491">
        <v>4</v>
      </c>
      <c r="BG63" s="442">
        <v>1.5</v>
      </c>
      <c r="BH63" s="492">
        <v>2</v>
      </c>
      <c r="BI63" s="493">
        <v>0</v>
      </c>
      <c r="BJ63" s="498">
        <v>4.06773916666665</v>
      </c>
      <c r="BK63" s="498">
        <v>8.75</v>
      </c>
      <c r="BL63" s="442">
        <v>0.464884476190475</v>
      </c>
      <c r="BM63" s="498">
        <v>-4.68226083333335</v>
      </c>
      <c r="BN63" s="458">
        <v>0.0767986325464305</v>
      </c>
      <c r="BO63" s="442">
        <v>0.045952380952381</v>
      </c>
      <c r="BP63" s="442">
        <v>1.67126557873061</v>
      </c>
      <c r="BQ63" s="442">
        <v>0.0308462515940495</v>
      </c>
      <c r="BR63" s="465" t="s">
        <v>29</v>
      </c>
      <c r="BS63" s="490">
        <v>13.0210651784122</v>
      </c>
      <c r="BT63" s="491">
        <v>21.7616580310881</v>
      </c>
      <c r="BU63" s="442">
        <v>0.59834894748418</v>
      </c>
      <c r="BV63" s="492">
        <v>-8.74059285267588</v>
      </c>
      <c r="BW63" s="493" t="s">
        <v>29</v>
      </c>
      <c r="BX63" s="490">
        <v>2.55276386824623</v>
      </c>
      <c r="BY63" s="491">
        <v>5.52849740932643</v>
      </c>
      <c r="BZ63" s="442">
        <v>0.461746416655596</v>
      </c>
      <c r="CA63" s="492">
        <v>-2.9757335410802</v>
      </c>
      <c r="CB63" s="493" t="s">
        <v>29</v>
      </c>
      <c r="CC63" s="477"/>
    </row>
    <row r="64" s="164" customFormat="1" outlineLevel="2" spans="1:81">
      <c r="A64" s="451" t="s">
        <v>87</v>
      </c>
      <c r="B64" s="440">
        <v>51.720382</v>
      </c>
      <c r="C64" s="441">
        <v>52</v>
      </c>
      <c r="D64" s="442">
        <v>0.994622730769231</v>
      </c>
      <c r="E64" s="443">
        <v>-0.279617999999999</v>
      </c>
      <c r="F64" s="444">
        <v>0</v>
      </c>
      <c r="G64" s="440">
        <v>0</v>
      </c>
      <c r="H64" s="441">
        <v>0</v>
      </c>
      <c r="I64" s="442" t="s">
        <v>29</v>
      </c>
      <c r="J64" s="443">
        <v>0</v>
      </c>
      <c r="K64" s="444">
        <v>0</v>
      </c>
      <c r="L64" s="440">
        <v>43.8259449999999</v>
      </c>
      <c r="M64" s="441">
        <v>42.12</v>
      </c>
      <c r="N64" s="442">
        <v>1.04050201804368</v>
      </c>
      <c r="O64" s="443">
        <v>1.7059449999999</v>
      </c>
      <c r="P64" s="444">
        <v>0</v>
      </c>
      <c r="Q64" s="440">
        <v>7.8944370000001</v>
      </c>
      <c r="R64" s="441">
        <v>9.88</v>
      </c>
      <c r="S64" s="442">
        <v>0.799032085020253</v>
      </c>
      <c r="T64" s="443">
        <v>-1.9855629999999</v>
      </c>
      <c r="U64" s="444">
        <v>0</v>
      </c>
      <c r="V64" s="458">
        <v>0.152636865675124</v>
      </c>
      <c r="W64" s="442">
        <v>0.19</v>
      </c>
      <c r="X64" s="442">
        <v>0.803351924605916</v>
      </c>
      <c r="Y64" s="464">
        <v>-0.037363134324876</v>
      </c>
      <c r="Z64" s="465" t="s">
        <v>29</v>
      </c>
      <c r="AA64" s="440">
        <v>9.78876499999999</v>
      </c>
      <c r="AB64" s="441">
        <v>10.22</v>
      </c>
      <c r="AC64" s="442">
        <v>0.957804794520547</v>
      </c>
      <c r="AD64" s="443">
        <v>-0.43123500000001</v>
      </c>
      <c r="AE64" s="466">
        <v>0</v>
      </c>
      <c r="AF64" s="440">
        <v>15.089332</v>
      </c>
      <c r="AG64" s="441">
        <v>11.39251333</v>
      </c>
      <c r="AH64" s="442">
        <v>1.32449544388639</v>
      </c>
      <c r="AI64" s="443">
        <v>3.69681866999999</v>
      </c>
      <c r="AJ64" s="444">
        <v>0</v>
      </c>
      <c r="AK64" s="440">
        <v>0</v>
      </c>
      <c r="AL64" s="441">
        <v>0</v>
      </c>
      <c r="AM64" s="442" t="s">
        <v>29</v>
      </c>
      <c r="AN64" s="443">
        <v>0</v>
      </c>
      <c r="AO64" s="444">
        <v>0</v>
      </c>
      <c r="AP64" s="440">
        <v>0</v>
      </c>
      <c r="AQ64" s="441">
        <v>0</v>
      </c>
      <c r="AR64" s="477" t="s">
        <v>29</v>
      </c>
      <c r="AS64" s="443">
        <v>0</v>
      </c>
      <c r="AT64" s="444">
        <v>0</v>
      </c>
      <c r="AU64" s="440">
        <v>-16.9836599999999</v>
      </c>
      <c r="AV64" s="441">
        <v>-11.73251333</v>
      </c>
      <c r="AW64" s="477">
        <v>0.552427811305126</v>
      </c>
      <c r="AX64" s="481">
        <v>-5.25114666999988</v>
      </c>
      <c r="AY64" s="444">
        <v>0</v>
      </c>
      <c r="AZ64" s="458">
        <v>-0.328374604812468</v>
      </c>
      <c r="BA64" s="442">
        <v>-0.225625256346154</v>
      </c>
      <c r="BB64" s="442">
        <v>0.544601743039457</v>
      </c>
      <c r="BC64" s="464">
        <v>-0.102749348466314</v>
      </c>
      <c r="BD64" s="465" t="s">
        <v>29</v>
      </c>
      <c r="BE64" s="490">
        <v>22</v>
      </c>
      <c r="BF64" s="491">
        <v>0</v>
      </c>
      <c r="BG64" s="442" t="s">
        <v>29</v>
      </c>
      <c r="BH64" s="492">
        <v>22</v>
      </c>
      <c r="BI64" s="493">
        <v>0</v>
      </c>
      <c r="BJ64" s="498">
        <v>1.31270005076142</v>
      </c>
      <c r="BK64" s="498" t="s">
        <v>29</v>
      </c>
      <c r="BL64" s="442" t="s">
        <v>29</v>
      </c>
      <c r="BM64" s="498" t="s">
        <v>29</v>
      </c>
      <c r="BN64" s="458">
        <v>0.189263199950843</v>
      </c>
      <c r="BO64" s="442">
        <v>0.196538461538462</v>
      </c>
      <c r="BP64" s="442">
        <v>0.962983013448517</v>
      </c>
      <c r="BQ64" s="442">
        <v>-0.00727526158761838</v>
      </c>
      <c r="BR64" s="465" t="s">
        <v>29</v>
      </c>
      <c r="BS64" s="490">
        <v>5.28364732425388</v>
      </c>
      <c r="BT64" s="491">
        <v>5.0880626223092</v>
      </c>
      <c r="BU64" s="442">
        <v>1.03843991642067</v>
      </c>
      <c r="BV64" s="492">
        <v>0.195584701944685</v>
      </c>
      <c r="BW64" s="493" t="s">
        <v>29</v>
      </c>
      <c r="BX64" s="490">
        <v>-1.73501560207032</v>
      </c>
      <c r="BY64" s="491">
        <v>-1.1479954334638</v>
      </c>
      <c r="BZ64" s="442">
        <v>0.48865635568311</v>
      </c>
      <c r="CA64" s="492">
        <v>-0.587020168606526</v>
      </c>
      <c r="CB64" s="493" t="s">
        <v>29</v>
      </c>
      <c r="CC64" s="477"/>
    </row>
    <row r="65" s="164" customFormat="1" outlineLevel="2" spans="1:81">
      <c r="A65" s="451" t="s">
        <v>88</v>
      </c>
      <c r="B65" s="440">
        <v>138.72598909</v>
      </c>
      <c r="C65" s="441">
        <v>150</v>
      </c>
      <c r="D65" s="442">
        <v>0.924839927266667</v>
      </c>
      <c r="E65" s="505">
        <v>-11.27401091</v>
      </c>
      <c r="F65" s="444">
        <v>0</v>
      </c>
      <c r="G65" s="440">
        <v>0</v>
      </c>
      <c r="H65" s="441">
        <v>0</v>
      </c>
      <c r="I65" s="442" t="s">
        <v>29</v>
      </c>
      <c r="J65" s="443">
        <v>0</v>
      </c>
      <c r="K65" s="444">
        <v>0</v>
      </c>
      <c r="L65" s="440">
        <v>139.480742</v>
      </c>
      <c r="M65" s="441">
        <v>121.5</v>
      </c>
      <c r="N65" s="442">
        <v>1.14798964609053</v>
      </c>
      <c r="O65" s="443">
        <v>17.980742</v>
      </c>
      <c r="P65" s="444">
        <v>0</v>
      </c>
      <c r="Q65" s="440">
        <v>-0.754752909999979</v>
      </c>
      <c r="R65" s="441">
        <v>28.5</v>
      </c>
      <c r="S65" s="442">
        <v>-0.0264825582456134</v>
      </c>
      <c r="T65" s="443">
        <v>-29.25475291</v>
      </c>
      <c r="U65" s="444">
        <v>0</v>
      </c>
      <c r="V65" s="458">
        <v>-0.00544060211753347</v>
      </c>
      <c r="W65" s="442">
        <v>0.19</v>
      </c>
      <c r="X65" s="442">
        <v>-0.0286347479870184</v>
      </c>
      <c r="Y65" s="464">
        <v>-0.195440602117533</v>
      </c>
      <c r="Z65" s="465" t="s">
        <v>29</v>
      </c>
      <c r="AA65" s="440">
        <v>10.44122</v>
      </c>
      <c r="AB65" s="441">
        <v>9.6</v>
      </c>
      <c r="AC65" s="442">
        <v>1.08762708333333</v>
      </c>
      <c r="AD65" s="443">
        <v>0.841219999999986</v>
      </c>
      <c r="AE65" s="466">
        <v>0</v>
      </c>
      <c r="AF65" s="440">
        <v>10.823874</v>
      </c>
      <c r="AG65" s="441">
        <v>11.07</v>
      </c>
      <c r="AH65" s="442">
        <v>0.977766395663955</v>
      </c>
      <c r="AI65" s="443">
        <v>-0.246126000000014</v>
      </c>
      <c r="AJ65" s="444">
        <v>0</v>
      </c>
      <c r="AK65" s="440">
        <v>3e-6</v>
      </c>
      <c r="AL65" s="441">
        <v>0</v>
      </c>
      <c r="AM65" s="442" t="s">
        <v>29</v>
      </c>
      <c r="AN65" s="443">
        <v>3e-6</v>
      </c>
      <c r="AO65" s="444">
        <v>0</v>
      </c>
      <c r="AP65" s="440">
        <v>0.017153</v>
      </c>
      <c r="AQ65" s="441">
        <v>0</v>
      </c>
      <c r="AR65" s="477" t="s">
        <v>29</v>
      </c>
      <c r="AS65" s="443">
        <v>0.017153</v>
      </c>
      <c r="AT65" s="444">
        <v>0</v>
      </c>
      <c r="AU65" s="440">
        <v>-22.03699691</v>
      </c>
      <c r="AV65" s="441">
        <v>7.83000000000001</v>
      </c>
      <c r="AW65" s="477">
        <v>-2.81443127841634</v>
      </c>
      <c r="AX65" s="481">
        <v>-29.86699691</v>
      </c>
      <c r="AY65" s="444">
        <v>0</v>
      </c>
      <c r="AZ65" s="458">
        <v>-0.158852692668158</v>
      </c>
      <c r="BA65" s="442">
        <v>0.0522</v>
      </c>
      <c r="BB65" s="442">
        <v>-3.04315503195704</v>
      </c>
      <c r="BC65" s="464">
        <v>-0.211052692668158</v>
      </c>
      <c r="BD65" s="465" t="s">
        <v>29</v>
      </c>
      <c r="BE65" s="490">
        <v>27</v>
      </c>
      <c r="BF65" s="491">
        <v>45</v>
      </c>
      <c r="BG65" s="442">
        <v>0.6</v>
      </c>
      <c r="BH65" s="492">
        <v>-18</v>
      </c>
      <c r="BI65" s="493">
        <v>0</v>
      </c>
      <c r="BJ65" s="498">
        <v>10.3526857529851</v>
      </c>
      <c r="BK65" s="498">
        <v>2.77777777777778</v>
      </c>
      <c r="BL65" s="442">
        <v>3.72696687107463</v>
      </c>
      <c r="BM65" s="498">
        <v>7.5749079752073</v>
      </c>
      <c r="BN65" s="458">
        <v>0.0752650607754985</v>
      </c>
      <c r="BO65" s="442">
        <v>0.064</v>
      </c>
      <c r="BP65" s="442">
        <v>1.17601657461716</v>
      </c>
      <c r="BQ65" s="442">
        <v>0.0112650607754985</v>
      </c>
      <c r="BR65" s="465" t="s">
        <v>29</v>
      </c>
      <c r="BS65" s="490">
        <v>13.2863773668211</v>
      </c>
      <c r="BT65" s="491">
        <v>15.625</v>
      </c>
      <c r="BU65" s="442">
        <v>0.850328151476553</v>
      </c>
      <c r="BV65" s="492">
        <v>-2.33862263317886</v>
      </c>
      <c r="BW65" s="493" t="s">
        <v>29</v>
      </c>
      <c r="BX65" s="490">
        <v>-2.1105768205248</v>
      </c>
      <c r="BY65" s="491">
        <v>0.815625000000001</v>
      </c>
      <c r="BZ65" s="442">
        <v>-2.5876803929806</v>
      </c>
      <c r="CA65" s="492">
        <v>-2.9262018205248</v>
      </c>
      <c r="CB65" s="493" t="s">
        <v>29</v>
      </c>
      <c r="CC65" s="477"/>
    </row>
    <row r="66" s="164" customFormat="1" outlineLevel="2" spans="1:81">
      <c r="A66" s="451" t="s">
        <v>90</v>
      </c>
      <c r="B66" s="440">
        <v>33.260641</v>
      </c>
      <c r="C66" s="441">
        <v>42.86</v>
      </c>
      <c r="D66" s="442">
        <v>0.776029888007467</v>
      </c>
      <c r="E66" s="443">
        <v>-9.59935899999999</v>
      </c>
      <c r="F66" s="444">
        <v>0</v>
      </c>
      <c r="G66" s="440">
        <v>16.5741929999999</v>
      </c>
      <c r="H66" s="441">
        <v>23.77</v>
      </c>
      <c r="I66" s="442">
        <v>0.697273580143033</v>
      </c>
      <c r="J66" s="443">
        <v>-7.1958070000001</v>
      </c>
      <c r="K66" s="444">
        <v>0</v>
      </c>
      <c r="L66" s="440">
        <v>0</v>
      </c>
      <c r="M66" s="441">
        <v>0</v>
      </c>
      <c r="N66" s="442" t="s">
        <v>29</v>
      </c>
      <c r="O66" s="443">
        <v>0</v>
      </c>
      <c r="P66" s="444">
        <v>0</v>
      </c>
      <c r="Q66" s="440">
        <v>16.6864480000001</v>
      </c>
      <c r="R66" s="441">
        <v>19.09</v>
      </c>
      <c r="S66" s="442">
        <v>0.87409366160294</v>
      </c>
      <c r="T66" s="443">
        <v>-2.40355199999988</v>
      </c>
      <c r="U66" s="444">
        <v>0</v>
      </c>
      <c r="V66" s="458">
        <v>0.501687505060414</v>
      </c>
      <c r="W66" s="442">
        <v>0.44540363975735</v>
      </c>
      <c r="X66" s="442">
        <v>1.12636597521683</v>
      </c>
      <c r="Y66" s="464">
        <v>0.0562838653030643</v>
      </c>
      <c r="Z66" s="465" t="s">
        <v>29</v>
      </c>
      <c r="AA66" s="440">
        <v>9.81596899999999</v>
      </c>
      <c r="AB66" s="441">
        <v>10.21091666</v>
      </c>
      <c r="AC66" s="442">
        <v>0.961321037752941</v>
      </c>
      <c r="AD66" s="443">
        <v>-0.394947660000009</v>
      </c>
      <c r="AE66" s="466">
        <v>0</v>
      </c>
      <c r="AF66" s="440">
        <v>3.595155</v>
      </c>
      <c r="AG66" s="441">
        <v>1.23</v>
      </c>
      <c r="AH66" s="442">
        <v>2.92289024390244</v>
      </c>
      <c r="AI66" s="443">
        <v>2.365155</v>
      </c>
      <c r="AJ66" s="444">
        <v>0</v>
      </c>
      <c r="AK66" s="440">
        <v>0.0219</v>
      </c>
      <c r="AL66" s="441">
        <v>0</v>
      </c>
      <c r="AM66" s="442" t="s">
        <v>29</v>
      </c>
      <c r="AN66" s="443">
        <v>0.0219</v>
      </c>
      <c r="AO66" s="444">
        <v>0</v>
      </c>
      <c r="AP66" s="440">
        <v>0</v>
      </c>
      <c r="AQ66" s="441">
        <v>0</v>
      </c>
      <c r="AR66" s="477" t="s">
        <v>29</v>
      </c>
      <c r="AS66" s="443">
        <v>0</v>
      </c>
      <c r="AT66" s="444">
        <v>0</v>
      </c>
      <c r="AU66" s="440">
        <v>3.29722400000013</v>
      </c>
      <c r="AV66" s="441">
        <v>7.64908334</v>
      </c>
      <c r="AW66" s="477">
        <v>0.431061325055471</v>
      </c>
      <c r="AX66" s="481">
        <v>-4.35185933999987</v>
      </c>
      <c r="AY66" s="444">
        <v>0</v>
      </c>
      <c r="AZ66" s="458">
        <v>0.0991329060675688</v>
      </c>
      <c r="BA66" s="442">
        <v>0.178466713485768</v>
      </c>
      <c r="BB66" s="442">
        <v>0.555470004077116</v>
      </c>
      <c r="BC66" s="464">
        <v>-0.0793338074181989</v>
      </c>
      <c r="BD66" s="465" t="s">
        <v>29</v>
      </c>
      <c r="BE66" s="490">
        <v>27</v>
      </c>
      <c r="BF66" s="491">
        <v>25</v>
      </c>
      <c r="BG66" s="442">
        <v>1.08</v>
      </c>
      <c r="BH66" s="492">
        <v>2</v>
      </c>
      <c r="BI66" s="493">
        <v>0</v>
      </c>
      <c r="BJ66" s="498">
        <v>0.913753873626374</v>
      </c>
      <c r="BK66" s="498">
        <v>1.42866666666667</v>
      </c>
      <c r="BL66" s="442">
        <v>0.639585072533626</v>
      </c>
      <c r="BM66" s="498">
        <v>-0.514912793040293</v>
      </c>
      <c r="BN66" s="458">
        <v>0.295122664653396</v>
      </c>
      <c r="BO66" s="442">
        <v>0.238238839477368</v>
      </c>
      <c r="BP66" s="442">
        <v>1.2387680585618</v>
      </c>
      <c r="BQ66" s="442">
        <v>0.0568838251760276</v>
      </c>
      <c r="BR66" s="465" t="s">
        <v>29</v>
      </c>
      <c r="BS66" s="490">
        <v>3.38842156082604</v>
      </c>
      <c r="BT66" s="491">
        <v>4.19746839849342</v>
      </c>
      <c r="BU66" s="442">
        <v>0.807253620311289</v>
      </c>
      <c r="BV66" s="492">
        <v>-0.809046837667379</v>
      </c>
      <c r="BW66" s="493" t="s">
        <v>29</v>
      </c>
      <c r="BX66" s="490">
        <v>0.335904076306693</v>
      </c>
      <c r="BY66" s="491">
        <v>0.74910839003949</v>
      </c>
      <c r="BZ66" s="442">
        <v>0.448405171765578</v>
      </c>
      <c r="CA66" s="492">
        <v>-0.413204313732797</v>
      </c>
      <c r="CB66" s="493" t="s">
        <v>29</v>
      </c>
      <c r="CC66" s="477"/>
    </row>
    <row r="67" s="164" customFormat="1" outlineLevel="2" spans="1:81">
      <c r="A67" s="451" t="s">
        <v>204</v>
      </c>
      <c r="B67" s="440">
        <v>36.7092</v>
      </c>
      <c r="C67" s="441">
        <v>41</v>
      </c>
      <c r="D67" s="442">
        <v>0.895346341463415</v>
      </c>
      <c r="E67" s="443">
        <v>-4.2908</v>
      </c>
      <c r="F67" s="444">
        <v>0</v>
      </c>
      <c r="G67" s="440">
        <v>0</v>
      </c>
      <c r="H67" s="441">
        <v>0</v>
      </c>
      <c r="I67" s="442" t="s">
        <v>29</v>
      </c>
      <c r="J67" s="443">
        <v>0</v>
      </c>
      <c r="K67" s="444">
        <v>0</v>
      </c>
      <c r="L67" s="440">
        <v>-0.00388199999999999</v>
      </c>
      <c r="M67" s="441">
        <v>0</v>
      </c>
      <c r="N67" s="442" t="s">
        <v>29</v>
      </c>
      <c r="O67" s="443">
        <v>-0.00388199999999999</v>
      </c>
      <c r="P67" s="444">
        <v>0</v>
      </c>
      <c r="Q67" s="440">
        <v>5.35743300000001</v>
      </c>
      <c r="R67" s="441">
        <v>9</v>
      </c>
      <c r="S67" s="442">
        <v>0.595270333333335</v>
      </c>
      <c r="T67" s="443">
        <v>-3.64256699999999</v>
      </c>
      <c r="U67" s="444">
        <v>0</v>
      </c>
      <c r="V67" s="458">
        <v>0.145942515772613</v>
      </c>
      <c r="W67" s="442">
        <v>0.219512195121951</v>
      </c>
      <c r="X67" s="442">
        <v>0.664849238519683</v>
      </c>
      <c r="Y67" s="464">
        <v>-0.073569679349338</v>
      </c>
      <c r="Z67" s="465" t="s">
        <v>29</v>
      </c>
      <c r="AA67" s="440">
        <v>31.351767</v>
      </c>
      <c r="AB67" s="441">
        <v>32</v>
      </c>
      <c r="AC67" s="442">
        <v>0.97974271875</v>
      </c>
      <c r="AD67" s="443">
        <v>-0.648233000000012</v>
      </c>
      <c r="AE67" s="466">
        <v>0</v>
      </c>
      <c r="AF67" s="440">
        <v>2.929898</v>
      </c>
      <c r="AG67" s="441">
        <v>1.25</v>
      </c>
      <c r="AH67" s="442">
        <v>2.3439184</v>
      </c>
      <c r="AI67" s="443">
        <v>1.679898</v>
      </c>
      <c r="AJ67" s="444">
        <v>0</v>
      </c>
      <c r="AK67" s="440">
        <v>0</v>
      </c>
      <c r="AL67" s="441">
        <v>0</v>
      </c>
      <c r="AM67" s="442" t="s">
        <v>29</v>
      </c>
      <c r="AN67" s="443">
        <v>0</v>
      </c>
      <c r="AO67" s="444">
        <v>0</v>
      </c>
      <c r="AP67" s="440">
        <v>0</v>
      </c>
      <c r="AQ67" s="441">
        <v>0</v>
      </c>
      <c r="AR67" s="477" t="s">
        <v>29</v>
      </c>
      <c r="AS67" s="443">
        <v>0</v>
      </c>
      <c r="AT67" s="444">
        <v>0</v>
      </c>
      <c r="AU67" s="440">
        <v>2.43141700000002</v>
      </c>
      <c r="AV67" s="441">
        <v>7.75</v>
      </c>
      <c r="AW67" s="477">
        <v>0.313731225806454</v>
      </c>
      <c r="AX67" s="481">
        <v>-5.31858299999998</v>
      </c>
      <c r="AY67" s="444">
        <v>0</v>
      </c>
      <c r="AZ67" s="458">
        <v>0.0662345406601075</v>
      </c>
      <c r="BA67" s="442">
        <v>0.189024390243902</v>
      </c>
      <c r="BB67" s="442">
        <v>0.350402086072827</v>
      </c>
      <c r="BC67" s="464">
        <v>-0.122789849583795</v>
      </c>
      <c r="BD67" s="465" t="s">
        <v>29</v>
      </c>
      <c r="BE67" s="490">
        <v>92</v>
      </c>
      <c r="BF67" s="491">
        <v>127</v>
      </c>
      <c r="BG67" s="442">
        <v>0.724409448818898</v>
      </c>
      <c r="BH67" s="492">
        <v>-35</v>
      </c>
      <c r="BI67" s="493">
        <v>0</v>
      </c>
      <c r="BJ67" s="498">
        <v>0.329526032315978</v>
      </c>
      <c r="BK67" s="498">
        <v>0.269028871391076</v>
      </c>
      <c r="BL67" s="442">
        <v>1.22487237377939</v>
      </c>
      <c r="BM67" s="498">
        <v>0.0604971609249024</v>
      </c>
      <c r="BN67" s="458">
        <v>0.854057484227387</v>
      </c>
      <c r="BO67" s="442">
        <v>0.780487804878049</v>
      </c>
      <c r="BP67" s="442">
        <v>1.09426115166634</v>
      </c>
      <c r="BQ67" s="442">
        <v>0.073569679349338</v>
      </c>
      <c r="BR67" s="465" t="s">
        <v>29</v>
      </c>
      <c r="BS67" s="490">
        <v>1.1708813732891</v>
      </c>
      <c r="BT67" s="491">
        <v>1.28125</v>
      </c>
      <c r="BU67" s="442">
        <v>0.913858632811008</v>
      </c>
      <c r="BV67" s="492">
        <v>-0.110368626710896</v>
      </c>
      <c r="BW67" s="493" t="s">
        <v>29</v>
      </c>
      <c r="BX67" s="490">
        <v>0.0775527899272796</v>
      </c>
      <c r="BY67" s="491">
        <v>0.2421875</v>
      </c>
      <c r="BZ67" s="442">
        <v>0.320217971312638</v>
      </c>
      <c r="CA67" s="492">
        <v>-0.16463471007272</v>
      </c>
      <c r="CB67" s="493" t="s">
        <v>29</v>
      </c>
      <c r="CC67" s="477"/>
    </row>
    <row r="68" s="164" customFormat="1" outlineLevel="2" spans="1:81">
      <c r="A68" s="451" t="s">
        <v>92</v>
      </c>
      <c r="B68" s="440">
        <v>0</v>
      </c>
      <c r="C68" s="441">
        <v>8</v>
      </c>
      <c r="D68" s="442">
        <v>0</v>
      </c>
      <c r="E68" s="443">
        <v>-8</v>
      </c>
      <c r="F68" s="444">
        <v>0</v>
      </c>
      <c r="G68" s="440">
        <v>0</v>
      </c>
      <c r="H68" s="441">
        <v>0</v>
      </c>
      <c r="I68" s="442" t="s">
        <v>29</v>
      </c>
      <c r="J68" s="443">
        <v>0</v>
      </c>
      <c r="K68" s="444">
        <v>0</v>
      </c>
      <c r="L68" s="440">
        <v>0</v>
      </c>
      <c r="M68" s="441">
        <v>0</v>
      </c>
      <c r="N68" s="442" t="s">
        <v>29</v>
      </c>
      <c r="O68" s="443">
        <v>0</v>
      </c>
      <c r="P68" s="444">
        <v>0</v>
      </c>
      <c r="Q68" s="440">
        <v>0</v>
      </c>
      <c r="R68" s="441">
        <v>8</v>
      </c>
      <c r="S68" s="442">
        <v>0</v>
      </c>
      <c r="T68" s="443">
        <v>-8</v>
      </c>
      <c r="U68" s="444">
        <v>0</v>
      </c>
      <c r="V68" s="458" t="s">
        <v>29</v>
      </c>
      <c r="W68" s="442">
        <v>1</v>
      </c>
      <c r="X68" s="442" t="s">
        <v>29</v>
      </c>
      <c r="Y68" s="464" t="s">
        <v>29</v>
      </c>
      <c r="Z68" s="465" t="s">
        <v>29</v>
      </c>
      <c r="AA68" s="440">
        <v>0.670294999999989</v>
      </c>
      <c r="AB68" s="441">
        <v>3.6</v>
      </c>
      <c r="AC68" s="442">
        <v>0.186193055555552</v>
      </c>
      <c r="AD68" s="443">
        <v>-2.92970500000001</v>
      </c>
      <c r="AE68" s="466">
        <v>0</v>
      </c>
      <c r="AF68" s="440">
        <v>0.439449000000002</v>
      </c>
      <c r="AG68" s="441">
        <v>0</v>
      </c>
      <c r="AH68" s="442" t="s">
        <v>29</v>
      </c>
      <c r="AI68" s="443">
        <v>0.439449000000002</v>
      </c>
      <c r="AJ68" s="444">
        <v>0</v>
      </c>
      <c r="AK68" s="440">
        <v>0</v>
      </c>
      <c r="AL68" s="441">
        <v>0</v>
      </c>
      <c r="AM68" s="442" t="s">
        <v>29</v>
      </c>
      <c r="AN68" s="443">
        <v>0</v>
      </c>
      <c r="AO68" s="444">
        <v>0</v>
      </c>
      <c r="AP68" s="440">
        <v>0</v>
      </c>
      <c r="AQ68" s="441">
        <v>0</v>
      </c>
      <c r="AR68" s="477" t="s">
        <v>29</v>
      </c>
      <c r="AS68" s="443">
        <v>0</v>
      </c>
      <c r="AT68" s="444">
        <v>0</v>
      </c>
      <c r="AU68" s="440">
        <v>-1.10974399999999</v>
      </c>
      <c r="AV68" s="441">
        <v>4.4</v>
      </c>
      <c r="AW68" s="477">
        <v>-0.252214545454543</v>
      </c>
      <c r="AX68" s="481">
        <v>-5.50974399999999</v>
      </c>
      <c r="AY68" s="444">
        <v>0</v>
      </c>
      <c r="AZ68" s="458" t="s">
        <v>29</v>
      </c>
      <c r="BA68" s="442">
        <v>0.55</v>
      </c>
      <c r="BB68" s="442" t="s">
        <v>29</v>
      </c>
      <c r="BC68" s="464" t="s">
        <v>29</v>
      </c>
      <c r="BD68" s="465" t="s">
        <v>29</v>
      </c>
      <c r="BE68" s="490">
        <v>5</v>
      </c>
      <c r="BF68" s="491">
        <v>0</v>
      </c>
      <c r="BG68" s="442" t="s">
        <v>29</v>
      </c>
      <c r="BH68" s="492">
        <v>5</v>
      </c>
      <c r="BI68" s="493">
        <v>0</v>
      </c>
      <c r="BJ68" s="498">
        <v>0</v>
      </c>
      <c r="BK68" s="498" t="s">
        <v>29</v>
      </c>
      <c r="BL68" s="442" t="s">
        <v>29</v>
      </c>
      <c r="BM68" s="498" t="s">
        <v>29</v>
      </c>
      <c r="BN68" s="458" t="s">
        <v>29</v>
      </c>
      <c r="BO68" s="442">
        <v>0.45</v>
      </c>
      <c r="BP68" s="442" t="s">
        <v>29</v>
      </c>
      <c r="BQ68" s="442" t="s">
        <v>29</v>
      </c>
      <c r="BR68" s="465" t="s">
        <v>29</v>
      </c>
      <c r="BS68" s="490">
        <v>0</v>
      </c>
      <c r="BT68" s="491">
        <v>2.22222222222222</v>
      </c>
      <c r="BU68" s="442">
        <v>0</v>
      </c>
      <c r="BV68" s="492">
        <v>-2.22222222222222</v>
      </c>
      <c r="BW68" s="493" t="s">
        <v>29</v>
      </c>
      <c r="BX68" s="490">
        <v>-1.65560536778584</v>
      </c>
      <c r="BY68" s="491">
        <v>1.22222222222222</v>
      </c>
      <c r="BZ68" s="442">
        <v>-1.3545862100066</v>
      </c>
      <c r="CA68" s="492">
        <v>-2.87782759000806</v>
      </c>
      <c r="CB68" s="493" t="s">
        <v>29</v>
      </c>
      <c r="CC68" s="477"/>
    </row>
    <row r="69" s="164" customFormat="1" outlineLevel="2" spans="1:81">
      <c r="A69" s="451" t="s">
        <v>93</v>
      </c>
      <c r="B69" s="252">
        <v>0</v>
      </c>
      <c r="C69" s="441">
        <v>0</v>
      </c>
      <c r="D69" s="442" t="s">
        <v>29</v>
      </c>
      <c r="E69" s="443">
        <v>0</v>
      </c>
      <c r="F69" s="444">
        <v>0</v>
      </c>
      <c r="G69" s="440">
        <v>0</v>
      </c>
      <c r="H69" s="441">
        <v>0</v>
      </c>
      <c r="I69" s="442" t="s">
        <v>29</v>
      </c>
      <c r="J69" s="443">
        <v>0</v>
      </c>
      <c r="K69" s="444">
        <v>0</v>
      </c>
      <c r="L69" s="440">
        <v>0</v>
      </c>
      <c r="M69" s="441">
        <v>0</v>
      </c>
      <c r="N69" s="442" t="s">
        <v>29</v>
      </c>
      <c r="O69" s="443">
        <v>0</v>
      </c>
      <c r="P69" s="444">
        <v>0</v>
      </c>
      <c r="Q69" s="440">
        <v>0</v>
      </c>
      <c r="R69" s="441">
        <v>7.5e-5</v>
      </c>
      <c r="S69" s="442">
        <v>0</v>
      </c>
      <c r="T69" s="443">
        <v>-7.5e-5</v>
      </c>
      <c r="U69" s="444">
        <v>0</v>
      </c>
      <c r="V69" s="458" t="s">
        <v>29</v>
      </c>
      <c r="W69" s="442" t="s">
        <v>29</v>
      </c>
      <c r="X69" s="442" t="s">
        <v>29</v>
      </c>
      <c r="Y69" s="464" t="s">
        <v>29</v>
      </c>
      <c r="Z69" s="465" t="s">
        <v>29</v>
      </c>
      <c r="AA69" s="440">
        <v>0</v>
      </c>
      <c r="AB69" s="441">
        <v>-7.5e-5</v>
      </c>
      <c r="AC69" s="442">
        <v>0</v>
      </c>
      <c r="AD69" s="443">
        <v>7.5e-5</v>
      </c>
      <c r="AE69" s="466">
        <v>0</v>
      </c>
      <c r="AF69" s="440">
        <v>0</v>
      </c>
      <c r="AG69" s="441">
        <v>0</v>
      </c>
      <c r="AH69" s="442" t="s">
        <v>29</v>
      </c>
      <c r="AI69" s="443">
        <v>0</v>
      </c>
      <c r="AJ69" s="444">
        <v>0</v>
      </c>
      <c r="AK69" s="440">
        <v>0</v>
      </c>
      <c r="AL69" s="441">
        <v>0</v>
      </c>
      <c r="AM69" s="442" t="s">
        <v>29</v>
      </c>
      <c r="AN69" s="443">
        <v>0</v>
      </c>
      <c r="AO69" s="444">
        <v>0</v>
      </c>
      <c r="AP69" s="440">
        <v>0</v>
      </c>
      <c r="AQ69" s="441">
        <v>0</v>
      </c>
      <c r="AR69" s="477" t="s">
        <v>29</v>
      </c>
      <c r="AS69" s="443">
        <v>0</v>
      </c>
      <c r="AT69" s="444">
        <v>0</v>
      </c>
      <c r="AU69" s="440">
        <v>0</v>
      </c>
      <c r="AV69" s="441">
        <v>7.5e-5</v>
      </c>
      <c r="AW69" s="477">
        <v>0</v>
      </c>
      <c r="AX69" s="481">
        <v>-7.5e-5</v>
      </c>
      <c r="AY69" s="444">
        <v>0</v>
      </c>
      <c r="AZ69" s="458" t="s">
        <v>29</v>
      </c>
      <c r="BA69" s="442" t="s">
        <v>29</v>
      </c>
      <c r="BB69" s="442" t="s">
        <v>29</v>
      </c>
      <c r="BC69" s="464" t="s">
        <v>29</v>
      </c>
      <c r="BD69" s="465" t="s">
        <v>29</v>
      </c>
      <c r="BE69" s="490">
        <v>0</v>
      </c>
      <c r="BF69" s="491">
        <v>10</v>
      </c>
      <c r="BG69" s="442">
        <v>0</v>
      </c>
      <c r="BH69" s="492">
        <v>-10</v>
      </c>
      <c r="BI69" s="493">
        <v>0</v>
      </c>
      <c r="BJ69" s="498" t="s">
        <v>29</v>
      </c>
      <c r="BK69" s="498">
        <v>0</v>
      </c>
      <c r="BL69" s="442" t="s">
        <v>29</v>
      </c>
      <c r="BM69" s="498" t="s">
        <v>29</v>
      </c>
      <c r="BN69" s="458" t="s">
        <v>29</v>
      </c>
      <c r="BO69" s="442" t="s">
        <v>29</v>
      </c>
      <c r="BP69" s="442" t="s">
        <v>29</v>
      </c>
      <c r="BQ69" s="442" t="s">
        <v>29</v>
      </c>
      <c r="BR69" s="465" t="s">
        <v>29</v>
      </c>
      <c r="BS69" s="490" t="s">
        <v>29</v>
      </c>
      <c r="BT69" s="491">
        <v>0</v>
      </c>
      <c r="BU69" s="442" t="s">
        <v>29</v>
      </c>
      <c r="BV69" s="492" t="s">
        <v>29</v>
      </c>
      <c r="BW69" s="493" t="s">
        <v>29</v>
      </c>
      <c r="BX69" s="490" t="s">
        <v>29</v>
      </c>
      <c r="BY69" s="491">
        <v>-1</v>
      </c>
      <c r="BZ69" s="442" t="s">
        <v>29</v>
      </c>
      <c r="CA69" s="492" t="s">
        <v>29</v>
      </c>
      <c r="CB69" s="493" t="s">
        <v>29</v>
      </c>
      <c r="CC69" s="477"/>
    </row>
    <row r="70" s="164" customFormat="1" outlineLevel="2" spans="1:81">
      <c r="A70" s="451" t="s">
        <v>178</v>
      </c>
      <c r="B70" s="440">
        <v>0</v>
      </c>
      <c r="C70" s="441">
        <v>0</v>
      </c>
      <c r="D70" s="442" t="s">
        <v>29</v>
      </c>
      <c r="E70" s="443">
        <v>0</v>
      </c>
      <c r="F70" s="444">
        <v>0</v>
      </c>
      <c r="G70" s="440">
        <v>0</v>
      </c>
      <c r="H70" s="441">
        <v>0</v>
      </c>
      <c r="I70" s="442" t="s">
        <v>29</v>
      </c>
      <c r="J70" s="443">
        <v>0</v>
      </c>
      <c r="K70" s="444">
        <v>0</v>
      </c>
      <c r="L70" s="440">
        <v>0</v>
      </c>
      <c r="M70" s="441">
        <v>0</v>
      </c>
      <c r="N70" s="442" t="s">
        <v>29</v>
      </c>
      <c r="O70" s="443">
        <v>0</v>
      </c>
      <c r="P70" s="444">
        <v>0</v>
      </c>
      <c r="Q70" s="440">
        <v>0</v>
      </c>
      <c r="R70" s="441">
        <v>0</v>
      </c>
      <c r="S70" s="442" t="s">
        <v>29</v>
      </c>
      <c r="T70" s="443">
        <v>0</v>
      </c>
      <c r="U70" s="444">
        <v>0</v>
      </c>
      <c r="V70" s="458" t="s">
        <v>29</v>
      </c>
      <c r="W70" s="442" t="s">
        <v>29</v>
      </c>
      <c r="X70" s="442" t="s">
        <v>29</v>
      </c>
      <c r="Y70" s="464" t="s">
        <v>29</v>
      </c>
      <c r="Z70" s="465" t="s">
        <v>29</v>
      </c>
      <c r="AA70" s="440">
        <v>0</v>
      </c>
      <c r="AB70" s="441">
        <v>0</v>
      </c>
      <c r="AC70" s="442" t="s">
        <v>29</v>
      </c>
      <c r="AD70" s="443">
        <v>0</v>
      </c>
      <c r="AE70" s="466">
        <v>0</v>
      </c>
      <c r="AF70" s="440">
        <v>0</v>
      </c>
      <c r="AG70" s="441">
        <v>0</v>
      </c>
      <c r="AH70" s="442" t="s">
        <v>29</v>
      </c>
      <c r="AI70" s="443">
        <v>0</v>
      </c>
      <c r="AJ70" s="444">
        <v>0</v>
      </c>
      <c r="AK70" s="440">
        <v>0</v>
      </c>
      <c r="AL70" s="441">
        <v>0</v>
      </c>
      <c r="AM70" s="442" t="s">
        <v>29</v>
      </c>
      <c r="AN70" s="443">
        <v>0</v>
      </c>
      <c r="AO70" s="444">
        <v>0</v>
      </c>
      <c r="AP70" s="440">
        <v>0</v>
      </c>
      <c r="AQ70" s="441">
        <v>0</v>
      </c>
      <c r="AR70" s="477" t="s">
        <v>29</v>
      </c>
      <c r="AS70" s="443">
        <v>0</v>
      </c>
      <c r="AT70" s="444">
        <v>0</v>
      </c>
      <c r="AU70" s="440">
        <v>0</v>
      </c>
      <c r="AV70" s="441">
        <v>0</v>
      </c>
      <c r="AW70" s="477" t="s">
        <v>29</v>
      </c>
      <c r="AX70" s="481">
        <v>0</v>
      </c>
      <c r="AY70" s="444">
        <v>0</v>
      </c>
      <c r="AZ70" s="458" t="s">
        <v>29</v>
      </c>
      <c r="BA70" s="442" t="s">
        <v>29</v>
      </c>
      <c r="BB70" s="442" t="s">
        <v>29</v>
      </c>
      <c r="BC70" s="464" t="s">
        <v>29</v>
      </c>
      <c r="BD70" s="465" t="s">
        <v>29</v>
      </c>
      <c r="BE70" s="490">
        <v>0</v>
      </c>
      <c r="BF70" s="491">
        <v>0</v>
      </c>
      <c r="BG70" s="442" t="s">
        <v>29</v>
      </c>
      <c r="BH70" s="492">
        <v>0</v>
      </c>
      <c r="BI70" s="493">
        <v>0</v>
      </c>
      <c r="BJ70" s="498" t="s">
        <v>29</v>
      </c>
      <c r="BK70" s="498" t="s">
        <v>29</v>
      </c>
      <c r="BL70" s="442" t="s">
        <v>29</v>
      </c>
      <c r="BM70" s="498" t="s">
        <v>29</v>
      </c>
      <c r="BN70" s="458" t="s">
        <v>29</v>
      </c>
      <c r="BO70" s="442" t="s">
        <v>29</v>
      </c>
      <c r="BP70" s="442" t="s">
        <v>29</v>
      </c>
      <c r="BQ70" s="442" t="s">
        <v>29</v>
      </c>
      <c r="BR70" s="465" t="s">
        <v>29</v>
      </c>
      <c r="BS70" s="490" t="s">
        <v>29</v>
      </c>
      <c r="BT70" s="491" t="s">
        <v>29</v>
      </c>
      <c r="BU70" s="442" t="s">
        <v>29</v>
      </c>
      <c r="BV70" s="492" t="s">
        <v>29</v>
      </c>
      <c r="BW70" s="493" t="s">
        <v>29</v>
      </c>
      <c r="BX70" s="490" t="s">
        <v>29</v>
      </c>
      <c r="BY70" s="491" t="s">
        <v>29</v>
      </c>
      <c r="BZ70" s="442" t="s">
        <v>29</v>
      </c>
      <c r="CA70" s="492" t="s">
        <v>29</v>
      </c>
      <c r="CB70" s="493" t="s">
        <v>29</v>
      </c>
      <c r="CC70" s="477"/>
    </row>
    <row r="71" s="164" customFormat="1" outlineLevel="2" spans="1:81">
      <c r="A71" s="451" t="s">
        <v>179</v>
      </c>
      <c r="B71" s="440">
        <v>0</v>
      </c>
      <c r="C71" s="441">
        <v>0</v>
      </c>
      <c r="D71" s="442" t="s">
        <v>29</v>
      </c>
      <c r="E71" s="443">
        <v>0</v>
      </c>
      <c r="F71" s="444">
        <v>0</v>
      </c>
      <c r="G71" s="440">
        <v>0</v>
      </c>
      <c r="H71" s="441">
        <v>0</v>
      </c>
      <c r="I71" s="442" t="s">
        <v>29</v>
      </c>
      <c r="J71" s="443">
        <v>0</v>
      </c>
      <c r="K71" s="444">
        <v>0</v>
      </c>
      <c r="L71" s="440">
        <v>0</v>
      </c>
      <c r="M71" s="441">
        <v>0</v>
      </c>
      <c r="N71" s="442" t="s">
        <v>29</v>
      </c>
      <c r="O71" s="443">
        <v>0</v>
      </c>
      <c r="P71" s="444">
        <v>0</v>
      </c>
      <c r="Q71" s="440">
        <v>0</v>
      </c>
      <c r="R71" s="441">
        <v>0</v>
      </c>
      <c r="S71" s="442" t="s">
        <v>29</v>
      </c>
      <c r="T71" s="443">
        <v>0</v>
      </c>
      <c r="U71" s="444">
        <v>0</v>
      </c>
      <c r="V71" s="458" t="s">
        <v>29</v>
      </c>
      <c r="W71" s="442" t="s">
        <v>29</v>
      </c>
      <c r="X71" s="442" t="s">
        <v>29</v>
      </c>
      <c r="Y71" s="464" t="s">
        <v>29</v>
      </c>
      <c r="Z71" s="465" t="s">
        <v>29</v>
      </c>
      <c r="AA71" s="440">
        <v>0</v>
      </c>
      <c r="AB71" s="441">
        <v>0</v>
      </c>
      <c r="AC71" s="442" t="s">
        <v>29</v>
      </c>
      <c r="AD71" s="443">
        <v>0</v>
      </c>
      <c r="AE71" s="466">
        <v>0</v>
      </c>
      <c r="AF71" s="440">
        <v>0</v>
      </c>
      <c r="AG71" s="441">
        <v>0</v>
      </c>
      <c r="AH71" s="442" t="s">
        <v>29</v>
      </c>
      <c r="AI71" s="443">
        <v>0</v>
      </c>
      <c r="AJ71" s="444">
        <v>0</v>
      </c>
      <c r="AK71" s="440">
        <v>0</v>
      </c>
      <c r="AL71" s="441">
        <v>0</v>
      </c>
      <c r="AM71" s="442" t="s">
        <v>29</v>
      </c>
      <c r="AN71" s="443">
        <v>0</v>
      </c>
      <c r="AO71" s="444">
        <v>0</v>
      </c>
      <c r="AP71" s="440">
        <v>0</v>
      </c>
      <c r="AQ71" s="441">
        <v>0</v>
      </c>
      <c r="AR71" s="477" t="s">
        <v>29</v>
      </c>
      <c r="AS71" s="443">
        <v>0</v>
      </c>
      <c r="AT71" s="444">
        <v>0</v>
      </c>
      <c r="AU71" s="440">
        <v>0</v>
      </c>
      <c r="AV71" s="441">
        <v>0</v>
      </c>
      <c r="AW71" s="477" t="s">
        <v>29</v>
      </c>
      <c r="AX71" s="481">
        <v>0</v>
      </c>
      <c r="AY71" s="444">
        <v>0</v>
      </c>
      <c r="AZ71" s="458" t="s">
        <v>29</v>
      </c>
      <c r="BA71" s="442" t="s">
        <v>29</v>
      </c>
      <c r="BB71" s="442" t="s">
        <v>29</v>
      </c>
      <c r="BC71" s="464" t="s">
        <v>29</v>
      </c>
      <c r="BD71" s="465" t="s">
        <v>29</v>
      </c>
      <c r="BE71" s="490">
        <v>0</v>
      </c>
      <c r="BF71" s="491">
        <v>0</v>
      </c>
      <c r="BG71" s="442" t="s">
        <v>29</v>
      </c>
      <c r="BH71" s="492">
        <v>0</v>
      </c>
      <c r="BI71" s="493">
        <v>0</v>
      </c>
      <c r="BJ71" s="498" t="s">
        <v>29</v>
      </c>
      <c r="BK71" s="498" t="s">
        <v>29</v>
      </c>
      <c r="BL71" s="442" t="s">
        <v>29</v>
      </c>
      <c r="BM71" s="498" t="s">
        <v>29</v>
      </c>
      <c r="BN71" s="458" t="s">
        <v>29</v>
      </c>
      <c r="BO71" s="442" t="s">
        <v>29</v>
      </c>
      <c r="BP71" s="442" t="s">
        <v>29</v>
      </c>
      <c r="BQ71" s="442" t="s">
        <v>29</v>
      </c>
      <c r="BR71" s="465" t="s">
        <v>29</v>
      </c>
      <c r="BS71" s="490" t="s">
        <v>29</v>
      </c>
      <c r="BT71" s="491" t="s">
        <v>29</v>
      </c>
      <c r="BU71" s="442" t="s">
        <v>29</v>
      </c>
      <c r="BV71" s="492" t="s">
        <v>29</v>
      </c>
      <c r="BW71" s="493" t="s">
        <v>29</v>
      </c>
      <c r="BX71" s="490" t="s">
        <v>29</v>
      </c>
      <c r="BY71" s="491" t="s">
        <v>29</v>
      </c>
      <c r="BZ71" s="442" t="s">
        <v>29</v>
      </c>
      <c r="CA71" s="492" t="s">
        <v>29</v>
      </c>
      <c r="CB71" s="493" t="s">
        <v>29</v>
      </c>
      <c r="CC71" s="477"/>
    </row>
    <row r="72" s="164" customFormat="1" outlineLevel="2" spans="1:81">
      <c r="A72" s="451" t="s">
        <v>180</v>
      </c>
      <c r="B72" s="440">
        <v>0</v>
      </c>
      <c r="C72" s="441">
        <v>0</v>
      </c>
      <c r="D72" s="442" t="s">
        <v>29</v>
      </c>
      <c r="E72" s="443">
        <v>0</v>
      </c>
      <c r="F72" s="444">
        <v>0</v>
      </c>
      <c r="G72" s="440">
        <v>0</v>
      </c>
      <c r="H72" s="441">
        <v>0</v>
      </c>
      <c r="I72" s="442" t="s">
        <v>29</v>
      </c>
      <c r="J72" s="443">
        <v>0</v>
      </c>
      <c r="K72" s="444">
        <v>0</v>
      </c>
      <c r="L72" s="440">
        <v>0</v>
      </c>
      <c r="M72" s="441">
        <v>0</v>
      </c>
      <c r="N72" s="442" t="s">
        <v>29</v>
      </c>
      <c r="O72" s="443">
        <v>0</v>
      </c>
      <c r="P72" s="444">
        <v>0</v>
      </c>
      <c r="Q72" s="440">
        <v>0</v>
      </c>
      <c r="R72" s="441">
        <v>0</v>
      </c>
      <c r="S72" s="442" t="s">
        <v>29</v>
      </c>
      <c r="T72" s="443">
        <v>0</v>
      </c>
      <c r="U72" s="444">
        <v>0</v>
      </c>
      <c r="V72" s="458" t="s">
        <v>29</v>
      </c>
      <c r="W72" s="442" t="s">
        <v>29</v>
      </c>
      <c r="X72" s="442" t="s">
        <v>29</v>
      </c>
      <c r="Y72" s="464" t="s">
        <v>29</v>
      </c>
      <c r="Z72" s="465" t="s">
        <v>29</v>
      </c>
      <c r="AA72" s="440">
        <v>0</v>
      </c>
      <c r="AB72" s="441">
        <v>0</v>
      </c>
      <c r="AC72" s="442" t="s">
        <v>29</v>
      </c>
      <c r="AD72" s="443">
        <v>0</v>
      </c>
      <c r="AE72" s="466">
        <v>0</v>
      </c>
      <c r="AF72" s="440">
        <v>0</v>
      </c>
      <c r="AG72" s="441">
        <v>0</v>
      </c>
      <c r="AH72" s="442" t="s">
        <v>29</v>
      </c>
      <c r="AI72" s="443">
        <v>0</v>
      </c>
      <c r="AJ72" s="444">
        <v>0</v>
      </c>
      <c r="AK72" s="440">
        <v>0</v>
      </c>
      <c r="AL72" s="441">
        <v>0</v>
      </c>
      <c r="AM72" s="442" t="s">
        <v>29</v>
      </c>
      <c r="AN72" s="443">
        <v>0</v>
      </c>
      <c r="AO72" s="444">
        <v>0</v>
      </c>
      <c r="AP72" s="440">
        <v>0</v>
      </c>
      <c r="AQ72" s="441">
        <v>0</v>
      </c>
      <c r="AR72" s="477" t="s">
        <v>29</v>
      </c>
      <c r="AS72" s="443">
        <v>0</v>
      </c>
      <c r="AT72" s="444">
        <v>0</v>
      </c>
      <c r="AU72" s="440">
        <v>0</v>
      </c>
      <c r="AV72" s="441">
        <v>0</v>
      </c>
      <c r="AW72" s="477" t="s">
        <v>29</v>
      </c>
      <c r="AX72" s="481">
        <v>0</v>
      </c>
      <c r="AY72" s="444">
        <v>0</v>
      </c>
      <c r="AZ72" s="458" t="s">
        <v>29</v>
      </c>
      <c r="BA72" s="442" t="s">
        <v>29</v>
      </c>
      <c r="BB72" s="442" t="s">
        <v>29</v>
      </c>
      <c r="BC72" s="464" t="s">
        <v>29</v>
      </c>
      <c r="BD72" s="465" t="s">
        <v>29</v>
      </c>
      <c r="BE72" s="490">
        <v>0</v>
      </c>
      <c r="BF72" s="491">
        <v>0</v>
      </c>
      <c r="BG72" s="442" t="s">
        <v>29</v>
      </c>
      <c r="BH72" s="492">
        <v>0</v>
      </c>
      <c r="BI72" s="493">
        <v>0</v>
      </c>
      <c r="BJ72" s="498" t="s">
        <v>29</v>
      </c>
      <c r="BK72" s="498" t="s">
        <v>29</v>
      </c>
      <c r="BL72" s="442" t="s">
        <v>29</v>
      </c>
      <c r="BM72" s="498" t="s">
        <v>29</v>
      </c>
      <c r="BN72" s="458" t="s">
        <v>29</v>
      </c>
      <c r="BO72" s="442" t="s">
        <v>29</v>
      </c>
      <c r="BP72" s="442" t="s">
        <v>29</v>
      </c>
      <c r="BQ72" s="442" t="s">
        <v>29</v>
      </c>
      <c r="BR72" s="465" t="s">
        <v>29</v>
      </c>
      <c r="BS72" s="490" t="s">
        <v>29</v>
      </c>
      <c r="BT72" s="491" t="s">
        <v>29</v>
      </c>
      <c r="BU72" s="442" t="s">
        <v>29</v>
      </c>
      <c r="BV72" s="492" t="s">
        <v>29</v>
      </c>
      <c r="BW72" s="493" t="s">
        <v>29</v>
      </c>
      <c r="BX72" s="490" t="s">
        <v>29</v>
      </c>
      <c r="BY72" s="491" t="s">
        <v>29</v>
      </c>
      <c r="BZ72" s="442" t="s">
        <v>29</v>
      </c>
      <c r="CA72" s="492" t="s">
        <v>29</v>
      </c>
      <c r="CB72" s="493" t="s">
        <v>29</v>
      </c>
      <c r="CC72" s="477"/>
    </row>
    <row r="73" s="164" customFormat="1" outlineLevel="2" spans="1:81">
      <c r="A73" s="451" t="s">
        <v>94</v>
      </c>
      <c r="B73" s="440">
        <v>0</v>
      </c>
      <c r="C73" s="441">
        <v>0</v>
      </c>
      <c r="D73" s="442" t="s">
        <v>29</v>
      </c>
      <c r="E73" s="443">
        <v>0</v>
      </c>
      <c r="F73" s="444">
        <v>0</v>
      </c>
      <c r="G73" s="440">
        <v>0</v>
      </c>
      <c r="H73" s="441">
        <v>0</v>
      </c>
      <c r="I73" s="442" t="s">
        <v>29</v>
      </c>
      <c r="J73" s="443">
        <v>0</v>
      </c>
      <c r="K73" s="444">
        <v>0</v>
      </c>
      <c r="L73" s="440">
        <v>0</v>
      </c>
      <c r="M73" s="441">
        <v>0</v>
      </c>
      <c r="N73" s="442" t="s">
        <v>29</v>
      </c>
      <c r="O73" s="443">
        <v>0</v>
      </c>
      <c r="P73" s="444">
        <v>0</v>
      </c>
      <c r="Q73" s="440"/>
      <c r="R73" s="441"/>
      <c r="S73" s="442"/>
      <c r="T73" s="443"/>
      <c r="U73" s="444"/>
      <c r="V73" s="458"/>
      <c r="W73" s="442"/>
      <c r="X73" s="442"/>
      <c r="Y73" s="464"/>
      <c r="Z73" s="465"/>
      <c r="AA73" s="440">
        <v>0</v>
      </c>
      <c r="AB73" s="441">
        <v>0</v>
      </c>
      <c r="AC73" s="442" t="s">
        <v>29</v>
      </c>
      <c r="AD73" s="443">
        <v>0</v>
      </c>
      <c r="AE73" s="466">
        <v>0</v>
      </c>
      <c r="AF73" s="440">
        <v>0</v>
      </c>
      <c r="AG73" s="441">
        <v>0</v>
      </c>
      <c r="AH73" s="442" t="s">
        <v>29</v>
      </c>
      <c r="AI73" s="443">
        <v>0</v>
      </c>
      <c r="AJ73" s="444">
        <v>0</v>
      </c>
      <c r="AK73" s="440">
        <v>0</v>
      </c>
      <c r="AL73" s="441">
        <v>0</v>
      </c>
      <c r="AM73" s="442" t="s">
        <v>29</v>
      </c>
      <c r="AN73" s="443">
        <v>0</v>
      </c>
      <c r="AO73" s="444">
        <v>0</v>
      </c>
      <c r="AP73" s="440">
        <v>0</v>
      </c>
      <c r="AQ73" s="441">
        <v>0</v>
      </c>
      <c r="AR73" s="477" t="s">
        <v>29</v>
      </c>
      <c r="AS73" s="443">
        <v>0</v>
      </c>
      <c r="AT73" s="444">
        <v>0</v>
      </c>
      <c r="AU73" s="440">
        <v>0</v>
      </c>
      <c r="AV73" s="441">
        <v>0</v>
      </c>
      <c r="AW73" s="477" t="s">
        <v>29</v>
      </c>
      <c r="AX73" s="481">
        <v>0</v>
      </c>
      <c r="AY73" s="444">
        <v>0</v>
      </c>
      <c r="AZ73" s="458" t="s">
        <v>29</v>
      </c>
      <c r="BA73" s="442" t="s">
        <v>29</v>
      </c>
      <c r="BB73" s="442" t="s">
        <v>29</v>
      </c>
      <c r="BC73" s="464" t="s">
        <v>29</v>
      </c>
      <c r="BD73" s="465" t="s">
        <v>29</v>
      </c>
      <c r="BE73" s="490">
        <v>0</v>
      </c>
      <c r="BF73" s="491">
        <v>0</v>
      </c>
      <c r="BG73" s="442" t="s">
        <v>29</v>
      </c>
      <c r="BH73" s="492">
        <v>0</v>
      </c>
      <c r="BI73" s="493">
        <v>0</v>
      </c>
      <c r="BJ73" s="498" t="s">
        <v>29</v>
      </c>
      <c r="BK73" s="498" t="s">
        <v>29</v>
      </c>
      <c r="BL73" s="442" t="s">
        <v>29</v>
      </c>
      <c r="BM73" s="498" t="s">
        <v>29</v>
      </c>
      <c r="BN73" s="458" t="s">
        <v>29</v>
      </c>
      <c r="BO73" s="442" t="s">
        <v>29</v>
      </c>
      <c r="BP73" s="442" t="s">
        <v>29</v>
      </c>
      <c r="BQ73" s="442" t="s">
        <v>29</v>
      </c>
      <c r="BR73" s="465" t="s">
        <v>29</v>
      </c>
      <c r="BS73" s="490" t="s">
        <v>29</v>
      </c>
      <c r="BT73" s="491" t="s">
        <v>29</v>
      </c>
      <c r="BU73" s="442" t="s">
        <v>29</v>
      </c>
      <c r="BV73" s="492" t="s">
        <v>29</v>
      </c>
      <c r="BW73" s="493" t="s">
        <v>29</v>
      </c>
      <c r="BX73" s="490" t="s">
        <v>29</v>
      </c>
      <c r="BY73" s="491" t="s">
        <v>29</v>
      </c>
      <c r="BZ73" s="442" t="s">
        <v>29</v>
      </c>
      <c r="CA73" s="492" t="s">
        <v>29</v>
      </c>
      <c r="CB73" s="493" t="s">
        <v>29</v>
      </c>
      <c r="CC73" s="477"/>
    </row>
    <row r="74" s="164" customFormat="1" outlineLevel="2" spans="1:81">
      <c r="A74" s="451" t="s">
        <v>181</v>
      </c>
      <c r="B74" s="440">
        <v>0</v>
      </c>
      <c r="C74" s="441">
        <v>0</v>
      </c>
      <c r="D74" s="442" t="s">
        <v>29</v>
      </c>
      <c r="E74" s="443">
        <v>0</v>
      </c>
      <c r="F74" s="444">
        <v>0</v>
      </c>
      <c r="G74" s="440">
        <v>0</v>
      </c>
      <c r="H74" s="441">
        <v>0</v>
      </c>
      <c r="I74" s="442" t="s">
        <v>29</v>
      </c>
      <c r="J74" s="443">
        <v>0</v>
      </c>
      <c r="K74" s="444">
        <v>0</v>
      </c>
      <c r="L74" s="440">
        <v>0</v>
      </c>
      <c r="M74" s="441">
        <v>0</v>
      </c>
      <c r="N74" s="442" t="s">
        <v>29</v>
      </c>
      <c r="O74" s="443">
        <v>0</v>
      </c>
      <c r="P74" s="444">
        <v>0</v>
      </c>
      <c r="Q74" s="440">
        <v>0</v>
      </c>
      <c r="R74" s="441">
        <v>0</v>
      </c>
      <c r="S74" s="442" t="s">
        <v>29</v>
      </c>
      <c r="T74" s="443">
        <v>0</v>
      </c>
      <c r="U74" s="444">
        <v>0</v>
      </c>
      <c r="V74" s="458" t="s">
        <v>29</v>
      </c>
      <c r="W74" s="442" t="s">
        <v>29</v>
      </c>
      <c r="X74" s="442" t="s">
        <v>29</v>
      </c>
      <c r="Y74" s="464" t="s">
        <v>29</v>
      </c>
      <c r="Z74" s="465" t="s">
        <v>29</v>
      </c>
      <c r="AA74" s="440">
        <v>0</v>
      </c>
      <c r="AB74" s="441">
        <v>0</v>
      </c>
      <c r="AC74" s="442" t="s">
        <v>29</v>
      </c>
      <c r="AD74" s="443">
        <v>0</v>
      </c>
      <c r="AE74" s="466">
        <v>0</v>
      </c>
      <c r="AF74" s="440">
        <v>0</v>
      </c>
      <c r="AG74" s="441">
        <v>0</v>
      </c>
      <c r="AH74" s="442" t="s">
        <v>29</v>
      </c>
      <c r="AI74" s="443">
        <v>0</v>
      </c>
      <c r="AJ74" s="444">
        <v>0</v>
      </c>
      <c r="AK74" s="440">
        <v>0</v>
      </c>
      <c r="AL74" s="441">
        <v>0</v>
      </c>
      <c r="AM74" s="442" t="s">
        <v>29</v>
      </c>
      <c r="AN74" s="443">
        <v>0</v>
      </c>
      <c r="AO74" s="444">
        <v>0</v>
      </c>
      <c r="AP74" s="440">
        <v>0</v>
      </c>
      <c r="AQ74" s="441">
        <v>0</v>
      </c>
      <c r="AR74" s="477" t="s">
        <v>29</v>
      </c>
      <c r="AS74" s="443">
        <v>0</v>
      </c>
      <c r="AT74" s="444">
        <v>0</v>
      </c>
      <c r="AU74" s="440">
        <v>0</v>
      </c>
      <c r="AV74" s="441">
        <v>0</v>
      </c>
      <c r="AW74" s="477" t="s">
        <v>29</v>
      </c>
      <c r="AX74" s="481">
        <v>0</v>
      </c>
      <c r="AY74" s="444">
        <v>0</v>
      </c>
      <c r="AZ74" s="458" t="s">
        <v>29</v>
      </c>
      <c r="BA74" s="442" t="s">
        <v>29</v>
      </c>
      <c r="BB74" s="442" t="s">
        <v>29</v>
      </c>
      <c r="BC74" s="464" t="s">
        <v>29</v>
      </c>
      <c r="BD74" s="465" t="s">
        <v>29</v>
      </c>
      <c r="BE74" s="490">
        <v>0</v>
      </c>
      <c r="BF74" s="491">
        <v>0</v>
      </c>
      <c r="BG74" s="442" t="s">
        <v>29</v>
      </c>
      <c r="BH74" s="492">
        <v>0</v>
      </c>
      <c r="BI74" s="493">
        <v>0</v>
      </c>
      <c r="BJ74" s="498" t="s">
        <v>29</v>
      </c>
      <c r="BK74" s="498" t="s">
        <v>29</v>
      </c>
      <c r="BL74" s="442" t="s">
        <v>29</v>
      </c>
      <c r="BM74" s="498" t="s">
        <v>29</v>
      </c>
      <c r="BN74" s="458" t="s">
        <v>29</v>
      </c>
      <c r="BO74" s="442" t="s">
        <v>29</v>
      </c>
      <c r="BP74" s="442" t="s">
        <v>29</v>
      </c>
      <c r="BQ74" s="442" t="s">
        <v>29</v>
      </c>
      <c r="BR74" s="465" t="s">
        <v>29</v>
      </c>
      <c r="BS74" s="490" t="s">
        <v>29</v>
      </c>
      <c r="BT74" s="491" t="s">
        <v>29</v>
      </c>
      <c r="BU74" s="442" t="s">
        <v>29</v>
      </c>
      <c r="BV74" s="492" t="s">
        <v>29</v>
      </c>
      <c r="BW74" s="493" t="s">
        <v>29</v>
      </c>
      <c r="BX74" s="490" t="s">
        <v>29</v>
      </c>
      <c r="BY74" s="491" t="s">
        <v>29</v>
      </c>
      <c r="BZ74" s="442" t="s">
        <v>29</v>
      </c>
      <c r="CA74" s="492" t="s">
        <v>29</v>
      </c>
      <c r="CB74" s="493" t="s">
        <v>29</v>
      </c>
      <c r="CC74" s="477"/>
    </row>
    <row r="75" s="164" customFormat="1" outlineLevel="2" spans="1:81">
      <c r="A75" s="451" t="s">
        <v>182</v>
      </c>
      <c r="B75" s="440">
        <v>0</v>
      </c>
      <c r="C75" s="441">
        <v>0</v>
      </c>
      <c r="D75" s="442" t="s">
        <v>29</v>
      </c>
      <c r="E75" s="443">
        <v>0</v>
      </c>
      <c r="F75" s="444">
        <v>0</v>
      </c>
      <c r="G75" s="440">
        <v>0</v>
      </c>
      <c r="H75" s="441">
        <v>0</v>
      </c>
      <c r="I75" s="442" t="s">
        <v>29</v>
      </c>
      <c r="J75" s="443">
        <v>0</v>
      </c>
      <c r="K75" s="444">
        <v>0</v>
      </c>
      <c r="L75" s="440">
        <v>0</v>
      </c>
      <c r="M75" s="441">
        <v>0</v>
      </c>
      <c r="N75" s="442" t="s">
        <v>29</v>
      </c>
      <c r="O75" s="443">
        <v>0</v>
      </c>
      <c r="P75" s="444">
        <v>0</v>
      </c>
      <c r="Q75" s="440">
        <v>0</v>
      </c>
      <c r="R75" s="441">
        <v>0</v>
      </c>
      <c r="S75" s="442" t="s">
        <v>29</v>
      </c>
      <c r="T75" s="443">
        <v>0</v>
      </c>
      <c r="U75" s="444">
        <v>0</v>
      </c>
      <c r="V75" s="458" t="s">
        <v>29</v>
      </c>
      <c r="W75" s="442" t="s">
        <v>29</v>
      </c>
      <c r="X75" s="442" t="s">
        <v>29</v>
      </c>
      <c r="Y75" s="464" t="s">
        <v>29</v>
      </c>
      <c r="Z75" s="465" t="s">
        <v>29</v>
      </c>
      <c r="AA75" s="440">
        <v>0</v>
      </c>
      <c r="AB75" s="441">
        <v>0</v>
      </c>
      <c r="AC75" s="442" t="s">
        <v>29</v>
      </c>
      <c r="AD75" s="443">
        <v>0</v>
      </c>
      <c r="AE75" s="466">
        <v>0</v>
      </c>
      <c r="AF75" s="440">
        <v>0</v>
      </c>
      <c r="AG75" s="441">
        <v>0</v>
      </c>
      <c r="AH75" s="442" t="s">
        <v>29</v>
      </c>
      <c r="AI75" s="443">
        <v>0</v>
      </c>
      <c r="AJ75" s="444">
        <v>0</v>
      </c>
      <c r="AK75" s="440">
        <v>0</v>
      </c>
      <c r="AL75" s="441">
        <v>0</v>
      </c>
      <c r="AM75" s="442" t="s">
        <v>29</v>
      </c>
      <c r="AN75" s="443">
        <v>0</v>
      </c>
      <c r="AO75" s="444">
        <v>0</v>
      </c>
      <c r="AP75" s="440">
        <v>0</v>
      </c>
      <c r="AQ75" s="441">
        <v>0</v>
      </c>
      <c r="AR75" s="477" t="s">
        <v>29</v>
      </c>
      <c r="AS75" s="443">
        <v>0</v>
      </c>
      <c r="AT75" s="444">
        <v>0</v>
      </c>
      <c r="AU75" s="440">
        <v>0</v>
      </c>
      <c r="AV75" s="441">
        <v>0</v>
      </c>
      <c r="AW75" s="477" t="s">
        <v>29</v>
      </c>
      <c r="AX75" s="481">
        <v>0</v>
      </c>
      <c r="AY75" s="444">
        <v>0</v>
      </c>
      <c r="AZ75" s="458" t="s">
        <v>29</v>
      </c>
      <c r="BA75" s="442" t="s">
        <v>29</v>
      </c>
      <c r="BB75" s="442" t="s">
        <v>29</v>
      </c>
      <c r="BC75" s="464" t="s">
        <v>29</v>
      </c>
      <c r="BD75" s="465" t="s">
        <v>29</v>
      </c>
      <c r="BE75" s="490">
        <v>0</v>
      </c>
      <c r="BF75" s="491">
        <v>0</v>
      </c>
      <c r="BG75" s="442" t="s">
        <v>29</v>
      </c>
      <c r="BH75" s="492">
        <v>0</v>
      </c>
      <c r="BI75" s="493">
        <v>0</v>
      </c>
      <c r="BJ75" s="498" t="s">
        <v>29</v>
      </c>
      <c r="BK75" s="498" t="s">
        <v>29</v>
      </c>
      <c r="BL75" s="442" t="s">
        <v>29</v>
      </c>
      <c r="BM75" s="498" t="s">
        <v>29</v>
      </c>
      <c r="BN75" s="458" t="s">
        <v>29</v>
      </c>
      <c r="BO75" s="442" t="s">
        <v>29</v>
      </c>
      <c r="BP75" s="442" t="s">
        <v>29</v>
      </c>
      <c r="BQ75" s="442" t="s">
        <v>29</v>
      </c>
      <c r="BR75" s="465" t="s">
        <v>29</v>
      </c>
      <c r="BS75" s="490" t="s">
        <v>29</v>
      </c>
      <c r="BT75" s="491" t="s">
        <v>29</v>
      </c>
      <c r="BU75" s="442" t="s">
        <v>29</v>
      </c>
      <c r="BV75" s="492" t="s">
        <v>29</v>
      </c>
      <c r="BW75" s="493" t="s">
        <v>29</v>
      </c>
      <c r="BX75" s="490" t="s">
        <v>29</v>
      </c>
      <c r="BY75" s="491" t="s">
        <v>29</v>
      </c>
      <c r="BZ75" s="442" t="s">
        <v>29</v>
      </c>
      <c r="CA75" s="492" t="s">
        <v>29</v>
      </c>
      <c r="CB75" s="493" t="s">
        <v>29</v>
      </c>
      <c r="CC75" s="477"/>
    </row>
    <row r="76" s="163" customFormat="1" spans="1:81">
      <c r="A76" s="445" t="s">
        <v>95</v>
      </c>
      <c r="B76" s="446">
        <v>324.27930709</v>
      </c>
      <c r="C76" s="447">
        <v>388.66</v>
      </c>
      <c r="D76" s="448">
        <v>0.834352151211856</v>
      </c>
      <c r="E76" s="447">
        <v>-64.3806929100001</v>
      </c>
      <c r="F76" s="449">
        <v>0</v>
      </c>
      <c r="G76" s="446">
        <v>37.0691509999999</v>
      </c>
      <c r="H76" s="447">
        <v>52.28</v>
      </c>
      <c r="I76" s="448">
        <v>0.709050325172147</v>
      </c>
      <c r="J76" s="447">
        <v>-15.2108490000001</v>
      </c>
      <c r="K76" s="449">
        <v>0</v>
      </c>
      <c r="L76" s="446">
        <v>203.983382</v>
      </c>
      <c r="M76" s="447">
        <v>193.02</v>
      </c>
      <c r="N76" s="448">
        <v>1.05679920215522</v>
      </c>
      <c r="O76" s="447">
        <v>10.9633819999999</v>
      </c>
      <c r="P76" s="449">
        <v>0</v>
      </c>
      <c r="Q76" s="446">
        <v>51.8711250900002</v>
      </c>
      <c r="R76" s="447">
        <v>111.360075</v>
      </c>
      <c r="S76" s="448">
        <v>0.465796427400037</v>
      </c>
      <c r="T76" s="447">
        <v>-59.4889499099998</v>
      </c>
      <c r="U76" s="459">
        <v>0</v>
      </c>
      <c r="V76" s="460">
        <v>0.159958171723871</v>
      </c>
      <c r="W76" s="448">
        <v>0.286523117892245</v>
      </c>
      <c r="X76" s="448">
        <v>0.558273178445684</v>
      </c>
      <c r="Y76" s="467">
        <v>-0.126564946168374</v>
      </c>
      <c r="Z76" s="468" t="s">
        <v>29</v>
      </c>
      <c r="AA76" s="446">
        <v>81.9050669999998</v>
      </c>
      <c r="AB76" s="447">
        <v>81.68084166</v>
      </c>
      <c r="AC76" s="448">
        <v>1.00274513993053</v>
      </c>
      <c r="AD76" s="447">
        <v>0.224225339999848</v>
      </c>
      <c r="AE76" s="469">
        <v>0</v>
      </c>
      <c r="AF76" s="446">
        <v>36.107615</v>
      </c>
      <c r="AG76" s="447">
        <v>29.5487226</v>
      </c>
      <c r="AH76" s="448">
        <v>1.22196872903061</v>
      </c>
      <c r="AI76" s="447">
        <v>6.55889239999997</v>
      </c>
      <c r="AJ76" s="449">
        <v>0</v>
      </c>
      <c r="AK76" s="446">
        <v>0.116993</v>
      </c>
      <c r="AL76" s="447">
        <v>0</v>
      </c>
      <c r="AM76" s="448" t="s">
        <v>29</v>
      </c>
      <c r="AN76" s="447">
        <v>0.116993</v>
      </c>
      <c r="AO76" s="449"/>
      <c r="AP76" s="446">
        <v>0</v>
      </c>
      <c r="AQ76" s="447">
        <v>0</v>
      </c>
      <c r="AR76" s="467" t="s">
        <v>29</v>
      </c>
      <c r="AS76" s="447">
        <v>0</v>
      </c>
      <c r="AT76" s="449">
        <v>0</v>
      </c>
      <c r="AU76" s="446">
        <v>-34.6860679099997</v>
      </c>
      <c r="AV76" s="447">
        <v>32.13043574</v>
      </c>
      <c r="AW76" s="467">
        <v>-1.07953929385458</v>
      </c>
      <c r="AX76" s="482">
        <v>-66.8165036499997</v>
      </c>
      <c r="AY76" s="449">
        <v>0</v>
      </c>
      <c r="AZ76" s="460">
        <v>-0.106963556266552</v>
      </c>
      <c r="BA76" s="448">
        <v>0.0826697775433541</v>
      </c>
      <c r="BB76" s="448">
        <v>-1.29386529690923</v>
      </c>
      <c r="BC76" s="467">
        <v>-0.189633333809906</v>
      </c>
      <c r="BD76" s="468" t="s">
        <v>29</v>
      </c>
      <c r="BE76" s="494">
        <v>216</v>
      </c>
      <c r="BF76" s="495">
        <v>237</v>
      </c>
      <c r="BG76" s="448">
        <v>0.911392405063291</v>
      </c>
      <c r="BH76" s="448">
        <v>-21</v>
      </c>
      <c r="BI76" s="496">
        <v>0</v>
      </c>
      <c r="BJ76" s="497">
        <v>1.24626943539585</v>
      </c>
      <c r="BK76" s="497">
        <v>1.36659634317862</v>
      </c>
      <c r="BL76" s="448">
        <v>0.911951390486748</v>
      </c>
      <c r="BM76" s="497">
        <v>-0.120326907782773</v>
      </c>
      <c r="BN76" s="460">
        <v>0.252575681547476</v>
      </c>
      <c r="BO76" s="448">
        <v>0.210160144239181</v>
      </c>
      <c r="BP76" s="448">
        <v>1.20182483915705</v>
      </c>
      <c r="BQ76" s="448">
        <v>0.0424155373082948</v>
      </c>
      <c r="BR76" s="468" t="s">
        <v>29</v>
      </c>
      <c r="BS76" s="494">
        <v>3.95920935013704</v>
      </c>
      <c r="BT76" s="495">
        <v>4.75827614041753</v>
      </c>
      <c r="BU76" s="448">
        <v>0.832068008097913</v>
      </c>
      <c r="BV76" s="448">
        <v>-0.79906679028049</v>
      </c>
      <c r="BW76" s="496" t="s">
        <v>29</v>
      </c>
      <c r="BX76" s="494">
        <v>-0.423491112094441</v>
      </c>
      <c r="BY76" s="495">
        <v>0.393365630018167</v>
      </c>
      <c r="BZ76" s="448">
        <v>-1.07658392034628</v>
      </c>
      <c r="CA76" s="448">
        <v>-0.816856742112608</v>
      </c>
      <c r="CB76" s="496" t="s">
        <v>29</v>
      </c>
      <c r="CC76" s="477"/>
    </row>
    <row r="77" s="163" customFormat="1" spans="1:81">
      <c r="A77" s="445" t="s">
        <v>96</v>
      </c>
      <c r="B77" s="446">
        <v>0</v>
      </c>
      <c r="C77" s="447">
        <v>0</v>
      </c>
      <c r="D77" s="448" t="s">
        <v>29</v>
      </c>
      <c r="E77" s="447">
        <v>0</v>
      </c>
      <c r="F77" s="449">
        <v>0</v>
      </c>
      <c r="G77" s="446">
        <v>0</v>
      </c>
      <c r="H77" s="447">
        <v>0</v>
      </c>
      <c r="I77" s="448" t="s">
        <v>29</v>
      </c>
      <c r="J77" s="447">
        <v>0</v>
      </c>
      <c r="K77" s="449">
        <v>0</v>
      </c>
      <c r="L77" s="446">
        <v>-1.49849999999999</v>
      </c>
      <c r="M77" s="447">
        <v>0</v>
      </c>
      <c r="N77" s="448" t="s">
        <v>29</v>
      </c>
      <c r="O77" s="447">
        <v>-1.49849999999999</v>
      </c>
      <c r="P77" s="449">
        <v>0</v>
      </c>
      <c r="Q77" s="446">
        <v>0</v>
      </c>
      <c r="R77" s="447">
        <v>0</v>
      </c>
      <c r="S77" s="448" t="s">
        <v>29</v>
      </c>
      <c r="T77" s="447">
        <v>0</v>
      </c>
      <c r="U77" s="459">
        <v>0</v>
      </c>
      <c r="V77" s="460" t="s">
        <v>29</v>
      </c>
      <c r="W77" s="448" t="s">
        <v>29</v>
      </c>
      <c r="X77" s="448" t="s">
        <v>29</v>
      </c>
      <c r="Y77" s="467" t="s">
        <v>29</v>
      </c>
      <c r="Z77" s="468" t="s">
        <v>29</v>
      </c>
      <c r="AA77" s="446">
        <v>16.139021</v>
      </c>
      <c r="AB77" s="447">
        <v>8.8797682</v>
      </c>
      <c r="AC77" s="448">
        <v>1.8175047632437</v>
      </c>
      <c r="AD77" s="447">
        <v>7.25925279999998</v>
      </c>
      <c r="AE77" s="469">
        <v>8.08290900000001</v>
      </c>
      <c r="AF77" s="446">
        <v>7.32068099999999</v>
      </c>
      <c r="AG77" s="447">
        <v>2.62435</v>
      </c>
      <c r="AH77" s="448">
        <v>2.78952159582372</v>
      </c>
      <c r="AI77" s="447">
        <v>4.69633099999999</v>
      </c>
      <c r="AJ77" s="449">
        <v>5.254828</v>
      </c>
      <c r="AK77" s="446">
        <v>0</v>
      </c>
      <c r="AL77" s="447">
        <v>0</v>
      </c>
      <c r="AM77" s="448" t="s">
        <v>29</v>
      </c>
      <c r="AN77" s="447">
        <v>0</v>
      </c>
      <c r="AO77" s="449">
        <v>0</v>
      </c>
      <c r="AP77" s="446">
        <v>0</v>
      </c>
      <c r="AQ77" s="447">
        <v>0</v>
      </c>
      <c r="AR77" s="467" t="s">
        <v>29</v>
      </c>
      <c r="AS77" s="447">
        <v>0</v>
      </c>
      <c r="AT77" s="449">
        <v>0</v>
      </c>
      <c r="AU77" s="446">
        <v>-21.961202</v>
      </c>
      <c r="AV77" s="469">
        <v>-11.5041182</v>
      </c>
      <c r="AW77" s="467">
        <v>0.0910138771001173</v>
      </c>
      <c r="AX77" s="483">
        <v>-10.4570838</v>
      </c>
      <c r="AY77" s="449">
        <v>-13.337737</v>
      </c>
      <c r="AZ77" s="460" t="s">
        <v>29</v>
      </c>
      <c r="BA77" s="448" t="s">
        <v>29</v>
      </c>
      <c r="BB77" s="448" t="s">
        <v>29</v>
      </c>
      <c r="BC77" s="467" t="s">
        <v>29</v>
      </c>
      <c r="BD77" s="468" t="s">
        <v>29</v>
      </c>
      <c r="BE77" s="494">
        <v>8</v>
      </c>
      <c r="BF77" s="495">
        <v>8</v>
      </c>
      <c r="BG77" s="448">
        <v>1</v>
      </c>
      <c r="BH77" s="448">
        <v>0</v>
      </c>
      <c r="BI77" s="496">
        <v>4.66666667</v>
      </c>
      <c r="BJ77" s="497">
        <v>0</v>
      </c>
      <c r="BK77" s="497">
        <v>0</v>
      </c>
      <c r="BL77" s="448" t="s">
        <v>29</v>
      </c>
      <c r="BM77" s="497">
        <v>0</v>
      </c>
      <c r="BN77" s="460" t="s">
        <v>29</v>
      </c>
      <c r="BO77" s="448" t="s">
        <v>29</v>
      </c>
      <c r="BP77" s="448" t="s">
        <v>29</v>
      </c>
      <c r="BQ77" s="448" t="s">
        <v>29</v>
      </c>
      <c r="BR77" s="468" t="s">
        <v>29</v>
      </c>
      <c r="BS77" s="494">
        <v>0</v>
      </c>
      <c r="BT77" s="495">
        <v>0</v>
      </c>
      <c r="BU77" s="448" t="s">
        <v>29</v>
      </c>
      <c r="BV77" s="448">
        <v>0</v>
      </c>
      <c r="BW77" s="496">
        <v>0</v>
      </c>
      <c r="BX77" s="494">
        <v>-1.360751807684</v>
      </c>
      <c r="BY77" s="495">
        <v>-1.29554262463743</v>
      </c>
      <c r="BZ77" s="448">
        <v>0.949666508992851</v>
      </c>
      <c r="CA77" s="448">
        <v>-0.0652091830465666</v>
      </c>
      <c r="CB77" s="496">
        <v>-1.65011594216884</v>
      </c>
      <c r="CC77" s="477"/>
    </row>
    <row r="78" s="159" customFormat="1" ht="16.2" spans="1:81">
      <c r="A78" s="213" t="s">
        <v>183</v>
      </c>
      <c r="B78" s="214">
        <v>451.62270409</v>
      </c>
      <c r="C78" s="215">
        <v>585.61256</v>
      </c>
      <c r="D78" s="238">
        <v>0.771197093330785</v>
      </c>
      <c r="E78" s="215">
        <v>-133.98985591</v>
      </c>
      <c r="F78" s="217">
        <v>145.025717</v>
      </c>
      <c r="G78" s="214">
        <v>67.0304339999998</v>
      </c>
      <c r="H78" s="215">
        <v>110.01227117</v>
      </c>
      <c r="I78" s="238">
        <v>0.609299610735414</v>
      </c>
      <c r="J78" s="215">
        <v>-42.9818371700002</v>
      </c>
      <c r="K78" s="217">
        <v>32.436891</v>
      </c>
      <c r="L78" s="214">
        <v>243.683981</v>
      </c>
      <c r="M78" s="215">
        <v>240.92</v>
      </c>
      <c r="N78" s="238">
        <v>1.01147260916487</v>
      </c>
      <c r="O78" s="215">
        <v>2.76398099999992</v>
      </c>
      <c r="P78" s="217">
        <v>28.8647369999999</v>
      </c>
      <c r="Q78" s="214">
        <v>89.0507210900001</v>
      </c>
      <c r="R78" s="215">
        <v>183.28036383</v>
      </c>
      <c r="S78" s="238">
        <v>0.485871586181476</v>
      </c>
      <c r="T78" s="215">
        <v>-94.2296427399999</v>
      </c>
      <c r="U78" s="217">
        <v>65.751166</v>
      </c>
      <c r="V78" s="237"/>
      <c r="W78" s="238"/>
      <c r="X78" s="238"/>
      <c r="Y78" s="216"/>
      <c r="Z78" s="257"/>
      <c r="AA78" s="214">
        <v>146.867127</v>
      </c>
      <c r="AB78" s="215">
        <v>143.4967002</v>
      </c>
      <c r="AC78" s="238">
        <v>1.02348783487915</v>
      </c>
      <c r="AD78" s="215">
        <v>3.37042679999979</v>
      </c>
      <c r="AE78" s="328">
        <v>58.1850229999999</v>
      </c>
      <c r="AF78" s="214">
        <v>41.6215099999999</v>
      </c>
      <c r="AG78" s="215">
        <v>40.95512727</v>
      </c>
      <c r="AH78" s="238">
        <v>1.01627104527369</v>
      </c>
      <c r="AI78" s="215">
        <v>0.666382729999945</v>
      </c>
      <c r="AJ78" s="217">
        <v>21.054101</v>
      </c>
      <c r="AK78" s="214">
        <v>0.216993</v>
      </c>
      <c r="AL78" s="215">
        <v>0</v>
      </c>
      <c r="AM78" s="238" t="s">
        <v>29</v>
      </c>
      <c r="AN78" s="215">
        <v>0.216993</v>
      </c>
      <c r="AO78" s="217">
        <v>0.0429999999999999</v>
      </c>
      <c r="AP78" s="214">
        <v>3.734318</v>
      </c>
      <c r="AQ78" s="215">
        <v>0</v>
      </c>
      <c r="AR78" s="216" t="s">
        <v>29</v>
      </c>
      <c r="AS78" s="215">
        <v>3.734318</v>
      </c>
      <c r="AT78" s="217">
        <v>0</v>
      </c>
      <c r="AU78" s="214">
        <v>-51.1148259099997</v>
      </c>
      <c r="AV78" s="215">
        <v>50.22846136</v>
      </c>
      <c r="AW78" s="216">
        <v>-1.01764665940386</v>
      </c>
      <c r="AX78" s="488">
        <v>-101.34328727</v>
      </c>
      <c r="AY78" s="217">
        <v>4.52796500000004</v>
      </c>
      <c r="AZ78" s="237">
        <v>-0.11318037257005</v>
      </c>
      <c r="BA78" s="238">
        <v>0.0857708061452781</v>
      </c>
      <c r="BB78" s="238">
        <v>-1.31956755050601</v>
      </c>
      <c r="BC78" s="216">
        <v>-0.198951178715328</v>
      </c>
      <c r="BD78" s="257">
        <v>0.0312218073708958</v>
      </c>
      <c r="BE78" s="292">
        <v>349</v>
      </c>
      <c r="BF78" s="293">
        <v>388</v>
      </c>
      <c r="BG78" s="238">
        <v>0.899484536082474</v>
      </c>
      <c r="BH78" s="238">
        <v>-39</v>
      </c>
      <c r="BI78" s="279">
        <v>136.91666666</v>
      </c>
      <c r="BJ78" s="504">
        <v>0.870514078816499</v>
      </c>
      <c r="BK78" s="504">
        <v>1.2577589347079</v>
      </c>
      <c r="BL78" s="238">
        <v>0.692115201724775</v>
      </c>
      <c r="BM78" s="504">
        <v>-0.387244855891405</v>
      </c>
      <c r="BN78" s="237">
        <v>0.325198723779688</v>
      </c>
      <c r="BO78" s="238">
        <v>0.245036923729915</v>
      </c>
      <c r="BP78" s="238">
        <v>1.32714171737697</v>
      </c>
      <c r="BQ78" s="238">
        <v>0.0801618000497739</v>
      </c>
      <c r="BR78" s="257">
        <v>0.401204863548442</v>
      </c>
      <c r="BS78" s="292">
        <v>3.0750428180569</v>
      </c>
      <c r="BT78" s="293">
        <v>4.08101760656375</v>
      </c>
      <c r="BU78" s="238">
        <v>0.75349903247443</v>
      </c>
      <c r="BV78" s="238">
        <v>-1.00597478850685</v>
      </c>
      <c r="BW78" s="279">
        <v>2.49249221745603</v>
      </c>
      <c r="BX78" s="292">
        <v>-0.348034491816537</v>
      </c>
      <c r="BY78" s="293">
        <v>0.350032170008046</v>
      </c>
      <c r="BZ78" s="238">
        <v>-0.99429287259093</v>
      </c>
      <c r="CA78" s="238">
        <v>-0.698066661824583</v>
      </c>
      <c r="CB78" s="279">
        <v>0.0778201118868691</v>
      </c>
      <c r="CC78" s="477"/>
    </row>
    <row r="79" s="159" customFormat="1" outlineLevel="2" spans="1:81">
      <c r="A79" s="451" t="s">
        <v>98</v>
      </c>
      <c r="B79" s="506">
        <v>0</v>
      </c>
      <c r="C79" s="441">
        <v>0</v>
      </c>
      <c r="D79" s="442" t="s">
        <v>29</v>
      </c>
      <c r="E79" s="441">
        <v>0</v>
      </c>
      <c r="F79" s="444">
        <v>-9.90894300000021</v>
      </c>
      <c r="G79" s="506">
        <v>0</v>
      </c>
      <c r="H79" s="441">
        <v>0</v>
      </c>
      <c r="I79" s="442" t="s">
        <v>29</v>
      </c>
      <c r="J79" s="441">
        <v>0</v>
      </c>
      <c r="K79" s="444">
        <v>0</v>
      </c>
      <c r="L79" s="506">
        <v>0</v>
      </c>
      <c r="M79" s="441">
        <v>0</v>
      </c>
      <c r="N79" s="442" t="s">
        <v>29</v>
      </c>
      <c r="O79" s="441">
        <v>0</v>
      </c>
      <c r="P79" s="444">
        <v>0</v>
      </c>
      <c r="Q79" s="440">
        <v>0</v>
      </c>
      <c r="R79" s="441">
        <v>0</v>
      </c>
      <c r="S79" s="442" t="s">
        <v>29</v>
      </c>
      <c r="T79" s="443">
        <v>0</v>
      </c>
      <c r="U79" s="444">
        <v>-21.1525420000002</v>
      </c>
      <c r="V79" s="513" t="s">
        <v>29</v>
      </c>
      <c r="W79" s="442" t="s">
        <v>29</v>
      </c>
      <c r="X79" s="442" t="s">
        <v>29</v>
      </c>
      <c r="Y79" s="477" t="s">
        <v>29</v>
      </c>
      <c r="Z79" s="465">
        <v>2.13469206554117</v>
      </c>
      <c r="AA79" s="506">
        <v>0</v>
      </c>
      <c r="AB79" s="441">
        <v>0</v>
      </c>
      <c r="AC79" s="442" t="s">
        <v>29</v>
      </c>
      <c r="AD79" s="441">
        <v>0</v>
      </c>
      <c r="AE79" s="466">
        <v>11.243599</v>
      </c>
      <c r="AF79" s="506">
        <v>0.2557</v>
      </c>
      <c r="AG79" s="441">
        <v>0</v>
      </c>
      <c r="AH79" s="442" t="s">
        <v>29</v>
      </c>
      <c r="AI79" s="441">
        <v>0.2557</v>
      </c>
      <c r="AJ79" s="444">
        <v>0.0660379999999999</v>
      </c>
      <c r="AK79" s="506">
        <v>0</v>
      </c>
      <c r="AL79" s="441">
        <v>0</v>
      </c>
      <c r="AM79" s="442" t="s">
        <v>29</v>
      </c>
      <c r="AN79" s="441">
        <v>0</v>
      </c>
      <c r="AO79" s="444">
        <v>0</v>
      </c>
      <c r="AP79" s="506">
        <v>0</v>
      </c>
      <c r="AQ79" s="441">
        <v>0</v>
      </c>
      <c r="AR79" s="477" t="s">
        <v>29</v>
      </c>
      <c r="AS79" s="441">
        <v>0</v>
      </c>
      <c r="AT79" s="444">
        <v>0</v>
      </c>
      <c r="AU79" s="440">
        <v>-0.2557</v>
      </c>
      <c r="AV79" s="441">
        <v>0</v>
      </c>
      <c r="AW79" s="477" t="s">
        <v>29</v>
      </c>
      <c r="AX79" s="481">
        <v>-0.2557</v>
      </c>
      <c r="AY79" s="444">
        <v>-21.2185800000002</v>
      </c>
      <c r="AZ79" s="513" t="s">
        <v>29</v>
      </c>
      <c r="BA79" s="442" t="s">
        <v>29</v>
      </c>
      <c r="BB79" s="442" t="s">
        <v>29</v>
      </c>
      <c r="BC79" s="477" t="s">
        <v>29</v>
      </c>
      <c r="BD79" s="465">
        <v>2.14135655034041</v>
      </c>
      <c r="BE79" s="521">
        <v>0</v>
      </c>
      <c r="BF79" s="491">
        <v>0</v>
      </c>
      <c r="BG79" s="442" t="s">
        <v>29</v>
      </c>
      <c r="BH79" s="442">
        <v>0</v>
      </c>
      <c r="BI79" s="493">
        <v>20.41666667</v>
      </c>
      <c r="BJ79" s="498" t="s">
        <v>29</v>
      </c>
      <c r="BK79" s="498" t="s">
        <v>29</v>
      </c>
      <c r="BL79" s="442" t="s">
        <v>29</v>
      </c>
      <c r="BM79" s="498" t="s">
        <v>29</v>
      </c>
      <c r="BN79" s="513" t="s">
        <v>29</v>
      </c>
      <c r="BO79" s="442" t="s">
        <v>29</v>
      </c>
      <c r="BP79" s="442" t="s">
        <v>29</v>
      </c>
      <c r="BQ79" s="442" t="s">
        <v>29</v>
      </c>
      <c r="BR79" s="465">
        <v>-1.13469206554118</v>
      </c>
      <c r="BS79" s="521" t="s">
        <v>29</v>
      </c>
      <c r="BT79" s="491" t="s">
        <v>29</v>
      </c>
      <c r="BU79" s="442" t="s">
        <v>29</v>
      </c>
      <c r="BV79" s="442" t="s">
        <v>29</v>
      </c>
      <c r="BW79" s="493">
        <v>-0.881296371384305</v>
      </c>
      <c r="BX79" s="521" t="s">
        <v>29</v>
      </c>
      <c r="BY79" s="491" t="s">
        <v>29</v>
      </c>
      <c r="BZ79" s="442" t="s">
        <v>29</v>
      </c>
      <c r="CA79" s="442" t="s">
        <v>29</v>
      </c>
      <c r="CB79" s="493">
        <v>-1.88716975765502</v>
      </c>
      <c r="CC79" s="477"/>
    </row>
    <row r="80" s="159" customFormat="1" outlineLevel="2" spans="1:81">
      <c r="A80" s="451" t="s">
        <v>99</v>
      </c>
      <c r="B80" s="506">
        <v>0.979702999999998</v>
      </c>
      <c r="C80" s="441">
        <v>3.5</v>
      </c>
      <c r="D80" s="442">
        <v>0.279915142857142</v>
      </c>
      <c r="E80" s="441">
        <v>-2.520297</v>
      </c>
      <c r="F80" s="444">
        <v>4.515357</v>
      </c>
      <c r="G80" s="506">
        <v>0.75408</v>
      </c>
      <c r="H80" s="441">
        <v>2.2</v>
      </c>
      <c r="I80" s="442">
        <v>0.342763636363636</v>
      </c>
      <c r="J80" s="441">
        <v>-1.44592</v>
      </c>
      <c r="K80" s="444">
        <v>2.044882</v>
      </c>
      <c r="L80" s="506">
        <v>0</v>
      </c>
      <c r="M80" s="441">
        <v>0</v>
      </c>
      <c r="N80" s="442" t="s">
        <v>29</v>
      </c>
      <c r="O80" s="441">
        <v>0</v>
      </c>
      <c r="P80" s="444">
        <v>0</v>
      </c>
      <c r="Q80" s="440">
        <v>0.225622999999998</v>
      </c>
      <c r="R80" s="441">
        <v>1.3</v>
      </c>
      <c r="S80" s="442">
        <v>0.173556153846153</v>
      </c>
      <c r="T80" s="443">
        <v>-1.074377</v>
      </c>
      <c r="U80" s="444">
        <v>2.470475</v>
      </c>
      <c r="V80" s="513">
        <v>0.230297345215845</v>
      </c>
      <c r="W80" s="442">
        <v>0.371428571428571</v>
      </c>
      <c r="X80" s="442">
        <v>0.620031314042659</v>
      </c>
      <c r="Y80" s="477">
        <v>-0.141131226212727</v>
      </c>
      <c r="Z80" s="465">
        <v>0.547127281408757</v>
      </c>
      <c r="AA80" s="506">
        <v>2.500982</v>
      </c>
      <c r="AB80" s="441">
        <v>2.66666667</v>
      </c>
      <c r="AC80" s="442">
        <v>0.937868248827665</v>
      </c>
      <c r="AD80" s="441">
        <v>-0.165684669999999</v>
      </c>
      <c r="AE80" s="466">
        <v>3.681599</v>
      </c>
      <c r="AF80" s="506">
        <v>0.245569</v>
      </c>
      <c r="AG80" s="441">
        <v>0.25</v>
      </c>
      <c r="AH80" s="442">
        <v>0.982275999999999</v>
      </c>
      <c r="AI80" s="441">
        <v>-0.00443100000000021</v>
      </c>
      <c r="AJ80" s="444">
        <v>0.146796</v>
      </c>
      <c r="AK80" s="506">
        <v>0</v>
      </c>
      <c r="AL80" s="441">
        <v>0</v>
      </c>
      <c r="AM80" s="442" t="s">
        <v>29</v>
      </c>
      <c r="AN80" s="441">
        <v>0</v>
      </c>
      <c r="AO80" s="444">
        <v>0.081401</v>
      </c>
      <c r="AP80" s="506">
        <v>0</v>
      </c>
      <c r="AQ80" s="441">
        <v>0</v>
      </c>
      <c r="AR80" s="477" t="s">
        <v>29</v>
      </c>
      <c r="AS80" s="441">
        <v>0</v>
      </c>
      <c r="AT80" s="444">
        <v>0</v>
      </c>
      <c r="AU80" s="440">
        <v>-2.520928</v>
      </c>
      <c r="AV80" s="441">
        <v>-1.61666667</v>
      </c>
      <c r="AW80" s="477">
        <v>0.440663095998631</v>
      </c>
      <c r="AX80" s="481">
        <v>-0.904261330000002</v>
      </c>
      <c r="AY80" s="444">
        <v>-1.276519</v>
      </c>
      <c r="AZ80" s="513">
        <v>-2.57315533381036</v>
      </c>
      <c r="BA80" s="442">
        <v>-0.461904762857143</v>
      </c>
      <c r="BB80" s="442">
        <v>-3.57074864934047</v>
      </c>
      <c r="BC80" s="477">
        <v>-2.11125057095321</v>
      </c>
      <c r="BD80" s="465">
        <v>-0.282706107180451</v>
      </c>
      <c r="BE80" s="521">
        <v>6</v>
      </c>
      <c r="BF80" s="491">
        <v>9</v>
      </c>
      <c r="BG80" s="442">
        <v>0.666666666666667</v>
      </c>
      <c r="BH80" s="442">
        <v>-3</v>
      </c>
      <c r="BI80" s="493">
        <v>7.33333333333333</v>
      </c>
      <c r="BJ80" s="498">
        <v>0.136069861111111</v>
      </c>
      <c r="BK80" s="498">
        <v>0.301724137931034</v>
      </c>
      <c r="BL80" s="442">
        <v>0.450974396825396</v>
      </c>
      <c r="BM80" s="498">
        <v>-0.165654276819924</v>
      </c>
      <c r="BN80" s="513">
        <v>2.55279610249229</v>
      </c>
      <c r="BO80" s="442">
        <v>0.761904762857143</v>
      </c>
      <c r="BP80" s="442">
        <v>3.35054488033295</v>
      </c>
      <c r="BQ80" s="442">
        <v>1.79089133963515</v>
      </c>
      <c r="BR80" s="465">
        <v>0.815350591326444</v>
      </c>
      <c r="BS80" s="521">
        <v>0.391727329504969</v>
      </c>
      <c r="BT80" s="491">
        <v>1.31249999835938</v>
      </c>
      <c r="BU80" s="442">
        <v>0.298458918091146</v>
      </c>
      <c r="BV80" s="442">
        <v>-0.920772668854406</v>
      </c>
      <c r="BW80" s="493">
        <v>1.22646627185633</v>
      </c>
      <c r="BX80" s="521">
        <v>-1.007975267315</v>
      </c>
      <c r="BY80" s="491">
        <v>-0.606250000492188</v>
      </c>
      <c r="BZ80" s="442">
        <v>0.337360385160134</v>
      </c>
      <c r="CA80" s="442">
        <v>-0.401725266822812</v>
      </c>
      <c r="CB80" s="493">
        <v>-0.346729505304624</v>
      </c>
      <c r="CC80" s="477"/>
    </row>
    <row r="81" s="159" customFormat="1" outlineLevel="2" spans="1:81">
      <c r="A81" s="451" t="s">
        <v>100</v>
      </c>
      <c r="B81" s="506">
        <v>1.316202</v>
      </c>
      <c r="C81" s="441">
        <v>0</v>
      </c>
      <c r="D81" s="442" t="s">
        <v>29</v>
      </c>
      <c r="E81" s="441">
        <v>1.316202</v>
      </c>
      <c r="F81" s="444">
        <v>13.201957</v>
      </c>
      <c r="G81" s="506">
        <v>0</v>
      </c>
      <c r="H81" s="441">
        <v>0</v>
      </c>
      <c r="I81" s="442" t="s">
        <v>29</v>
      </c>
      <c r="J81" s="441">
        <v>0</v>
      </c>
      <c r="K81" s="444">
        <v>0</v>
      </c>
      <c r="L81" s="506">
        <v>1.226562</v>
      </c>
      <c r="M81" s="441">
        <v>0</v>
      </c>
      <c r="N81" s="442" t="s">
        <v>29</v>
      </c>
      <c r="O81" s="441">
        <v>1.226562</v>
      </c>
      <c r="P81" s="444">
        <v>-0.116385000000021</v>
      </c>
      <c r="Q81" s="440">
        <v>0.0896400000000004</v>
      </c>
      <c r="R81" s="441">
        <v>0</v>
      </c>
      <c r="S81" s="442" t="s">
        <v>29</v>
      </c>
      <c r="T81" s="443">
        <v>0.0896400000000004</v>
      </c>
      <c r="U81" s="444">
        <v>13.318342</v>
      </c>
      <c r="V81" s="513">
        <v>0.0681050477054437</v>
      </c>
      <c r="W81" s="442" t="s">
        <v>29</v>
      </c>
      <c r="X81" s="442" t="s">
        <v>29</v>
      </c>
      <c r="Y81" s="477" t="s">
        <v>29</v>
      </c>
      <c r="Z81" s="465">
        <v>1.00881573845454</v>
      </c>
      <c r="AA81" s="506">
        <v>-0.350161</v>
      </c>
      <c r="AB81" s="441">
        <v>0</v>
      </c>
      <c r="AC81" s="442" t="s">
        <v>29</v>
      </c>
      <c r="AD81" s="441">
        <v>-0.350161</v>
      </c>
      <c r="AE81" s="466">
        <v>0.198272</v>
      </c>
      <c r="AF81" s="506">
        <v>0.446584999999999</v>
      </c>
      <c r="AG81" s="441">
        <v>0</v>
      </c>
      <c r="AH81" s="442" t="s">
        <v>29</v>
      </c>
      <c r="AI81" s="441">
        <v>0.446584999999999</v>
      </c>
      <c r="AJ81" s="444">
        <v>0.293322</v>
      </c>
      <c r="AK81" s="506">
        <v>0</v>
      </c>
      <c r="AL81" s="441">
        <v>0</v>
      </c>
      <c r="AM81" s="442" t="s">
        <v>29</v>
      </c>
      <c r="AN81" s="441">
        <v>0</v>
      </c>
      <c r="AO81" s="444">
        <v>0.163067999999999</v>
      </c>
      <c r="AP81" s="506">
        <v>0</v>
      </c>
      <c r="AQ81" s="441">
        <v>0</v>
      </c>
      <c r="AR81" s="477" t="s">
        <v>29</v>
      </c>
      <c r="AS81" s="441">
        <v>0</v>
      </c>
      <c r="AT81" s="444">
        <v>0</v>
      </c>
      <c r="AU81" s="440">
        <v>-0.00678399999999846</v>
      </c>
      <c r="AV81" s="441">
        <v>0</v>
      </c>
      <c r="AW81" s="477" t="s">
        <v>29</v>
      </c>
      <c r="AX81" s="481">
        <v>-0.00678399999999846</v>
      </c>
      <c r="AY81" s="444">
        <v>12.989816</v>
      </c>
      <c r="AZ81" s="513">
        <v>-0.0051542240476754</v>
      </c>
      <c r="BA81" s="442" t="s">
        <v>29</v>
      </c>
      <c r="BB81" s="442" t="s">
        <v>29</v>
      </c>
      <c r="BC81" s="477" t="s">
        <v>29</v>
      </c>
      <c r="BD81" s="465">
        <v>0.983931094458194</v>
      </c>
      <c r="BE81" s="521">
        <v>0</v>
      </c>
      <c r="BF81" s="491">
        <v>1</v>
      </c>
      <c r="BG81" s="442">
        <v>0</v>
      </c>
      <c r="BH81" s="442">
        <v>-1</v>
      </c>
      <c r="BI81" s="493">
        <v>1.41666666666667</v>
      </c>
      <c r="BJ81" s="498">
        <v>1.316202</v>
      </c>
      <c r="BK81" s="498">
        <v>0</v>
      </c>
      <c r="BL81" s="442" t="s">
        <v>29</v>
      </c>
      <c r="BM81" s="498">
        <v>1.316202</v>
      </c>
      <c r="BN81" s="513">
        <v>-0.266038951467936</v>
      </c>
      <c r="BO81" s="442" t="s">
        <v>29</v>
      </c>
      <c r="BP81" s="442" t="s">
        <v>29</v>
      </c>
      <c r="BQ81" s="442" t="s">
        <v>29</v>
      </c>
      <c r="BR81" s="465">
        <v>0.0150183794720737</v>
      </c>
      <c r="BS81" s="521">
        <v>-3.75884807274368</v>
      </c>
      <c r="BT81" s="491" t="s">
        <v>29</v>
      </c>
      <c r="BU81" s="442" t="s">
        <v>29</v>
      </c>
      <c r="BV81" s="442" t="s">
        <v>29</v>
      </c>
      <c r="BW81" s="493">
        <v>66.5850800919948</v>
      </c>
      <c r="BX81" s="521">
        <v>0.0193739451280938</v>
      </c>
      <c r="BY81" s="491" t="s">
        <v>29</v>
      </c>
      <c r="BZ81" s="442" t="s">
        <v>29</v>
      </c>
      <c r="CA81" s="442" t="s">
        <v>29</v>
      </c>
      <c r="CB81" s="493">
        <v>65.515130729503</v>
      </c>
      <c r="CC81" s="477"/>
    </row>
    <row r="82" s="159" customFormat="1" outlineLevel="2" spans="1:81">
      <c r="A82" s="451" t="s">
        <v>101</v>
      </c>
      <c r="B82" s="506">
        <v>0</v>
      </c>
      <c r="C82" s="441">
        <v>0</v>
      </c>
      <c r="D82" s="442" t="s">
        <v>29</v>
      </c>
      <c r="E82" s="441">
        <v>0</v>
      </c>
      <c r="F82" s="444">
        <v>5.49436400000017</v>
      </c>
      <c r="G82" s="506">
        <v>0</v>
      </c>
      <c r="H82" s="441">
        <v>0</v>
      </c>
      <c r="I82" s="442" t="s">
        <v>29</v>
      </c>
      <c r="J82" s="441">
        <v>0</v>
      </c>
      <c r="K82" s="444">
        <v>0</v>
      </c>
      <c r="L82" s="506">
        <v>0</v>
      </c>
      <c r="M82" s="441">
        <v>0</v>
      </c>
      <c r="N82" s="442" t="s">
        <v>29</v>
      </c>
      <c r="O82" s="441">
        <v>0</v>
      </c>
      <c r="P82" s="444">
        <v>0</v>
      </c>
      <c r="Q82" s="440">
        <v>0</v>
      </c>
      <c r="R82" s="441">
        <v>3.19999999999999e-7</v>
      </c>
      <c r="S82" s="442">
        <v>0</v>
      </c>
      <c r="T82" s="443">
        <v>-3.19999999999999e-7</v>
      </c>
      <c r="U82" s="444">
        <v>-0.897059999999825</v>
      </c>
      <c r="V82" s="513" t="s">
        <v>29</v>
      </c>
      <c r="W82" s="442" t="s">
        <v>29</v>
      </c>
      <c r="X82" s="442" t="s">
        <v>29</v>
      </c>
      <c r="Y82" s="477" t="s">
        <v>29</v>
      </c>
      <c r="Z82" s="465">
        <v>-0.163269124506457</v>
      </c>
      <c r="AA82" s="506">
        <v>0</v>
      </c>
      <c r="AB82" s="441">
        <v>-3.19999999999999e-7</v>
      </c>
      <c r="AC82" s="442">
        <v>0</v>
      </c>
      <c r="AD82" s="441">
        <v>3.19999999999999e-7</v>
      </c>
      <c r="AE82" s="466">
        <v>6.391424</v>
      </c>
      <c r="AF82" s="506">
        <v>0</v>
      </c>
      <c r="AG82" s="441">
        <v>0</v>
      </c>
      <c r="AH82" s="442" t="s">
        <v>29</v>
      </c>
      <c r="AI82" s="441">
        <v>0</v>
      </c>
      <c r="AJ82" s="444">
        <v>0</v>
      </c>
      <c r="AK82" s="506">
        <v>0</v>
      </c>
      <c r="AL82" s="441">
        <v>0</v>
      </c>
      <c r="AM82" s="442" t="s">
        <v>29</v>
      </c>
      <c r="AN82" s="441">
        <v>0</v>
      </c>
      <c r="AO82" s="444">
        <v>0</v>
      </c>
      <c r="AP82" s="506">
        <v>0</v>
      </c>
      <c r="AQ82" s="441">
        <v>0</v>
      </c>
      <c r="AR82" s="477" t="s">
        <v>29</v>
      </c>
      <c r="AS82" s="441">
        <v>0</v>
      </c>
      <c r="AT82" s="444">
        <v>0</v>
      </c>
      <c r="AU82" s="440">
        <v>0</v>
      </c>
      <c r="AV82" s="441">
        <v>3.19999999999999e-7</v>
      </c>
      <c r="AW82" s="477">
        <v>0</v>
      </c>
      <c r="AX82" s="481">
        <v>-3.19999999999999e-7</v>
      </c>
      <c r="AY82" s="444">
        <v>-0.897059999999825</v>
      </c>
      <c r="AZ82" s="513" t="s">
        <v>29</v>
      </c>
      <c r="BA82" s="442" t="s">
        <v>29</v>
      </c>
      <c r="BB82" s="442" t="s">
        <v>29</v>
      </c>
      <c r="BC82" s="477" t="s">
        <v>29</v>
      </c>
      <c r="BD82" s="465">
        <v>-0.163269124506457</v>
      </c>
      <c r="BE82" s="521">
        <v>0</v>
      </c>
      <c r="BF82" s="491">
        <v>16</v>
      </c>
      <c r="BG82" s="442">
        <v>0</v>
      </c>
      <c r="BH82" s="442">
        <v>-16</v>
      </c>
      <c r="BI82" s="493">
        <v>14</v>
      </c>
      <c r="BJ82" s="498" t="s">
        <v>29</v>
      </c>
      <c r="BK82" s="498">
        <v>0</v>
      </c>
      <c r="BL82" s="442" t="s">
        <v>29</v>
      </c>
      <c r="BM82" s="498" t="s">
        <v>29</v>
      </c>
      <c r="BN82" s="513" t="s">
        <v>29</v>
      </c>
      <c r="BO82" s="442" t="s">
        <v>29</v>
      </c>
      <c r="BP82" s="442" t="s">
        <v>29</v>
      </c>
      <c r="BQ82" s="442" t="s">
        <v>29</v>
      </c>
      <c r="BR82" s="465">
        <v>1.16326912450646</v>
      </c>
      <c r="BS82" s="521" t="s">
        <v>29</v>
      </c>
      <c r="BT82" s="491">
        <v>0</v>
      </c>
      <c r="BU82" s="442" t="s">
        <v>29</v>
      </c>
      <c r="BV82" s="442" t="s">
        <v>29</v>
      </c>
      <c r="BW82" s="493">
        <v>0.859646301043426</v>
      </c>
      <c r="BX82" s="521" t="s">
        <v>29</v>
      </c>
      <c r="BY82" s="491">
        <v>-1</v>
      </c>
      <c r="BZ82" s="442" t="s">
        <v>29</v>
      </c>
      <c r="CA82" s="442" t="s">
        <v>29</v>
      </c>
      <c r="CB82" s="493">
        <v>-0.140353698956574</v>
      </c>
      <c r="CC82" s="477"/>
    </row>
    <row r="83" s="159" customFormat="1" outlineLevel="2" spans="1:81">
      <c r="A83" s="451" t="s">
        <v>102</v>
      </c>
      <c r="B83" s="506">
        <v>196.766031</v>
      </c>
      <c r="C83" s="441">
        <v>200</v>
      </c>
      <c r="D83" s="442">
        <v>0.983830154999999</v>
      </c>
      <c r="E83" s="441">
        <v>-3.23396900000017</v>
      </c>
      <c r="F83" s="444">
        <v>112.293354999999</v>
      </c>
      <c r="G83" s="506">
        <v>0</v>
      </c>
      <c r="H83" s="441">
        <v>0</v>
      </c>
      <c r="I83" s="442" t="s">
        <v>29</v>
      </c>
      <c r="J83" s="441">
        <v>0</v>
      </c>
      <c r="K83" s="444">
        <v>0</v>
      </c>
      <c r="L83" s="506">
        <v>178.588673</v>
      </c>
      <c r="M83" s="441">
        <v>179</v>
      </c>
      <c r="N83" s="442">
        <v>0.997702083798883</v>
      </c>
      <c r="O83" s="441">
        <v>-0.411327</v>
      </c>
      <c r="P83" s="444">
        <v>105.998996</v>
      </c>
      <c r="Q83" s="440">
        <v>18.1773579999998</v>
      </c>
      <c r="R83" s="441">
        <v>21</v>
      </c>
      <c r="S83" s="442">
        <v>0.865588476190468</v>
      </c>
      <c r="T83" s="443">
        <v>-2.82264200000017</v>
      </c>
      <c r="U83" s="444">
        <v>6.29435899999946</v>
      </c>
      <c r="V83" s="513">
        <v>0.0923805694896587</v>
      </c>
      <c r="W83" s="442">
        <v>0.105</v>
      </c>
      <c r="X83" s="442">
        <v>0.879814947520559</v>
      </c>
      <c r="Y83" s="477">
        <v>-0.0126194305103413</v>
      </c>
      <c r="Z83" s="465">
        <v>0.0560528180852686</v>
      </c>
      <c r="AA83" s="506">
        <v>10.836323</v>
      </c>
      <c r="AB83" s="441">
        <v>8.65665935</v>
      </c>
      <c r="AC83" s="442">
        <v>1.2517903918675</v>
      </c>
      <c r="AD83" s="441">
        <v>2.17966364999998</v>
      </c>
      <c r="AE83" s="466">
        <v>12.891364</v>
      </c>
      <c r="AF83" s="506">
        <v>4.59195799999999</v>
      </c>
      <c r="AG83" s="441">
        <v>3.917039</v>
      </c>
      <c r="AH83" s="442">
        <v>1.1723033648631</v>
      </c>
      <c r="AI83" s="441">
        <v>0.674918999999995</v>
      </c>
      <c r="AJ83" s="444">
        <v>10.409907</v>
      </c>
      <c r="AK83" s="506">
        <v>0</v>
      </c>
      <c r="AL83" s="441">
        <v>0</v>
      </c>
      <c r="AM83" s="442" t="s">
        <v>29</v>
      </c>
      <c r="AN83" s="441">
        <v>0</v>
      </c>
      <c r="AO83" s="444">
        <v>0</v>
      </c>
      <c r="AP83" s="506">
        <v>0</v>
      </c>
      <c r="AQ83" s="441">
        <v>0</v>
      </c>
      <c r="AR83" s="477" t="s">
        <v>29</v>
      </c>
      <c r="AS83" s="441">
        <v>0</v>
      </c>
      <c r="AT83" s="444">
        <v>0</v>
      </c>
      <c r="AU83" s="440">
        <v>2.74907699999984</v>
      </c>
      <c r="AV83" s="441">
        <v>8.42630164999999</v>
      </c>
      <c r="AW83" s="477">
        <v>0.326249535583602</v>
      </c>
      <c r="AX83" s="481">
        <v>-5.67722465000015</v>
      </c>
      <c r="AY83" s="444">
        <v>-17.0069120000005</v>
      </c>
      <c r="AZ83" s="513">
        <v>0.0139712987349927</v>
      </c>
      <c r="BA83" s="442">
        <v>0.0421315082499999</v>
      </c>
      <c r="BB83" s="442">
        <v>0.331611644474958</v>
      </c>
      <c r="BC83" s="477">
        <v>-0.0281602095150072</v>
      </c>
      <c r="BD83" s="465">
        <v>-0.151450742566206</v>
      </c>
      <c r="BE83" s="521">
        <v>19</v>
      </c>
      <c r="BF83" s="491">
        <v>19</v>
      </c>
      <c r="BG83" s="442">
        <v>1</v>
      </c>
      <c r="BH83" s="442">
        <v>0</v>
      </c>
      <c r="BI83" s="493">
        <v>15.16666667</v>
      </c>
      <c r="BJ83" s="498">
        <v>9.02596472477063</v>
      </c>
      <c r="BK83" s="498">
        <v>8.7719298245614</v>
      </c>
      <c r="BL83" s="442">
        <v>1.02895997862385</v>
      </c>
      <c r="BM83" s="498">
        <v>0.254034900209232</v>
      </c>
      <c r="BN83" s="513">
        <v>0.0550721226876807</v>
      </c>
      <c r="BO83" s="442">
        <v>0.04328329675</v>
      </c>
      <c r="BP83" s="442">
        <v>1.27236432579921</v>
      </c>
      <c r="BQ83" s="442">
        <v>0.0117888259376807</v>
      </c>
      <c r="BR83" s="465">
        <v>0.114800773385033</v>
      </c>
      <c r="BS83" s="521">
        <v>18.158007194876</v>
      </c>
      <c r="BT83" s="491">
        <v>23.1036005823655</v>
      </c>
      <c r="BU83" s="442">
        <v>0.785938413804453</v>
      </c>
      <c r="BV83" s="442">
        <v>-4.94559338748954</v>
      </c>
      <c r="BW83" s="493">
        <v>8.71074271116691</v>
      </c>
      <c r="BX83" s="521">
        <v>0.25369094295176</v>
      </c>
      <c r="BY83" s="491">
        <v>0.973389538540637</v>
      </c>
      <c r="BZ83" s="442">
        <v>0.260626329857735</v>
      </c>
      <c r="CA83" s="442">
        <v>-0.719698595588877</v>
      </c>
      <c r="CB83" s="493">
        <v>-1.3192484519094</v>
      </c>
      <c r="CC83" s="477"/>
    </row>
    <row r="84" s="159" customFormat="1" outlineLevel="2" spans="1:81">
      <c r="A84" s="451" t="s">
        <v>103</v>
      </c>
      <c r="B84" s="506">
        <v>848.764834999999</v>
      </c>
      <c r="C84" s="441">
        <v>1050</v>
      </c>
      <c r="D84" s="442">
        <v>0.808347461904761</v>
      </c>
      <c r="E84" s="441">
        <v>-201.235165000001</v>
      </c>
      <c r="F84" s="444">
        <v>0</v>
      </c>
      <c r="G84" s="506">
        <v>0</v>
      </c>
      <c r="H84" s="441">
        <v>0</v>
      </c>
      <c r="I84" s="442" t="s">
        <v>29</v>
      </c>
      <c r="J84" s="441">
        <v>0</v>
      </c>
      <c r="K84" s="444">
        <v>0</v>
      </c>
      <c r="L84" s="506">
        <v>695.004512</v>
      </c>
      <c r="M84" s="441">
        <v>854.7</v>
      </c>
      <c r="N84" s="442">
        <v>0.813156092196092</v>
      </c>
      <c r="O84" s="441">
        <v>-159.695488</v>
      </c>
      <c r="P84" s="444">
        <v>0</v>
      </c>
      <c r="Q84" s="440">
        <v>153.760322999999</v>
      </c>
      <c r="R84" s="441">
        <v>195.3</v>
      </c>
      <c r="S84" s="442">
        <v>0.787303241167429</v>
      </c>
      <c r="T84" s="443">
        <v>-41.539677000001</v>
      </c>
      <c r="U84" s="444">
        <v>0</v>
      </c>
      <c r="V84" s="514">
        <v>0.181157744359189</v>
      </c>
      <c r="W84" s="442">
        <v>0.186</v>
      </c>
      <c r="X84" s="442">
        <v>0.973966367522521</v>
      </c>
      <c r="Y84" s="477">
        <v>-0.00484225564081106</v>
      </c>
      <c r="Z84" s="465" t="s">
        <v>29</v>
      </c>
      <c r="AA84" s="506">
        <v>39.099014</v>
      </c>
      <c r="AB84" s="441">
        <v>38.63</v>
      </c>
      <c r="AC84" s="442">
        <v>1.01214118560704</v>
      </c>
      <c r="AD84" s="441">
        <v>0.469013999999994</v>
      </c>
      <c r="AE84" s="466">
        <v>0</v>
      </c>
      <c r="AF84" s="506">
        <v>44.049068</v>
      </c>
      <c r="AG84" s="441">
        <v>46.167789</v>
      </c>
      <c r="AH84" s="442">
        <v>0.954108242003965</v>
      </c>
      <c r="AI84" s="441">
        <v>-2.11872100000001</v>
      </c>
      <c r="AJ84" s="444">
        <v>0</v>
      </c>
      <c r="AK84" s="506">
        <v>0.69</v>
      </c>
      <c r="AL84" s="441">
        <v>0</v>
      </c>
      <c r="AM84" s="442" t="s">
        <v>29</v>
      </c>
      <c r="AN84" s="441">
        <v>0.69</v>
      </c>
      <c r="AO84" s="444">
        <v>0</v>
      </c>
      <c r="AP84" s="506">
        <v>0.002104</v>
      </c>
      <c r="AQ84" s="441">
        <v>0</v>
      </c>
      <c r="AR84" s="477" t="s">
        <v>29</v>
      </c>
      <c r="AS84" s="441">
        <v>0.002104</v>
      </c>
      <c r="AT84" s="444">
        <v>0</v>
      </c>
      <c r="AU84" s="440">
        <v>71.3001369999989</v>
      </c>
      <c r="AV84" s="441">
        <v>110.502211</v>
      </c>
      <c r="AW84" s="477">
        <v>0.645237198014065</v>
      </c>
      <c r="AX84" s="481">
        <v>-39.202074000001</v>
      </c>
      <c r="AY84" s="444">
        <v>0</v>
      </c>
      <c r="AZ84" s="487">
        <v>0.0840045841437328</v>
      </c>
      <c r="BA84" s="442">
        <v>0.105240200952381</v>
      </c>
      <c r="BB84" s="442">
        <v>0.79821763340934</v>
      </c>
      <c r="BC84" s="477">
        <v>-0.0212356168086481</v>
      </c>
      <c r="BD84" s="465" t="s">
        <v>29</v>
      </c>
      <c r="BE84" s="521">
        <v>75</v>
      </c>
      <c r="BF84" s="491">
        <v>62</v>
      </c>
      <c r="BG84" s="442">
        <v>1.20967741935484</v>
      </c>
      <c r="BH84" s="442">
        <v>13</v>
      </c>
      <c r="BI84" s="493">
        <v>18.58333333</v>
      </c>
      <c r="BJ84" s="498">
        <v>8.84130036458332</v>
      </c>
      <c r="BK84" s="498">
        <v>14.1129032258065</v>
      </c>
      <c r="BL84" s="442">
        <v>0.62646928297619</v>
      </c>
      <c r="BM84" s="498">
        <v>-5.27160286122313</v>
      </c>
      <c r="BN84" s="513">
        <v>0.0460657798104937</v>
      </c>
      <c r="BO84" s="442">
        <v>0.0367904761904762</v>
      </c>
      <c r="BP84" s="442">
        <v>1.25211154028005</v>
      </c>
      <c r="BQ84" s="442">
        <v>0.00927530362001754</v>
      </c>
      <c r="BR84" s="465" t="s">
        <v>29</v>
      </c>
      <c r="BS84" s="521">
        <v>21.7080879584329</v>
      </c>
      <c r="BT84" s="491">
        <v>27.1809474501683</v>
      </c>
      <c r="BU84" s="442">
        <v>0.798650893175488</v>
      </c>
      <c r="BV84" s="442">
        <v>-5.47285949173537</v>
      </c>
      <c r="BW84" s="493" t="s">
        <v>29</v>
      </c>
      <c r="BX84" s="521">
        <v>1.82357890150373</v>
      </c>
      <c r="BY84" s="491">
        <v>2.86052837173181</v>
      </c>
      <c r="BZ84" s="442">
        <v>0.637497225870794</v>
      </c>
      <c r="CA84" s="442">
        <v>-1.03694947022808</v>
      </c>
      <c r="CB84" s="493" t="s">
        <v>29</v>
      </c>
      <c r="CC84" s="477"/>
    </row>
    <row r="85" s="163" customFormat="1" spans="1:81">
      <c r="A85" s="445" t="s">
        <v>104</v>
      </c>
      <c r="B85" s="446">
        <v>1047.826771</v>
      </c>
      <c r="C85" s="447">
        <v>1253.5</v>
      </c>
      <c r="D85" s="448">
        <v>0.835920838452332</v>
      </c>
      <c r="E85" s="447">
        <v>-205.673229000001</v>
      </c>
      <c r="F85" s="449">
        <v>125.596089999999</v>
      </c>
      <c r="G85" s="446">
        <v>0.75408</v>
      </c>
      <c r="H85" s="447">
        <v>2.2</v>
      </c>
      <c r="I85" s="448">
        <v>0.342763636363636</v>
      </c>
      <c r="J85" s="447">
        <v>-1.44592</v>
      </c>
      <c r="K85" s="449">
        <v>2.044882</v>
      </c>
      <c r="L85" s="446">
        <v>874.819747</v>
      </c>
      <c r="M85" s="447">
        <v>1033.7</v>
      </c>
      <c r="N85" s="448">
        <v>0.846299455354552</v>
      </c>
      <c r="O85" s="447">
        <v>-158.880253</v>
      </c>
      <c r="P85" s="449">
        <v>105.882611</v>
      </c>
      <c r="Q85" s="446">
        <v>172.252943999999</v>
      </c>
      <c r="R85" s="447">
        <v>217.60000032</v>
      </c>
      <c r="S85" s="448">
        <v>0.791603601777048</v>
      </c>
      <c r="T85" s="447">
        <v>-45.3470563200012</v>
      </c>
      <c r="U85" s="449">
        <v>0.0335739999994358</v>
      </c>
      <c r="V85" s="460">
        <v>0.164390669113758</v>
      </c>
      <c r="W85" s="448">
        <v>0.173593937231751</v>
      </c>
      <c r="X85" s="448">
        <v>0.946983931208922</v>
      </c>
      <c r="Y85" s="467">
        <v>-0.00920326811799257</v>
      </c>
      <c r="Z85" s="468">
        <v>0.000267317238931848</v>
      </c>
      <c r="AA85" s="446">
        <v>52.086158</v>
      </c>
      <c r="AB85" s="447">
        <v>49.9533257</v>
      </c>
      <c r="AC85" s="448">
        <v>1.04269650258741</v>
      </c>
      <c r="AD85" s="447">
        <v>2.13283229999998</v>
      </c>
      <c r="AE85" s="449">
        <v>34.406258</v>
      </c>
      <c r="AF85" s="446">
        <v>49.58888</v>
      </c>
      <c r="AG85" s="447">
        <v>50.334828</v>
      </c>
      <c r="AH85" s="448">
        <v>0.985180281136552</v>
      </c>
      <c r="AI85" s="447">
        <v>-0.74594800000002</v>
      </c>
      <c r="AJ85" s="449">
        <v>10.916063</v>
      </c>
      <c r="AK85" s="446">
        <v>0.69</v>
      </c>
      <c r="AL85" s="447">
        <v>0</v>
      </c>
      <c r="AM85" s="448" t="s">
        <v>29</v>
      </c>
      <c r="AN85" s="447">
        <v>0.69</v>
      </c>
      <c r="AO85" s="449">
        <v>0.244468999999999</v>
      </c>
      <c r="AP85" s="446">
        <v>0.002104</v>
      </c>
      <c r="AQ85" s="447">
        <v>0</v>
      </c>
      <c r="AR85" s="448" t="s">
        <v>29</v>
      </c>
      <c r="AS85" s="447">
        <v>0.002104</v>
      </c>
      <c r="AT85" s="449">
        <v>0</v>
      </c>
      <c r="AU85" s="446">
        <v>71.2658019999988</v>
      </c>
      <c r="AV85" s="447">
        <v>117.3118463</v>
      </c>
      <c r="AW85" s="448">
        <v>0.607490242867304</v>
      </c>
      <c r="AX85" s="482">
        <v>-46.0460443000012</v>
      </c>
      <c r="AY85" s="449">
        <v>-27.4092550000005</v>
      </c>
      <c r="AZ85" s="460">
        <v>0.0680129616577613</v>
      </c>
      <c r="BA85" s="448">
        <v>0.0935874322297566</v>
      </c>
      <c r="BB85" s="448">
        <v>0.72673178478484</v>
      </c>
      <c r="BC85" s="467">
        <v>-0.0255744705719953</v>
      </c>
      <c r="BD85" s="468">
        <v>-0.218233346276948</v>
      </c>
      <c r="BE85" s="494">
        <v>100</v>
      </c>
      <c r="BF85" s="495">
        <v>107</v>
      </c>
      <c r="BG85" s="448">
        <v>0.934579439252336</v>
      </c>
      <c r="BH85" s="448">
        <v>-7</v>
      </c>
      <c r="BI85" s="496">
        <v>76.91666667</v>
      </c>
      <c r="BJ85" s="497">
        <v>8.31608548412697</v>
      </c>
      <c r="BK85" s="497">
        <v>9.70201238390093</v>
      </c>
      <c r="BL85" s="448">
        <v>0.857150574032074</v>
      </c>
      <c r="BM85" s="497">
        <v>-1.38592689977396</v>
      </c>
      <c r="BN85" s="460">
        <v>0.049708749042832</v>
      </c>
      <c r="BO85" s="448">
        <v>0.0398510775428799</v>
      </c>
      <c r="BP85" s="448">
        <v>1.24736273415305</v>
      </c>
      <c r="BQ85" s="448">
        <v>0.00985767149995211</v>
      </c>
      <c r="BR85" s="468">
        <v>0.273943703183755</v>
      </c>
      <c r="BS85" s="494">
        <v>20.1171829759453</v>
      </c>
      <c r="BT85" s="495">
        <v>25.0934243603324</v>
      </c>
      <c r="BU85" s="448">
        <v>0.801691418718702</v>
      </c>
      <c r="BV85" s="448">
        <v>-4.97624138438709</v>
      </c>
      <c r="BW85" s="496">
        <v>3.65038505495132</v>
      </c>
      <c r="BX85" s="494">
        <v>1.36822919440514</v>
      </c>
      <c r="BY85" s="495">
        <v>2.34842915173514</v>
      </c>
      <c r="BZ85" s="448">
        <v>0.582614635572133</v>
      </c>
      <c r="CA85" s="448">
        <v>-0.980199957329997</v>
      </c>
      <c r="CB85" s="496">
        <v>-0.796635745741387</v>
      </c>
      <c r="CC85" s="477"/>
    </row>
    <row r="86" s="159" customFormat="1" outlineLevel="2" spans="1:81">
      <c r="A86" s="451" t="s">
        <v>105</v>
      </c>
      <c r="B86" s="440">
        <v>104.578435</v>
      </c>
      <c r="C86" s="441">
        <v>120</v>
      </c>
      <c r="D86" s="477">
        <v>0.87148695833333</v>
      </c>
      <c r="E86" s="481">
        <v>-15.4215650000004</v>
      </c>
      <c r="F86" s="444">
        <v>0</v>
      </c>
      <c r="G86" s="440">
        <v>0.00512000000000068</v>
      </c>
      <c r="H86" s="441">
        <v>0</v>
      </c>
      <c r="I86" s="442" t="s">
        <v>29</v>
      </c>
      <c r="J86" s="443">
        <v>0.00512000000000068</v>
      </c>
      <c r="K86" s="444">
        <v>0</v>
      </c>
      <c r="L86" s="440">
        <v>0</v>
      </c>
      <c r="M86" s="441">
        <v>0</v>
      </c>
      <c r="N86" s="442" t="s">
        <v>29</v>
      </c>
      <c r="O86" s="443">
        <v>0</v>
      </c>
      <c r="P86" s="444">
        <v>0</v>
      </c>
      <c r="Q86" s="440">
        <v>-61.1673320000002</v>
      </c>
      <c r="R86" s="441">
        <v>15</v>
      </c>
      <c r="S86" s="442">
        <v>-4.07782213333335</v>
      </c>
      <c r="T86" s="443">
        <v>-76.1673320000002</v>
      </c>
      <c r="U86" s="444">
        <v>0</v>
      </c>
      <c r="V86" s="458">
        <v>-0.58489431401417</v>
      </c>
      <c r="W86" s="442">
        <v>0.125</v>
      </c>
      <c r="X86" s="442">
        <v>-4.67915451211336</v>
      </c>
      <c r="Y86" s="464">
        <v>-0.70989431401417</v>
      </c>
      <c r="Z86" s="465" t="s">
        <v>29</v>
      </c>
      <c r="AA86" s="440">
        <v>165.745767</v>
      </c>
      <c r="AB86" s="441">
        <v>105</v>
      </c>
      <c r="AC86" s="442">
        <v>1.57853111428571</v>
      </c>
      <c r="AD86" s="443">
        <v>60.7457669999999</v>
      </c>
      <c r="AE86" s="466">
        <v>0</v>
      </c>
      <c r="AF86" s="440">
        <v>17.286921</v>
      </c>
      <c r="AG86" s="441">
        <v>3.58333333</v>
      </c>
      <c r="AH86" s="442">
        <v>4.82425702774349</v>
      </c>
      <c r="AI86" s="443">
        <v>13.70358767</v>
      </c>
      <c r="AJ86" s="444">
        <v>0</v>
      </c>
      <c r="AK86" s="440">
        <v>0</v>
      </c>
      <c r="AL86" s="441">
        <v>0</v>
      </c>
      <c r="AM86" s="442" t="s">
        <v>29</v>
      </c>
      <c r="AN86" s="443">
        <v>0</v>
      </c>
      <c r="AO86" s="444">
        <v>0</v>
      </c>
      <c r="AP86" s="440">
        <v>0.001115</v>
      </c>
      <c r="AQ86" s="441">
        <v>0</v>
      </c>
      <c r="AR86" s="477" t="s">
        <v>29</v>
      </c>
      <c r="AS86" s="443">
        <v>0.001115</v>
      </c>
      <c r="AT86" s="444">
        <v>0</v>
      </c>
      <c r="AU86" s="440">
        <v>-78.4604880000002</v>
      </c>
      <c r="AV86" s="441">
        <v>11.41666667</v>
      </c>
      <c r="AW86" s="477">
        <v>-6.8724515016431</v>
      </c>
      <c r="AX86" s="481">
        <v>-89.8771546700002</v>
      </c>
      <c r="AY86" s="444">
        <v>0</v>
      </c>
      <c r="AZ86" s="458">
        <v>-0.750254945008505</v>
      </c>
      <c r="BA86" s="442">
        <v>0.0951388889166667</v>
      </c>
      <c r="BB86" s="442">
        <v>-7.88589139048768</v>
      </c>
      <c r="BC86" s="464">
        <v>-0.845393833925172</v>
      </c>
      <c r="BD86" s="465" t="s">
        <v>29</v>
      </c>
      <c r="BE86" s="490">
        <v>270</v>
      </c>
      <c r="BF86" s="491">
        <v>72</v>
      </c>
      <c r="BG86" s="442">
        <v>3.75</v>
      </c>
      <c r="BH86" s="492">
        <v>198</v>
      </c>
      <c r="BI86" s="493">
        <v>4.99999999666667</v>
      </c>
      <c r="BJ86" s="498">
        <v>0.433935414937758</v>
      </c>
      <c r="BK86" s="498">
        <v>1.38888888888889</v>
      </c>
      <c r="BL86" s="442">
        <v>0.312433498755186</v>
      </c>
      <c r="BM86" s="498">
        <v>-0.954953473951131</v>
      </c>
      <c r="BN86" s="458">
        <v>1.58489431401417</v>
      </c>
      <c r="BO86" s="442">
        <v>0.875</v>
      </c>
      <c r="BP86" s="442">
        <v>1.81130778744477</v>
      </c>
      <c r="BQ86" s="442">
        <v>0.70989431401417</v>
      </c>
      <c r="BR86" s="465" t="s">
        <v>29</v>
      </c>
      <c r="BS86" s="490">
        <v>0.630956897982195</v>
      </c>
      <c r="BT86" s="491">
        <v>1.14285714285714</v>
      </c>
      <c r="BU86" s="442">
        <v>0.552087285734421</v>
      </c>
      <c r="BV86" s="492">
        <v>-0.511900244874948</v>
      </c>
      <c r="BW86" s="493" t="s">
        <v>29</v>
      </c>
      <c r="BX86" s="490">
        <v>-0.473378532798369</v>
      </c>
      <c r="BY86" s="491">
        <v>0.108730158761905</v>
      </c>
      <c r="BZ86" s="442">
        <v>-4.35370037337078</v>
      </c>
      <c r="CA86" s="492">
        <v>-0.582108691560273</v>
      </c>
      <c r="CB86" s="493" t="s">
        <v>29</v>
      </c>
      <c r="CC86" s="477"/>
    </row>
    <row r="87" s="164" customFormat="1" outlineLevel="2" spans="1:81">
      <c r="A87" s="451" t="s">
        <v>107</v>
      </c>
      <c r="B87" s="440">
        <v>188.56831</v>
      </c>
      <c r="C87" s="441">
        <v>250</v>
      </c>
      <c r="D87" s="477">
        <v>0.754273239999999</v>
      </c>
      <c r="E87" s="481">
        <v>-61.4316900000002</v>
      </c>
      <c r="F87" s="444">
        <v>0</v>
      </c>
      <c r="G87" s="440">
        <v>0</v>
      </c>
      <c r="H87" s="441">
        <v>0</v>
      </c>
      <c r="I87" s="442" t="s">
        <v>29</v>
      </c>
      <c r="J87" s="443">
        <v>0</v>
      </c>
      <c r="K87" s="444">
        <v>0</v>
      </c>
      <c r="L87" s="440">
        <v>155.913241</v>
      </c>
      <c r="M87" s="441">
        <v>205</v>
      </c>
      <c r="N87" s="442">
        <v>0.760552395121951</v>
      </c>
      <c r="O87" s="443">
        <v>-49.086759</v>
      </c>
      <c r="P87" s="444">
        <v>0</v>
      </c>
      <c r="Q87" s="440">
        <v>32.6550689999998</v>
      </c>
      <c r="R87" s="441">
        <v>45</v>
      </c>
      <c r="S87" s="442">
        <v>0.725668199999995</v>
      </c>
      <c r="T87" s="443">
        <v>-12.3449310000002</v>
      </c>
      <c r="U87" s="444">
        <v>0</v>
      </c>
      <c r="V87" s="458">
        <v>0.173173684379946</v>
      </c>
      <c r="W87" s="442">
        <v>0.18</v>
      </c>
      <c r="X87" s="442">
        <v>0.962076024333033</v>
      </c>
      <c r="Y87" s="464">
        <v>-0.00682631562005401</v>
      </c>
      <c r="Z87" s="465" t="s">
        <v>29</v>
      </c>
      <c r="AA87" s="440">
        <v>14.504851</v>
      </c>
      <c r="AB87" s="441">
        <v>15.9</v>
      </c>
      <c r="AC87" s="442">
        <v>0.912254779874213</v>
      </c>
      <c r="AD87" s="443">
        <v>-1.39514900000002</v>
      </c>
      <c r="AE87" s="466">
        <v>0</v>
      </c>
      <c r="AF87" s="440">
        <v>17.447473</v>
      </c>
      <c r="AG87" s="441">
        <v>26.48831433</v>
      </c>
      <c r="AH87" s="442">
        <v>0.658685667295915</v>
      </c>
      <c r="AI87" s="443">
        <v>-9.04084133000001</v>
      </c>
      <c r="AJ87" s="444">
        <v>0</v>
      </c>
      <c r="AK87" s="440">
        <v>5e-6</v>
      </c>
      <c r="AL87" s="441">
        <v>0</v>
      </c>
      <c r="AM87" s="442" t="s">
        <v>29</v>
      </c>
      <c r="AN87" s="443">
        <v>5e-6</v>
      </c>
      <c r="AO87" s="444">
        <v>0</v>
      </c>
      <c r="AP87" s="440">
        <v>0.017429</v>
      </c>
      <c r="AQ87" s="441">
        <v>0</v>
      </c>
      <c r="AR87" s="477" t="s">
        <v>29</v>
      </c>
      <c r="AS87" s="443">
        <v>0.017429</v>
      </c>
      <c r="AT87" s="444">
        <v>0</v>
      </c>
      <c r="AU87" s="440">
        <v>0.685320999999812</v>
      </c>
      <c r="AV87" s="441">
        <v>2.61168567</v>
      </c>
      <c r="AW87" s="477">
        <v>0.262405620964261</v>
      </c>
      <c r="AX87" s="481">
        <v>-1.92636467000019</v>
      </c>
      <c r="AY87" s="444">
        <v>0</v>
      </c>
      <c r="AZ87" s="458">
        <v>0.00363433813454558</v>
      </c>
      <c r="BA87" s="442">
        <v>0.01044674268</v>
      </c>
      <c r="BB87" s="442">
        <v>0.347891993310357</v>
      </c>
      <c r="BC87" s="464">
        <v>-0.00681240454545442</v>
      </c>
      <c r="BD87" s="465" t="s">
        <v>29</v>
      </c>
      <c r="BE87" s="490">
        <v>26</v>
      </c>
      <c r="BF87" s="491">
        <v>0</v>
      </c>
      <c r="BG87" s="442" t="s">
        <v>29</v>
      </c>
      <c r="BH87" s="492">
        <v>26</v>
      </c>
      <c r="BI87" s="493">
        <v>0</v>
      </c>
      <c r="BJ87" s="498">
        <v>4.81041607142857</v>
      </c>
      <c r="BK87" s="498" t="s">
        <v>29</v>
      </c>
      <c r="BL87" s="442" t="s">
        <v>29</v>
      </c>
      <c r="BM87" s="498" t="s">
        <v>29</v>
      </c>
      <c r="BN87" s="458">
        <v>0.0769209365030635</v>
      </c>
      <c r="BO87" s="442">
        <v>0.0636</v>
      </c>
      <c r="BP87" s="442">
        <v>1.20944868715509</v>
      </c>
      <c r="BQ87" s="442">
        <v>0.0133209365030635</v>
      </c>
      <c r="BR87" s="465" t="s">
        <v>29</v>
      </c>
      <c r="BS87" s="490">
        <v>13.0003617410479</v>
      </c>
      <c r="BT87" s="491">
        <v>15.7232704402516</v>
      </c>
      <c r="BU87" s="442">
        <v>0.826823006730645</v>
      </c>
      <c r="BV87" s="492">
        <v>-2.7229086992037</v>
      </c>
      <c r="BW87" s="493" t="s">
        <v>29</v>
      </c>
      <c r="BX87" s="490">
        <v>0.0472477104383777</v>
      </c>
      <c r="BY87" s="491">
        <v>0.164256960377358</v>
      </c>
      <c r="BZ87" s="442">
        <v>0.287645103926387</v>
      </c>
      <c r="CA87" s="492">
        <v>-0.117009249938981</v>
      </c>
      <c r="CB87" s="493" t="s">
        <v>29</v>
      </c>
      <c r="CC87" s="477"/>
    </row>
    <row r="88" s="159" customFormat="1" outlineLevel="2" spans="1:81">
      <c r="A88" s="451" t="s">
        <v>108</v>
      </c>
      <c r="B88" s="440">
        <v>9.086519</v>
      </c>
      <c r="C88" s="441">
        <v>9</v>
      </c>
      <c r="D88" s="442">
        <v>1.00961322222222</v>
      </c>
      <c r="E88" s="443">
        <v>0.0865190000000009</v>
      </c>
      <c r="F88" s="444">
        <v>0</v>
      </c>
      <c r="G88" s="440">
        <v>0</v>
      </c>
      <c r="H88" s="441">
        <v>0</v>
      </c>
      <c r="I88" s="442" t="s">
        <v>29</v>
      </c>
      <c r="J88" s="443">
        <v>0</v>
      </c>
      <c r="K88" s="444">
        <v>0</v>
      </c>
      <c r="L88" s="440">
        <v>8.52547499999999</v>
      </c>
      <c r="M88" s="441">
        <v>8.55</v>
      </c>
      <c r="N88" s="442">
        <v>0.997131578947367</v>
      </c>
      <c r="O88" s="443">
        <v>-0.0245250000000112</v>
      </c>
      <c r="P88" s="444">
        <v>0</v>
      </c>
      <c r="Q88" s="440">
        <v>0.561044000000011</v>
      </c>
      <c r="R88" s="441">
        <v>0.449999999999999</v>
      </c>
      <c r="S88" s="442">
        <v>1.24676444444447</v>
      </c>
      <c r="T88" s="443">
        <v>0.111044000000012</v>
      </c>
      <c r="U88" s="444">
        <v>0</v>
      </c>
      <c r="V88" s="458">
        <v>0.0617446571123674</v>
      </c>
      <c r="W88" s="442">
        <v>0.0499999999999999</v>
      </c>
      <c r="X88" s="442">
        <v>1.23489314224735</v>
      </c>
      <c r="Y88" s="464">
        <v>0.0117446571123675</v>
      </c>
      <c r="Z88" s="465" t="s">
        <v>29</v>
      </c>
      <c r="AA88" s="440">
        <v>1.463798</v>
      </c>
      <c r="AB88" s="441">
        <v>2.6</v>
      </c>
      <c r="AC88" s="442">
        <v>0.562999230769231</v>
      </c>
      <c r="AD88" s="443">
        <v>-1.136202</v>
      </c>
      <c r="AE88" s="466">
        <v>0</v>
      </c>
      <c r="AF88" s="440">
        <v>5.014864</v>
      </c>
      <c r="AG88" s="441">
        <v>4.84333333</v>
      </c>
      <c r="AH88" s="442">
        <v>1.03541583003126</v>
      </c>
      <c r="AI88" s="443">
        <v>0.171530669999999</v>
      </c>
      <c r="AJ88" s="444">
        <v>0</v>
      </c>
      <c r="AK88" s="440">
        <v>0</v>
      </c>
      <c r="AL88" s="441">
        <v>0</v>
      </c>
      <c r="AM88" s="442" t="s">
        <v>29</v>
      </c>
      <c r="AN88" s="443">
        <v>0</v>
      </c>
      <c r="AO88" s="444">
        <v>0</v>
      </c>
      <c r="AP88" s="440">
        <v>0</v>
      </c>
      <c r="AQ88" s="441">
        <v>0</v>
      </c>
      <c r="AR88" s="477" t="s">
        <v>29</v>
      </c>
      <c r="AS88" s="443">
        <v>0</v>
      </c>
      <c r="AT88" s="444">
        <v>0</v>
      </c>
      <c r="AU88" s="440">
        <v>-5.91761799999999</v>
      </c>
      <c r="AV88" s="441">
        <v>-6.99333333</v>
      </c>
      <c r="AW88" s="477">
        <v>1.15382011399134</v>
      </c>
      <c r="AX88" s="481">
        <v>1.07571533000001</v>
      </c>
      <c r="AY88" s="444">
        <v>0</v>
      </c>
      <c r="AZ88" s="458">
        <v>-0.651252476333345</v>
      </c>
      <c r="BA88" s="442">
        <v>-0.777037036666667</v>
      </c>
      <c r="BB88" s="442">
        <v>1.16187717495798</v>
      </c>
      <c r="BC88" s="464">
        <v>0.125784560333322</v>
      </c>
      <c r="BD88" s="465" t="s">
        <v>29</v>
      </c>
      <c r="BE88" s="490">
        <v>3</v>
      </c>
      <c r="BF88" s="491">
        <v>0</v>
      </c>
      <c r="BG88" s="442" t="s">
        <v>29</v>
      </c>
      <c r="BH88" s="492">
        <v>3</v>
      </c>
      <c r="BI88" s="493">
        <v>0</v>
      </c>
      <c r="BJ88" s="498">
        <v>1.9753302173913</v>
      </c>
      <c r="BK88" s="498" t="s">
        <v>29</v>
      </c>
      <c r="BL88" s="442" t="s">
        <v>29</v>
      </c>
      <c r="BM88" s="498" t="s">
        <v>29</v>
      </c>
      <c r="BN88" s="458">
        <v>0.161095574663961</v>
      </c>
      <c r="BO88" s="442">
        <v>0.288888888888889</v>
      </c>
      <c r="BP88" s="442">
        <v>0.557638527682942</v>
      </c>
      <c r="BQ88" s="442">
        <v>-0.127793314224928</v>
      </c>
      <c r="BR88" s="465" t="s">
        <v>29</v>
      </c>
      <c r="BS88" s="490">
        <v>6.20749515985129</v>
      </c>
      <c r="BT88" s="491">
        <v>3.46153846153846</v>
      </c>
      <c r="BU88" s="442">
        <v>1.79327637951259</v>
      </c>
      <c r="BV88" s="492">
        <v>2.74595669831283</v>
      </c>
      <c r="BW88" s="493" t="s">
        <v>29</v>
      </c>
      <c r="BX88" s="490">
        <v>-4.0426465946804</v>
      </c>
      <c r="BY88" s="491">
        <v>-2.68974358846154</v>
      </c>
      <c r="BZ88" s="442">
        <v>0.497014134721783</v>
      </c>
      <c r="CA88" s="492">
        <v>-1.35290300621886</v>
      </c>
      <c r="CB88" s="493" t="s">
        <v>29</v>
      </c>
      <c r="CC88" s="477"/>
    </row>
    <row r="89" s="159" customFormat="1" outlineLevel="2" spans="1:81">
      <c r="A89" s="451" t="s">
        <v>109</v>
      </c>
      <c r="B89" s="440">
        <v>0</v>
      </c>
      <c r="C89" s="441">
        <v>0</v>
      </c>
      <c r="D89" s="442" t="s">
        <v>29</v>
      </c>
      <c r="E89" s="443">
        <v>0</v>
      </c>
      <c r="F89" s="444">
        <v>0</v>
      </c>
      <c r="G89" s="440">
        <v>0</v>
      </c>
      <c r="H89" s="441">
        <v>0</v>
      </c>
      <c r="I89" s="442" t="s">
        <v>29</v>
      </c>
      <c r="J89" s="443">
        <v>0</v>
      </c>
      <c r="K89" s="444">
        <v>0</v>
      </c>
      <c r="L89" s="440">
        <v>0</v>
      </c>
      <c r="M89" s="441">
        <v>0</v>
      </c>
      <c r="N89" s="442" t="s">
        <v>29</v>
      </c>
      <c r="O89" s="443">
        <v>0</v>
      </c>
      <c r="P89" s="444">
        <v>0</v>
      </c>
      <c r="Q89" s="440">
        <v>0</v>
      </c>
      <c r="R89" s="441">
        <v>0</v>
      </c>
      <c r="S89" s="442" t="s">
        <v>29</v>
      </c>
      <c r="T89" s="443">
        <v>0</v>
      </c>
      <c r="U89" s="444">
        <v>0</v>
      </c>
      <c r="V89" s="458" t="s">
        <v>29</v>
      </c>
      <c r="W89" s="442" t="s">
        <v>29</v>
      </c>
      <c r="X89" s="442" t="s">
        <v>29</v>
      </c>
      <c r="Y89" s="464" t="s">
        <v>29</v>
      </c>
      <c r="Z89" s="465" t="s">
        <v>29</v>
      </c>
      <c r="AA89" s="440">
        <v>0</v>
      </c>
      <c r="AB89" s="441">
        <v>0</v>
      </c>
      <c r="AC89" s="442" t="s">
        <v>29</v>
      </c>
      <c r="AD89" s="443">
        <v>0</v>
      </c>
      <c r="AE89" s="466">
        <v>0</v>
      </c>
      <c r="AF89" s="440">
        <v>0</v>
      </c>
      <c r="AG89" s="441">
        <v>0</v>
      </c>
      <c r="AH89" s="442" t="s">
        <v>29</v>
      </c>
      <c r="AI89" s="443">
        <v>0</v>
      </c>
      <c r="AJ89" s="444">
        <v>0</v>
      </c>
      <c r="AK89" s="440">
        <v>0</v>
      </c>
      <c r="AL89" s="441">
        <v>0</v>
      </c>
      <c r="AM89" s="442" t="s">
        <v>29</v>
      </c>
      <c r="AN89" s="443">
        <v>0</v>
      </c>
      <c r="AO89" s="444">
        <v>0</v>
      </c>
      <c r="AP89" s="440">
        <v>0</v>
      </c>
      <c r="AQ89" s="441">
        <v>0</v>
      </c>
      <c r="AR89" s="477" t="s">
        <v>29</v>
      </c>
      <c r="AS89" s="443">
        <v>0</v>
      </c>
      <c r="AT89" s="444">
        <v>0</v>
      </c>
      <c r="AU89" s="440">
        <v>0</v>
      </c>
      <c r="AV89" s="441">
        <v>0</v>
      </c>
      <c r="AW89" s="477" t="s">
        <v>29</v>
      </c>
      <c r="AX89" s="481">
        <v>0</v>
      </c>
      <c r="AY89" s="444">
        <v>0</v>
      </c>
      <c r="AZ89" s="458" t="s">
        <v>29</v>
      </c>
      <c r="BA89" s="442" t="s">
        <v>29</v>
      </c>
      <c r="BB89" s="442" t="s">
        <v>29</v>
      </c>
      <c r="BC89" s="464" t="s">
        <v>29</v>
      </c>
      <c r="BD89" s="465" t="s">
        <v>29</v>
      </c>
      <c r="BE89" s="490">
        <v>0</v>
      </c>
      <c r="BF89" s="491">
        <v>0</v>
      </c>
      <c r="BG89" s="442" t="s">
        <v>29</v>
      </c>
      <c r="BH89" s="492">
        <v>0</v>
      </c>
      <c r="BI89" s="493">
        <v>0</v>
      </c>
      <c r="BJ89" s="498">
        <v>0</v>
      </c>
      <c r="BK89" s="498" t="s">
        <v>29</v>
      </c>
      <c r="BL89" s="442" t="s">
        <v>29</v>
      </c>
      <c r="BM89" s="498" t="s">
        <v>29</v>
      </c>
      <c r="BN89" s="458" t="s">
        <v>29</v>
      </c>
      <c r="BO89" s="442" t="s">
        <v>29</v>
      </c>
      <c r="BP89" s="442" t="s">
        <v>29</v>
      </c>
      <c r="BQ89" s="442" t="s">
        <v>29</v>
      </c>
      <c r="BR89" s="465" t="s">
        <v>29</v>
      </c>
      <c r="BS89" s="490" t="s">
        <v>29</v>
      </c>
      <c r="BT89" s="491" t="s">
        <v>29</v>
      </c>
      <c r="BU89" s="442" t="s">
        <v>29</v>
      </c>
      <c r="BV89" s="492" t="s">
        <v>29</v>
      </c>
      <c r="BW89" s="493" t="s">
        <v>29</v>
      </c>
      <c r="BX89" s="490" t="s">
        <v>29</v>
      </c>
      <c r="BY89" s="491" t="s">
        <v>29</v>
      </c>
      <c r="BZ89" s="442" t="s">
        <v>29</v>
      </c>
      <c r="CA89" s="492" t="s">
        <v>29</v>
      </c>
      <c r="CB89" s="493" t="s">
        <v>29</v>
      </c>
      <c r="CC89" s="477"/>
    </row>
    <row r="90" s="159" customFormat="1" outlineLevel="2" spans="1:81">
      <c r="A90" s="451" t="s">
        <v>189</v>
      </c>
      <c r="B90" s="440">
        <v>0</v>
      </c>
      <c r="C90" s="441">
        <v>0</v>
      </c>
      <c r="D90" s="442" t="s">
        <v>29</v>
      </c>
      <c r="E90" s="443">
        <v>0</v>
      </c>
      <c r="F90" s="444">
        <v>0</v>
      </c>
      <c r="G90" s="440">
        <v>0</v>
      </c>
      <c r="H90" s="441">
        <v>0</v>
      </c>
      <c r="I90" s="442" t="s">
        <v>29</v>
      </c>
      <c r="J90" s="443">
        <v>0</v>
      </c>
      <c r="K90" s="444">
        <v>0</v>
      </c>
      <c r="L90" s="440">
        <v>0</v>
      </c>
      <c r="M90" s="441">
        <v>0</v>
      </c>
      <c r="N90" s="442" t="s">
        <v>29</v>
      </c>
      <c r="O90" s="443">
        <v>0</v>
      </c>
      <c r="P90" s="444">
        <v>0</v>
      </c>
      <c r="Q90" s="440">
        <v>0</v>
      </c>
      <c r="R90" s="441">
        <v>0</v>
      </c>
      <c r="S90" s="442" t="s">
        <v>29</v>
      </c>
      <c r="T90" s="443">
        <v>0</v>
      </c>
      <c r="U90" s="444">
        <v>0</v>
      </c>
      <c r="V90" s="458" t="s">
        <v>29</v>
      </c>
      <c r="W90" s="442" t="s">
        <v>29</v>
      </c>
      <c r="X90" s="442" t="s">
        <v>29</v>
      </c>
      <c r="Y90" s="464" t="s">
        <v>29</v>
      </c>
      <c r="Z90" s="465" t="s">
        <v>29</v>
      </c>
      <c r="AA90" s="440">
        <v>0</v>
      </c>
      <c r="AB90" s="441">
        <v>0</v>
      </c>
      <c r="AC90" s="442" t="s">
        <v>29</v>
      </c>
      <c r="AD90" s="443">
        <v>0</v>
      </c>
      <c r="AE90" s="466">
        <v>0</v>
      </c>
      <c r="AF90" s="440">
        <v>0</v>
      </c>
      <c r="AG90" s="441">
        <v>0</v>
      </c>
      <c r="AH90" s="442" t="s">
        <v>29</v>
      </c>
      <c r="AI90" s="443">
        <v>0</v>
      </c>
      <c r="AJ90" s="444">
        <v>0</v>
      </c>
      <c r="AK90" s="440">
        <v>0</v>
      </c>
      <c r="AL90" s="441">
        <v>0</v>
      </c>
      <c r="AM90" s="442" t="s">
        <v>29</v>
      </c>
      <c r="AN90" s="443">
        <v>0</v>
      </c>
      <c r="AO90" s="444">
        <v>0</v>
      </c>
      <c r="AP90" s="440">
        <v>0</v>
      </c>
      <c r="AQ90" s="441">
        <v>0</v>
      </c>
      <c r="AR90" s="477" t="s">
        <v>29</v>
      </c>
      <c r="AS90" s="443">
        <v>0</v>
      </c>
      <c r="AT90" s="444">
        <v>0</v>
      </c>
      <c r="AU90" s="440">
        <v>0</v>
      </c>
      <c r="AV90" s="441">
        <v>0</v>
      </c>
      <c r="AW90" s="477" t="s">
        <v>29</v>
      </c>
      <c r="AX90" s="481">
        <v>0</v>
      </c>
      <c r="AY90" s="444">
        <v>0</v>
      </c>
      <c r="AZ90" s="458" t="s">
        <v>29</v>
      </c>
      <c r="BA90" s="442" t="s">
        <v>29</v>
      </c>
      <c r="BB90" s="442" t="s">
        <v>29</v>
      </c>
      <c r="BC90" s="464" t="s">
        <v>29</v>
      </c>
      <c r="BD90" s="465" t="s">
        <v>29</v>
      </c>
      <c r="BE90" s="490">
        <v>0</v>
      </c>
      <c r="BF90" s="491">
        <v>0</v>
      </c>
      <c r="BG90" s="442" t="s">
        <v>29</v>
      </c>
      <c r="BH90" s="492">
        <v>0</v>
      </c>
      <c r="BI90" s="493">
        <v>0</v>
      </c>
      <c r="BJ90" s="498">
        <v>0</v>
      </c>
      <c r="BK90" s="498" t="s">
        <v>29</v>
      </c>
      <c r="BL90" s="442" t="s">
        <v>29</v>
      </c>
      <c r="BM90" s="498" t="s">
        <v>29</v>
      </c>
      <c r="BN90" s="458" t="s">
        <v>29</v>
      </c>
      <c r="BO90" s="442" t="s">
        <v>29</v>
      </c>
      <c r="BP90" s="442" t="s">
        <v>29</v>
      </c>
      <c r="BQ90" s="442" t="s">
        <v>29</v>
      </c>
      <c r="BR90" s="465" t="s">
        <v>29</v>
      </c>
      <c r="BS90" s="490" t="s">
        <v>29</v>
      </c>
      <c r="BT90" s="491" t="s">
        <v>29</v>
      </c>
      <c r="BU90" s="442" t="s">
        <v>29</v>
      </c>
      <c r="BV90" s="492" t="s">
        <v>29</v>
      </c>
      <c r="BW90" s="493" t="s">
        <v>29</v>
      </c>
      <c r="BX90" s="490" t="s">
        <v>29</v>
      </c>
      <c r="BY90" s="491" t="s">
        <v>29</v>
      </c>
      <c r="BZ90" s="442" t="s">
        <v>29</v>
      </c>
      <c r="CA90" s="492" t="s">
        <v>29</v>
      </c>
      <c r="CB90" s="493" t="s">
        <v>29</v>
      </c>
      <c r="CC90" s="477"/>
    </row>
    <row r="91" s="159" customFormat="1" outlineLevel="2" spans="1:81">
      <c r="A91" s="451" t="s">
        <v>110</v>
      </c>
      <c r="B91" s="440">
        <v>0</v>
      </c>
      <c r="C91" s="441">
        <v>0</v>
      </c>
      <c r="D91" s="442" t="s">
        <v>29</v>
      </c>
      <c r="E91" s="443">
        <v>0</v>
      </c>
      <c r="F91" s="444">
        <v>0</v>
      </c>
      <c r="G91" s="440">
        <v>0</v>
      </c>
      <c r="H91" s="441">
        <v>0</v>
      </c>
      <c r="I91" s="442" t="s">
        <v>29</v>
      </c>
      <c r="J91" s="443">
        <v>0</v>
      </c>
      <c r="K91" s="444">
        <v>0</v>
      </c>
      <c r="L91" s="440">
        <v>0</v>
      </c>
      <c r="M91" s="441">
        <v>0</v>
      </c>
      <c r="N91" s="442" t="s">
        <v>29</v>
      </c>
      <c r="O91" s="443">
        <v>0</v>
      </c>
      <c r="P91" s="444">
        <v>0</v>
      </c>
      <c r="Q91" s="440">
        <v>0</v>
      </c>
      <c r="R91" s="441">
        <v>0</v>
      </c>
      <c r="S91" s="442" t="s">
        <v>29</v>
      </c>
      <c r="T91" s="443">
        <v>0</v>
      </c>
      <c r="U91" s="444">
        <v>0</v>
      </c>
      <c r="V91" s="458" t="s">
        <v>29</v>
      </c>
      <c r="W91" s="442" t="s">
        <v>29</v>
      </c>
      <c r="X91" s="442" t="s">
        <v>29</v>
      </c>
      <c r="Y91" s="464" t="s">
        <v>29</v>
      </c>
      <c r="Z91" s="465" t="s">
        <v>29</v>
      </c>
      <c r="AA91" s="440">
        <v>0</v>
      </c>
      <c r="AB91" s="441">
        <v>0</v>
      </c>
      <c r="AC91" s="442" t="s">
        <v>29</v>
      </c>
      <c r="AD91" s="443">
        <v>0</v>
      </c>
      <c r="AE91" s="466">
        <v>0</v>
      </c>
      <c r="AF91" s="440">
        <v>0</v>
      </c>
      <c r="AG91" s="441">
        <v>0</v>
      </c>
      <c r="AH91" s="442" t="s">
        <v>29</v>
      </c>
      <c r="AI91" s="443">
        <v>0</v>
      </c>
      <c r="AJ91" s="444">
        <v>0</v>
      </c>
      <c r="AK91" s="440">
        <v>0</v>
      </c>
      <c r="AL91" s="441">
        <v>0</v>
      </c>
      <c r="AM91" s="442" t="s">
        <v>29</v>
      </c>
      <c r="AN91" s="443">
        <v>0</v>
      </c>
      <c r="AO91" s="444">
        <v>0</v>
      </c>
      <c r="AP91" s="440">
        <v>0</v>
      </c>
      <c r="AQ91" s="441">
        <v>0</v>
      </c>
      <c r="AR91" s="477" t="s">
        <v>29</v>
      </c>
      <c r="AS91" s="443">
        <v>0</v>
      </c>
      <c r="AT91" s="444">
        <v>0</v>
      </c>
      <c r="AU91" s="440">
        <v>0</v>
      </c>
      <c r="AV91" s="441">
        <v>0</v>
      </c>
      <c r="AW91" s="477" t="s">
        <v>29</v>
      </c>
      <c r="AX91" s="481">
        <v>0</v>
      </c>
      <c r="AY91" s="444">
        <v>0</v>
      </c>
      <c r="AZ91" s="458" t="s">
        <v>29</v>
      </c>
      <c r="BA91" s="442" t="s">
        <v>29</v>
      </c>
      <c r="BB91" s="442" t="s">
        <v>29</v>
      </c>
      <c r="BC91" s="464" t="s">
        <v>29</v>
      </c>
      <c r="BD91" s="465" t="s">
        <v>29</v>
      </c>
      <c r="BE91" s="490">
        <v>0</v>
      </c>
      <c r="BF91" s="491">
        <v>45</v>
      </c>
      <c r="BG91" s="442">
        <v>0</v>
      </c>
      <c r="BH91" s="492">
        <v>-45</v>
      </c>
      <c r="BI91" s="493">
        <v>0</v>
      </c>
      <c r="BJ91" s="498" t="s">
        <v>29</v>
      </c>
      <c r="BK91" s="498">
        <v>0</v>
      </c>
      <c r="BL91" s="442" t="s">
        <v>29</v>
      </c>
      <c r="BM91" s="498" t="s">
        <v>29</v>
      </c>
      <c r="BN91" s="458" t="s">
        <v>29</v>
      </c>
      <c r="BO91" s="442" t="s">
        <v>29</v>
      </c>
      <c r="BP91" s="442" t="s">
        <v>29</v>
      </c>
      <c r="BQ91" s="442" t="s">
        <v>29</v>
      </c>
      <c r="BR91" s="465" t="s">
        <v>29</v>
      </c>
      <c r="BS91" s="490" t="s">
        <v>29</v>
      </c>
      <c r="BT91" s="491" t="s">
        <v>29</v>
      </c>
      <c r="BU91" s="442" t="s">
        <v>29</v>
      </c>
      <c r="BV91" s="492" t="s">
        <v>29</v>
      </c>
      <c r="BW91" s="493" t="s">
        <v>29</v>
      </c>
      <c r="BX91" s="490" t="s">
        <v>29</v>
      </c>
      <c r="BY91" s="491" t="s">
        <v>29</v>
      </c>
      <c r="BZ91" s="442" t="s">
        <v>29</v>
      </c>
      <c r="CA91" s="492" t="s">
        <v>29</v>
      </c>
      <c r="CB91" s="493" t="s">
        <v>29</v>
      </c>
      <c r="CC91" s="477"/>
    </row>
    <row r="92" s="159" customFormat="1" outlineLevel="2" spans="1:81">
      <c r="A92" s="451" t="s">
        <v>111</v>
      </c>
      <c r="B92" s="440">
        <v>0</v>
      </c>
      <c r="C92" s="441">
        <v>0</v>
      </c>
      <c r="D92" s="442" t="s">
        <v>29</v>
      </c>
      <c r="E92" s="443">
        <v>0</v>
      </c>
      <c r="F92" s="444">
        <v>0</v>
      </c>
      <c r="G92" s="440">
        <v>0</v>
      </c>
      <c r="H92" s="441">
        <v>0</v>
      </c>
      <c r="I92" s="442" t="s">
        <v>29</v>
      </c>
      <c r="J92" s="443">
        <v>0</v>
      </c>
      <c r="K92" s="444">
        <v>0</v>
      </c>
      <c r="L92" s="440">
        <v>0</v>
      </c>
      <c r="M92" s="441">
        <v>0</v>
      </c>
      <c r="N92" s="442" t="s">
        <v>29</v>
      </c>
      <c r="O92" s="443">
        <v>0</v>
      </c>
      <c r="P92" s="444">
        <v>0</v>
      </c>
      <c r="Q92" s="440">
        <v>0</v>
      </c>
      <c r="R92" s="441">
        <v>0</v>
      </c>
      <c r="S92" s="442" t="s">
        <v>29</v>
      </c>
      <c r="T92" s="443">
        <v>0</v>
      </c>
      <c r="U92" s="444">
        <v>0</v>
      </c>
      <c r="V92" s="458" t="s">
        <v>29</v>
      </c>
      <c r="W92" s="442" t="s">
        <v>29</v>
      </c>
      <c r="X92" s="442" t="s">
        <v>29</v>
      </c>
      <c r="Y92" s="464" t="s">
        <v>29</v>
      </c>
      <c r="Z92" s="465" t="s">
        <v>29</v>
      </c>
      <c r="AA92" s="440">
        <v>0</v>
      </c>
      <c r="AB92" s="441">
        <v>0</v>
      </c>
      <c r="AC92" s="442" t="s">
        <v>29</v>
      </c>
      <c r="AD92" s="443">
        <v>0</v>
      </c>
      <c r="AE92" s="466">
        <v>0</v>
      </c>
      <c r="AF92" s="440">
        <v>0</v>
      </c>
      <c r="AG92" s="441">
        <v>0</v>
      </c>
      <c r="AH92" s="442" t="s">
        <v>29</v>
      </c>
      <c r="AI92" s="443">
        <v>0</v>
      </c>
      <c r="AJ92" s="444">
        <v>0</v>
      </c>
      <c r="AK92" s="440">
        <v>0</v>
      </c>
      <c r="AL92" s="441">
        <v>0</v>
      </c>
      <c r="AM92" s="442" t="s">
        <v>29</v>
      </c>
      <c r="AN92" s="443">
        <v>0</v>
      </c>
      <c r="AO92" s="444">
        <v>0</v>
      </c>
      <c r="AP92" s="440">
        <v>0</v>
      </c>
      <c r="AQ92" s="441">
        <v>0</v>
      </c>
      <c r="AR92" s="477" t="s">
        <v>29</v>
      </c>
      <c r="AS92" s="443">
        <v>0</v>
      </c>
      <c r="AT92" s="444">
        <v>0</v>
      </c>
      <c r="AU92" s="440">
        <v>0</v>
      </c>
      <c r="AV92" s="441">
        <v>0</v>
      </c>
      <c r="AW92" s="477" t="s">
        <v>29</v>
      </c>
      <c r="AX92" s="481">
        <v>0</v>
      </c>
      <c r="AY92" s="444">
        <v>0</v>
      </c>
      <c r="AZ92" s="458" t="s">
        <v>29</v>
      </c>
      <c r="BA92" s="442" t="s">
        <v>29</v>
      </c>
      <c r="BB92" s="442" t="s">
        <v>29</v>
      </c>
      <c r="BC92" s="464" t="s">
        <v>29</v>
      </c>
      <c r="BD92" s="465" t="s">
        <v>29</v>
      </c>
      <c r="BE92" s="490">
        <v>0</v>
      </c>
      <c r="BF92" s="491">
        <v>0</v>
      </c>
      <c r="BG92" s="442" t="s">
        <v>29</v>
      </c>
      <c r="BH92" s="492">
        <v>0</v>
      </c>
      <c r="BI92" s="493">
        <v>0</v>
      </c>
      <c r="BJ92" s="498" t="s">
        <v>29</v>
      </c>
      <c r="BK92" s="498" t="s">
        <v>29</v>
      </c>
      <c r="BL92" s="442" t="s">
        <v>29</v>
      </c>
      <c r="BM92" s="498" t="s">
        <v>29</v>
      </c>
      <c r="BN92" s="458" t="s">
        <v>29</v>
      </c>
      <c r="BO92" s="442" t="s">
        <v>29</v>
      </c>
      <c r="BP92" s="442" t="s">
        <v>29</v>
      </c>
      <c r="BQ92" s="442" t="s">
        <v>29</v>
      </c>
      <c r="BR92" s="465" t="s">
        <v>29</v>
      </c>
      <c r="BS92" s="490" t="s">
        <v>29</v>
      </c>
      <c r="BT92" s="491" t="s">
        <v>29</v>
      </c>
      <c r="BU92" s="442" t="s">
        <v>29</v>
      </c>
      <c r="BV92" s="492" t="s">
        <v>29</v>
      </c>
      <c r="BW92" s="493" t="s">
        <v>29</v>
      </c>
      <c r="BX92" s="490" t="s">
        <v>29</v>
      </c>
      <c r="BY92" s="491" t="s">
        <v>29</v>
      </c>
      <c r="BZ92" s="442" t="s">
        <v>29</v>
      </c>
      <c r="CA92" s="492" t="s">
        <v>29</v>
      </c>
      <c r="CB92" s="493" t="s">
        <v>29</v>
      </c>
      <c r="CC92" s="477"/>
    </row>
    <row r="93" s="159" customFormat="1" outlineLevel="2" spans="1:81">
      <c r="A93" s="451" t="s">
        <v>184</v>
      </c>
      <c r="B93" s="440">
        <v>0</v>
      </c>
      <c r="C93" s="441">
        <v>0</v>
      </c>
      <c r="D93" s="442" t="s">
        <v>29</v>
      </c>
      <c r="E93" s="443">
        <v>0</v>
      </c>
      <c r="F93" s="444">
        <v>0</v>
      </c>
      <c r="G93" s="440">
        <v>0</v>
      </c>
      <c r="H93" s="441">
        <v>0</v>
      </c>
      <c r="I93" s="442" t="s">
        <v>29</v>
      </c>
      <c r="J93" s="443">
        <v>0</v>
      </c>
      <c r="K93" s="444">
        <v>0</v>
      </c>
      <c r="L93" s="440">
        <v>0</v>
      </c>
      <c r="M93" s="441">
        <v>0</v>
      </c>
      <c r="N93" s="442" t="s">
        <v>29</v>
      </c>
      <c r="O93" s="443">
        <v>0</v>
      </c>
      <c r="P93" s="444">
        <v>0</v>
      </c>
      <c r="Q93" s="440">
        <v>0</v>
      </c>
      <c r="R93" s="441">
        <v>0</v>
      </c>
      <c r="S93" s="442" t="s">
        <v>29</v>
      </c>
      <c r="T93" s="443">
        <v>0</v>
      </c>
      <c r="U93" s="444">
        <v>0</v>
      </c>
      <c r="V93" s="458" t="s">
        <v>29</v>
      </c>
      <c r="W93" s="442" t="s">
        <v>29</v>
      </c>
      <c r="X93" s="442" t="s">
        <v>29</v>
      </c>
      <c r="Y93" s="464" t="s">
        <v>29</v>
      </c>
      <c r="Z93" s="465" t="s">
        <v>29</v>
      </c>
      <c r="AA93" s="440">
        <v>0</v>
      </c>
      <c r="AB93" s="441">
        <v>0</v>
      </c>
      <c r="AC93" s="442" t="s">
        <v>29</v>
      </c>
      <c r="AD93" s="443">
        <v>0</v>
      </c>
      <c r="AE93" s="466">
        <v>0</v>
      </c>
      <c r="AF93" s="440">
        <v>0</v>
      </c>
      <c r="AG93" s="441">
        <v>0</v>
      </c>
      <c r="AH93" s="442" t="s">
        <v>29</v>
      </c>
      <c r="AI93" s="443">
        <v>0</v>
      </c>
      <c r="AJ93" s="444">
        <v>0</v>
      </c>
      <c r="AK93" s="440">
        <v>0</v>
      </c>
      <c r="AL93" s="441">
        <v>0</v>
      </c>
      <c r="AM93" s="442" t="s">
        <v>29</v>
      </c>
      <c r="AN93" s="443">
        <v>0</v>
      </c>
      <c r="AO93" s="444">
        <v>0</v>
      </c>
      <c r="AP93" s="440">
        <v>0</v>
      </c>
      <c r="AQ93" s="441">
        <v>0</v>
      </c>
      <c r="AR93" s="477" t="s">
        <v>29</v>
      </c>
      <c r="AS93" s="443">
        <v>0</v>
      </c>
      <c r="AT93" s="444">
        <v>0</v>
      </c>
      <c r="AU93" s="440">
        <v>0</v>
      </c>
      <c r="AV93" s="441">
        <v>0</v>
      </c>
      <c r="AW93" s="477" t="s">
        <v>29</v>
      </c>
      <c r="AX93" s="481">
        <v>0</v>
      </c>
      <c r="AY93" s="444">
        <v>0</v>
      </c>
      <c r="AZ93" s="458" t="s">
        <v>29</v>
      </c>
      <c r="BA93" s="442" t="s">
        <v>29</v>
      </c>
      <c r="BB93" s="442" t="s">
        <v>29</v>
      </c>
      <c r="BC93" s="464" t="s">
        <v>29</v>
      </c>
      <c r="BD93" s="465" t="s">
        <v>29</v>
      </c>
      <c r="BE93" s="490">
        <v>0</v>
      </c>
      <c r="BF93" s="491">
        <v>0</v>
      </c>
      <c r="BG93" s="442" t="s">
        <v>29</v>
      </c>
      <c r="BH93" s="492">
        <v>0</v>
      </c>
      <c r="BI93" s="493">
        <v>0</v>
      </c>
      <c r="BJ93" s="498" t="s">
        <v>29</v>
      </c>
      <c r="BK93" s="498" t="s">
        <v>29</v>
      </c>
      <c r="BL93" s="442" t="s">
        <v>29</v>
      </c>
      <c r="BM93" s="498" t="s">
        <v>29</v>
      </c>
      <c r="BN93" s="458" t="s">
        <v>29</v>
      </c>
      <c r="BO93" s="442" t="s">
        <v>29</v>
      </c>
      <c r="BP93" s="442" t="s">
        <v>29</v>
      </c>
      <c r="BQ93" s="442" t="s">
        <v>29</v>
      </c>
      <c r="BR93" s="465" t="s">
        <v>29</v>
      </c>
      <c r="BS93" s="490" t="s">
        <v>29</v>
      </c>
      <c r="BT93" s="491" t="s">
        <v>29</v>
      </c>
      <c r="BU93" s="442" t="s">
        <v>29</v>
      </c>
      <c r="BV93" s="492" t="s">
        <v>29</v>
      </c>
      <c r="BW93" s="493" t="s">
        <v>29</v>
      </c>
      <c r="BX93" s="490" t="s">
        <v>29</v>
      </c>
      <c r="BY93" s="491" t="s">
        <v>29</v>
      </c>
      <c r="BZ93" s="442" t="s">
        <v>29</v>
      </c>
      <c r="CA93" s="492" t="s">
        <v>29</v>
      </c>
      <c r="CB93" s="493" t="s">
        <v>29</v>
      </c>
      <c r="CC93" s="477"/>
    </row>
    <row r="94" s="163" customFormat="1" spans="1:81">
      <c r="A94" s="445" t="s">
        <v>112</v>
      </c>
      <c r="B94" s="446">
        <v>302.233263999999</v>
      </c>
      <c r="C94" s="447">
        <v>379</v>
      </c>
      <c r="D94" s="448">
        <v>0.797449245382584</v>
      </c>
      <c r="E94" s="447">
        <v>-76.7667360000006</v>
      </c>
      <c r="F94" s="449">
        <v>0</v>
      </c>
      <c r="G94" s="446">
        <v>0.00512000000000068</v>
      </c>
      <c r="H94" s="447">
        <v>0</v>
      </c>
      <c r="I94" s="448" t="s">
        <v>29</v>
      </c>
      <c r="J94" s="447">
        <v>0.00512000000000068</v>
      </c>
      <c r="K94" s="449">
        <v>0</v>
      </c>
      <c r="L94" s="446">
        <v>164.438716</v>
      </c>
      <c r="M94" s="447">
        <v>213.55</v>
      </c>
      <c r="N94" s="448">
        <v>0.770024425193163</v>
      </c>
      <c r="O94" s="447">
        <v>-49.111284</v>
      </c>
      <c r="P94" s="449">
        <v>0</v>
      </c>
      <c r="Q94" s="446">
        <v>-27.9512190000005</v>
      </c>
      <c r="R94" s="447">
        <v>60.45</v>
      </c>
      <c r="S94" s="448">
        <v>-0.462385756823829</v>
      </c>
      <c r="T94" s="447">
        <v>-88.4012190000005</v>
      </c>
      <c r="U94" s="459">
        <v>0</v>
      </c>
      <c r="V94" s="460">
        <v>-0.0924822722359261</v>
      </c>
      <c r="W94" s="448">
        <v>0.159498680738786</v>
      </c>
      <c r="X94" s="448">
        <v>-0.579830954134259</v>
      </c>
      <c r="Y94" s="467">
        <v>-0.251980952974712</v>
      </c>
      <c r="Z94" s="468" t="s">
        <v>29</v>
      </c>
      <c r="AA94" s="446">
        <v>181.714416</v>
      </c>
      <c r="AB94" s="447">
        <v>123.5</v>
      </c>
      <c r="AC94" s="448">
        <v>1.47137178947368</v>
      </c>
      <c r="AD94" s="447">
        <v>58.2144159999998</v>
      </c>
      <c r="AE94" s="469">
        <v>0</v>
      </c>
      <c r="AF94" s="446">
        <v>39.749258</v>
      </c>
      <c r="AG94" s="447">
        <v>34.91498099</v>
      </c>
      <c r="AH94" s="448">
        <v>1.13845853192315</v>
      </c>
      <c r="AI94" s="447">
        <v>4.83427700999997</v>
      </c>
      <c r="AJ94" s="449">
        <v>0</v>
      </c>
      <c r="AK94" s="446">
        <v>5e-6</v>
      </c>
      <c r="AL94" s="447">
        <v>0</v>
      </c>
      <c r="AM94" s="448" t="s">
        <v>29</v>
      </c>
      <c r="AN94" s="447">
        <v>5e-6</v>
      </c>
      <c r="AO94" s="449">
        <v>0</v>
      </c>
      <c r="AP94" s="446">
        <v>0.018544</v>
      </c>
      <c r="AQ94" s="447">
        <v>0</v>
      </c>
      <c r="AR94" s="467" t="s">
        <v>29</v>
      </c>
      <c r="AS94" s="447">
        <v>0.018544</v>
      </c>
      <c r="AT94" s="449">
        <v>0</v>
      </c>
      <c r="AU94" s="446">
        <v>-83.6927850000004</v>
      </c>
      <c r="AV94" s="447">
        <v>7.03501901</v>
      </c>
      <c r="AW94" s="467">
        <v>-11.896596850845</v>
      </c>
      <c r="AX94" s="482">
        <v>-90.7278040100004</v>
      </c>
      <c r="AY94" s="449">
        <v>0</v>
      </c>
      <c r="AZ94" s="460">
        <v>-0.27691453909587</v>
      </c>
      <c r="BA94" s="448">
        <v>0.0185620554353562</v>
      </c>
      <c r="BB94" s="448">
        <v>-14.9183122558947</v>
      </c>
      <c r="BC94" s="467">
        <v>-0.295476594531227</v>
      </c>
      <c r="BD94" s="468" t="s">
        <v>29</v>
      </c>
      <c r="BE94" s="494">
        <v>299</v>
      </c>
      <c r="BF94" s="495">
        <v>117</v>
      </c>
      <c r="BG94" s="448">
        <v>2.55555555555556</v>
      </c>
      <c r="BH94" s="448">
        <v>182</v>
      </c>
      <c r="BI94" s="496">
        <v>4.99999999666667</v>
      </c>
      <c r="BJ94" s="497">
        <v>1.06121230337078</v>
      </c>
      <c r="BK94" s="497">
        <v>2.6994301994302</v>
      </c>
      <c r="BL94" s="448">
        <v>0.393124557765853</v>
      </c>
      <c r="BM94" s="497">
        <v>-1.63821789605942</v>
      </c>
      <c r="BN94" s="460">
        <v>0.601238968851556</v>
      </c>
      <c r="BO94" s="448">
        <v>0.325857519788918</v>
      </c>
      <c r="BP94" s="448">
        <v>1.8450977262732</v>
      </c>
      <c r="BQ94" s="448">
        <v>0.275381449062638</v>
      </c>
      <c r="BR94" s="468" t="s">
        <v>29</v>
      </c>
      <c r="BS94" s="494">
        <v>1.66323217856309</v>
      </c>
      <c r="BT94" s="495">
        <v>3.06882591093117</v>
      </c>
      <c r="BU94" s="448">
        <v>0.541976712539688</v>
      </c>
      <c r="BV94" s="448">
        <v>-1.40559373236808</v>
      </c>
      <c r="BW94" s="496" t="s">
        <v>29</v>
      </c>
      <c r="BX94" s="494">
        <v>-0.460573172136219</v>
      </c>
      <c r="BY94" s="495">
        <v>0.0569637166801619</v>
      </c>
      <c r="BZ94" s="448">
        <v>-8.08537783309032</v>
      </c>
      <c r="CA94" s="448">
        <v>-0.517536888816381</v>
      </c>
      <c r="CB94" s="496" t="s">
        <v>29</v>
      </c>
      <c r="CC94" s="477"/>
    </row>
    <row r="95" s="163" customFormat="1" spans="1:81">
      <c r="A95" s="445" t="s">
        <v>113</v>
      </c>
      <c r="B95" s="446">
        <v>0</v>
      </c>
      <c r="C95" s="447">
        <v>0</v>
      </c>
      <c r="D95" s="448" t="s">
        <v>29</v>
      </c>
      <c r="E95" s="447">
        <v>0</v>
      </c>
      <c r="F95" s="449">
        <v>0</v>
      </c>
      <c r="G95" s="446">
        <v>0</v>
      </c>
      <c r="H95" s="447">
        <v>0</v>
      </c>
      <c r="I95" s="448" t="s">
        <v>29</v>
      </c>
      <c r="J95" s="447">
        <v>0</v>
      </c>
      <c r="K95" s="449">
        <v>0</v>
      </c>
      <c r="L95" s="446">
        <v>0</v>
      </c>
      <c r="M95" s="447">
        <v>0</v>
      </c>
      <c r="N95" s="448" t="s">
        <v>29</v>
      </c>
      <c r="O95" s="447">
        <v>0</v>
      </c>
      <c r="P95" s="449">
        <v>0</v>
      </c>
      <c r="Q95" s="446">
        <v>0</v>
      </c>
      <c r="R95" s="447">
        <v>0</v>
      </c>
      <c r="S95" s="448" t="s">
        <v>29</v>
      </c>
      <c r="T95" s="447">
        <v>0</v>
      </c>
      <c r="U95" s="459">
        <v>0</v>
      </c>
      <c r="V95" s="460" t="s">
        <v>29</v>
      </c>
      <c r="W95" s="448" t="s">
        <v>29</v>
      </c>
      <c r="X95" s="448" t="s">
        <v>29</v>
      </c>
      <c r="Y95" s="467" t="s">
        <v>29</v>
      </c>
      <c r="Z95" s="468" t="s">
        <v>29</v>
      </c>
      <c r="AA95" s="446">
        <v>15.246255</v>
      </c>
      <c r="AB95" s="447">
        <v>18.30321519</v>
      </c>
      <c r="AC95" s="448">
        <v>0.832982338989807</v>
      </c>
      <c r="AD95" s="447">
        <v>-3.05696019000003</v>
      </c>
      <c r="AE95" s="469">
        <v>8.923593</v>
      </c>
      <c r="AF95" s="446">
        <v>3.82497</v>
      </c>
      <c r="AG95" s="447">
        <v>4.24635</v>
      </c>
      <c r="AH95" s="448">
        <v>0.900766540676111</v>
      </c>
      <c r="AI95" s="447">
        <v>-0.421379999999995</v>
      </c>
      <c r="AJ95" s="449">
        <v>2.010889</v>
      </c>
      <c r="AK95" s="446">
        <v>0</v>
      </c>
      <c r="AL95" s="447">
        <v>0</v>
      </c>
      <c r="AM95" s="448" t="s">
        <v>29</v>
      </c>
      <c r="AN95" s="447">
        <v>0</v>
      </c>
      <c r="AO95" s="449">
        <v>0</v>
      </c>
      <c r="AP95" s="446">
        <v>0</v>
      </c>
      <c r="AQ95" s="447">
        <v>0</v>
      </c>
      <c r="AR95" s="467" t="s">
        <v>29</v>
      </c>
      <c r="AS95" s="447">
        <v>0</v>
      </c>
      <c r="AT95" s="449">
        <v>0</v>
      </c>
      <c r="AU95" s="446">
        <v>-19.071225</v>
      </c>
      <c r="AV95" s="469">
        <v>-22.54956519</v>
      </c>
      <c r="AW95" s="467">
        <v>1.15425309360477</v>
      </c>
      <c r="AX95" s="483">
        <v>3.47834019000002</v>
      </c>
      <c r="AY95" s="449">
        <v>-10.934482</v>
      </c>
      <c r="AZ95" s="460" t="s">
        <v>29</v>
      </c>
      <c r="BA95" s="448" t="s">
        <v>29</v>
      </c>
      <c r="BB95" s="448" t="s">
        <v>29</v>
      </c>
      <c r="BC95" s="467" t="s">
        <v>29</v>
      </c>
      <c r="BD95" s="468" t="s">
        <v>29</v>
      </c>
      <c r="BE95" s="494">
        <v>10</v>
      </c>
      <c r="BF95" s="495">
        <v>10</v>
      </c>
      <c r="BG95" s="448">
        <v>1</v>
      </c>
      <c r="BH95" s="448">
        <v>0</v>
      </c>
      <c r="BI95" s="496">
        <v>4.41666667</v>
      </c>
      <c r="BJ95" s="497">
        <v>0</v>
      </c>
      <c r="BK95" s="497">
        <v>0</v>
      </c>
      <c r="BL95" s="448" t="s">
        <v>29</v>
      </c>
      <c r="BM95" s="497">
        <v>0</v>
      </c>
      <c r="BN95" s="460" t="s">
        <v>29</v>
      </c>
      <c r="BO95" s="448" t="s">
        <v>29</v>
      </c>
      <c r="BP95" s="448" t="s">
        <v>29</v>
      </c>
      <c r="BQ95" s="448" t="s">
        <v>29</v>
      </c>
      <c r="BR95" s="468" t="s">
        <v>29</v>
      </c>
      <c r="BS95" s="494">
        <v>0</v>
      </c>
      <c r="BT95" s="495">
        <v>0</v>
      </c>
      <c r="BU95" s="448" t="s">
        <v>29</v>
      </c>
      <c r="BV95" s="448">
        <v>0</v>
      </c>
      <c r="BW95" s="496">
        <v>0</v>
      </c>
      <c r="BX95" s="494">
        <v>-1.25087931429718</v>
      </c>
      <c r="BY95" s="495">
        <v>-1.23200022268874</v>
      </c>
      <c r="BZ95" s="448">
        <v>0.984676064775997</v>
      </c>
      <c r="CA95" s="448">
        <v>-0.01887909160844</v>
      </c>
      <c r="CB95" s="496">
        <v>-1.22534521688741</v>
      </c>
      <c r="CC95" s="477"/>
    </row>
    <row r="96" s="159" customFormat="1" ht="16.2" spans="1:81">
      <c r="A96" s="213" t="s">
        <v>185</v>
      </c>
      <c r="B96" s="214">
        <v>1350.060035</v>
      </c>
      <c r="C96" s="215">
        <v>1632.5</v>
      </c>
      <c r="D96" s="238">
        <v>0.826989301684532</v>
      </c>
      <c r="E96" s="215">
        <v>-282.439965000002</v>
      </c>
      <c r="F96" s="217">
        <v>125.596089999999</v>
      </c>
      <c r="G96" s="214">
        <v>0.7592</v>
      </c>
      <c r="H96" s="215">
        <v>2.2</v>
      </c>
      <c r="I96" s="238">
        <v>0.345090909090909</v>
      </c>
      <c r="J96" s="215">
        <v>-1.4408</v>
      </c>
      <c r="K96" s="217">
        <v>2.044882</v>
      </c>
      <c r="L96" s="214">
        <v>1039.258463</v>
      </c>
      <c r="M96" s="215">
        <v>1247.25</v>
      </c>
      <c r="N96" s="238">
        <v>0.833239898175987</v>
      </c>
      <c r="O96" s="215">
        <v>-207.991537</v>
      </c>
      <c r="P96" s="217">
        <v>105.882611</v>
      </c>
      <c r="Q96" s="214">
        <v>144.301724999998</v>
      </c>
      <c r="R96" s="215">
        <v>278.05000032</v>
      </c>
      <c r="S96" s="238">
        <v>0.518977611343016</v>
      </c>
      <c r="T96" s="215">
        <v>-133.748275320002</v>
      </c>
      <c r="U96" s="217">
        <v>0.0335739999994358</v>
      </c>
      <c r="V96" s="237">
        <v>0.106885413432743</v>
      </c>
      <c r="W96" s="238">
        <v>0.170321592845329</v>
      </c>
      <c r="X96" s="238">
        <v>0.627550574458323</v>
      </c>
      <c r="Y96" s="216">
        <v>-0.0634361794125862</v>
      </c>
      <c r="Z96" s="257">
        <v>0.000267317238931848</v>
      </c>
      <c r="AA96" s="214">
        <v>249.046829</v>
      </c>
      <c r="AB96" s="215">
        <v>191.75654089</v>
      </c>
      <c r="AC96" s="238">
        <v>1.29876575705892</v>
      </c>
      <c r="AD96" s="215">
        <v>57.2902881099998</v>
      </c>
      <c r="AE96" s="328">
        <v>43.329851</v>
      </c>
      <c r="AF96" s="214">
        <v>93.163108</v>
      </c>
      <c r="AG96" s="215">
        <v>89.49615899</v>
      </c>
      <c r="AH96" s="238">
        <v>1.0409732557395</v>
      </c>
      <c r="AI96" s="215">
        <v>3.66694900999995</v>
      </c>
      <c r="AJ96" s="217">
        <v>12.926952</v>
      </c>
      <c r="AK96" s="214">
        <v>0.690005</v>
      </c>
      <c r="AL96" s="215">
        <v>0</v>
      </c>
      <c r="AM96" s="238" t="s">
        <v>29</v>
      </c>
      <c r="AN96" s="215">
        <v>0.690005</v>
      </c>
      <c r="AO96" s="217">
        <v>0.244468999999999</v>
      </c>
      <c r="AP96" s="214">
        <v>0.020648</v>
      </c>
      <c r="AQ96" s="215">
        <v>0</v>
      </c>
      <c r="AR96" s="216" t="s">
        <v>29</v>
      </c>
      <c r="AS96" s="215">
        <v>0.020648</v>
      </c>
      <c r="AT96" s="217">
        <v>0</v>
      </c>
      <c r="AU96" s="214">
        <v>-31.4982080000016</v>
      </c>
      <c r="AV96" s="215">
        <v>101.79730012</v>
      </c>
      <c r="AW96" s="216">
        <v>-0.309420858538204</v>
      </c>
      <c r="AX96" s="488">
        <v>-133.295508120002</v>
      </c>
      <c r="AY96" s="217">
        <v>-38.3437370000005</v>
      </c>
      <c r="AZ96" s="237">
        <v>-0.0233309683891218</v>
      </c>
      <c r="BA96" s="238">
        <v>0.0623566922633997</v>
      </c>
      <c r="BB96" s="238">
        <v>-0.374153399455024</v>
      </c>
      <c r="BC96" s="216">
        <v>-0.0856876606525214</v>
      </c>
      <c r="BD96" s="257">
        <v>-0.305294034233078</v>
      </c>
      <c r="BE96" s="292">
        <v>409</v>
      </c>
      <c r="BF96" s="293">
        <v>234</v>
      </c>
      <c r="BG96" s="238">
        <v>1.74786324786325</v>
      </c>
      <c r="BH96" s="238">
        <v>175</v>
      </c>
      <c r="BI96" s="279">
        <v>86.3333333366667</v>
      </c>
      <c r="BJ96" s="504">
        <v>3.17064357679661</v>
      </c>
      <c r="BK96" s="504">
        <v>5.79723011363636</v>
      </c>
      <c r="BL96" s="238">
        <v>0.546923878239465</v>
      </c>
      <c r="BM96" s="504">
        <v>-2.62658653683975</v>
      </c>
      <c r="BN96" s="237">
        <v>0.184470929102053</v>
      </c>
      <c r="BO96" s="238">
        <v>0.117461893347626</v>
      </c>
      <c r="BP96" s="238">
        <v>1.57047467774178</v>
      </c>
      <c r="BQ96" s="238">
        <v>0.0670090357544266</v>
      </c>
      <c r="BR96" s="257">
        <v>0.344993629976858</v>
      </c>
      <c r="BS96" s="292">
        <v>5.42090835053354</v>
      </c>
      <c r="BT96" s="293">
        <v>8.5133992948719</v>
      </c>
      <c r="BU96" s="238">
        <v>0.636750158517628</v>
      </c>
      <c r="BV96" s="238">
        <v>-3.09249094433835</v>
      </c>
      <c r="BW96" s="279">
        <v>2.89860424398873</v>
      </c>
      <c r="BX96" s="292">
        <v>-0.126475041366624</v>
      </c>
      <c r="BY96" s="293">
        <v>0.53086741994577</v>
      </c>
      <c r="BZ96" s="238">
        <v>-0.238242236412896</v>
      </c>
      <c r="CA96" s="238">
        <v>-0.657342461312395</v>
      </c>
      <c r="CB96" s="279">
        <v>-0.884926583292441</v>
      </c>
      <c r="CC96" s="477"/>
    </row>
    <row r="97" s="159" customFormat="1" ht="16.2" outlineLevel="1" spans="1:16366">
      <c r="A97" s="507" t="s">
        <v>115</v>
      </c>
      <c r="B97" s="508">
        <v>3489.44389509</v>
      </c>
      <c r="C97" s="509">
        <v>4212.12218265</v>
      </c>
      <c r="D97" s="510">
        <v>0.828428935291393</v>
      </c>
      <c r="E97" s="509">
        <v>-722.678287560003</v>
      </c>
      <c r="F97" s="511">
        <v>790.653041999998</v>
      </c>
      <c r="G97" s="508">
        <v>176.198568</v>
      </c>
      <c r="H97" s="509">
        <v>225.29727117</v>
      </c>
      <c r="I97" s="510">
        <v>0.782071469774028</v>
      </c>
      <c r="J97" s="509">
        <v>-49.0987031700004</v>
      </c>
      <c r="K97" s="511">
        <v>6.27267099999998</v>
      </c>
      <c r="L97" s="508">
        <v>2443.965275</v>
      </c>
      <c r="M97" s="509">
        <v>2921.18626375</v>
      </c>
      <c r="N97" s="510">
        <v>0.836634522532164</v>
      </c>
      <c r="O97" s="509">
        <v>-477.220988750002</v>
      </c>
      <c r="P97" s="511">
        <v>373.125485999999</v>
      </c>
      <c r="Q97" s="508">
        <v>597.34694909</v>
      </c>
      <c r="R97" s="509">
        <v>847.38872305</v>
      </c>
      <c r="S97" s="510">
        <v>0.704926715262358</v>
      </c>
      <c r="T97" s="509">
        <v>-250.04177396</v>
      </c>
      <c r="U97" s="511">
        <v>373.923154999999</v>
      </c>
      <c r="V97" s="515">
        <v>0.171186861588613</v>
      </c>
      <c r="W97" s="510">
        <v>0.201178571348298</v>
      </c>
      <c r="X97" s="510">
        <v>0.850919958528979</v>
      </c>
      <c r="Y97" s="516">
        <v>-0.029991709759685</v>
      </c>
      <c r="Z97" s="517">
        <v>0.472929509072831</v>
      </c>
      <c r="AA97" s="508">
        <v>571.730063999999</v>
      </c>
      <c r="AB97" s="509">
        <v>507.00046435</v>
      </c>
      <c r="AC97" s="510">
        <v>1.12767167724981</v>
      </c>
      <c r="AD97" s="509">
        <v>64.7295996499993</v>
      </c>
      <c r="AE97" s="518">
        <v>196.012578</v>
      </c>
      <c r="AF97" s="508">
        <v>247.170987</v>
      </c>
      <c r="AG97" s="509">
        <v>253.73155776</v>
      </c>
      <c r="AH97" s="510">
        <v>0.974143654743153</v>
      </c>
      <c r="AI97" s="509">
        <v>-6.56057076000018</v>
      </c>
      <c r="AJ97" s="511">
        <v>91.2655469999999</v>
      </c>
      <c r="AK97" s="508">
        <v>1.416634</v>
      </c>
      <c r="AL97" s="509">
        <v>0.07</v>
      </c>
      <c r="AM97" s="510">
        <v>20.2376285714286</v>
      </c>
      <c r="AN97" s="509">
        <v>1.346634</v>
      </c>
      <c r="AO97" s="511">
        <v>0.437738999999999</v>
      </c>
      <c r="AP97" s="508">
        <v>3.809486</v>
      </c>
      <c r="AQ97" s="509">
        <v>0</v>
      </c>
      <c r="AR97" s="516" t="s">
        <v>29</v>
      </c>
      <c r="AS97" s="509">
        <v>3.809486</v>
      </c>
      <c r="AT97" s="511">
        <v>0</v>
      </c>
      <c r="AU97" s="508">
        <v>47.9689960900009</v>
      </c>
      <c r="AV97" s="509">
        <v>304.97662562</v>
      </c>
      <c r="AW97" s="516">
        <v>0.157287451103778</v>
      </c>
      <c r="AX97" s="519">
        <v>-257.007629529999</v>
      </c>
      <c r="AY97" s="511">
        <v>124.414499</v>
      </c>
      <c r="AZ97" s="458">
        <v>0.0137468884820009</v>
      </c>
      <c r="BA97" s="442">
        <v>0.0724045059462468</v>
      </c>
      <c r="BB97" s="442">
        <v>0.189862333874726</v>
      </c>
      <c r="BC97" s="464">
        <v>-0.0586576174642459</v>
      </c>
      <c r="BD97" s="465">
        <v>0.157356631026533</v>
      </c>
      <c r="BE97" s="490">
        <v>1328</v>
      </c>
      <c r="BF97" s="491">
        <v>931</v>
      </c>
      <c r="BG97" s="442">
        <v>1.42642320085929</v>
      </c>
      <c r="BH97" s="492">
        <v>397</v>
      </c>
      <c r="BI97" s="493">
        <v>415.916666656667</v>
      </c>
      <c r="BJ97" s="498">
        <v>2.14523785509037</v>
      </c>
      <c r="BK97" s="498">
        <v>3.76755114727191</v>
      </c>
      <c r="BL97" s="442">
        <v>0.569398468987936</v>
      </c>
      <c r="BM97" s="498">
        <v>-1.62231329218154</v>
      </c>
      <c r="BN97" s="458">
        <v>0.163845610128445</v>
      </c>
      <c r="BO97" s="442">
        <v>0.120366988982031</v>
      </c>
      <c r="BP97" s="442">
        <v>1.36121715359105</v>
      </c>
      <c r="BQ97" s="442">
        <v>0.0434786211464145</v>
      </c>
      <c r="BR97" s="465">
        <v>0.247912254285616</v>
      </c>
      <c r="BS97" s="490">
        <v>6.10330663858531</v>
      </c>
      <c r="BT97" s="491">
        <v>8.30792569006845</v>
      </c>
      <c r="BU97" s="442">
        <v>0.734636642920553</v>
      </c>
      <c r="BV97" s="492">
        <v>-2.20461905148315</v>
      </c>
      <c r="BW97" s="493">
        <v>4.0336852362607</v>
      </c>
      <c r="BX97" s="490">
        <v>0.0839014757320878</v>
      </c>
      <c r="BY97" s="491">
        <v>0.601531255027538</v>
      </c>
      <c r="BZ97" s="442">
        <v>0.13947982757479</v>
      </c>
      <c r="CA97" s="492">
        <v>-0.51762977929545</v>
      </c>
      <c r="CB97" s="493">
        <v>0.63472711939945</v>
      </c>
      <c r="CC97" s="477"/>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451" t="s">
        <v>116</v>
      </c>
      <c r="B98" s="440">
        <v>0</v>
      </c>
      <c r="C98" s="441">
        <v>0</v>
      </c>
      <c r="D98" s="442" t="s">
        <v>29</v>
      </c>
      <c r="E98" s="443">
        <v>0</v>
      </c>
      <c r="F98" s="444">
        <v>0</v>
      </c>
      <c r="G98" s="440">
        <v>0</v>
      </c>
      <c r="H98" s="441">
        <v>0</v>
      </c>
      <c r="I98" s="442" t="s">
        <v>29</v>
      </c>
      <c r="J98" s="443">
        <v>0</v>
      </c>
      <c r="K98" s="444">
        <v>0</v>
      </c>
      <c r="L98" s="440">
        <v>0</v>
      </c>
      <c r="M98" s="441">
        <v>0</v>
      </c>
      <c r="N98" s="442" t="s">
        <v>29</v>
      </c>
      <c r="O98" s="443">
        <v>0</v>
      </c>
      <c r="P98" s="444">
        <v>0</v>
      </c>
      <c r="Q98" s="440"/>
      <c r="R98" s="441"/>
      <c r="S98" s="442"/>
      <c r="T98" s="443"/>
      <c r="U98" s="444"/>
      <c r="V98" s="458"/>
      <c r="W98" s="442"/>
      <c r="X98" s="442"/>
      <c r="Y98" s="464"/>
      <c r="Z98" s="465"/>
      <c r="AA98" s="440">
        <v>11.247649</v>
      </c>
      <c r="AB98" s="441">
        <v>11.13550171</v>
      </c>
      <c r="AC98" s="442">
        <v>1.01007114837936</v>
      </c>
      <c r="AD98" s="443">
        <v>0.112147289999987</v>
      </c>
      <c r="AE98" s="466">
        <v>8.61183200000001</v>
      </c>
      <c r="AF98" s="440">
        <v>11.423664</v>
      </c>
      <c r="AG98" s="441">
        <v>19.533813</v>
      </c>
      <c r="AH98" s="442">
        <v>0.584814854119878</v>
      </c>
      <c r="AI98" s="443">
        <v>-8.11014900000002</v>
      </c>
      <c r="AJ98" s="444">
        <v>2.336362</v>
      </c>
      <c r="AK98" s="440">
        <v>0</v>
      </c>
      <c r="AL98" s="441">
        <v>0</v>
      </c>
      <c r="AM98" s="442" t="s">
        <v>29</v>
      </c>
      <c r="AN98" s="443">
        <v>0</v>
      </c>
      <c r="AO98" s="444">
        <v>0</v>
      </c>
      <c r="AP98" s="440">
        <v>0</v>
      </c>
      <c r="AQ98" s="441">
        <v>0</v>
      </c>
      <c r="AR98" s="477" t="s">
        <v>29</v>
      </c>
      <c r="AS98" s="443">
        <v>0</v>
      </c>
      <c r="AT98" s="444">
        <v>0</v>
      </c>
      <c r="AU98" s="440">
        <v>-22.671313</v>
      </c>
      <c r="AV98" s="441">
        <v>-30.66931471</v>
      </c>
      <c r="AW98" s="477">
        <v>1.26078188526959</v>
      </c>
      <c r="AX98" s="481">
        <v>7.99800171000003</v>
      </c>
      <c r="AY98" s="444">
        <v>-10.948194</v>
      </c>
      <c r="AZ98" s="458" t="s">
        <v>29</v>
      </c>
      <c r="BA98" s="442" t="s">
        <v>29</v>
      </c>
      <c r="BB98" s="442" t="s">
        <v>29</v>
      </c>
      <c r="BC98" s="464" t="s">
        <v>29</v>
      </c>
      <c r="BD98" s="465" t="s">
        <v>29</v>
      </c>
      <c r="BE98" s="490">
        <v>9</v>
      </c>
      <c r="BF98" s="491">
        <v>8</v>
      </c>
      <c r="BG98" s="442">
        <v>1.125</v>
      </c>
      <c r="BH98" s="492">
        <v>1</v>
      </c>
      <c r="BI98" s="493">
        <v>7.16666667</v>
      </c>
      <c r="BJ98" s="498">
        <v>0</v>
      </c>
      <c r="BK98" s="498">
        <v>0</v>
      </c>
      <c r="BL98" s="442" t="s">
        <v>29</v>
      </c>
      <c r="BM98" s="498">
        <v>0</v>
      </c>
      <c r="BN98" s="458" t="s">
        <v>29</v>
      </c>
      <c r="BO98" s="442" t="s">
        <v>29</v>
      </c>
      <c r="BP98" s="442" t="s">
        <v>29</v>
      </c>
      <c r="BQ98" s="442" t="s">
        <v>29</v>
      </c>
      <c r="BR98" s="465" t="s">
        <v>29</v>
      </c>
      <c r="BS98" s="490">
        <v>0</v>
      </c>
      <c r="BT98" s="491">
        <v>0</v>
      </c>
      <c r="BU98" s="442" t="s">
        <v>29</v>
      </c>
      <c r="BV98" s="492">
        <v>0</v>
      </c>
      <c r="BW98" s="493">
        <v>0</v>
      </c>
      <c r="BX98" s="490">
        <v>-2.01564904808107</v>
      </c>
      <c r="BY98" s="491">
        <v>-2.75419244760728</v>
      </c>
      <c r="BZ98" s="442">
        <v>1.26815243073077</v>
      </c>
      <c r="CA98" s="492">
        <v>0.738543399526215</v>
      </c>
      <c r="CB98" s="493">
        <v>-1.27129674615111</v>
      </c>
      <c r="CC98" s="477"/>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451" t="s">
        <v>117</v>
      </c>
      <c r="B99" s="440">
        <v>0</v>
      </c>
      <c r="C99" s="441">
        <v>0</v>
      </c>
      <c r="D99" s="442" t="s">
        <v>29</v>
      </c>
      <c r="E99" s="443">
        <v>0</v>
      </c>
      <c r="F99" s="444">
        <v>1.00000000013978e-6</v>
      </c>
      <c r="G99" s="440">
        <v>-8.04630599999999</v>
      </c>
      <c r="H99" s="441">
        <v>-29.55</v>
      </c>
      <c r="I99" s="442">
        <v>0.27229461928934</v>
      </c>
      <c r="J99" s="443">
        <v>21.503694</v>
      </c>
      <c r="K99" s="444">
        <v>0</v>
      </c>
      <c r="L99" s="440">
        <v>-21.5019079999999</v>
      </c>
      <c r="M99" s="441">
        <v>0</v>
      </c>
      <c r="N99" s="442" t="s">
        <v>29</v>
      </c>
      <c r="O99" s="443">
        <v>-21.5019079999999</v>
      </c>
      <c r="P99" s="444">
        <v>0</v>
      </c>
      <c r="Q99" s="440"/>
      <c r="R99" s="441"/>
      <c r="S99" s="442"/>
      <c r="T99" s="443"/>
      <c r="U99" s="444"/>
      <c r="V99" s="458"/>
      <c r="W99" s="442"/>
      <c r="X99" s="442"/>
      <c r="Y99" s="464"/>
      <c r="Z99" s="465"/>
      <c r="AA99" s="440">
        <v>11.52162</v>
      </c>
      <c r="AB99" s="441">
        <v>12.15253994</v>
      </c>
      <c r="AC99" s="442">
        <v>0.948083286036087</v>
      </c>
      <c r="AD99" s="443">
        <v>-0.630919940000002</v>
      </c>
      <c r="AE99" s="466">
        <v>11.853876</v>
      </c>
      <c r="AF99" s="440">
        <v>2.168961</v>
      </c>
      <c r="AG99" s="441">
        <v>1.989675</v>
      </c>
      <c r="AH99" s="442">
        <v>1.0901081834973</v>
      </c>
      <c r="AI99" s="443">
        <v>0.179285999999999</v>
      </c>
      <c r="AJ99" s="444">
        <v>26.181949</v>
      </c>
      <c r="AK99" s="440">
        <v>0</v>
      </c>
      <c r="AL99" s="441">
        <v>0</v>
      </c>
      <c r="AM99" s="442" t="s">
        <v>29</v>
      </c>
      <c r="AN99" s="443">
        <v>0</v>
      </c>
      <c r="AO99" s="444">
        <v>0</v>
      </c>
      <c r="AP99" s="440">
        <v>0</v>
      </c>
      <c r="AQ99" s="441">
        <v>0</v>
      </c>
      <c r="AR99" s="477" t="s">
        <v>29</v>
      </c>
      <c r="AS99" s="443">
        <v>0</v>
      </c>
      <c r="AT99" s="444">
        <v>0</v>
      </c>
      <c r="AU99" s="440">
        <v>15.8576329999999</v>
      </c>
      <c r="AV99" s="441">
        <v>15.40778506</v>
      </c>
      <c r="AW99" s="477">
        <v>1.02919614586056</v>
      </c>
      <c r="AX99" s="481">
        <v>0.449847939999897</v>
      </c>
      <c r="AY99" s="444">
        <v>-38.035824</v>
      </c>
      <c r="AZ99" s="458" t="s">
        <v>29</v>
      </c>
      <c r="BA99" s="442" t="s">
        <v>29</v>
      </c>
      <c r="BB99" s="442" t="s">
        <v>29</v>
      </c>
      <c r="BC99" s="464" t="s">
        <v>29</v>
      </c>
      <c r="BD99" s="465">
        <v>-38035823.9946834</v>
      </c>
      <c r="BE99" s="490">
        <v>8</v>
      </c>
      <c r="BF99" s="491">
        <v>8</v>
      </c>
      <c r="BG99" s="442">
        <v>1</v>
      </c>
      <c r="BH99" s="492">
        <v>0</v>
      </c>
      <c r="BI99" s="493">
        <v>6.83333333</v>
      </c>
      <c r="BJ99" s="498">
        <v>0</v>
      </c>
      <c r="BK99" s="498">
        <v>0</v>
      </c>
      <c r="BL99" s="442" t="s">
        <v>29</v>
      </c>
      <c r="BM99" s="498">
        <v>0</v>
      </c>
      <c r="BN99" s="458" t="s">
        <v>29</v>
      </c>
      <c r="BO99" s="442" t="s">
        <v>29</v>
      </c>
      <c r="BP99" s="442" t="s">
        <v>29</v>
      </c>
      <c r="BQ99" s="442" t="s">
        <v>29</v>
      </c>
      <c r="BR99" s="465">
        <v>11853875.9983431</v>
      </c>
      <c r="BS99" s="490">
        <v>0</v>
      </c>
      <c r="BT99" s="491">
        <v>0</v>
      </c>
      <c r="BU99" s="442" t="s">
        <v>29</v>
      </c>
      <c r="BV99" s="492">
        <v>0</v>
      </c>
      <c r="BW99" s="493">
        <v>8.43605922771403e-8</v>
      </c>
      <c r="BX99" s="490">
        <v>1.37633709495712</v>
      </c>
      <c r="BY99" s="491">
        <v>1.2678654121749</v>
      </c>
      <c r="BZ99" s="442">
        <v>1.08555457207099</v>
      </c>
      <c r="CA99" s="492">
        <v>0.108471682782227</v>
      </c>
      <c r="CB99" s="493">
        <v>-3.20872463994056</v>
      </c>
      <c r="CC99" s="477"/>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451" t="s">
        <v>118</v>
      </c>
      <c r="B100" s="440">
        <v>0</v>
      </c>
      <c r="C100" s="441">
        <v>0</v>
      </c>
      <c r="D100" s="442" t="s">
        <v>29</v>
      </c>
      <c r="E100" s="443">
        <v>0</v>
      </c>
      <c r="F100" s="444">
        <v>0</v>
      </c>
      <c r="G100" s="440">
        <v>0</v>
      </c>
      <c r="H100" s="441">
        <v>0</v>
      </c>
      <c r="I100" s="442" t="s">
        <v>29</v>
      </c>
      <c r="J100" s="443">
        <v>0</v>
      </c>
      <c r="K100" s="444">
        <v>0</v>
      </c>
      <c r="L100" s="440">
        <v>0</v>
      </c>
      <c r="M100" s="441">
        <v>0</v>
      </c>
      <c r="N100" s="442" t="s">
        <v>29</v>
      </c>
      <c r="O100" s="443">
        <v>0</v>
      </c>
      <c r="P100" s="444">
        <v>0</v>
      </c>
      <c r="Q100" s="440"/>
      <c r="R100" s="441"/>
      <c r="S100" s="442"/>
      <c r="T100" s="443"/>
      <c r="U100" s="444"/>
      <c r="V100" s="458"/>
      <c r="W100" s="442"/>
      <c r="X100" s="442"/>
      <c r="Y100" s="464"/>
      <c r="Z100" s="465"/>
      <c r="AA100" s="440">
        <v>14.878472</v>
      </c>
      <c r="AB100" s="441">
        <v>15.94901437</v>
      </c>
      <c r="AC100" s="442">
        <v>0.932877208260988</v>
      </c>
      <c r="AD100" s="443">
        <v>-1.07054237000003</v>
      </c>
      <c r="AE100" s="466">
        <v>11.971115</v>
      </c>
      <c r="AF100" s="440">
        <v>0.553359000000001</v>
      </c>
      <c r="AG100" s="441">
        <v>0.823048</v>
      </c>
      <c r="AH100" s="442">
        <v>0.672328952867878</v>
      </c>
      <c r="AI100" s="443">
        <v>-0.269688999999999</v>
      </c>
      <c r="AJ100" s="444">
        <v>-18.124845</v>
      </c>
      <c r="AK100" s="440">
        <v>0</v>
      </c>
      <c r="AL100" s="441">
        <v>0</v>
      </c>
      <c r="AM100" s="442" t="s">
        <v>29</v>
      </c>
      <c r="AN100" s="443">
        <v>0</v>
      </c>
      <c r="AO100" s="444">
        <v>0</v>
      </c>
      <c r="AP100" s="440">
        <v>0</v>
      </c>
      <c r="AQ100" s="441">
        <v>0</v>
      </c>
      <c r="AR100" s="477" t="s">
        <v>29</v>
      </c>
      <c r="AS100" s="443">
        <v>0</v>
      </c>
      <c r="AT100" s="444">
        <v>0</v>
      </c>
      <c r="AU100" s="440">
        <v>-15.431831</v>
      </c>
      <c r="AV100" s="441">
        <v>-16.77206237</v>
      </c>
      <c r="AW100" s="477">
        <v>1.07990856106028</v>
      </c>
      <c r="AX100" s="481">
        <v>1.34023137000003</v>
      </c>
      <c r="AY100" s="444">
        <v>6.15373</v>
      </c>
      <c r="AZ100" s="458" t="s">
        <v>29</v>
      </c>
      <c r="BA100" s="442" t="s">
        <v>29</v>
      </c>
      <c r="BB100" s="442" t="s">
        <v>29</v>
      </c>
      <c r="BC100" s="464" t="s">
        <v>29</v>
      </c>
      <c r="BD100" s="465" t="s">
        <v>29</v>
      </c>
      <c r="BE100" s="490">
        <v>12</v>
      </c>
      <c r="BF100" s="491">
        <v>13</v>
      </c>
      <c r="BG100" s="442">
        <v>0.923076923076923</v>
      </c>
      <c r="BH100" s="492">
        <v>-1</v>
      </c>
      <c r="BI100" s="493">
        <v>9.75</v>
      </c>
      <c r="BJ100" s="498">
        <v>0</v>
      </c>
      <c r="BK100" s="498">
        <v>0</v>
      </c>
      <c r="BL100" s="442" t="s">
        <v>29</v>
      </c>
      <c r="BM100" s="498">
        <v>0</v>
      </c>
      <c r="BN100" s="458" t="s">
        <v>29</v>
      </c>
      <c r="BO100" s="442" t="s">
        <v>29</v>
      </c>
      <c r="BP100" s="442" t="s">
        <v>29</v>
      </c>
      <c r="BQ100" s="442" t="s">
        <v>29</v>
      </c>
      <c r="BR100" s="465" t="s">
        <v>29</v>
      </c>
      <c r="BS100" s="490">
        <v>0</v>
      </c>
      <c r="BT100" s="491">
        <v>0</v>
      </c>
      <c r="BU100" s="442" t="s">
        <v>29</v>
      </c>
      <c r="BV100" s="492">
        <v>0</v>
      </c>
      <c r="BW100" s="493">
        <v>0</v>
      </c>
      <c r="BX100" s="490">
        <v>-1.0371919240094</v>
      </c>
      <c r="BY100" s="491">
        <v>-1.05160494441262</v>
      </c>
      <c r="BZ100" s="442">
        <v>1.01370573662648</v>
      </c>
      <c r="CA100" s="492">
        <v>0.0144130204032236</v>
      </c>
      <c r="CB100" s="493">
        <v>0.514048190164409</v>
      </c>
      <c r="CC100" s="477"/>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451" t="s">
        <v>119</v>
      </c>
      <c r="B101" s="440">
        <v>0</v>
      </c>
      <c r="C101" s="441">
        <v>0</v>
      </c>
      <c r="D101" s="442" t="s">
        <v>29</v>
      </c>
      <c r="E101" s="443">
        <v>0</v>
      </c>
      <c r="F101" s="444">
        <v>0</v>
      </c>
      <c r="G101" s="440">
        <v>0</v>
      </c>
      <c r="H101" s="441">
        <v>0</v>
      </c>
      <c r="I101" s="442" t="s">
        <v>29</v>
      </c>
      <c r="J101" s="443">
        <v>0</v>
      </c>
      <c r="K101" s="444">
        <v>0</v>
      </c>
      <c r="L101" s="440">
        <v>0</v>
      </c>
      <c r="M101" s="441">
        <v>0</v>
      </c>
      <c r="N101" s="442" t="s">
        <v>29</v>
      </c>
      <c r="O101" s="443">
        <v>0</v>
      </c>
      <c r="P101" s="444">
        <v>0</v>
      </c>
      <c r="Q101" s="440"/>
      <c r="R101" s="441"/>
      <c r="S101" s="442"/>
      <c r="T101" s="443"/>
      <c r="U101" s="444"/>
      <c r="V101" s="458"/>
      <c r="W101" s="442"/>
      <c r="X101" s="442"/>
      <c r="Y101" s="464"/>
      <c r="Z101" s="465"/>
      <c r="AA101" s="440">
        <v>4.021973</v>
      </c>
      <c r="AB101" s="441">
        <v>4.262898</v>
      </c>
      <c r="AC101" s="442">
        <v>0.943483282968534</v>
      </c>
      <c r="AD101" s="443">
        <v>-0.240925000000004</v>
      </c>
      <c r="AE101" s="466">
        <v>7.42444699999997</v>
      </c>
      <c r="AF101" s="440">
        <v>15.304376</v>
      </c>
      <c r="AG101" s="441">
        <v>1.89386</v>
      </c>
      <c r="AH101" s="442">
        <v>8.08104928558605</v>
      </c>
      <c r="AI101" s="443">
        <v>13.410516</v>
      </c>
      <c r="AJ101" s="444">
        <v>3.373663</v>
      </c>
      <c r="AK101" s="440">
        <v>0</v>
      </c>
      <c r="AL101" s="441">
        <v>0</v>
      </c>
      <c r="AM101" s="442" t="s">
        <v>29</v>
      </c>
      <c r="AN101" s="443">
        <v>0</v>
      </c>
      <c r="AO101" s="444">
        <v>0</v>
      </c>
      <c r="AP101" s="440">
        <v>0</v>
      </c>
      <c r="AQ101" s="441">
        <v>0</v>
      </c>
      <c r="AR101" s="477" t="s">
        <v>29</v>
      </c>
      <c r="AS101" s="443">
        <v>0</v>
      </c>
      <c r="AT101" s="444">
        <v>0</v>
      </c>
      <c r="AU101" s="440">
        <v>-19.326349</v>
      </c>
      <c r="AV101" s="441">
        <v>-6.156758</v>
      </c>
      <c r="AW101" s="477">
        <v>-1.13904639422241</v>
      </c>
      <c r="AX101" s="481">
        <v>-13.169591</v>
      </c>
      <c r="AY101" s="444">
        <v>-10.79811</v>
      </c>
      <c r="AZ101" s="458" t="s">
        <v>29</v>
      </c>
      <c r="BA101" s="442" t="s">
        <v>29</v>
      </c>
      <c r="BB101" s="442" t="s">
        <v>29</v>
      </c>
      <c r="BC101" s="464" t="s">
        <v>29</v>
      </c>
      <c r="BD101" s="465" t="s">
        <v>29</v>
      </c>
      <c r="BE101" s="490">
        <v>3</v>
      </c>
      <c r="BF101" s="491">
        <v>4</v>
      </c>
      <c r="BG101" s="442">
        <v>0.75</v>
      </c>
      <c r="BH101" s="492">
        <v>-1</v>
      </c>
      <c r="BI101" s="493">
        <v>4</v>
      </c>
      <c r="BJ101" s="498">
        <v>0</v>
      </c>
      <c r="BK101" s="498">
        <v>0</v>
      </c>
      <c r="BL101" s="442" t="s">
        <v>29</v>
      </c>
      <c r="BM101" s="498">
        <v>0</v>
      </c>
      <c r="BN101" s="458" t="s">
        <v>29</v>
      </c>
      <c r="BO101" s="442" t="s">
        <v>29</v>
      </c>
      <c r="BP101" s="442" t="s">
        <v>29</v>
      </c>
      <c r="BQ101" s="442" t="s">
        <v>29</v>
      </c>
      <c r="BR101" s="465" t="s">
        <v>29</v>
      </c>
      <c r="BS101" s="490">
        <v>0</v>
      </c>
      <c r="BT101" s="491">
        <v>0</v>
      </c>
      <c r="BU101" s="442" t="s">
        <v>29</v>
      </c>
      <c r="BV101" s="492">
        <v>0</v>
      </c>
      <c r="BW101" s="493">
        <v>0</v>
      </c>
      <c r="BX101" s="490">
        <v>-4.80519113380423</v>
      </c>
      <c r="BY101" s="491">
        <v>-1.44426584919461</v>
      </c>
      <c r="BZ101" s="442">
        <v>-1.32708215491202</v>
      </c>
      <c r="CA101" s="492">
        <v>-3.36092528460962</v>
      </c>
      <c r="CB101" s="493">
        <v>-1.45439923000326</v>
      </c>
      <c r="CC101" s="477"/>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451" t="s">
        <v>123</v>
      </c>
      <c r="B102" s="440">
        <v>48.4599999999999</v>
      </c>
      <c r="C102" s="441">
        <v>48.46</v>
      </c>
      <c r="D102" s="442">
        <v>0.999999999999998</v>
      </c>
      <c r="E102" s="443">
        <v>-9.9475983006414e-14</v>
      </c>
      <c r="F102" s="444">
        <v>0</v>
      </c>
      <c r="G102" s="440">
        <v>0</v>
      </c>
      <c r="H102" s="441">
        <v>0</v>
      </c>
      <c r="I102" s="442" t="s">
        <v>29</v>
      </c>
      <c r="J102" s="443">
        <v>0</v>
      </c>
      <c r="K102" s="444">
        <v>0</v>
      </c>
      <c r="L102" s="440">
        <v>0</v>
      </c>
      <c r="M102" s="441">
        <v>0</v>
      </c>
      <c r="N102" s="442" t="s">
        <v>29</v>
      </c>
      <c r="O102" s="443">
        <v>0</v>
      </c>
      <c r="P102" s="444">
        <v>0</v>
      </c>
      <c r="Q102" s="440"/>
      <c r="R102" s="441"/>
      <c r="S102" s="442"/>
      <c r="T102" s="443"/>
      <c r="U102" s="444"/>
      <c r="V102" s="458"/>
      <c r="W102" s="442"/>
      <c r="X102" s="442"/>
      <c r="Y102" s="464"/>
      <c r="Z102" s="465"/>
      <c r="AA102" s="440">
        <v>7.93069999999999</v>
      </c>
      <c r="AB102" s="441">
        <v>7.88608869</v>
      </c>
      <c r="AC102" s="442">
        <v>1.00565696275475</v>
      </c>
      <c r="AD102" s="443">
        <v>0.0446113099999872</v>
      </c>
      <c r="AE102" s="466">
        <v>22.063171</v>
      </c>
      <c r="AF102" s="440">
        <v>5.81440399999999</v>
      </c>
      <c r="AG102" s="441">
        <v>5.468356</v>
      </c>
      <c r="AH102" s="442">
        <v>1.06328190776167</v>
      </c>
      <c r="AI102" s="443">
        <v>0.346047999999988</v>
      </c>
      <c r="AJ102" s="444">
        <v>1.60578799999998</v>
      </c>
      <c r="AK102" s="440">
        <v>0.353949999999999</v>
      </c>
      <c r="AL102" s="441">
        <v>0</v>
      </c>
      <c r="AM102" s="442" t="s">
        <v>29</v>
      </c>
      <c r="AN102" s="443">
        <v>0.353949999999999</v>
      </c>
      <c r="AO102" s="444">
        <v>0</v>
      </c>
      <c r="AP102" s="440">
        <v>0</v>
      </c>
      <c r="AQ102" s="441">
        <v>0</v>
      </c>
      <c r="AR102" s="477" t="s">
        <v>29</v>
      </c>
      <c r="AS102" s="443">
        <v>0</v>
      </c>
      <c r="AT102" s="444">
        <v>0</v>
      </c>
      <c r="AU102" s="440">
        <v>35.0688459999999</v>
      </c>
      <c r="AV102" s="441">
        <v>35.10555531</v>
      </c>
      <c r="AW102" s="477">
        <v>0.998954316213605</v>
      </c>
      <c r="AX102" s="481">
        <v>-0.0367093100000773</v>
      </c>
      <c r="AY102" s="444">
        <v>-23.668959</v>
      </c>
      <c r="AZ102" s="458">
        <v>0.723665827486587</v>
      </c>
      <c r="BA102" s="442">
        <v>0.724423345233182</v>
      </c>
      <c r="BB102" s="442">
        <v>0.998954316213607</v>
      </c>
      <c r="BC102" s="464">
        <v>-0.000757517746595271</v>
      </c>
      <c r="BD102" s="465" t="s">
        <v>29</v>
      </c>
      <c r="BE102" s="490">
        <v>2</v>
      </c>
      <c r="BF102" s="491">
        <v>4</v>
      </c>
      <c r="BG102" s="442">
        <v>0.5</v>
      </c>
      <c r="BH102" s="492">
        <v>-2</v>
      </c>
      <c r="BI102" s="493">
        <v>3.83333333</v>
      </c>
      <c r="BJ102" s="498">
        <v>34.6142857142856</v>
      </c>
      <c r="BK102" s="498">
        <v>10.0958333333333</v>
      </c>
      <c r="BL102" s="442">
        <v>3.42857142857142</v>
      </c>
      <c r="BM102" s="498">
        <v>24.5184523809523</v>
      </c>
      <c r="BN102" s="458">
        <v>0.163654560462237</v>
      </c>
      <c r="BO102" s="442">
        <v>0.162733980396203</v>
      </c>
      <c r="BP102" s="442">
        <v>1.00565696275475</v>
      </c>
      <c r="BQ102" s="442">
        <v>0.000920580066033905</v>
      </c>
      <c r="BR102" s="465" t="s">
        <v>29</v>
      </c>
      <c r="BS102" s="490">
        <v>6.11043161385502</v>
      </c>
      <c r="BT102" s="491">
        <v>6.14499809791005</v>
      </c>
      <c r="BU102" s="442">
        <v>0.994374858461422</v>
      </c>
      <c r="BV102" s="492">
        <v>-0.0345664840550386</v>
      </c>
      <c r="BW102" s="493">
        <v>0</v>
      </c>
      <c r="BX102" s="490">
        <v>4.42191055014059</v>
      </c>
      <c r="BY102" s="491">
        <v>4.45158007853954</v>
      </c>
      <c r="BZ102" s="442">
        <v>0.993335056794331</v>
      </c>
      <c r="CA102" s="492">
        <v>-0.0296695283989523</v>
      </c>
      <c r="CB102" s="493">
        <v>-1.07278137852442</v>
      </c>
      <c r="CC102" s="477"/>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451" t="s">
        <v>121</v>
      </c>
      <c r="B103" s="440">
        <v>0</v>
      </c>
      <c r="C103" s="441">
        <v>0</v>
      </c>
      <c r="D103" s="442" t="s">
        <v>29</v>
      </c>
      <c r="E103" s="443">
        <v>0</v>
      </c>
      <c r="F103" s="444">
        <v>0</v>
      </c>
      <c r="G103" s="440">
        <v>0</v>
      </c>
      <c r="H103" s="441">
        <v>0</v>
      </c>
      <c r="I103" s="442" t="s">
        <v>29</v>
      </c>
      <c r="J103" s="443">
        <v>0</v>
      </c>
      <c r="K103" s="444">
        <v>0</v>
      </c>
      <c r="L103" s="440">
        <v>0</v>
      </c>
      <c r="M103" s="441">
        <v>0</v>
      </c>
      <c r="N103" s="442" t="s">
        <v>29</v>
      </c>
      <c r="O103" s="443">
        <v>0</v>
      </c>
      <c r="P103" s="444">
        <v>0</v>
      </c>
      <c r="Q103" s="440"/>
      <c r="R103" s="441"/>
      <c r="S103" s="442"/>
      <c r="T103" s="443"/>
      <c r="U103" s="444"/>
      <c r="V103" s="458"/>
      <c r="W103" s="442"/>
      <c r="X103" s="442"/>
      <c r="Y103" s="464"/>
      <c r="Z103" s="465"/>
      <c r="AA103" s="440">
        <v>15.0140999999999</v>
      </c>
      <c r="AB103" s="441">
        <v>12.42405525</v>
      </c>
      <c r="AC103" s="442">
        <v>1.20847015711717</v>
      </c>
      <c r="AD103" s="443">
        <v>2.59004474999989</v>
      </c>
      <c r="AE103" s="466">
        <v>15.5485889999999</v>
      </c>
      <c r="AF103" s="440">
        <v>3.035654</v>
      </c>
      <c r="AG103" s="441">
        <v>3.686602</v>
      </c>
      <c r="AH103" s="442">
        <v>0.823428729220024</v>
      </c>
      <c r="AI103" s="443">
        <v>-0.650948000000003</v>
      </c>
      <c r="AJ103" s="444">
        <v>4.040672</v>
      </c>
      <c r="AK103" s="440">
        <v>0</v>
      </c>
      <c r="AL103" s="441">
        <v>0</v>
      </c>
      <c r="AM103" s="442" t="s">
        <v>29</v>
      </c>
      <c r="AN103" s="443">
        <v>0</v>
      </c>
      <c r="AO103" s="444">
        <v>0</v>
      </c>
      <c r="AP103" s="440">
        <v>0.007953</v>
      </c>
      <c r="AQ103" s="441">
        <v>0</v>
      </c>
      <c r="AR103" s="477" t="s">
        <v>29</v>
      </c>
      <c r="AS103" s="443">
        <v>0.007953</v>
      </c>
      <c r="AT103" s="444">
        <v>0</v>
      </c>
      <c r="AU103" s="440">
        <v>-18.0577069999999</v>
      </c>
      <c r="AV103" s="441">
        <v>-16.11065725</v>
      </c>
      <c r="AW103" s="477">
        <v>0.879145231644731</v>
      </c>
      <c r="AX103" s="481">
        <v>-1.94704974999989</v>
      </c>
      <c r="AY103" s="444">
        <v>-19.5892609999999</v>
      </c>
      <c r="AZ103" s="458" t="s">
        <v>29</v>
      </c>
      <c r="BA103" s="442" t="s">
        <v>29</v>
      </c>
      <c r="BB103" s="442" t="s">
        <v>29</v>
      </c>
      <c r="BC103" s="464" t="s">
        <v>29</v>
      </c>
      <c r="BD103" s="465" t="s">
        <v>29</v>
      </c>
      <c r="BE103" s="490">
        <v>11</v>
      </c>
      <c r="BF103" s="491">
        <v>9</v>
      </c>
      <c r="BG103" s="442">
        <v>1.22222222222222</v>
      </c>
      <c r="BH103" s="492">
        <v>2</v>
      </c>
      <c r="BI103" s="493">
        <v>10.83333333</v>
      </c>
      <c r="BJ103" s="498">
        <v>0</v>
      </c>
      <c r="BK103" s="498">
        <v>0</v>
      </c>
      <c r="BL103" s="442" t="s">
        <v>29</v>
      </c>
      <c r="BM103" s="498">
        <v>0</v>
      </c>
      <c r="BN103" s="458" t="s">
        <v>29</v>
      </c>
      <c r="BO103" s="442" t="s">
        <v>29</v>
      </c>
      <c r="BP103" s="442" t="s">
        <v>29</v>
      </c>
      <c r="BQ103" s="442" t="s">
        <v>29</v>
      </c>
      <c r="BR103" s="465" t="s">
        <v>29</v>
      </c>
      <c r="BS103" s="490">
        <v>0</v>
      </c>
      <c r="BT103" s="491">
        <v>0</v>
      </c>
      <c r="BU103" s="442" t="s">
        <v>29</v>
      </c>
      <c r="BV103" s="492">
        <v>0</v>
      </c>
      <c r="BW103" s="493">
        <v>0</v>
      </c>
      <c r="BX103" s="490">
        <v>-1.20271657974837</v>
      </c>
      <c r="BY103" s="491">
        <v>-1.2967309727635</v>
      </c>
      <c r="BZ103" s="442">
        <v>1.07250107770217</v>
      </c>
      <c r="CA103" s="492">
        <v>0.0940143930151314</v>
      </c>
      <c r="CB103" s="493">
        <v>-1.25987387022707</v>
      </c>
      <c r="CC103" s="477"/>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451" t="s">
        <v>122</v>
      </c>
      <c r="B104" s="440">
        <v>0</v>
      </c>
      <c r="C104" s="441">
        <v>0</v>
      </c>
      <c r="D104" s="442" t="s">
        <v>29</v>
      </c>
      <c r="E104" s="443">
        <v>0</v>
      </c>
      <c r="F104" s="444">
        <v>0</v>
      </c>
      <c r="G104" s="440">
        <v>0</v>
      </c>
      <c r="H104" s="441">
        <v>0</v>
      </c>
      <c r="I104" s="442" t="s">
        <v>29</v>
      </c>
      <c r="J104" s="443">
        <v>0</v>
      </c>
      <c r="K104" s="444">
        <v>0</v>
      </c>
      <c r="L104" s="440">
        <v>0</v>
      </c>
      <c r="M104" s="441">
        <v>0</v>
      </c>
      <c r="N104" s="442" t="s">
        <v>29</v>
      </c>
      <c r="O104" s="443">
        <v>0</v>
      </c>
      <c r="P104" s="444">
        <v>0</v>
      </c>
      <c r="Q104" s="440"/>
      <c r="R104" s="441"/>
      <c r="S104" s="442"/>
      <c r="T104" s="443"/>
      <c r="U104" s="444"/>
      <c r="V104" s="458"/>
      <c r="W104" s="442"/>
      <c r="X104" s="442"/>
      <c r="Y104" s="464"/>
      <c r="Z104" s="465"/>
      <c r="AA104" s="440">
        <v>11.286645</v>
      </c>
      <c r="AB104" s="441">
        <v>14.23208665</v>
      </c>
      <c r="AC104" s="442">
        <v>0.793042178393427</v>
      </c>
      <c r="AD104" s="443">
        <v>-2.94544164999999</v>
      </c>
      <c r="AE104" s="466">
        <v>6.15993599999997</v>
      </c>
      <c r="AF104" s="440">
        <v>3.150906</v>
      </c>
      <c r="AG104" s="441">
        <v>6.005523</v>
      </c>
      <c r="AH104" s="442">
        <v>0.524668043066357</v>
      </c>
      <c r="AI104" s="443">
        <v>-2.854617</v>
      </c>
      <c r="AJ104" s="444">
        <v>1.22712</v>
      </c>
      <c r="AK104" s="440">
        <v>0</v>
      </c>
      <c r="AL104" s="441">
        <v>0</v>
      </c>
      <c r="AM104" s="442" t="s">
        <v>29</v>
      </c>
      <c r="AN104" s="443">
        <v>0</v>
      </c>
      <c r="AO104" s="444">
        <v>0</v>
      </c>
      <c r="AP104" s="440">
        <v>0</v>
      </c>
      <c r="AQ104" s="441">
        <v>0</v>
      </c>
      <c r="AR104" s="477" t="s">
        <v>29</v>
      </c>
      <c r="AS104" s="443">
        <v>0</v>
      </c>
      <c r="AT104" s="444">
        <v>0</v>
      </c>
      <c r="AU104" s="440">
        <v>-14.437551</v>
      </c>
      <c r="AV104" s="441">
        <v>-20.23760965</v>
      </c>
      <c r="AW104" s="477">
        <v>1.28659800985933</v>
      </c>
      <c r="AX104" s="481">
        <v>5.80005864999999</v>
      </c>
      <c r="AY104" s="444">
        <v>-7.38705599999997</v>
      </c>
      <c r="AZ104" s="458" t="s">
        <v>29</v>
      </c>
      <c r="BA104" s="442" t="s">
        <v>29</v>
      </c>
      <c r="BB104" s="442" t="s">
        <v>29</v>
      </c>
      <c r="BC104" s="464" t="s">
        <v>29</v>
      </c>
      <c r="BD104" s="465" t="s">
        <v>29</v>
      </c>
      <c r="BE104" s="490">
        <v>5</v>
      </c>
      <c r="BF104" s="491">
        <v>6</v>
      </c>
      <c r="BG104" s="442">
        <v>0.833333333333333</v>
      </c>
      <c r="BH104" s="492">
        <v>-1</v>
      </c>
      <c r="BI104" s="493">
        <v>3.41666667</v>
      </c>
      <c r="BJ104" s="498">
        <v>0</v>
      </c>
      <c r="BK104" s="498">
        <v>0</v>
      </c>
      <c r="BL104" s="442" t="s">
        <v>29</v>
      </c>
      <c r="BM104" s="498">
        <v>0</v>
      </c>
      <c r="BN104" s="458" t="s">
        <v>29</v>
      </c>
      <c r="BO104" s="442" t="s">
        <v>29</v>
      </c>
      <c r="BP104" s="442" t="s">
        <v>29</v>
      </c>
      <c r="BQ104" s="442" t="s">
        <v>29</v>
      </c>
      <c r="BR104" s="465" t="s">
        <v>29</v>
      </c>
      <c r="BS104" s="490">
        <v>0</v>
      </c>
      <c r="BT104" s="491">
        <v>0</v>
      </c>
      <c r="BU104" s="442" t="s">
        <v>29</v>
      </c>
      <c r="BV104" s="492">
        <v>0</v>
      </c>
      <c r="BW104" s="493">
        <v>0</v>
      </c>
      <c r="BX104" s="490">
        <v>-1.27917117974385</v>
      </c>
      <c r="BY104" s="491">
        <v>-1.42197066021939</v>
      </c>
      <c r="BZ104" s="442">
        <v>1.10042364759728</v>
      </c>
      <c r="CA104" s="492">
        <v>0.142799480475538</v>
      </c>
      <c r="CB104" s="493">
        <v>-1.19920986192064</v>
      </c>
      <c r="CC104" s="477"/>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451" t="s">
        <v>120</v>
      </c>
      <c r="B105" s="440">
        <v>0</v>
      </c>
      <c r="C105" s="441">
        <v>0</v>
      </c>
      <c r="D105" s="442" t="s">
        <v>29</v>
      </c>
      <c r="E105" s="443">
        <v>0</v>
      </c>
      <c r="F105" s="444">
        <v>0</v>
      </c>
      <c r="G105" s="440">
        <v>0</v>
      </c>
      <c r="H105" s="441">
        <v>0</v>
      </c>
      <c r="I105" s="442" t="s">
        <v>29</v>
      </c>
      <c r="J105" s="443">
        <v>0</v>
      </c>
      <c r="K105" s="444">
        <v>0</v>
      </c>
      <c r="L105" s="440">
        <v>0</v>
      </c>
      <c r="M105" s="441">
        <v>0</v>
      </c>
      <c r="N105" s="442" t="s">
        <v>29</v>
      </c>
      <c r="O105" s="443">
        <v>0</v>
      </c>
      <c r="P105" s="444">
        <v>0</v>
      </c>
      <c r="Q105" s="440"/>
      <c r="R105" s="441"/>
      <c r="S105" s="442"/>
      <c r="T105" s="443"/>
      <c r="U105" s="444"/>
      <c r="V105" s="458"/>
      <c r="W105" s="442"/>
      <c r="X105" s="442"/>
      <c r="Y105" s="464"/>
      <c r="Z105" s="465"/>
      <c r="AA105" s="440">
        <v>25.3367979999999</v>
      </c>
      <c r="AB105" s="441">
        <v>28.86611874</v>
      </c>
      <c r="AC105" s="442">
        <v>0.877734836061993</v>
      </c>
      <c r="AD105" s="443">
        <v>-3.52932074000008</v>
      </c>
      <c r="AE105" s="466">
        <v>17.6567249999999</v>
      </c>
      <c r="AF105" s="440">
        <v>1.879617</v>
      </c>
      <c r="AG105" s="441">
        <v>4.32326233</v>
      </c>
      <c r="AH105" s="442">
        <v>0.434768204315744</v>
      </c>
      <c r="AI105" s="443">
        <v>-2.44364533</v>
      </c>
      <c r="AJ105" s="444">
        <v>-18.646864</v>
      </c>
      <c r="AK105" s="440">
        <v>0</v>
      </c>
      <c r="AL105" s="441">
        <v>0</v>
      </c>
      <c r="AM105" s="442" t="s">
        <v>29</v>
      </c>
      <c r="AN105" s="443">
        <v>0</v>
      </c>
      <c r="AO105" s="444">
        <v>0</v>
      </c>
      <c r="AP105" s="440">
        <v>0</v>
      </c>
      <c r="AQ105" s="441">
        <v>0</v>
      </c>
      <c r="AR105" s="477" t="s">
        <v>29</v>
      </c>
      <c r="AS105" s="443">
        <v>0</v>
      </c>
      <c r="AT105" s="444">
        <v>0</v>
      </c>
      <c r="AU105" s="440">
        <v>-27.2164149999999</v>
      </c>
      <c r="AV105" s="441">
        <v>-33.18938107</v>
      </c>
      <c r="AW105" s="477">
        <v>1.17996617826052</v>
      </c>
      <c r="AX105" s="481">
        <v>5.97296607000008</v>
      </c>
      <c r="AY105" s="444">
        <v>0.990139000000106</v>
      </c>
      <c r="AZ105" s="458" t="s">
        <v>29</v>
      </c>
      <c r="BA105" s="442" t="s">
        <v>29</v>
      </c>
      <c r="BB105" s="442" t="s">
        <v>29</v>
      </c>
      <c r="BC105" s="464" t="s">
        <v>29</v>
      </c>
      <c r="BD105" s="465" t="s">
        <v>29</v>
      </c>
      <c r="BE105" s="490">
        <v>13</v>
      </c>
      <c r="BF105" s="491">
        <v>14</v>
      </c>
      <c r="BG105" s="442">
        <v>0.928571428571429</v>
      </c>
      <c r="BH105" s="492">
        <v>-1</v>
      </c>
      <c r="BI105" s="493">
        <v>11.66666667</v>
      </c>
      <c r="BJ105" s="498">
        <v>0</v>
      </c>
      <c r="BK105" s="498">
        <v>0</v>
      </c>
      <c r="BL105" s="442" t="s">
        <v>29</v>
      </c>
      <c r="BM105" s="498">
        <v>0</v>
      </c>
      <c r="BN105" s="458" t="s">
        <v>29</v>
      </c>
      <c r="BO105" s="442" t="s">
        <v>29</v>
      </c>
      <c r="BP105" s="442" t="s">
        <v>29</v>
      </c>
      <c r="BQ105" s="442" t="s">
        <v>29</v>
      </c>
      <c r="BR105" s="465" t="s">
        <v>29</v>
      </c>
      <c r="BS105" s="490">
        <v>0</v>
      </c>
      <c r="BT105" s="491">
        <v>0</v>
      </c>
      <c r="BU105" s="442" t="s">
        <v>29</v>
      </c>
      <c r="BV105" s="492">
        <v>0</v>
      </c>
      <c r="BW105" s="493">
        <v>0</v>
      </c>
      <c r="BX105" s="490">
        <v>-1.07418526208403</v>
      </c>
      <c r="BY105" s="491">
        <v>-1.14976943623561</v>
      </c>
      <c r="BZ105" s="442">
        <v>1.06573854876422</v>
      </c>
      <c r="CA105" s="492">
        <v>0.0755841741515857</v>
      </c>
      <c r="CB105" s="493">
        <v>0.0560771604020628</v>
      </c>
      <c r="CC105" s="477"/>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451" t="s">
        <v>124</v>
      </c>
      <c r="B106" s="440">
        <v>0</v>
      </c>
      <c r="C106" s="441">
        <v>0</v>
      </c>
      <c r="D106" s="442" t="s">
        <v>29</v>
      </c>
      <c r="E106" s="443">
        <v>0</v>
      </c>
      <c r="F106" s="444">
        <v>0</v>
      </c>
      <c r="G106" s="440">
        <v>0</v>
      </c>
      <c r="H106" s="441">
        <v>0</v>
      </c>
      <c r="I106" s="442" t="s">
        <v>29</v>
      </c>
      <c r="J106" s="443">
        <v>0</v>
      </c>
      <c r="K106" s="444">
        <v>0</v>
      </c>
      <c r="L106" s="440">
        <v>0</v>
      </c>
      <c r="M106" s="441">
        <v>0</v>
      </c>
      <c r="N106" s="442" t="s">
        <v>29</v>
      </c>
      <c r="O106" s="443">
        <v>0</v>
      </c>
      <c r="P106" s="444">
        <v>0</v>
      </c>
      <c r="Q106" s="440"/>
      <c r="R106" s="441"/>
      <c r="S106" s="442"/>
      <c r="T106" s="443"/>
      <c r="U106" s="444"/>
      <c r="V106" s="458"/>
      <c r="W106" s="442"/>
      <c r="X106" s="442"/>
      <c r="Y106" s="464"/>
      <c r="Z106" s="465"/>
      <c r="AA106" s="440">
        <v>0.378500000000006</v>
      </c>
      <c r="AB106" s="441">
        <v>0</v>
      </c>
      <c r="AC106" s="442" t="s">
        <v>29</v>
      </c>
      <c r="AD106" s="443">
        <v>0.378500000000006</v>
      </c>
      <c r="AE106" s="466">
        <v>0</v>
      </c>
      <c r="AF106" s="440">
        <v>9.85322934354826e-16</v>
      </c>
      <c r="AG106" s="441">
        <v>0</v>
      </c>
      <c r="AH106" s="442" t="s">
        <v>29</v>
      </c>
      <c r="AI106" s="443">
        <v>9.85322934354826e-16</v>
      </c>
      <c r="AJ106" s="444">
        <v>0</v>
      </c>
      <c r="AK106" s="440">
        <v>0</v>
      </c>
      <c r="AL106" s="441">
        <v>0</v>
      </c>
      <c r="AM106" s="442" t="s">
        <v>29</v>
      </c>
      <c r="AN106" s="443">
        <v>0</v>
      </c>
      <c r="AO106" s="444">
        <v>0</v>
      </c>
      <c r="AP106" s="440">
        <v>0</v>
      </c>
      <c r="AQ106" s="441">
        <v>0</v>
      </c>
      <c r="AR106" s="477" t="s">
        <v>29</v>
      </c>
      <c r="AS106" s="443">
        <v>0</v>
      </c>
      <c r="AT106" s="444">
        <v>0</v>
      </c>
      <c r="AU106" s="440">
        <v>-0.378500000000007</v>
      </c>
      <c r="AV106" s="441">
        <v>0</v>
      </c>
      <c r="AW106" s="477" t="s">
        <v>29</v>
      </c>
      <c r="AX106" s="481">
        <v>-0.378500000000007</v>
      </c>
      <c r="AY106" s="444">
        <v>0</v>
      </c>
      <c r="AZ106" s="458" t="s">
        <v>29</v>
      </c>
      <c r="BA106" s="442" t="s">
        <v>29</v>
      </c>
      <c r="BB106" s="442" t="s">
        <v>29</v>
      </c>
      <c r="BC106" s="464" t="s">
        <v>29</v>
      </c>
      <c r="BD106" s="465" t="s">
        <v>29</v>
      </c>
      <c r="BE106" s="490">
        <v>12</v>
      </c>
      <c r="BF106" s="491">
        <v>0</v>
      </c>
      <c r="BG106" s="442" t="s">
        <v>29</v>
      </c>
      <c r="BH106" s="492">
        <v>12</v>
      </c>
      <c r="BI106" s="493">
        <v>0</v>
      </c>
      <c r="BJ106" s="498">
        <v>0</v>
      </c>
      <c r="BK106" s="498" t="s">
        <v>29</v>
      </c>
      <c r="BL106" s="442" t="s">
        <v>29</v>
      </c>
      <c r="BM106" s="498" t="s">
        <v>29</v>
      </c>
      <c r="BN106" s="458" t="s">
        <v>29</v>
      </c>
      <c r="BO106" s="442" t="s">
        <v>29</v>
      </c>
      <c r="BP106" s="442" t="s">
        <v>29</v>
      </c>
      <c r="BQ106" s="442" t="s">
        <v>29</v>
      </c>
      <c r="BR106" s="465" t="s">
        <v>29</v>
      </c>
      <c r="BS106" s="490">
        <v>0</v>
      </c>
      <c r="BT106" s="491" t="s">
        <v>29</v>
      </c>
      <c r="BU106" s="442" t="s">
        <v>29</v>
      </c>
      <c r="BV106" s="492" t="s">
        <v>29</v>
      </c>
      <c r="BW106" s="493" t="s">
        <v>29</v>
      </c>
      <c r="BX106" s="490">
        <v>-1</v>
      </c>
      <c r="BY106" s="491" t="s">
        <v>29</v>
      </c>
      <c r="BZ106" s="442" t="s">
        <v>29</v>
      </c>
      <c r="CA106" s="492" t="s">
        <v>29</v>
      </c>
      <c r="CB106" s="493" t="s">
        <v>29</v>
      </c>
      <c r="CC106" s="477"/>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451" t="s">
        <v>125</v>
      </c>
      <c r="B107" s="440">
        <v>0</v>
      </c>
      <c r="C107" s="441">
        <v>0</v>
      </c>
      <c r="D107" s="442" t="s">
        <v>29</v>
      </c>
      <c r="E107" s="443">
        <v>0</v>
      </c>
      <c r="F107" s="444">
        <v>0</v>
      </c>
      <c r="G107" s="440">
        <v>0</v>
      </c>
      <c r="H107" s="441">
        <v>0</v>
      </c>
      <c r="I107" s="442" t="s">
        <v>29</v>
      </c>
      <c r="J107" s="443">
        <v>0</v>
      </c>
      <c r="K107" s="444">
        <v>0</v>
      </c>
      <c r="L107" s="440">
        <v>0</v>
      </c>
      <c r="M107" s="441">
        <v>0</v>
      </c>
      <c r="N107" s="442" t="s">
        <v>29</v>
      </c>
      <c r="O107" s="443">
        <v>0</v>
      </c>
      <c r="P107" s="444">
        <v>0</v>
      </c>
      <c r="Q107" s="440"/>
      <c r="R107" s="441"/>
      <c r="S107" s="442"/>
      <c r="T107" s="443"/>
      <c r="U107" s="444"/>
      <c r="V107" s="458"/>
      <c r="W107" s="442"/>
      <c r="X107" s="442"/>
      <c r="Y107" s="464"/>
      <c r="Z107" s="465"/>
      <c r="AA107" s="440">
        <v>0</v>
      </c>
      <c r="AB107" s="441">
        <v>0</v>
      </c>
      <c r="AC107" s="442" t="s">
        <v>29</v>
      </c>
      <c r="AD107" s="443">
        <v>0</v>
      </c>
      <c r="AE107" s="466">
        <v>0</v>
      </c>
      <c r="AF107" s="440">
        <v>0</v>
      </c>
      <c r="AG107" s="441">
        <v>0</v>
      </c>
      <c r="AH107" s="442" t="s">
        <v>29</v>
      </c>
      <c r="AI107" s="443">
        <v>0</v>
      </c>
      <c r="AJ107" s="444">
        <v>0</v>
      </c>
      <c r="AK107" s="440">
        <v>0</v>
      </c>
      <c r="AL107" s="441">
        <v>0</v>
      </c>
      <c r="AM107" s="442" t="s">
        <v>29</v>
      </c>
      <c r="AN107" s="443">
        <v>0</v>
      </c>
      <c r="AO107" s="444">
        <v>0</v>
      </c>
      <c r="AP107" s="440">
        <v>0</v>
      </c>
      <c r="AQ107" s="441">
        <v>0</v>
      </c>
      <c r="AR107" s="477" t="s">
        <v>29</v>
      </c>
      <c r="AS107" s="443">
        <v>0</v>
      </c>
      <c r="AT107" s="444">
        <v>0</v>
      </c>
      <c r="AU107" s="440">
        <v>0</v>
      </c>
      <c r="AV107" s="441">
        <v>0</v>
      </c>
      <c r="AW107" s="477" t="s">
        <v>29</v>
      </c>
      <c r="AX107" s="481">
        <v>0</v>
      </c>
      <c r="AY107" s="444">
        <v>0</v>
      </c>
      <c r="AZ107" s="458" t="s">
        <v>29</v>
      </c>
      <c r="BA107" s="442" t="s">
        <v>29</v>
      </c>
      <c r="BB107" s="442" t="s">
        <v>29</v>
      </c>
      <c r="BC107" s="464" t="s">
        <v>29</v>
      </c>
      <c r="BD107" s="465" t="s">
        <v>29</v>
      </c>
      <c r="BE107" s="490">
        <v>0</v>
      </c>
      <c r="BF107" s="491">
        <v>0</v>
      </c>
      <c r="BG107" s="442" t="s">
        <v>29</v>
      </c>
      <c r="BH107" s="492">
        <v>0</v>
      </c>
      <c r="BI107" s="493">
        <v>0</v>
      </c>
      <c r="BJ107" s="498" t="s">
        <v>29</v>
      </c>
      <c r="BK107" s="498" t="s">
        <v>29</v>
      </c>
      <c r="BL107" s="442" t="s">
        <v>29</v>
      </c>
      <c r="BM107" s="498" t="s">
        <v>29</v>
      </c>
      <c r="BN107" s="458" t="s">
        <v>29</v>
      </c>
      <c r="BO107" s="442" t="s">
        <v>29</v>
      </c>
      <c r="BP107" s="442" t="s">
        <v>29</v>
      </c>
      <c r="BQ107" s="442" t="s">
        <v>29</v>
      </c>
      <c r="BR107" s="465" t="s">
        <v>29</v>
      </c>
      <c r="BS107" s="490" t="s">
        <v>29</v>
      </c>
      <c r="BT107" s="491" t="s">
        <v>29</v>
      </c>
      <c r="BU107" s="442" t="s">
        <v>29</v>
      </c>
      <c r="BV107" s="492" t="s">
        <v>29</v>
      </c>
      <c r="BW107" s="493" t="s">
        <v>29</v>
      </c>
      <c r="BX107" s="490" t="s">
        <v>29</v>
      </c>
      <c r="BY107" s="491" t="s">
        <v>29</v>
      </c>
      <c r="BZ107" s="442" t="s">
        <v>29</v>
      </c>
      <c r="CA107" s="492" t="s">
        <v>29</v>
      </c>
      <c r="CB107" s="493" t="s">
        <v>29</v>
      </c>
      <c r="CC107" s="477"/>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207</v>
      </c>
      <c r="B108" s="214">
        <v>48.4599999999999</v>
      </c>
      <c r="C108" s="215">
        <v>48.46</v>
      </c>
      <c r="D108" s="238">
        <v>0.999999999999998</v>
      </c>
      <c r="E108" s="215">
        <v>-9.9475983006414e-14</v>
      </c>
      <c r="F108" s="217">
        <v>1.00000000013978e-6</v>
      </c>
      <c r="G108" s="214">
        <v>-8.04630599999999</v>
      </c>
      <c r="H108" s="215">
        <v>-29.55</v>
      </c>
      <c r="I108" s="238">
        <v>0.27229461928934</v>
      </c>
      <c r="J108" s="215">
        <v>21.503694</v>
      </c>
      <c r="K108" s="217">
        <v>0</v>
      </c>
      <c r="L108" s="214">
        <v>-21.5019079999999</v>
      </c>
      <c r="M108" s="215">
        <v>0</v>
      </c>
      <c r="N108" s="238" t="s">
        <v>29</v>
      </c>
      <c r="O108" s="215">
        <v>-21.5019079999999</v>
      </c>
      <c r="P108" s="217">
        <v>0</v>
      </c>
      <c r="Q108" s="214"/>
      <c r="R108" s="215"/>
      <c r="S108" s="238"/>
      <c r="T108" s="215"/>
      <c r="U108" s="217"/>
      <c r="V108" s="237"/>
      <c r="W108" s="238"/>
      <c r="X108" s="238"/>
      <c r="Y108" s="216"/>
      <c r="Z108" s="257"/>
      <c r="AA108" s="214">
        <v>101.616457</v>
      </c>
      <c r="AB108" s="215">
        <v>106.90830335</v>
      </c>
      <c r="AC108" s="238">
        <v>0.950501072562385</v>
      </c>
      <c r="AD108" s="215">
        <v>-5.29184635000023</v>
      </c>
      <c r="AE108" s="328">
        <v>101.289691</v>
      </c>
      <c r="AF108" s="214">
        <v>43.330941</v>
      </c>
      <c r="AG108" s="215">
        <v>43.72413933</v>
      </c>
      <c r="AH108" s="238">
        <v>0.991007294002234</v>
      </c>
      <c r="AI108" s="215">
        <v>-0.393198330000033</v>
      </c>
      <c r="AJ108" s="217">
        <v>1.99384499999997</v>
      </c>
      <c r="AK108" s="214">
        <v>0.353949999999999</v>
      </c>
      <c r="AL108" s="215">
        <v>0</v>
      </c>
      <c r="AM108" s="238" t="s">
        <v>29</v>
      </c>
      <c r="AN108" s="215">
        <v>0.353949999999999</v>
      </c>
      <c r="AO108" s="217">
        <v>0</v>
      </c>
      <c r="AP108" s="214">
        <v>0.007953</v>
      </c>
      <c r="AQ108" s="215">
        <v>0</v>
      </c>
      <c r="AR108" s="216" t="s">
        <v>29</v>
      </c>
      <c r="AS108" s="215">
        <v>0.007953</v>
      </c>
      <c r="AT108" s="217">
        <v>0</v>
      </c>
      <c r="AU108" s="214">
        <v>-66.5931869999999</v>
      </c>
      <c r="AV108" s="215">
        <v>-72.62244268</v>
      </c>
      <c r="AW108" s="216">
        <v>1.08302193450814</v>
      </c>
      <c r="AX108" s="488">
        <v>6.02925568000006</v>
      </c>
      <c r="AY108" s="217">
        <v>-103.283535</v>
      </c>
      <c r="AZ108" s="237">
        <v>-1.37418875361123</v>
      </c>
      <c r="BA108" s="238">
        <v>-1.49860591580685</v>
      </c>
      <c r="BB108" s="238">
        <v>1.08302193450814</v>
      </c>
      <c r="BC108" s="216">
        <v>0.124417162195624</v>
      </c>
      <c r="BD108" s="257">
        <v>-103283534.985563</v>
      </c>
      <c r="BE108" s="292">
        <v>75</v>
      </c>
      <c r="BF108" s="293">
        <v>66</v>
      </c>
      <c r="BG108" s="238">
        <v>1.13636363636364</v>
      </c>
      <c r="BH108" s="238">
        <v>9</v>
      </c>
      <c r="BI108" s="279">
        <v>57.5</v>
      </c>
      <c r="BJ108" s="504">
        <v>0.544494382022471</v>
      </c>
      <c r="BK108" s="504">
        <v>0.60575</v>
      </c>
      <c r="BL108" s="238">
        <v>0.89887640449438</v>
      </c>
      <c r="BM108" s="504">
        <v>-0.0612556179775292</v>
      </c>
      <c r="BN108" s="237">
        <v>2.09691409409822</v>
      </c>
      <c r="BO108" s="238">
        <v>2.20611439021874</v>
      </c>
      <c r="BP108" s="238">
        <v>0.950501072562387</v>
      </c>
      <c r="BQ108" s="238">
        <v>-0.109200296120512</v>
      </c>
      <c r="BR108" s="257">
        <v>101289690.985842</v>
      </c>
      <c r="BS108" s="292">
        <v>0.476891257879617</v>
      </c>
      <c r="BT108" s="293">
        <v>0.453285652110202</v>
      </c>
      <c r="BU108" s="238">
        <v>1.05207666657774</v>
      </c>
      <c r="BV108" s="238">
        <v>0.0236056057694154</v>
      </c>
      <c r="BW108" s="279">
        <v>9.87267302592305e-9</v>
      </c>
      <c r="BX108" s="292">
        <v>-0.655338603273681</v>
      </c>
      <c r="BY108" s="293">
        <v>-0.679296559802714</v>
      </c>
      <c r="BZ108" s="238">
        <v>1.03526877353242</v>
      </c>
      <c r="CA108" s="238">
        <v>0.0239579565290331</v>
      </c>
      <c r="CB108" s="279">
        <v>-1.01968456987395</v>
      </c>
      <c r="CC108" s="477"/>
    </row>
    <row r="109" s="159" customFormat="1" ht="16.2" spans="1:16366">
      <c r="A109" s="302" t="s">
        <v>127</v>
      </c>
      <c r="B109" s="303">
        <v>3537.90389509</v>
      </c>
      <c r="C109" s="304">
        <v>4260.58218265</v>
      </c>
      <c r="D109" s="312">
        <v>0.830380390148815</v>
      </c>
      <c r="E109" s="306">
        <v>-722.678287560003</v>
      </c>
      <c r="F109" s="307">
        <v>790.653042999998</v>
      </c>
      <c r="G109" s="303">
        <v>168.152262</v>
      </c>
      <c r="H109" s="304">
        <v>195.74727117</v>
      </c>
      <c r="I109" s="312">
        <v>0.859027362143736</v>
      </c>
      <c r="J109" s="304">
        <v>-27.5950091700003</v>
      </c>
      <c r="K109" s="317">
        <v>6.27267099999998</v>
      </c>
      <c r="L109" s="303">
        <v>2422.463367</v>
      </c>
      <c r="M109" s="304">
        <v>2921.18626375</v>
      </c>
      <c r="N109" s="312">
        <v>0.829273845718493</v>
      </c>
      <c r="O109" s="304">
        <v>-498.722896750002</v>
      </c>
      <c r="P109" s="317">
        <v>373.125485999999</v>
      </c>
      <c r="Q109" s="303">
        <v>597.34694909</v>
      </c>
      <c r="R109" s="304">
        <v>847.38872305</v>
      </c>
      <c r="S109" s="312">
        <v>0.704926715262358</v>
      </c>
      <c r="T109" s="304">
        <v>-250.04177396</v>
      </c>
      <c r="U109" s="317">
        <v>373.923154999999</v>
      </c>
      <c r="V109" s="311">
        <v>0.168842050774476</v>
      </c>
      <c r="W109" s="312">
        <v>0.198890359749601</v>
      </c>
      <c r="X109" s="312">
        <v>0.84892023417849</v>
      </c>
      <c r="Y109" s="305">
        <v>-0.0300483089751256</v>
      </c>
      <c r="Z109" s="315">
        <v>0.47292950847468</v>
      </c>
      <c r="AA109" s="303">
        <v>673.346520999999</v>
      </c>
      <c r="AB109" s="304">
        <v>613.9087677</v>
      </c>
      <c r="AC109" s="312">
        <v>1.09681854442751</v>
      </c>
      <c r="AD109" s="306">
        <v>59.437753299999</v>
      </c>
      <c r="AE109" s="304">
        <v>297.302268999999</v>
      </c>
      <c r="AF109" s="303">
        <v>290.501928</v>
      </c>
      <c r="AG109" s="304">
        <v>297.45569709</v>
      </c>
      <c r="AH109" s="312">
        <v>0.976622504937613</v>
      </c>
      <c r="AI109" s="306">
        <v>-6.95376909000021</v>
      </c>
      <c r="AJ109" s="307">
        <v>93.2593919999999</v>
      </c>
      <c r="AK109" s="303">
        <v>1.770584</v>
      </c>
      <c r="AL109" s="304">
        <v>0.07</v>
      </c>
      <c r="AM109" s="312">
        <v>25.2940571428571</v>
      </c>
      <c r="AN109" s="306">
        <v>1.700584</v>
      </c>
      <c r="AO109" s="307">
        <v>0.437738999999999</v>
      </c>
      <c r="AP109" s="303">
        <v>3.817439</v>
      </c>
      <c r="AQ109" s="304">
        <v>0</v>
      </c>
      <c r="AR109" s="305" t="s">
        <v>29</v>
      </c>
      <c r="AS109" s="306">
        <v>3.817439</v>
      </c>
      <c r="AT109" s="307">
        <v>0</v>
      </c>
      <c r="AU109" s="303">
        <v>-18.624190909999</v>
      </c>
      <c r="AV109" s="304">
        <v>232.35418294</v>
      </c>
      <c r="AW109" s="305">
        <v>-0.0801543173199868</v>
      </c>
      <c r="AX109" s="520">
        <v>-250.978373849999</v>
      </c>
      <c r="AY109" s="307">
        <v>21.1309640000001</v>
      </c>
      <c r="AZ109" s="311">
        <v>-0.00526418790963943</v>
      </c>
      <c r="BA109" s="312">
        <v>0.0545357824304377</v>
      </c>
      <c r="BB109" s="312">
        <v>-0.0965272280883489</v>
      </c>
      <c r="BC109" s="305">
        <v>-0.0597999703400772</v>
      </c>
      <c r="BD109" s="315">
        <v>0.0267259630340791</v>
      </c>
      <c r="BE109" s="324">
        <v>1403</v>
      </c>
      <c r="BF109" s="325">
        <v>997</v>
      </c>
      <c r="BG109" s="312">
        <v>1.40722166499498</v>
      </c>
      <c r="BH109" s="312">
        <v>406</v>
      </c>
      <c r="BI109" s="319">
        <v>473.416666656667</v>
      </c>
      <c r="BJ109" s="522">
        <v>2.06219625500699</v>
      </c>
      <c r="BK109" s="522">
        <v>3.55641250638564</v>
      </c>
      <c r="BL109" s="312">
        <v>0.579852942060084</v>
      </c>
      <c r="BM109" s="522">
        <v>-1.49421625137865</v>
      </c>
      <c r="BN109" s="311">
        <v>0.190323576040177</v>
      </c>
      <c r="BO109" s="312">
        <v>0.144090347605538</v>
      </c>
      <c r="BP109" s="312">
        <v>1.32086277257938</v>
      </c>
      <c r="BQ109" s="312">
        <v>0.046233228434639</v>
      </c>
      <c r="BR109" s="315">
        <v>0.376021153187417</v>
      </c>
      <c r="BS109" s="324">
        <v>5.25420980839968</v>
      </c>
      <c r="BT109" s="325">
        <v>6.94009013523656</v>
      </c>
      <c r="BU109" s="312">
        <v>0.757080917684737</v>
      </c>
      <c r="BV109" s="312">
        <v>-1.68588032683687</v>
      </c>
      <c r="BW109" s="319">
        <v>2.65942485289273</v>
      </c>
      <c r="BX109" s="324">
        <v>-0.0276591477480865</v>
      </c>
      <c r="BY109" s="325">
        <v>0.378483245662888</v>
      </c>
      <c r="BZ109" s="312">
        <v>-0.0730789224226909</v>
      </c>
      <c r="CA109" s="312">
        <v>-0.406142393410974</v>
      </c>
      <c r="CB109" s="319">
        <v>0.0710756903103223</v>
      </c>
      <c r="CC109" s="477"/>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451" t="s">
        <v>128</v>
      </c>
      <c r="B110" s="440">
        <v>107.320284</v>
      </c>
      <c r="C110" s="441">
        <v>86.6669184</v>
      </c>
      <c r="D110" s="442">
        <v>1.23830737242412</v>
      </c>
      <c r="E110" s="443">
        <v>20.6533655999998</v>
      </c>
      <c r="F110" s="512">
        <v>59.4977609999999</v>
      </c>
      <c r="G110" s="440">
        <v>0</v>
      </c>
      <c r="H110" s="441">
        <v>0</v>
      </c>
      <c r="I110" s="442" t="s">
        <v>29</v>
      </c>
      <c r="J110" s="443">
        <v>0</v>
      </c>
      <c r="K110" s="444">
        <v>0</v>
      </c>
      <c r="L110" s="440">
        <v>70.5281189999991</v>
      </c>
      <c r="M110" s="441">
        <v>58.1015021</v>
      </c>
      <c r="N110" s="442">
        <v>1.2138777217603</v>
      </c>
      <c r="O110" s="443">
        <v>12.4266168999991</v>
      </c>
      <c r="P110" s="444">
        <v>40.1987280000019</v>
      </c>
      <c r="Q110" s="440">
        <v>36.7921650000007</v>
      </c>
      <c r="R110" s="441">
        <v>28.5654163</v>
      </c>
      <c r="S110" s="442">
        <v>1.28799680752423</v>
      </c>
      <c r="T110" s="443">
        <v>8.22674870000066</v>
      </c>
      <c r="U110" s="444">
        <v>19.299032999998</v>
      </c>
      <c r="V110" s="458">
        <v>0.342825825917501</v>
      </c>
      <c r="W110" s="442">
        <v>0.329599999946462</v>
      </c>
      <c r="X110" s="442">
        <v>1.0401268991905</v>
      </c>
      <c r="Y110" s="464">
        <v>0.013225825971039</v>
      </c>
      <c r="Z110" s="465">
        <v>0.324365701761416</v>
      </c>
      <c r="AA110" s="440">
        <v>4.60505900000001</v>
      </c>
      <c r="AB110" s="441">
        <v>4.32244936</v>
      </c>
      <c r="AC110" s="442">
        <v>1.06538182786253</v>
      </c>
      <c r="AD110" s="443">
        <v>0.282609640000008</v>
      </c>
      <c r="AE110" s="466">
        <v>3.875884</v>
      </c>
      <c r="AF110" s="440">
        <v>0.305794</v>
      </c>
      <c r="AG110" s="441">
        <v>0.18252656</v>
      </c>
      <c r="AH110" s="442">
        <v>1.67533974233668</v>
      </c>
      <c r="AI110" s="443">
        <v>0.12326744</v>
      </c>
      <c r="AJ110" s="444">
        <v>0.30859399999999</v>
      </c>
      <c r="AK110" s="440">
        <v>0</v>
      </c>
      <c r="AL110" s="441">
        <v>0</v>
      </c>
      <c r="AM110" s="442" t="s">
        <v>29</v>
      </c>
      <c r="AN110" s="443">
        <v>0</v>
      </c>
      <c r="AO110" s="444">
        <v>0</v>
      </c>
      <c r="AP110" s="440">
        <v>0</v>
      </c>
      <c r="AQ110" s="441">
        <v>0</v>
      </c>
      <c r="AR110" s="477" t="s">
        <v>29</v>
      </c>
      <c r="AS110" s="443">
        <v>0</v>
      </c>
      <c r="AT110" s="444">
        <v>0</v>
      </c>
      <c r="AU110" s="440">
        <v>31.8813120000006</v>
      </c>
      <c r="AV110" s="441">
        <v>24.06044038</v>
      </c>
      <c r="AW110" s="477">
        <v>1.32505105877038</v>
      </c>
      <c r="AX110" s="481">
        <v>7.82087162000064</v>
      </c>
      <c r="AY110" s="444">
        <v>15.114554999998</v>
      </c>
      <c r="AZ110" s="458">
        <v>0.297066973844392</v>
      </c>
      <c r="BA110" s="442">
        <v>0.277619659544743</v>
      </c>
      <c r="BB110" s="442">
        <v>1.07005020585192</v>
      </c>
      <c r="BC110" s="464">
        <v>0.0194473142996491</v>
      </c>
      <c r="BD110" s="465">
        <v>0.254035693880951</v>
      </c>
      <c r="BE110" s="490">
        <v>9</v>
      </c>
      <c r="BF110" s="491">
        <v>8</v>
      </c>
      <c r="BG110" s="442">
        <v>1.125</v>
      </c>
      <c r="BH110" s="492">
        <v>1</v>
      </c>
      <c r="BI110" s="493">
        <v>7.83333333</v>
      </c>
      <c r="BJ110" s="498">
        <v>9.93706333333331</v>
      </c>
      <c r="BK110" s="498">
        <v>9.027804</v>
      </c>
      <c r="BL110" s="442">
        <v>1.100717664377</v>
      </c>
      <c r="BM110" s="498">
        <v>0.909259333333312</v>
      </c>
      <c r="BN110" s="458">
        <v>0.0429094932324258</v>
      </c>
      <c r="BO110" s="442">
        <v>0.0498742708267334</v>
      </c>
      <c r="BP110" s="442">
        <v>0.86035329481801</v>
      </c>
      <c r="BQ110" s="442">
        <v>-0.00696477759430753</v>
      </c>
      <c r="BR110" s="465">
        <v>0.0651433589240443</v>
      </c>
      <c r="BS110" s="490">
        <v>23.3048662351556</v>
      </c>
      <c r="BT110" s="491">
        <v>20.0504184507092</v>
      </c>
      <c r="BU110" s="442">
        <v>1.16231321019295</v>
      </c>
      <c r="BV110" s="492">
        <v>3.25444778444648</v>
      </c>
      <c r="BW110" s="493">
        <v>15.3507589494422</v>
      </c>
      <c r="BX110" s="490">
        <v>6.92310608832603</v>
      </c>
      <c r="BY110" s="491">
        <v>5.56639034401551</v>
      </c>
      <c r="BZ110" s="442">
        <v>1.24373348983137</v>
      </c>
      <c r="CA110" s="492">
        <v>1.35671574431053</v>
      </c>
      <c r="CB110" s="493">
        <v>3.89964070132078</v>
      </c>
      <c r="CC110" s="477"/>
    </row>
    <row r="111" s="159" customFormat="1" outlineLevel="3" spans="1:81">
      <c r="A111" s="451" t="s">
        <v>129</v>
      </c>
      <c r="B111" s="440">
        <v>86.2459139999998</v>
      </c>
      <c r="C111" s="441">
        <v>66.3497184</v>
      </c>
      <c r="D111" s="442">
        <v>1.29986857638268</v>
      </c>
      <c r="E111" s="443">
        <v>19.8961955999998</v>
      </c>
      <c r="F111" s="512">
        <v>39.119571000002</v>
      </c>
      <c r="G111" s="440">
        <v>0</v>
      </c>
      <c r="H111" s="441">
        <v>0</v>
      </c>
      <c r="I111" s="442" t="s">
        <v>29</v>
      </c>
      <c r="J111" s="443">
        <v>0</v>
      </c>
      <c r="K111" s="444">
        <v>0</v>
      </c>
      <c r="L111" s="440">
        <v>56.1559199999992</v>
      </c>
      <c r="M111" s="441">
        <v>44.58701077</v>
      </c>
      <c r="N111" s="442">
        <v>1.25946815070597</v>
      </c>
      <c r="O111" s="443">
        <v>11.5689092299992</v>
      </c>
      <c r="P111" s="444">
        <v>27.8890639999999</v>
      </c>
      <c r="Q111" s="440">
        <v>30.0899940000005</v>
      </c>
      <c r="R111" s="441">
        <v>21.76270763</v>
      </c>
      <c r="S111" s="442">
        <v>1.38264018023756</v>
      </c>
      <c r="T111" s="443">
        <v>8.32728637000053</v>
      </c>
      <c r="U111" s="444">
        <v>11.2305070000021</v>
      </c>
      <c r="V111" s="458">
        <v>0.348886023748332</v>
      </c>
      <c r="W111" s="442">
        <v>0.327999999921627</v>
      </c>
      <c r="X111" s="442">
        <v>1.0636769019259</v>
      </c>
      <c r="Y111" s="464">
        <v>0.0208860238267047</v>
      </c>
      <c r="Z111" s="465">
        <v>0.287081548005767</v>
      </c>
      <c r="AA111" s="440">
        <v>3.47993800000001</v>
      </c>
      <c r="AB111" s="441">
        <v>3.63964669</v>
      </c>
      <c r="AC111" s="442">
        <v>0.956119727104613</v>
      </c>
      <c r="AD111" s="443">
        <v>-0.159708689999991</v>
      </c>
      <c r="AE111" s="466">
        <v>3.40046300000001</v>
      </c>
      <c r="AF111" s="440">
        <v>0.372542</v>
      </c>
      <c r="AG111" s="441">
        <v>0.13295809</v>
      </c>
      <c r="AH111" s="442">
        <v>2.80195059962127</v>
      </c>
      <c r="AI111" s="443">
        <v>0.23958391</v>
      </c>
      <c r="AJ111" s="444">
        <v>0.237821</v>
      </c>
      <c r="AK111" s="440">
        <v>0</v>
      </c>
      <c r="AL111" s="441">
        <v>0</v>
      </c>
      <c r="AM111" s="442" t="s">
        <v>29</v>
      </c>
      <c r="AN111" s="443">
        <v>0</v>
      </c>
      <c r="AO111" s="444">
        <v>0</v>
      </c>
      <c r="AP111" s="440">
        <v>0</v>
      </c>
      <c r="AQ111" s="441">
        <v>0</v>
      </c>
      <c r="AR111" s="477" t="s">
        <v>29</v>
      </c>
      <c r="AS111" s="443">
        <v>0</v>
      </c>
      <c r="AT111" s="444">
        <v>0</v>
      </c>
      <c r="AU111" s="440">
        <v>26.2375140000005</v>
      </c>
      <c r="AV111" s="441">
        <v>17.99010285</v>
      </c>
      <c r="AW111" s="477">
        <v>1.45844157861502</v>
      </c>
      <c r="AX111" s="481">
        <v>8.24741115000052</v>
      </c>
      <c r="AY111" s="444">
        <v>7.59222300000205</v>
      </c>
      <c r="AZ111" s="458">
        <v>0.304217472841677</v>
      </c>
      <c r="BA111" s="442">
        <v>0.271140605926068</v>
      </c>
      <c r="BB111" s="442">
        <v>1.12199156523471</v>
      </c>
      <c r="BC111" s="464">
        <v>0.0330768669156086</v>
      </c>
      <c r="BD111" s="465">
        <v>0.194077358363712</v>
      </c>
      <c r="BE111" s="490">
        <v>7</v>
      </c>
      <c r="BF111" s="491">
        <v>7</v>
      </c>
      <c r="BG111" s="442">
        <v>1</v>
      </c>
      <c r="BH111" s="492">
        <v>0</v>
      </c>
      <c r="BI111" s="493">
        <v>7.08333333</v>
      </c>
      <c r="BJ111" s="498">
        <v>10.2673707142857</v>
      </c>
      <c r="BK111" s="498">
        <v>7.898776</v>
      </c>
      <c r="BL111" s="442">
        <v>1.29986857638268</v>
      </c>
      <c r="BM111" s="498">
        <v>2.36859471428568</v>
      </c>
      <c r="BN111" s="458">
        <v>0.0403490187372821</v>
      </c>
      <c r="BO111" s="442">
        <v>0.0548554956640178</v>
      </c>
      <c r="BP111" s="442">
        <v>0.735551073759577</v>
      </c>
      <c r="BQ111" s="442">
        <v>-0.0145064769267357</v>
      </c>
      <c r="BR111" s="465">
        <v>0.0869248540583391</v>
      </c>
      <c r="BS111" s="490">
        <v>24.7837501702615</v>
      </c>
      <c r="BT111" s="491">
        <v>18.229714049525</v>
      </c>
      <c r="BU111" s="442">
        <v>1.35952490000288</v>
      </c>
      <c r="BV111" s="492">
        <v>6.55403612073656</v>
      </c>
      <c r="BW111" s="493">
        <v>11.5041895765376</v>
      </c>
      <c r="BX111" s="490">
        <v>7.53964984433644</v>
      </c>
      <c r="BY111" s="491">
        <v>4.94281571324716</v>
      </c>
      <c r="BZ111" s="442">
        <v>1.52537547052979</v>
      </c>
      <c r="CA111" s="492">
        <v>2.59683413108928</v>
      </c>
      <c r="CB111" s="493">
        <v>2.23270272312977</v>
      </c>
      <c r="CC111" s="477"/>
    </row>
    <row r="112" s="159" customFormat="1" outlineLevel="3" spans="1:81">
      <c r="A112" s="451" t="s">
        <v>130</v>
      </c>
      <c r="B112" s="440">
        <v>42.3874589999997</v>
      </c>
      <c r="C112" s="441">
        <v>35.00005825</v>
      </c>
      <c r="D112" s="442">
        <v>1.21106824157928</v>
      </c>
      <c r="E112" s="443">
        <v>7.38740074999971</v>
      </c>
      <c r="F112" s="512">
        <v>20.5211259999998</v>
      </c>
      <c r="G112" s="440">
        <v>0</v>
      </c>
      <c r="H112" s="441">
        <v>0</v>
      </c>
      <c r="I112" s="442" t="s">
        <v>29</v>
      </c>
      <c r="J112" s="443">
        <v>0</v>
      </c>
      <c r="K112" s="444">
        <v>0</v>
      </c>
      <c r="L112" s="440">
        <v>27.9585719999999</v>
      </c>
      <c r="M112" s="441">
        <v>23.27153874</v>
      </c>
      <c r="N112" s="442">
        <v>1.20140624616041</v>
      </c>
      <c r="O112" s="443">
        <v>4.68703325999987</v>
      </c>
      <c r="P112" s="444">
        <v>14.1280399999989</v>
      </c>
      <c r="Q112" s="440">
        <v>14.4288869999998</v>
      </c>
      <c r="R112" s="441">
        <v>11.72851951</v>
      </c>
      <c r="S112" s="442">
        <v>1.23023941663715</v>
      </c>
      <c r="T112" s="443">
        <v>2.70036748999984</v>
      </c>
      <c r="U112" s="444">
        <v>6.39308600000091</v>
      </c>
      <c r="V112" s="458">
        <v>0.340404622980583</v>
      </c>
      <c r="W112" s="442">
        <v>0.335099999726429</v>
      </c>
      <c r="X112" s="442">
        <v>1.01582997092953</v>
      </c>
      <c r="Y112" s="464">
        <v>0.00530462325415443</v>
      </c>
      <c r="Z112" s="465">
        <v>0.311536803584802</v>
      </c>
      <c r="AA112" s="440">
        <v>1.95973200000001</v>
      </c>
      <c r="AB112" s="441">
        <v>2.73521835</v>
      </c>
      <c r="AC112" s="442">
        <v>0.716481007814242</v>
      </c>
      <c r="AD112" s="443">
        <v>-0.775486349999991</v>
      </c>
      <c r="AE112" s="466">
        <v>2.280417</v>
      </c>
      <c r="AF112" s="440">
        <v>0.15918899999999</v>
      </c>
      <c r="AG112" s="441">
        <v>0.0913552599999993</v>
      </c>
      <c r="AH112" s="442">
        <v>1.74252692182138</v>
      </c>
      <c r="AI112" s="443">
        <v>0.067833739999991</v>
      </c>
      <c r="AJ112" s="444">
        <v>0.13352</v>
      </c>
      <c r="AK112" s="440">
        <v>0</v>
      </c>
      <c r="AL112" s="441">
        <v>0</v>
      </c>
      <c r="AM112" s="442" t="s">
        <v>29</v>
      </c>
      <c r="AN112" s="443">
        <v>0</v>
      </c>
      <c r="AO112" s="444">
        <v>0</v>
      </c>
      <c r="AP112" s="440">
        <v>0</v>
      </c>
      <c r="AQ112" s="441">
        <v>0</v>
      </c>
      <c r="AR112" s="477" t="s">
        <v>29</v>
      </c>
      <c r="AS112" s="443">
        <v>0</v>
      </c>
      <c r="AT112" s="444">
        <v>0</v>
      </c>
      <c r="AU112" s="440">
        <v>12.3099659999998</v>
      </c>
      <c r="AV112" s="441">
        <v>8.9019459</v>
      </c>
      <c r="AW112" s="477">
        <v>1.38283990245322</v>
      </c>
      <c r="AX112" s="481">
        <v>3.40802009999983</v>
      </c>
      <c r="AY112" s="444">
        <v>3.97914900000091</v>
      </c>
      <c r="AZ112" s="458">
        <v>0.290415285332389</v>
      </c>
      <c r="BA112" s="442">
        <v>0.254340888132665</v>
      </c>
      <c r="BB112" s="442">
        <v>1.14183483223864</v>
      </c>
      <c r="BC112" s="464">
        <v>0.0360743971997238</v>
      </c>
      <c r="BD112" s="465">
        <v>0.193905003068591</v>
      </c>
      <c r="BE112" s="490">
        <v>4</v>
      </c>
      <c r="BF112" s="491">
        <v>5</v>
      </c>
      <c r="BG112" s="442">
        <v>0.8</v>
      </c>
      <c r="BH112" s="492">
        <v>-1</v>
      </c>
      <c r="BI112" s="493">
        <v>5</v>
      </c>
      <c r="BJ112" s="498">
        <v>7.30818258620685</v>
      </c>
      <c r="BK112" s="498">
        <v>5.83334304166667</v>
      </c>
      <c r="BL112" s="442">
        <v>1.25282921542684</v>
      </c>
      <c r="BM112" s="498">
        <v>1.47483954454018</v>
      </c>
      <c r="BN112" s="458">
        <v>0.0462337692853922</v>
      </c>
      <c r="BO112" s="442">
        <v>0.0781489656520786</v>
      </c>
      <c r="BP112" s="442">
        <v>0.59161076412996</v>
      </c>
      <c r="BQ112" s="442">
        <v>-0.0319151963666864</v>
      </c>
      <c r="BR112" s="465">
        <v>0.111125334935326</v>
      </c>
      <c r="BS112" s="490">
        <v>21.6292120555257</v>
      </c>
      <c r="BT112" s="491">
        <v>12.7960746716985</v>
      </c>
      <c r="BU112" s="442">
        <v>1.6903005500088</v>
      </c>
      <c r="BV112" s="492">
        <v>8.83313738382719</v>
      </c>
      <c r="BW112" s="493">
        <v>8.99884801770897</v>
      </c>
      <c r="BX112" s="490">
        <v>6.28145379062024</v>
      </c>
      <c r="BY112" s="491">
        <v>3.2545649966117</v>
      </c>
      <c r="BZ112" s="442">
        <v>1.93004404495219</v>
      </c>
      <c r="CA112" s="492">
        <v>3.02688879400854</v>
      </c>
      <c r="CB112" s="493">
        <v>1.74492165248764</v>
      </c>
      <c r="CC112" s="477"/>
    </row>
    <row r="113" s="159" customFormat="1" outlineLevel="3" spans="1:81">
      <c r="A113" s="451" t="s">
        <v>131</v>
      </c>
      <c r="B113" s="440">
        <v>19.8217460000001</v>
      </c>
      <c r="C113" s="441">
        <v>11.33594</v>
      </c>
      <c r="D113" s="442">
        <v>1.74857541588965</v>
      </c>
      <c r="E113" s="443">
        <v>8.48580600000007</v>
      </c>
      <c r="F113" s="512">
        <v>11.311979</v>
      </c>
      <c r="G113" s="440">
        <v>0</v>
      </c>
      <c r="H113" s="441">
        <v>0</v>
      </c>
      <c r="I113" s="442" t="s">
        <v>29</v>
      </c>
      <c r="J113" s="443">
        <v>0</v>
      </c>
      <c r="K113" s="444">
        <v>0</v>
      </c>
      <c r="L113" s="440">
        <v>17.645419</v>
      </c>
      <c r="M113" s="441">
        <v>8.4452753</v>
      </c>
      <c r="N113" s="442">
        <v>2.08938351601161</v>
      </c>
      <c r="O113" s="443">
        <v>9.2001437</v>
      </c>
      <c r="P113" s="444">
        <v>3.3521330000001</v>
      </c>
      <c r="Q113" s="440">
        <v>2.17632700000008</v>
      </c>
      <c r="R113" s="441">
        <v>2.8906647</v>
      </c>
      <c r="S113" s="442">
        <v>0.752881162592145</v>
      </c>
      <c r="T113" s="443">
        <v>-0.714337699999925</v>
      </c>
      <c r="U113" s="444">
        <v>7.95984599999989</v>
      </c>
      <c r="V113" s="458">
        <v>0.109794919176145</v>
      </c>
      <c r="W113" s="442">
        <v>0.255</v>
      </c>
      <c r="X113" s="442">
        <v>0.430568310494685</v>
      </c>
      <c r="Y113" s="464">
        <v>-0.145205080823855</v>
      </c>
      <c r="Z113" s="465">
        <v>0.703665203055972</v>
      </c>
      <c r="AA113" s="440">
        <v>2.84608</v>
      </c>
      <c r="AB113" s="441">
        <v>2.44550035</v>
      </c>
      <c r="AC113" s="442">
        <v>1.16380273672829</v>
      </c>
      <c r="AD113" s="443">
        <v>0.400579649999999</v>
      </c>
      <c r="AE113" s="466">
        <v>2.143719</v>
      </c>
      <c r="AF113" s="440">
        <v>0.290679</v>
      </c>
      <c r="AG113" s="441">
        <v>0.26864567</v>
      </c>
      <c r="AH113" s="442">
        <v>1.08201632283893</v>
      </c>
      <c r="AI113" s="443">
        <v>0.02203333</v>
      </c>
      <c r="AJ113" s="444">
        <v>0.290792999999999</v>
      </c>
      <c r="AK113" s="440">
        <v>0</v>
      </c>
      <c r="AL113" s="441">
        <v>0</v>
      </c>
      <c r="AM113" s="442" t="s">
        <v>29</v>
      </c>
      <c r="AN113" s="443">
        <v>0</v>
      </c>
      <c r="AO113" s="444">
        <v>0</v>
      </c>
      <c r="AP113" s="440">
        <v>0</v>
      </c>
      <c r="AQ113" s="441">
        <v>0</v>
      </c>
      <c r="AR113" s="477" t="s">
        <v>29</v>
      </c>
      <c r="AS113" s="443">
        <v>0</v>
      </c>
      <c r="AT113" s="444">
        <v>0</v>
      </c>
      <c r="AU113" s="440">
        <v>-0.960431999999925</v>
      </c>
      <c r="AV113" s="441">
        <v>0.176518680000001</v>
      </c>
      <c r="AW113" s="477">
        <v>-5.44096522815558</v>
      </c>
      <c r="AX113" s="481">
        <v>-1.13695067999993</v>
      </c>
      <c r="AY113" s="444">
        <v>5.52533399999989</v>
      </c>
      <c r="AZ113" s="458">
        <v>-0.0484534510733778</v>
      </c>
      <c r="BA113" s="442">
        <v>0.0155715961799375</v>
      </c>
      <c r="BB113" s="442">
        <v>-3.1116560250776</v>
      </c>
      <c r="BC113" s="464">
        <v>-0.0640250472533153</v>
      </c>
      <c r="BD113" s="465">
        <v>0.488449810594583</v>
      </c>
      <c r="BE113" s="490">
        <v>6</v>
      </c>
      <c r="BF113" s="491">
        <v>5</v>
      </c>
      <c r="BG113" s="442">
        <v>1.2</v>
      </c>
      <c r="BH113" s="492">
        <v>1</v>
      </c>
      <c r="BI113" s="493">
        <v>5</v>
      </c>
      <c r="BJ113" s="498">
        <v>3.19705580645162</v>
      </c>
      <c r="BK113" s="498">
        <v>1.88932333333333</v>
      </c>
      <c r="BL113" s="442">
        <v>1.69216975731256</v>
      </c>
      <c r="BM113" s="498">
        <v>1.30773247311829</v>
      </c>
      <c r="BN113" s="458">
        <v>0.143583718608844</v>
      </c>
      <c r="BO113" s="442">
        <v>0.215729824787358</v>
      </c>
      <c r="BP113" s="442">
        <v>0.665571942824193</v>
      </c>
      <c r="BQ113" s="442">
        <v>-0.0721461061785132</v>
      </c>
      <c r="BR113" s="465">
        <v>0.189508749972043</v>
      </c>
      <c r="BS113" s="490">
        <v>6.96457794580619</v>
      </c>
      <c r="BT113" s="491">
        <v>4.63542767434075</v>
      </c>
      <c r="BU113" s="442">
        <v>1.50246717996667</v>
      </c>
      <c r="BV113" s="492">
        <v>2.32915027146544</v>
      </c>
      <c r="BW113" s="493">
        <v>5.27680120388913</v>
      </c>
      <c r="BX113" s="490">
        <v>-0.337457836743846</v>
      </c>
      <c r="BY113" s="491">
        <v>0.072181007866141</v>
      </c>
      <c r="BZ113" s="442">
        <v>-4.67516105302462</v>
      </c>
      <c r="CA113" s="492">
        <v>-0.409638844609987</v>
      </c>
      <c r="CB113" s="493">
        <v>2.57745254858491</v>
      </c>
      <c r="CC113" s="477"/>
    </row>
    <row r="114" s="159" customFormat="1" outlineLevel="3" spans="1:81">
      <c r="A114" s="451" t="s">
        <v>132</v>
      </c>
      <c r="B114" s="440">
        <v>95.1533480000008</v>
      </c>
      <c r="C114" s="441">
        <v>88.33708609</v>
      </c>
      <c r="D114" s="442">
        <v>1.07716195101858</v>
      </c>
      <c r="E114" s="443">
        <v>6.81626191000076</v>
      </c>
      <c r="F114" s="512">
        <v>35.679701000001</v>
      </c>
      <c r="G114" s="440">
        <v>0</v>
      </c>
      <c r="H114" s="441">
        <v>0</v>
      </c>
      <c r="I114" s="442" t="s">
        <v>29</v>
      </c>
      <c r="J114" s="443">
        <v>0</v>
      </c>
      <c r="K114" s="444">
        <v>0</v>
      </c>
      <c r="L114" s="440">
        <v>60.9602549999999</v>
      </c>
      <c r="M114" s="441">
        <v>59.32718702</v>
      </c>
      <c r="N114" s="442">
        <v>1.02752646909501</v>
      </c>
      <c r="O114" s="443">
        <v>1.63306797999991</v>
      </c>
      <c r="P114" s="444">
        <v>26.1316239999989</v>
      </c>
      <c r="Q114" s="440">
        <v>34.1930930000009</v>
      </c>
      <c r="R114" s="441">
        <v>29.00989907</v>
      </c>
      <c r="S114" s="442">
        <v>1.17866983671656</v>
      </c>
      <c r="T114" s="443">
        <v>5.18319393000085</v>
      </c>
      <c r="U114" s="444">
        <v>9.54807700000215</v>
      </c>
      <c r="V114" s="458">
        <v>0.359347240204313</v>
      </c>
      <c r="W114" s="442">
        <v>0.328399999977858</v>
      </c>
      <c r="X114" s="442">
        <v>1.09423641969714</v>
      </c>
      <c r="Y114" s="464">
        <v>0.0309472402264554</v>
      </c>
      <c r="Z114" s="465">
        <v>0.267605297477181</v>
      </c>
      <c r="AA114" s="440">
        <v>4.27124399999999</v>
      </c>
      <c r="AB114" s="441">
        <v>4.7430007</v>
      </c>
      <c r="AC114" s="442">
        <v>0.900536236479996</v>
      </c>
      <c r="AD114" s="443">
        <v>-0.471756700000013</v>
      </c>
      <c r="AE114" s="466">
        <v>3.878388</v>
      </c>
      <c r="AF114" s="440">
        <v>0.441438999999999</v>
      </c>
      <c r="AG114" s="441">
        <v>0.533675999999999</v>
      </c>
      <c r="AH114" s="442">
        <v>0.827166670414258</v>
      </c>
      <c r="AI114" s="443">
        <v>-0.0922370000000005</v>
      </c>
      <c r="AJ114" s="444">
        <v>0.335875999999999</v>
      </c>
      <c r="AK114" s="440">
        <v>0</v>
      </c>
      <c r="AL114" s="441">
        <v>0</v>
      </c>
      <c r="AM114" s="442" t="s">
        <v>29</v>
      </c>
      <c r="AN114" s="443">
        <v>0</v>
      </c>
      <c r="AO114" s="444">
        <v>0</v>
      </c>
      <c r="AP114" s="440">
        <v>0</v>
      </c>
      <c r="AQ114" s="441">
        <v>0</v>
      </c>
      <c r="AR114" s="477" t="s">
        <v>29</v>
      </c>
      <c r="AS114" s="443">
        <v>0</v>
      </c>
      <c r="AT114" s="444">
        <v>0</v>
      </c>
      <c r="AU114" s="440">
        <v>29.4804100000009</v>
      </c>
      <c r="AV114" s="441">
        <v>23.73322237</v>
      </c>
      <c r="AW114" s="477">
        <v>1.24215791435324</v>
      </c>
      <c r="AX114" s="481">
        <v>5.74718763000087</v>
      </c>
      <c r="AY114" s="444">
        <v>5.33381300000216</v>
      </c>
      <c r="AZ114" s="458">
        <v>0.309819997085133</v>
      </c>
      <c r="BA114" s="442">
        <v>0.268666575053427</v>
      </c>
      <c r="BB114" s="442">
        <v>1.15317656103489</v>
      </c>
      <c r="BC114" s="464">
        <v>0.0411534220317062</v>
      </c>
      <c r="BD114" s="465">
        <v>0.149491527409437</v>
      </c>
      <c r="BE114" s="490">
        <v>9</v>
      </c>
      <c r="BF114" s="491">
        <v>10</v>
      </c>
      <c r="BG114" s="442">
        <v>0.9</v>
      </c>
      <c r="BH114" s="492">
        <v>-1</v>
      </c>
      <c r="BI114" s="493">
        <v>9.91666667</v>
      </c>
      <c r="BJ114" s="498">
        <v>8.81049518518526</v>
      </c>
      <c r="BK114" s="498">
        <v>7.36142384083333</v>
      </c>
      <c r="BL114" s="442">
        <v>1.19684661224287</v>
      </c>
      <c r="BM114" s="498">
        <v>1.44907134435192</v>
      </c>
      <c r="BN114" s="458">
        <v>0.0448880054120634</v>
      </c>
      <c r="BO114" s="442">
        <v>0.0536920664913909</v>
      </c>
      <c r="BP114" s="442">
        <v>0.836026779100798</v>
      </c>
      <c r="BQ114" s="442">
        <v>-0.00880406107932746</v>
      </c>
      <c r="BR114" s="465">
        <v>0.108700126158565</v>
      </c>
      <c r="BS114" s="490">
        <v>22.2776661787529</v>
      </c>
      <c r="BT114" s="491">
        <v>18.6247255013055</v>
      </c>
      <c r="BU114" s="442">
        <v>1.19613393374261</v>
      </c>
      <c r="BV114" s="492">
        <v>3.65294067744732</v>
      </c>
      <c r="BW114" s="493">
        <v>9.19962133752504</v>
      </c>
      <c r="BX114" s="490">
        <v>6.90206647056477</v>
      </c>
      <c r="BY114" s="491">
        <v>5.00384121174597</v>
      </c>
      <c r="BZ114" s="442">
        <v>1.37935361625044</v>
      </c>
      <c r="CA114" s="492">
        <v>1.8982252588188</v>
      </c>
      <c r="CB114" s="493">
        <v>1.37526544533506</v>
      </c>
      <c r="CC114" s="477"/>
    </row>
    <row r="115" s="159" customFormat="1" outlineLevel="3" spans="1:81">
      <c r="A115" s="451" t="s">
        <v>133</v>
      </c>
      <c r="B115" s="440">
        <v>138.191734999999</v>
      </c>
      <c r="C115" s="441">
        <v>139.99363204</v>
      </c>
      <c r="D115" s="442">
        <v>0.987128721401511</v>
      </c>
      <c r="E115" s="443">
        <v>-1.80189704000117</v>
      </c>
      <c r="F115" s="512">
        <v>100.954251999998</v>
      </c>
      <c r="G115" s="440">
        <v>0</v>
      </c>
      <c r="H115" s="441">
        <v>0</v>
      </c>
      <c r="I115" s="442" t="s">
        <v>29</v>
      </c>
      <c r="J115" s="443">
        <v>0</v>
      </c>
      <c r="K115" s="444">
        <v>0</v>
      </c>
      <c r="L115" s="440">
        <v>89.4860859999993</v>
      </c>
      <c r="M115" s="441">
        <v>91.83582262</v>
      </c>
      <c r="N115" s="442">
        <v>0.974413724917307</v>
      </c>
      <c r="O115" s="443">
        <v>-2.34973662000073</v>
      </c>
      <c r="P115" s="444">
        <v>46.7953840000021</v>
      </c>
      <c r="Q115" s="440">
        <v>48.7056489999996</v>
      </c>
      <c r="R115" s="441">
        <v>48.15780942</v>
      </c>
      <c r="S115" s="442">
        <v>1.01137592400065</v>
      </c>
      <c r="T115" s="443">
        <v>0.547839579999561</v>
      </c>
      <c r="U115" s="444">
        <v>54.1588679999957</v>
      </c>
      <c r="V115" s="458">
        <v>0.352449797377535</v>
      </c>
      <c r="W115" s="442">
        <v>0.343999999987428</v>
      </c>
      <c r="X115" s="442">
        <v>1.02456336450702</v>
      </c>
      <c r="Y115" s="464">
        <v>0.00844979739010671</v>
      </c>
      <c r="Z115" s="465">
        <v>0.536469409926358</v>
      </c>
      <c r="AA115" s="440">
        <v>6.16074399999999</v>
      </c>
      <c r="AB115" s="441">
        <v>5.76762137</v>
      </c>
      <c r="AC115" s="442">
        <v>1.06816027002826</v>
      </c>
      <c r="AD115" s="443">
        <v>0.39312262999999</v>
      </c>
      <c r="AE115" s="466">
        <v>5.296093</v>
      </c>
      <c r="AF115" s="440">
        <v>0.140944</v>
      </c>
      <c r="AG115" s="441">
        <v>0.35150099</v>
      </c>
      <c r="AH115" s="442">
        <v>0.400977533519891</v>
      </c>
      <c r="AI115" s="443">
        <v>-0.21055699</v>
      </c>
      <c r="AJ115" s="444">
        <v>0.111583</v>
      </c>
      <c r="AK115" s="440">
        <v>0</v>
      </c>
      <c r="AL115" s="441">
        <v>0</v>
      </c>
      <c r="AM115" s="442" t="s">
        <v>29</v>
      </c>
      <c r="AN115" s="443">
        <v>0</v>
      </c>
      <c r="AO115" s="444">
        <v>0</v>
      </c>
      <c r="AP115" s="440">
        <v>0</v>
      </c>
      <c r="AQ115" s="441">
        <v>0</v>
      </c>
      <c r="AR115" s="477" t="s">
        <v>29</v>
      </c>
      <c r="AS115" s="443">
        <v>0</v>
      </c>
      <c r="AT115" s="444">
        <v>0</v>
      </c>
      <c r="AU115" s="440">
        <v>42.4039609999996</v>
      </c>
      <c r="AV115" s="441">
        <v>42.03868706</v>
      </c>
      <c r="AW115" s="477">
        <v>1.00868899496024</v>
      </c>
      <c r="AX115" s="481">
        <v>0.365273939999568</v>
      </c>
      <c r="AY115" s="444">
        <v>48.7511919999957</v>
      </c>
      <c r="AZ115" s="458">
        <v>0.306848748950145</v>
      </c>
      <c r="BA115" s="442">
        <v>0.300289994961974</v>
      </c>
      <c r="BB115" s="442">
        <v>1.02184140030706</v>
      </c>
      <c r="BC115" s="464">
        <v>0.00655875398817096</v>
      </c>
      <c r="BD115" s="465">
        <v>0.482903800822542</v>
      </c>
      <c r="BE115" s="490">
        <v>11</v>
      </c>
      <c r="BF115" s="491">
        <v>11</v>
      </c>
      <c r="BG115" s="442">
        <v>1</v>
      </c>
      <c r="BH115" s="492">
        <v>0</v>
      </c>
      <c r="BI115" s="493">
        <v>11</v>
      </c>
      <c r="BJ115" s="498">
        <v>10.4690708333332</v>
      </c>
      <c r="BK115" s="498">
        <v>10.6055781848485</v>
      </c>
      <c r="BL115" s="442">
        <v>0.987128721401511</v>
      </c>
      <c r="BM115" s="498">
        <v>-0.13650735151524</v>
      </c>
      <c r="BN115" s="458">
        <v>0.0445811321494736</v>
      </c>
      <c r="BO115" s="442">
        <v>0.0411991694618798</v>
      </c>
      <c r="BP115" s="442">
        <v>1.08208812778916</v>
      </c>
      <c r="BQ115" s="442">
        <v>0.00338196268759388</v>
      </c>
      <c r="BR115" s="465">
        <v>0.052460326287199</v>
      </c>
      <c r="BS115" s="490">
        <v>22.4310140138917</v>
      </c>
      <c r="BT115" s="491">
        <v>24.2723339587044</v>
      </c>
      <c r="BU115" s="442">
        <v>0.924139147560123</v>
      </c>
      <c r="BV115" s="492">
        <v>-1.84131994481269</v>
      </c>
      <c r="BW115" s="493">
        <v>19.0620240241245</v>
      </c>
      <c r="BX115" s="490">
        <v>6.88292858784583</v>
      </c>
      <c r="BY115" s="491">
        <v>7.28873904217468</v>
      </c>
      <c r="BZ115" s="442">
        <v>0.944323640621413</v>
      </c>
      <c r="CA115" s="492">
        <v>-0.405810454328853</v>
      </c>
      <c r="CB115" s="493">
        <v>9.20512385262035</v>
      </c>
      <c r="CC115" s="477"/>
    </row>
    <row r="116" s="159" customFormat="1" outlineLevel="3" spans="1:81">
      <c r="A116" s="451" t="s">
        <v>134</v>
      </c>
      <c r="B116" s="440">
        <v>51.9679099999999</v>
      </c>
      <c r="C116" s="441">
        <v>56.02332</v>
      </c>
      <c r="D116" s="442">
        <v>0.927612108671887</v>
      </c>
      <c r="E116" s="443">
        <v>-4.05541000000009</v>
      </c>
      <c r="F116" s="512">
        <v>37.5522089999999</v>
      </c>
      <c r="G116" s="440">
        <v>0</v>
      </c>
      <c r="H116" s="441">
        <v>0</v>
      </c>
      <c r="I116" s="442" t="s">
        <v>29</v>
      </c>
      <c r="J116" s="443">
        <v>0</v>
      </c>
      <c r="K116" s="444">
        <v>0</v>
      </c>
      <c r="L116" s="440">
        <v>35.208724</v>
      </c>
      <c r="M116" s="441">
        <v>37.66447804</v>
      </c>
      <c r="N116" s="442">
        <v>0.934799201587449</v>
      </c>
      <c r="O116" s="443">
        <v>-2.45575404000001</v>
      </c>
      <c r="P116" s="444">
        <v>23.250038</v>
      </c>
      <c r="Q116" s="440">
        <v>16.7591859999999</v>
      </c>
      <c r="R116" s="441">
        <v>18.35884196</v>
      </c>
      <c r="S116" s="442">
        <v>0.912867273247115</v>
      </c>
      <c r="T116" s="443">
        <v>-1.59965596000008</v>
      </c>
      <c r="U116" s="444">
        <v>14.3021709999999</v>
      </c>
      <c r="V116" s="458">
        <v>0.32249105265153</v>
      </c>
      <c r="W116" s="442">
        <v>0.327699999928601</v>
      </c>
      <c r="X116" s="442">
        <v>0.984104524631655</v>
      </c>
      <c r="Y116" s="464">
        <v>-0.00520894727707161</v>
      </c>
      <c r="Z116" s="465">
        <v>0.380860976780352</v>
      </c>
      <c r="AA116" s="440">
        <v>3.537766</v>
      </c>
      <c r="AB116" s="441">
        <v>3.35820569</v>
      </c>
      <c r="AC116" s="442">
        <v>1.05346912207751</v>
      </c>
      <c r="AD116" s="443">
        <v>0.179560309999998</v>
      </c>
      <c r="AE116" s="466">
        <v>3.377361</v>
      </c>
      <c r="AF116" s="440">
        <v>0.194578</v>
      </c>
      <c r="AG116" s="441">
        <v>0.223357</v>
      </c>
      <c r="AH116" s="442">
        <v>0.871152459963197</v>
      </c>
      <c r="AI116" s="443">
        <v>-0.0287790000000001</v>
      </c>
      <c r="AJ116" s="444">
        <v>0.197535</v>
      </c>
      <c r="AK116" s="440">
        <v>0</v>
      </c>
      <c r="AL116" s="441">
        <v>0</v>
      </c>
      <c r="AM116" s="442" t="s">
        <v>29</v>
      </c>
      <c r="AN116" s="443">
        <v>0</v>
      </c>
      <c r="AO116" s="444">
        <v>0</v>
      </c>
      <c r="AP116" s="440">
        <v>0</v>
      </c>
      <c r="AQ116" s="441">
        <v>0</v>
      </c>
      <c r="AR116" s="477" t="s">
        <v>29</v>
      </c>
      <c r="AS116" s="443">
        <v>0</v>
      </c>
      <c r="AT116" s="444">
        <v>0</v>
      </c>
      <c r="AU116" s="440">
        <v>13.0268419999999</v>
      </c>
      <c r="AV116" s="441">
        <v>14.77727927</v>
      </c>
      <c r="AW116" s="477">
        <v>0.881545361766715</v>
      </c>
      <c r="AX116" s="481">
        <v>-1.75043727000008</v>
      </c>
      <c r="AY116" s="444">
        <v>10.7272749999999</v>
      </c>
      <c r="AZ116" s="458">
        <v>0.250670885167403</v>
      </c>
      <c r="BA116" s="442">
        <v>0.263770145539393</v>
      </c>
      <c r="BB116" s="442">
        <v>0.950338351047262</v>
      </c>
      <c r="BC116" s="464">
        <v>-0.0130992603719901</v>
      </c>
      <c r="BD116" s="465">
        <v>0.285662955273814</v>
      </c>
      <c r="BE116" s="490">
        <v>7</v>
      </c>
      <c r="BF116" s="491">
        <v>7</v>
      </c>
      <c r="BG116" s="442">
        <v>1</v>
      </c>
      <c r="BH116" s="492">
        <v>0</v>
      </c>
      <c r="BI116" s="493">
        <v>7</v>
      </c>
      <c r="BJ116" s="498">
        <v>6.18665595238094</v>
      </c>
      <c r="BK116" s="498">
        <v>6.66944285714286</v>
      </c>
      <c r="BL116" s="442">
        <v>0.927612108671887</v>
      </c>
      <c r="BM116" s="498">
        <v>-0.482786904761915</v>
      </c>
      <c r="BN116" s="458">
        <v>0.068075972268271</v>
      </c>
      <c r="BO116" s="442">
        <v>0.0599429967734865</v>
      </c>
      <c r="BP116" s="442">
        <v>1.13567849344466</v>
      </c>
      <c r="BQ116" s="442">
        <v>0.00813297549478453</v>
      </c>
      <c r="BR116" s="465">
        <v>0.0899377450737987</v>
      </c>
      <c r="BS116" s="490">
        <v>14.689470699871</v>
      </c>
      <c r="BT116" s="491">
        <v>16.682515953929</v>
      </c>
      <c r="BU116" s="442">
        <v>0.880530894766593</v>
      </c>
      <c r="BV116" s="492">
        <v>-1.99304525405792</v>
      </c>
      <c r="BW116" s="493">
        <v>11.1188022245771</v>
      </c>
      <c r="BX116" s="490">
        <v>3.68222262297731</v>
      </c>
      <c r="BY116" s="491">
        <v>4.40034966113109</v>
      </c>
      <c r="BZ116" s="442">
        <v>0.836802278578654</v>
      </c>
      <c r="CA116" s="492">
        <v>-0.718127038153784</v>
      </c>
      <c r="CB116" s="493">
        <v>3.17622990257775</v>
      </c>
      <c r="CC116" s="477"/>
    </row>
    <row r="117" s="159" customFormat="1" outlineLevel="3" spans="1:81">
      <c r="A117" s="451" t="s">
        <v>135</v>
      </c>
      <c r="B117" s="440">
        <v>6.64012599999999</v>
      </c>
      <c r="C117" s="441">
        <v>8.015514</v>
      </c>
      <c r="D117" s="442">
        <v>0.828409257347687</v>
      </c>
      <c r="E117" s="443">
        <v>-1.37538800000001</v>
      </c>
      <c r="F117" s="512">
        <v>0</v>
      </c>
      <c r="G117" s="440">
        <v>0</v>
      </c>
      <c r="H117" s="441">
        <v>0</v>
      </c>
      <c r="I117" s="442" t="s">
        <v>29</v>
      </c>
      <c r="J117" s="443">
        <v>0</v>
      </c>
      <c r="K117" s="444">
        <v>0</v>
      </c>
      <c r="L117" s="440">
        <v>4.59915499999999</v>
      </c>
      <c r="M117" s="441">
        <v>5.6108598</v>
      </c>
      <c r="N117" s="442">
        <v>0.819688098426553</v>
      </c>
      <c r="O117" s="443">
        <v>-1.01170480000001</v>
      </c>
      <c r="P117" s="444">
        <v>0</v>
      </c>
      <c r="Q117" s="440">
        <v>2.040971</v>
      </c>
      <c r="R117" s="441">
        <v>2.4046542</v>
      </c>
      <c r="S117" s="442">
        <v>0.848758628163667</v>
      </c>
      <c r="T117" s="443">
        <v>-0.363683199999999</v>
      </c>
      <c r="U117" s="444">
        <v>0</v>
      </c>
      <c r="V117" s="458">
        <v>0.307369317991858</v>
      </c>
      <c r="W117" s="442">
        <v>0.3</v>
      </c>
      <c r="X117" s="442">
        <v>1.02456439330619</v>
      </c>
      <c r="Y117" s="464">
        <v>0.00736931799185797</v>
      </c>
      <c r="Z117" s="465" t="s">
        <v>29</v>
      </c>
      <c r="AA117" s="440">
        <v>0.616243</v>
      </c>
      <c r="AB117" s="441">
        <v>1.09361336</v>
      </c>
      <c r="AC117" s="442">
        <v>0.563492567428035</v>
      </c>
      <c r="AD117" s="443">
        <v>-0.47737036</v>
      </c>
      <c r="AE117" s="466">
        <v>0</v>
      </c>
      <c r="AF117" s="440">
        <v>0.024808</v>
      </c>
      <c r="AG117" s="441">
        <v>0.18</v>
      </c>
      <c r="AH117" s="442">
        <v>0.137822222222222</v>
      </c>
      <c r="AI117" s="443">
        <v>-0.155192</v>
      </c>
      <c r="AJ117" s="444">
        <v>0</v>
      </c>
      <c r="AK117" s="440">
        <v>0</v>
      </c>
      <c r="AL117" s="441">
        <v>0</v>
      </c>
      <c r="AM117" s="442" t="s">
        <v>29</v>
      </c>
      <c r="AN117" s="443">
        <v>0</v>
      </c>
      <c r="AO117" s="444">
        <v>0</v>
      </c>
      <c r="AP117" s="440">
        <v>0</v>
      </c>
      <c r="AQ117" s="441">
        <v>0</v>
      </c>
      <c r="AR117" s="477" t="s">
        <v>29</v>
      </c>
      <c r="AS117" s="443">
        <v>0</v>
      </c>
      <c r="AT117" s="444">
        <v>0</v>
      </c>
      <c r="AU117" s="440">
        <v>1.39992</v>
      </c>
      <c r="AV117" s="441">
        <v>1.13104084</v>
      </c>
      <c r="AW117" s="477">
        <v>1.23772718940901</v>
      </c>
      <c r="AX117" s="481">
        <v>0.268879160000001</v>
      </c>
      <c r="AY117" s="444">
        <v>0</v>
      </c>
      <c r="AZ117" s="458">
        <v>0.210827324662213</v>
      </c>
      <c r="BA117" s="442">
        <v>0.141106464289127</v>
      </c>
      <c r="BB117" s="442">
        <v>1.49410110815496</v>
      </c>
      <c r="BC117" s="464">
        <v>0.0697208603730859</v>
      </c>
      <c r="BD117" s="465" t="s">
        <v>29</v>
      </c>
      <c r="BE117" s="490">
        <v>1</v>
      </c>
      <c r="BF117" s="491">
        <v>2</v>
      </c>
      <c r="BG117" s="442">
        <v>0.5</v>
      </c>
      <c r="BH117" s="492">
        <v>-1</v>
      </c>
      <c r="BI117" s="493">
        <v>0</v>
      </c>
      <c r="BJ117" s="498">
        <v>5.53343833333333</v>
      </c>
      <c r="BK117" s="498">
        <v>3.3397975</v>
      </c>
      <c r="BL117" s="442">
        <v>1.65681851469537</v>
      </c>
      <c r="BM117" s="498">
        <v>2.19364083333333</v>
      </c>
      <c r="BN117" s="458">
        <v>0.0928059196467056</v>
      </c>
      <c r="BO117" s="442">
        <v>0.136437084384108</v>
      </c>
      <c r="BP117" s="442">
        <v>0.680210369971197</v>
      </c>
      <c r="BQ117" s="442">
        <v>-0.0436311647374025</v>
      </c>
      <c r="BR117" s="465" t="s">
        <v>29</v>
      </c>
      <c r="BS117" s="490">
        <v>10.7751747281511</v>
      </c>
      <c r="BT117" s="491">
        <v>7.32938558833992</v>
      </c>
      <c r="BU117" s="442">
        <v>1.47013342363826</v>
      </c>
      <c r="BV117" s="492">
        <v>3.44578913981113</v>
      </c>
      <c r="BW117" s="493" t="s">
        <v>29</v>
      </c>
      <c r="BX117" s="490">
        <v>2.27170126070398</v>
      </c>
      <c r="BY117" s="491">
        <v>1.03422368578233</v>
      </c>
      <c r="BZ117" s="442">
        <v>2.19652797739356</v>
      </c>
      <c r="CA117" s="492">
        <v>1.23747757492165</v>
      </c>
      <c r="CB117" s="493" t="s">
        <v>29</v>
      </c>
      <c r="CC117" s="477"/>
    </row>
    <row r="118" s="163" customFormat="1" spans="1:81">
      <c r="A118" s="445" t="s">
        <v>136</v>
      </c>
      <c r="B118" s="446">
        <v>547.728521999999</v>
      </c>
      <c r="C118" s="447">
        <v>491.72218718</v>
      </c>
      <c r="D118" s="448">
        <v>1.11389832771466</v>
      </c>
      <c r="E118" s="447">
        <v>56.0063348199988</v>
      </c>
      <c r="F118" s="449">
        <v>304.636599</v>
      </c>
      <c r="G118" s="446">
        <v>0</v>
      </c>
      <c r="H118" s="447">
        <v>0</v>
      </c>
      <c r="I118" s="448" t="s">
        <v>29</v>
      </c>
      <c r="J118" s="447">
        <v>0</v>
      </c>
      <c r="K118" s="449">
        <v>0</v>
      </c>
      <c r="L118" s="446">
        <v>362.542249999997</v>
      </c>
      <c r="M118" s="447">
        <v>328.84367439</v>
      </c>
      <c r="N118" s="448">
        <v>1.10247597334055</v>
      </c>
      <c r="O118" s="447">
        <v>33.6985756099973</v>
      </c>
      <c r="P118" s="449">
        <v>181.745011000002</v>
      </c>
      <c r="Q118" s="446">
        <v>185.186272000001</v>
      </c>
      <c r="R118" s="447">
        <v>162.87851279</v>
      </c>
      <c r="S118" s="448">
        <v>1.1369594971607</v>
      </c>
      <c r="T118" s="447">
        <v>22.3077592100014</v>
      </c>
      <c r="U118" s="459">
        <v>122.891587999999</v>
      </c>
      <c r="V118" s="460">
        <v>0.338098646613845</v>
      </c>
      <c r="W118" s="448">
        <v>0.331240926353353</v>
      </c>
      <c r="X118" s="448">
        <v>1.02070311883253</v>
      </c>
      <c r="Y118" s="467">
        <v>0.00685772026049242</v>
      </c>
      <c r="Z118" s="468">
        <v>0.403403886477863</v>
      </c>
      <c r="AA118" s="446">
        <v>27.476806</v>
      </c>
      <c r="AB118" s="447">
        <v>28.10525587</v>
      </c>
      <c r="AC118" s="448">
        <v>0.977639418302866</v>
      </c>
      <c r="AD118" s="447">
        <v>-0.628449869999997</v>
      </c>
      <c r="AE118" s="469">
        <v>24.252325</v>
      </c>
      <c r="AF118" s="446">
        <v>1.92997299999999</v>
      </c>
      <c r="AG118" s="447">
        <v>1.96401957</v>
      </c>
      <c r="AH118" s="448">
        <v>0.982664851959693</v>
      </c>
      <c r="AI118" s="447">
        <v>-0.0340465700000101</v>
      </c>
      <c r="AJ118" s="449">
        <v>1.61572199999999</v>
      </c>
      <c r="AK118" s="446">
        <v>0</v>
      </c>
      <c r="AL118" s="447">
        <v>0</v>
      </c>
      <c r="AM118" s="448" t="s">
        <v>29</v>
      </c>
      <c r="AN118" s="447">
        <v>0</v>
      </c>
      <c r="AO118" s="449">
        <v>0</v>
      </c>
      <c r="AP118" s="446">
        <v>0</v>
      </c>
      <c r="AQ118" s="447">
        <v>0</v>
      </c>
      <c r="AR118" s="467" t="s">
        <v>29</v>
      </c>
      <c r="AS118" s="447">
        <v>0</v>
      </c>
      <c r="AT118" s="449">
        <v>0</v>
      </c>
      <c r="AU118" s="446">
        <v>155.779493000001</v>
      </c>
      <c r="AV118" s="447">
        <v>132.80923735</v>
      </c>
      <c r="AW118" s="467">
        <v>1.17295676195675</v>
      </c>
      <c r="AX118" s="482">
        <v>22.9702556500014</v>
      </c>
      <c r="AY118" s="449">
        <v>97.0235409999985</v>
      </c>
      <c r="AZ118" s="460">
        <v>0.284410043923186</v>
      </c>
      <c r="BA118" s="448">
        <v>0.270089983353515</v>
      </c>
      <c r="BB118" s="448">
        <v>1.05301959144086</v>
      </c>
      <c r="BC118" s="467">
        <v>0.0143200605696714</v>
      </c>
      <c r="BD118" s="468">
        <v>0.318489443876697</v>
      </c>
      <c r="BE118" s="494">
        <v>54</v>
      </c>
      <c r="BF118" s="495">
        <v>55</v>
      </c>
      <c r="BG118" s="448">
        <v>0.981818181818182</v>
      </c>
      <c r="BH118" s="448">
        <v>-1</v>
      </c>
      <c r="BI118" s="496">
        <v>52.83333333</v>
      </c>
      <c r="BJ118" s="497">
        <v>8.45260064814813</v>
      </c>
      <c r="BK118" s="497">
        <v>7.45033616939394</v>
      </c>
      <c r="BL118" s="448">
        <v>1.13452607452419</v>
      </c>
      <c r="BM118" s="497">
        <v>1.00226447875419</v>
      </c>
      <c r="BN118" s="460">
        <v>0.0501650085697017</v>
      </c>
      <c r="BO118" s="448">
        <v>0.0571567779586724</v>
      </c>
      <c r="BP118" s="448">
        <v>0.877673836092963</v>
      </c>
      <c r="BQ118" s="448">
        <v>-0.00699176938897065</v>
      </c>
      <c r="BR118" s="468">
        <v>0.0796106740936927</v>
      </c>
      <c r="BS118" s="494">
        <v>19.9342136782564</v>
      </c>
      <c r="BT118" s="495">
        <v>17.4957377884922</v>
      </c>
      <c r="BU118" s="448">
        <v>1.13937542498883</v>
      </c>
      <c r="BV118" s="448">
        <v>2.43847588976429</v>
      </c>
      <c r="BW118" s="496">
        <v>12.5611296648878</v>
      </c>
      <c r="BX118" s="494">
        <v>5.66949058780709</v>
      </c>
      <c r="BY118" s="495">
        <v>4.7254235280513</v>
      </c>
      <c r="BZ118" s="448">
        <v>1.19978464451949</v>
      </c>
      <c r="CA118" s="448">
        <v>0.944067059755787</v>
      </c>
      <c r="CB118" s="496">
        <v>4.00058720143321</v>
      </c>
      <c r="CC118" s="477"/>
    </row>
    <row r="119" s="164" customFormat="1" outlineLevel="1" spans="1:81">
      <c r="A119" s="451" t="s">
        <v>137</v>
      </c>
      <c r="B119" s="440">
        <v>89.8139450000002</v>
      </c>
      <c r="C119" s="441">
        <v>59.9980032</v>
      </c>
      <c r="D119" s="442">
        <v>1.49694890179279</v>
      </c>
      <c r="E119" s="443">
        <v>29.8159418000002</v>
      </c>
      <c r="F119" s="512">
        <v>38.1877869999999</v>
      </c>
      <c r="G119" s="440">
        <v>0</v>
      </c>
      <c r="H119" s="441">
        <v>0</v>
      </c>
      <c r="I119" s="442" t="s">
        <v>29</v>
      </c>
      <c r="J119" s="443">
        <v>0</v>
      </c>
      <c r="K119" s="444">
        <v>0</v>
      </c>
      <c r="L119" s="440">
        <v>45.9595169999998</v>
      </c>
      <c r="M119" s="441">
        <v>40.47465296</v>
      </c>
      <c r="N119" s="442">
        <v>1.1355135532705</v>
      </c>
      <c r="O119" s="443">
        <v>5.48486403999981</v>
      </c>
      <c r="P119" s="444">
        <v>25.456596</v>
      </c>
      <c r="Q119" s="440">
        <v>43.8544280000004</v>
      </c>
      <c r="R119" s="441">
        <v>19.52335024</v>
      </c>
      <c r="S119" s="442">
        <v>2.24625525132209</v>
      </c>
      <c r="T119" s="443">
        <v>24.3310777600004</v>
      </c>
      <c r="U119" s="444">
        <v>12.7311909999999</v>
      </c>
      <c r="V119" s="458">
        <v>0.488280834340372</v>
      </c>
      <c r="W119" s="442">
        <v>0.325399999978666</v>
      </c>
      <c r="X119" s="442">
        <v>1.50055572947875</v>
      </c>
      <c r="Y119" s="464">
        <v>0.162880834361706</v>
      </c>
      <c r="Z119" s="465">
        <v>0.33338383813652</v>
      </c>
      <c r="AA119" s="440">
        <v>2.048539</v>
      </c>
      <c r="AB119" s="441">
        <v>2.02432768</v>
      </c>
      <c r="AC119" s="442">
        <v>1.01196017830473</v>
      </c>
      <c r="AD119" s="443">
        <v>0.02421132</v>
      </c>
      <c r="AE119" s="466">
        <v>1.940718</v>
      </c>
      <c r="AF119" s="440">
        <v>0.314916</v>
      </c>
      <c r="AG119" s="441">
        <v>0.122737</v>
      </c>
      <c r="AH119" s="442">
        <v>2.56577886049032</v>
      </c>
      <c r="AI119" s="443">
        <v>0.192179</v>
      </c>
      <c r="AJ119" s="444">
        <v>0.300761</v>
      </c>
      <c r="AK119" s="440">
        <v>0</v>
      </c>
      <c r="AL119" s="441">
        <v>0</v>
      </c>
      <c r="AM119" s="442" t="s">
        <v>29</v>
      </c>
      <c r="AN119" s="443">
        <v>0</v>
      </c>
      <c r="AO119" s="444">
        <v>0</v>
      </c>
      <c r="AP119" s="440">
        <v>0</v>
      </c>
      <c r="AQ119" s="441">
        <v>0</v>
      </c>
      <c r="AR119" s="477" t="s">
        <v>29</v>
      </c>
      <c r="AS119" s="443">
        <v>0</v>
      </c>
      <c r="AT119" s="444">
        <v>0</v>
      </c>
      <c r="AU119" s="440">
        <v>41.4909730000004</v>
      </c>
      <c r="AV119" s="441">
        <v>17.37628556</v>
      </c>
      <c r="AW119" s="477">
        <v>2.387792998494</v>
      </c>
      <c r="AX119" s="481">
        <v>24.1146874400004</v>
      </c>
      <c r="AY119" s="444">
        <v>10.4897119999999</v>
      </c>
      <c r="AZ119" s="458">
        <v>0.461965822790662</v>
      </c>
      <c r="BA119" s="442">
        <v>0.289614397700489</v>
      </c>
      <c r="BB119" s="442">
        <v>1.59510655015299</v>
      </c>
      <c r="BC119" s="464">
        <v>0.172351425090174</v>
      </c>
      <c r="BD119" s="465">
        <v>0.274687611513071</v>
      </c>
      <c r="BE119" s="490">
        <v>4</v>
      </c>
      <c r="BF119" s="491">
        <v>4</v>
      </c>
      <c r="BG119" s="442">
        <v>1</v>
      </c>
      <c r="BH119" s="492">
        <v>0</v>
      </c>
      <c r="BI119" s="493">
        <v>3.91666667</v>
      </c>
      <c r="BJ119" s="498">
        <v>18.7112385416667</v>
      </c>
      <c r="BK119" s="498">
        <v>12.499584</v>
      </c>
      <c r="BL119" s="442">
        <v>1.49694890179279</v>
      </c>
      <c r="BM119" s="498">
        <v>6.21165454166671</v>
      </c>
      <c r="BN119" s="458">
        <v>0.0228086963555603</v>
      </c>
      <c r="BO119" s="442">
        <v>0.0337399175311221</v>
      </c>
      <c r="BP119" s="442">
        <v>0.676015178001586</v>
      </c>
      <c r="BQ119" s="442">
        <v>-0.0109312211755618</v>
      </c>
      <c r="BR119" s="465">
        <v>0.0508203840143972</v>
      </c>
      <c r="BS119" s="490">
        <v>43.8429265930501</v>
      </c>
      <c r="BT119" s="491">
        <v>29.6384838249112</v>
      </c>
      <c r="BU119" s="442">
        <v>1.47925672757255</v>
      </c>
      <c r="BV119" s="492">
        <v>14.2044427681389</v>
      </c>
      <c r="BW119" s="493">
        <v>19.677143716913</v>
      </c>
      <c r="BX119" s="490">
        <v>20.253933657109</v>
      </c>
      <c r="BY119" s="491">
        <v>8.58373164170733</v>
      </c>
      <c r="BZ119" s="442">
        <v>2.35957209550885</v>
      </c>
      <c r="CA119" s="492">
        <v>11.6702020154017</v>
      </c>
      <c r="CB119" s="493">
        <v>5.40506760899826</v>
      </c>
      <c r="CC119" s="477"/>
    </row>
    <row r="120" s="159" customFormat="1" outlineLevel="1" spans="1:81">
      <c r="A120" s="451" t="s">
        <v>138</v>
      </c>
      <c r="B120" s="440">
        <v>22.573763</v>
      </c>
      <c r="C120" s="441">
        <v>12.83317728</v>
      </c>
      <c r="D120" s="442">
        <v>1.75901590911397</v>
      </c>
      <c r="E120" s="443">
        <v>9.74058571999998</v>
      </c>
      <c r="F120" s="512">
        <v>10.629599</v>
      </c>
      <c r="G120" s="440">
        <v>0</v>
      </c>
      <c r="H120" s="441">
        <v>0</v>
      </c>
      <c r="I120" s="442" t="s">
        <v>29</v>
      </c>
      <c r="J120" s="443">
        <v>0</v>
      </c>
      <c r="K120" s="444">
        <v>0</v>
      </c>
      <c r="L120" s="440">
        <v>17.922805</v>
      </c>
      <c r="M120" s="441">
        <v>8.53406289</v>
      </c>
      <c r="N120" s="442">
        <v>2.10014915884924</v>
      </c>
      <c r="O120" s="443">
        <v>9.38874210999998</v>
      </c>
      <c r="P120" s="444">
        <v>4.752013</v>
      </c>
      <c r="Q120" s="440">
        <v>4.650958</v>
      </c>
      <c r="R120" s="441">
        <v>4.29911439</v>
      </c>
      <c r="S120" s="442">
        <v>1.08184095096851</v>
      </c>
      <c r="T120" s="443">
        <v>0.35184361</v>
      </c>
      <c r="U120" s="444">
        <v>5.877586</v>
      </c>
      <c r="V120" s="458">
        <v>0.206033792416444</v>
      </c>
      <c r="W120" s="442">
        <v>0.335000000093508</v>
      </c>
      <c r="X120" s="442">
        <v>0.615026245847565</v>
      </c>
      <c r="Y120" s="464">
        <v>-0.128966207677064</v>
      </c>
      <c r="Z120" s="465">
        <v>0.552945223991987</v>
      </c>
      <c r="AA120" s="440">
        <v>1.986987</v>
      </c>
      <c r="AB120" s="441">
        <v>1.88302868</v>
      </c>
      <c r="AC120" s="442">
        <v>1.05520803857326</v>
      </c>
      <c r="AD120" s="443">
        <v>0.10395832</v>
      </c>
      <c r="AE120" s="466">
        <v>1.371412</v>
      </c>
      <c r="AF120" s="440">
        <v>0.054888</v>
      </c>
      <c r="AG120" s="441">
        <v>0.119466</v>
      </c>
      <c r="AH120" s="442">
        <v>0.459444528150269</v>
      </c>
      <c r="AI120" s="443">
        <v>-0.064578</v>
      </c>
      <c r="AJ120" s="444">
        <v>0.0363659999999999</v>
      </c>
      <c r="AK120" s="506">
        <v>0</v>
      </c>
      <c r="AL120" s="441">
        <v>0</v>
      </c>
      <c r="AM120" s="442" t="s">
        <v>29</v>
      </c>
      <c r="AN120" s="441">
        <v>0</v>
      </c>
      <c r="AO120" s="444">
        <v>0</v>
      </c>
      <c r="AP120" s="506">
        <v>0</v>
      </c>
      <c r="AQ120" s="441">
        <v>0</v>
      </c>
      <c r="AR120" s="477" t="s">
        <v>29</v>
      </c>
      <c r="AS120" s="441">
        <v>0</v>
      </c>
      <c r="AT120" s="444">
        <v>0</v>
      </c>
      <c r="AU120" s="440">
        <v>2.609083</v>
      </c>
      <c r="AV120" s="441">
        <v>2.29661971</v>
      </c>
      <c r="AW120" s="477">
        <v>1.13605356108348</v>
      </c>
      <c r="AX120" s="481">
        <v>0.312463290000001</v>
      </c>
      <c r="AY120" s="444">
        <v>4.469808</v>
      </c>
      <c r="AZ120" s="487">
        <v>0.115580331024119</v>
      </c>
      <c r="BA120" s="442">
        <v>0.178959556148203</v>
      </c>
      <c r="BB120" s="442">
        <v>0.645846097921715</v>
      </c>
      <c r="BC120" s="477">
        <v>-0.063379225124084</v>
      </c>
      <c r="BD120" s="465">
        <v>0.420505797067227</v>
      </c>
      <c r="BE120" s="521">
        <v>4</v>
      </c>
      <c r="BF120" s="491">
        <v>4</v>
      </c>
      <c r="BG120" s="442">
        <v>1</v>
      </c>
      <c r="BH120" s="442">
        <v>0</v>
      </c>
      <c r="BI120" s="493">
        <v>3.41666667</v>
      </c>
      <c r="BJ120" s="498">
        <v>4.70286729166666</v>
      </c>
      <c r="BK120" s="498">
        <v>2.6735786</v>
      </c>
      <c r="BL120" s="442">
        <v>1.75901590911397</v>
      </c>
      <c r="BM120" s="498">
        <v>2.02928869166666</v>
      </c>
      <c r="BN120" s="513">
        <v>0.0880219660319815</v>
      </c>
      <c r="BO120" s="442">
        <v>0.146731291784976</v>
      </c>
      <c r="BP120" s="442">
        <v>0.59988544339248</v>
      </c>
      <c r="BQ120" s="442">
        <v>-0.0587093257529941</v>
      </c>
      <c r="BR120" s="465">
        <v>0.129018225428824</v>
      </c>
      <c r="BS120" s="521">
        <v>11.3608005487706</v>
      </c>
      <c r="BT120" s="491">
        <v>6.81517887449277</v>
      </c>
      <c r="BU120" s="442">
        <v>1.66698494023257</v>
      </c>
      <c r="BV120" s="442">
        <v>4.5456216742778</v>
      </c>
      <c r="BW120" s="493">
        <v>7.75084292685204</v>
      </c>
      <c r="BX120" s="521">
        <v>1.31308508812589</v>
      </c>
      <c r="BY120" s="491">
        <v>1.21964138644983</v>
      </c>
      <c r="BZ120" s="442">
        <v>1.07661571894346</v>
      </c>
      <c r="CA120" s="442">
        <v>0.0934437016760583</v>
      </c>
      <c r="CB120" s="493">
        <v>3.2592743828988</v>
      </c>
      <c r="CC120" s="477"/>
    </row>
    <row r="121" s="159" customFormat="1" outlineLevel="1" spans="1:81">
      <c r="A121" s="451" t="s">
        <v>139</v>
      </c>
      <c r="B121" s="440">
        <v>6.69846999999999</v>
      </c>
      <c r="C121" s="441">
        <v>4.5</v>
      </c>
      <c r="D121" s="442">
        <v>1.48854888888889</v>
      </c>
      <c r="E121" s="443">
        <v>2.19846999999999</v>
      </c>
      <c r="F121" s="512">
        <v>6.78361800000011</v>
      </c>
      <c r="G121" s="440">
        <v>0</v>
      </c>
      <c r="H121" s="441">
        <v>0</v>
      </c>
      <c r="I121" s="442" t="s">
        <v>29</v>
      </c>
      <c r="J121" s="443">
        <v>0</v>
      </c>
      <c r="K121" s="444">
        <v>0</v>
      </c>
      <c r="L121" s="440">
        <v>4.69254999999999</v>
      </c>
      <c r="M121" s="441">
        <v>3.015</v>
      </c>
      <c r="N121" s="442">
        <v>1.55640132669983</v>
      </c>
      <c r="O121" s="443">
        <v>1.67754999999999</v>
      </c>
      <c r="P121" s="444">
        <v>2.310849</v>
      </c>
      <c r="Q121" s="440">
        <v>2.00592</v>
      </c>
      <c r="R121" s="441">
        <v>1.485</v>
      </c>
      <c r="S121" s="442">
        <v>1.35078787878788</v>
      </c>
      <c r="T121" s="443">
        <v>0.52092</v>
      </c>
      <c r="U121" s="444">
        <v>4.47276900000011</v>
      </c>
      <c r="V121" s="458">
        <v>0.299459428794934</v>
      </c>
      <c r="W121" s="442">
        <v>0.33</v>
      </c>
      <c r="X121" s="442">
        <v>0.907452814530104</v>
      </c>
      <c r="Y121" s="464">
        <v>-0.0305405712050658</v>
      </c>
      <c r="Z121" s="465">
        <v>0.65934859539556</v>
      </c>
      <c r="AA121" s="440">
        <v>0.3014</v>
      </c>
      <c r="AB121" s="441">
        <v>0.38566667</v>
      </c>
      <c r="AC121" s="442">
        <v>0.781503882614487</v>
      </c>
      <c r="AD121" s="443">
        <v>-0.08426667</v>
      </c>
      <c r="AE121" s="466">
        <v>0.387399999999999</v>
      </c>
      <c r="AF121" s="440">
        <v>0.029403</v>
      </c>
      <c r="AG121" s="441">
        <v>0.40966267</v>
      </c>
      <c r="AH121" s="442">
        <v>0.0717736863844587</v>
      </c>
      <c r="AI121" s="443">
        <v>-0.38025967</v>
      </c>
      <c r="AJ121" s="444">
        <v>0.025662</v>
      </c>
      <c r="AK121" s="506">
        <v>0</v>
      </c>
      <c r="AL121" s="441">
        <v>0</v>
      </c>
      <c r="AM121" s="442" t="s">
        <v>29</v>
      </c>
      <c r="AN121" s="441">
        <v>0</v>
      </c>
      <c r="AO121" s="444">
        <v>0.02085</v>
      </c>
      <c r="AP121" s="506">
        <v>0</v>
      </c>
      <c r="AQ121" s="441">
        <v>0</v>
      </c>
      <c r="AR121" s="477" t="s">
        <v>29</v>
      </c>
      <c r="AS121" s="441">
        <v>0</v>
      </c>
      <c r="AT121" s="444">
        <v>0</v>
      </c>
      <c r="AU121" s="440">
        <v>1.675117</v>
      </c>
      <c r="AV121" s="441">
        <v>0.68967066</v>
      </c>
      <c r="AW121" s="477">
        <v>2.42886510497634</v>
      </c>
      <c r="AX121" s="481">
        <v>0.98544634</v>
      </c>
      <c r="AY121" s="444">
        <v>4.08055700000011</v>
      </c>
      <c r="AZ121" s="513">
        <v>0.250074569267311</v>
      </c>
      <c r="BA121" s="442">
        <v>0.153260146666667</v>
      </c>
      <c r="BB121" s="442">
        <v>1.63169992138407</v>
      </c>
      <c r="BC121" s="477">
        <v>0.0968144226006439</v>
      </c>
      <c r="BD121" s="465">
        <v>0.601531070882831</v>
      </c>
      <c r="BE121" s="521">
        <v>1</v>
      </c>
      <c r="BF121" s="491">
        <v>1</v>
      </c>
      <c r="BG121" s="442">
        <v>1</v>
      </c>
      <c r="BH121" s="442">
        <v>0</v>
      </c>
      <c r="BI121" s="493">
        <v>1</v>
      </c>
      <c r="BJ121" s="498">
        <v>5.58205833333333</v>
      </c>
      <c r="BK121" s="498">
        <v>3.75</v>
      </c>
      <c r="BL121" s="442">
        <v>1.48854888888889</v>
      </c>
      <c r="BM121" s="498">
        <v>1.83205833333333</v>
      </c>
      <c r="BN121" s="513">
        <v>0.044995349684331</v>
      </c>
      <c r="BO121" s="442">
        <v>0.0857037044444444</v>
      </c>
      <c r="BP121" s="442">
        <v>0.525010557898325</v>
      </c>
      <c r="BQ121" s="442">
        <v>-0.0407083547601135</v>
      </c>
      <c r="BR121" s="465">
        <v>0.0571081685318944</v>
      </c>
      <c r="BS121" s="521">
        <v>22.2245189117452</v>
      </c>
      <c r="BT121" s="491">
        <v>11.6681070728772</v>
      </c>
      <c r="BU121" s="442">
        <v>1.90472360023217</v>
      </c>
      <c r="BV121" s="442">
        <v>10.5564118388679</v>
      </c>
      <c r="BW121" s="493">
        <v>17.510629839959</v>
      </c>
      <c r="BX121" s="521">
        <v>5.55778699402787</v>
      </c>
      <c r="BY121" s="491">
        <v>1.78825580131153</v>
      </c>
      <c r="BZ121" s="442">
        <v>3.10793734875721</v>
      </c>
      <c r="CA121" s="442">
        <v>3.76953119271634</v>
      </c>
      <c r="CB121" s="493">
        <v>10.5331879194634</v>
      </c>
      <c r="CC121" s="477"/>
    </row>
    <row r="122" s="159" customFormat="1" outlineLevel="1" spans="1:81">
      <c r="A122" s="451" t="s">
        <v>140</v>
      </c>
      <c r="B122" s="440">
        <v>26.19907</v>
      </c>
      <c r="C122" s="441">
        <v>19.83312</v>
      </c>
      <c r="D122" s="442">
        <v>1.32097572141952</v>
      </c>
      <c r="E122" s="443">
        <v>6.36594999999999</v>
      </c>
      <c r="F122" s="512">
        <v>13.148278</v>
      </c>
      <c r="G122" s="440">
        <v>0</v>
      </c>
      <c r="H122" s="441">
        <v>0</v>
      </c>
      <c r="I122" s="442" t="s">
        <v>29</v>
      </c>
      <c r="J122" s="443">
        <v>0</v>
      </c>
      <c r="K122" s="444">
        <v>0</v>
      </c>
      <c r="L122" s="440">
        <v>16.7646169999999</v>
      </c>
      <c r="M122" s="441">
        <v>13.51825459</v>
      </c>
      <c r="N122" s="442">
        <v>1.24014656540064</v>
      </c>
      <c r="O122" s="443">
        <v>3.24636240999992</v>
      </c>
      <c r="P122" s="444">
        <v>9.02624999999999</v>
      </c>
      <c r="Q122" s="440">
        <v>9.43445300000007</v>
      </c>
      <c r="R122" s="441">
        <v>6.31486541</v>
      </c>
      <c r="S122" s="442">
        <v>1.49400697995241</v>
      </c>
      <c r="T122" s="443">
        <v>3.11958759000007</v>
      </c>
      <c r="U122" s="444">
        <v>4.12202800000001</v>
      </c>
      <c r="V122" s="458">
        <v>0.360106408357246</v>
      </c>
      <c r="W122" s="442">
        <v>0.318400000100841</v>
      </c>
      <c r="X122" s="442">
        <v>1.13098746307536</v>
      </c>
      <c r="Y122" s="464">
        <v>0.0417064082564045</v>
      </c>
      <c r="Z122" s="465">
        <v>0.313503258753733</v>
      </c>
      <c r="AA122" s="440">
        <v>1.189242</v>
      </c>
      <c r="AB122" s="441">
        <v>1.01777334</v>
      </c>
      <c r="AC122" s="442">
        <v>1.16847430882794</v>
      </c>
      <c r="AD122" s="443">
        <v>0.171468659999999</v>
      </c>
      <c r="AE122" s="466">
        <v>1.08006</v>
      </c>
      <c r="AF122" s="440">
        <v>0.127189</v>
      </c>
      <c r="AG122" s="441">
        <v>0</v>
      </c>
      <c r="AH122" s="442" t="s">
        <v>29</v>
      </c>
      <c r="AI122" s="443">
        <v>0.127189</v>
      </c>
      <c r="AJ122" s="444">
        <v>0.194619</v>
      </c>
      <c r="AK122" s="506">
        <v>0</v>
      </c>
      <c r="AL122" s="441">
        <v>0</v>
      </c>
      <c r="AM122" s="442" t="s">
        <v>29</v>
      </c>
      <c r="AN122" s="441">
        <v>0</v>
      </c>
      <c r="AO122" s="444">
        <v>0.0261</v>
      </c>
      <c r="AP122" s="506">
        <v>0</v>
      </c>
      <c r="AQ122" s="441">
        <v>0</v>
      </c>
      <c r="AR122" s="477" t="s">
        <v>29</v>
      </c>
      <c r="AS122" s="441">
        <v>0</v>
      </c>
      <c r="AT122" s="444">
        <v>0</v>
      </c>
      <c r="AU122" s="440">
        <v>8.11802200000007</v>
      </c>
      <c r="AV122" s="441">
        <v>5.29709207</v>
      </c>
      <c r="AW122" s="477">
        <v>1.53254311851145</v>
      </c>
      <c r="AX122" s="481">
        <v>2.82092993000007</v>
      </c>
      <c r="AY122" s="444">
        <v>2.87344900000001</v>
      </c>
      <c r="AZ122" s="513">
        <v>0.309859166756685</v>
      </c>
      <c r="BA122" s="442">
        <v>0.267083145264083</v>
      </c>
      <c r="BB122" s="442">
        <v>1.16015994363967</v>
      </c>
      <c r="BC122" s="477">
        <v>0.0427760214926018</v>
      </c>
      <c r="BD122" s="465">
        <v>0.218541850119081</v>
      </c>
      <c r="BE122" s="521">
        <v>2</v>
      </c>
      <c r="BF122" s="491">
        <v>2</v>
      </c>
      <c r="BG122" s="442">
        <v>1</v>
      </c>
      <c r="BH122" s="442">
        <v>0</v>
      </c>
      <c r="BI122" s="493">
        <v>2</v>
      </c>
      <c r="BJ122" s="498">
        <v>10.9162791666667</v>
      </c>
      <c r="BK122" s="498">
        <v>8.2638</v>
      </c>
      <c r="BL122" s="442">
        <v>1.32097572141952</v>
      </c>
      <c r="BM122" s="498">
        <v>2.65247916666666</v>
      </c>
      <c r="BN122" s="513">
        <v>0.0453925272919993</v>
      </c>
      <c r="BO122" s="442">
        <v>0.0513168548367579</v>
      </c>
      <c r="BP122" s="442">
        <v>0.884553962560561</v>
      </c>
      <c r="BQ122" s="442">
        <v>-0.00592432754475863</v>
      </c>
      <c r="BR122" s="465">
        <v>0.0821445971860343</v>
      </c>
      <c r="BS122" s="521">
        <v>22.030057801524</v>
      </c>
      <c r="BT122" s="491">
        <v>19.4867749237763</v>
      </c>
      <c r="BU122" s="442">
        <v>1.13051327824619</v>
      </c>
      <c r="BV122" s="442">
        <v>2.54328287774776</v>
      </c>
      <c r="BW122" s="493">
        <v>12.1736551673056</v>
      </c>
      <c r="BX122" s="521">
        <v>6.82621535398185</v>
      </c>
      <c r="BY122" s="491">
        <v>5.20458913769543</v>
      </c>
      <c r="BZ122" s="442">
        <v>1.311576221174</v>
      </c>
      <c r="CA122" s="442">
        <v>1.62162621628641</v>
      </c>
      <c r="CB122" s="493">
        <v>2.66045312297467</v>
      </c>
      <c r="CC122" s="477"/>
    </row>
    <row r="123" s="164" customFormat="1" outlineLevel="1" spans="1:81">
      <c r="A123" s="451" t="s">
        <v>141</v>
      </c>
      <c r="B123" s="440">
        <v>91.2644549999999</v>
      </c>
      <c r="C123" s="441">
        <v>67.0032</v>
      </c>
      <c r="D123" s="442">
        <v>1.36209098968407</v>
      </c>
      <c r="E123" s="443">
        <v>24.2612549999999</v>
      </c>
      <c r="F123" s="512">
        <v>28.740573000001</v>
      </c>
      <c r="G123" s="440">
        <v>0</v>
      </c>
      <c r="H123" s="441">
        <v>0</v>
      </c>
      <c r="I123" s="442" t="s">
        <v>29</v>
      </c>
      <c r="J123" s="443">
        <v>0</v>
      </c>
      <c r="K123" s="444">
        <v>0</v>
      </c>
      <c r="L123" s="440">
        <v>81.4986019999987</v>
      </c>
      <c r="M123" s="441">
        <v>45.83688912</v>
      </c>
      <c r="N123" s="442">
        <v>1.77801337666344</v>
      </c>
      <c r="O123" s="443">
        <v>35.6617128799987</v>
      </c>
      <c r="P123" s="444">
        <v>20.224215</v>
      </c>
      <c r="Q123" s="440">
        <v>9.76585300000117</v>
      </c>
      <c r="R123" s="441">
        <v>21.16631088</v>
      </c>
      <c r="S123" s="442">
        <v>0.461386637254246</v>
      </c>
      <c r="T123" s="443">
        <v>-11.4004578799988</v>
      </c>
      <c r="U123" s="444">
        <v>8.516358000001</v>
      </c>
      <c r="V123" s="458">
        <v>0.107006095637137</v>
      </c>
      <c r="W123" s="442">
        <v>0.3159</v>
      </c>
      <c r="X123" s="442">
        <v>0.338734079256527</v>
      </c>
      <c r="Y123" s="464">
        <v>-0.208893904362863</v>
      </c>
      <c r="Z123" s="465">
        <v>0.296318309311394</v>
      </c>
      <c r="AA123" s="440">
        <v>4.878798</v>
      </c>
      <c r="AB123" s="441">
        <v>4.12852264</v>
      </c>
      <c r="AC123" s="442">
        <v>1.18172974340284</v>
      </c>
      <c r="AD123" s="443">
        <v>0.750275359999996</v>
      </c>
      <c r="AE123" s="466">
        <v>4.14629199999999</v>
      </c>
      <c r="AF123" s="440">
        <v>1.005033</v>
      </c>
      <c r="AG123" s="441">
        <v>0.794581</v>
      </c>
      <c r="AH123" s="442">
        <v>1.26485908925585</v>
      </c>
      <c r="AI123" s="443">
        <v>0.210452</v>
      </c>
      <c r="AJ123" s="444">
        <v>0.8046</v>
      </c>
      <c r="AK123" s="506">
        <v>0</v>
      </c>
      <c r="AL123" s="441">
        <v>0</v>
      </c>
      <c r="AM123" s="442" t="s">
        <v>29</v>
      </c>
      <c r="AN123" s="441">
        <v>0</v>
      </c>
      <c r="AO123" s="444">
        <v>0</v>
      </c>
      <c r="AP123" s="506">
        <v>0</v>
      </c>
      <c r="AQ123" s="441">
        <v>0</v>
      </c>
      <c r="AR123" s="477" t="s">
        <v>29</v>
      </c>
      <c r="AS123" s="441">
        <v>0</v>
      </c>
      <c r="AT123" s="444">
        <v>0</v>
      </c>
      <c r="AU123" s="440">
        <v>3.88202200000117</v>
      </c>
      <c r="AV123" s="441">
        <v>16.24320724</v>
      </c>
      <c r="AW123" s="477">
        <v>0.238993564672464</v>
      </c>
      <c r="AX123" s="481">
        <v>-12.3611852399988</v>
      </c>
      <c r="AY123" s="444">
        <v>3.56546600000101</v>
      </c>
      <c r="AZ123" s="487">
        <v>0.0425359686857405</v>
      </c>
      <c r="BA123" s="442">
        <v>0.242424350478783</v>
      </c>
      <c r="BB123" s="442">
        <v>0.175460792621421</v>
      </c>
      <c r="BC123" s="477">
        <v>-0.199888381793043</v>
      </c>
      <c r="BD123" s="465">
        <v>0.124056886409359</v>
      </c>
      <c r="BE123" s="521">
        <v>8</v>
      </c>
      <c r="BF123" s="491">
        <v>8</v>
      </c>
      <c r="BG123" s="442">
        <v>1</v>
      </c>
      <c r="BH123" s="442">
        <v>0</v>
      </c>
      <c r="BI123" s="493">
        <v>8</v>
      </c>
      <c r="BJ123" s="498">
        <v>9.50671406249999</v>
      </c>
      <c r="BK123" s="498">
        <v>6.9795</v>
      </c>
      <c r="BL123" s="442">
        <v>1.36209098968407</v>
      </c>
      <c r="BM123" s="498">
        <v>2.52721406249999</v>
      </c>
      <c r="BN123" s="513">
        <v>0.0534578111489298</v>
      </c>
      <c r="BO123" s="442">
        <v>0.0616167980036774</v>
      </c>
      <c r="BP123" s="442">
        <v>0.86758502357976</v>
      </c>
      <c r="BQ123" s="442">
        <v>-0.00815898685474763</v>
      </c>
      <c r="BR123" s="465">
        <v>0.144266156419353</v>
      </c>
      <c r="BS123" s="521">
        <v>18.7063401682136</v>
      </c>
      <c r="BT123" s="491">
        <v>16.2293405759306</v>
      </c>
      <c r="BU123" s="442">
        <v>1.15262478353289</v>
      </c>
      <c r="BV123" s="442">
        <v>2.47699959228299</v>
      </c>
      <c r="BW123" s="493">
        <v>6.93163264912387</v>
      </c>
      <c r="BX123" s="521">
        <v>0.795692299619942</v>
      </c>
      <c r="BY123" s="491">
        <v>3.93438734781893</v>
      </c>
      <c r="BZ123" s="442">
        <v>0.202240458113775</v>
      </c>
      <c r="CA123" s="442">
        <v>-3.13869504819899</v>
      </c>
      <c r="CB123" s="493">
        <v>0.859916764183763</v>
      </c>
      <c r="CC123" s="477"/>
    </row>
    <row r="124" s="164" customFormat="1" outlineLevel="1" spans="1:81">
      <c r="A124" s="451" t="s">
        <v>142</v>
      </c>
      <c r="B124" s="440">
        <v>11.7301000000001</v>
      </c>
      <c r="C124" s="441">
        <v>11.83104</v>
      </c>
      <c r="D124" s="442">
        <v>0.991468205669163</v>
      </c>
      <c r="E124" s="443">
        <v>-0.1009399999999</v>
      </c>
      <c r="F124" s="512">
        <v>9.92374199999999</v>
      </c>
      <c r="G124" s="440">
        <v>0</v>
      </c>
      <c r="H124" s="441">
        <v>0</v>
      </c>
      <c r="I124" s="442" t="s">
        <v>29</v>
      </c>
      <c r="J124" s="443">
        <v>0</v>
      </c>
      <c r="K124" s="444">
        <v>0</v>
      </c>
      <c r="L124" s="440">
        <v>7.14937100000008</v>
      </c>
      <c r="M124" s="441">
        <v>8.05457203</v>
      </c>
      <c r="N124" s="442">
        <v>0.887616495745719</v>
      </c>
      <c r="O124" s="443">
        <v>-0.905201029999917</v>
      </c>
      <c r="P124" s="444">
        <v>6.80045599999999</v>
      </c>
      <c r="Q124" s="440">
        <v>4.58072900000002</v>
      </c>
      <c r="R124" s="441">
        <v>3.77646797</v>
      </c>
      <c r="S124" s="442">
        <v>1.21296646400526</v>
      </c>
      <c r="T124" s="443">
        <v>0.804261030000017</v>
      </c>
      <c r="U124" s="444">
        <v>3.123286</v>
      </c>
      <c r="V124" s="458">
        <v>0.390510652083101</v>
      </c>
      <c r="W124" s="442">
        <v>0.319200000169047</v>
      </c>
      <c r="X124" s="442">
        <v>1.22340429785804</v>
      </c>
      <c r="Y124" s="464">
        <v>0.0713106519140537</v>
      </c>
      <c r="Z124" s="465">
        <v>0.314728657798641</v>
      </c>
      <c r="AA124" s="440">
        <v>1.38237</v>
      </c>
      <c r="AB124" s="441">
        <v>1.23694734</v>
      </c>
      <c r="AC124" s="442">
        <v>1.11756576476408</v>
      </c>
      <c r="AD124" s="443">
        <v>0.145422659999999</v>
      </c>
      <c r="AE124" s="466">
        <v>1.262359</v>
      </c>
      <c r="AF124" s="440">
        <v>0.103958</v>
      </c>
      <c r="AG124" s="441">
        <v>1.25</v>
      </c>
      <c r="AH124" s="442">
        <v>0.0831663999999999</v>
      </c>
      <c r="AI124" s="443">
        <v>-1.146042</v>
      </c>
      <c r="AJ124" s="444">
        <v>0.0545069999999999</v>
      </c>
      <c r="AK124" s="440">
        <v>0</v>
      </c>
      <c r="AL124" s="441">
        <v>0</v>
      </c>
      <c r="AM124" s="442" t="s">
        <v>29</v>
      </c>
      <c r="AN124" s="443">
        <v>0</v>
      </c>
      <c r="AO124" s="444">
        <v>0</v>
      </c>
      <c r="AP124" s="440">
        <v>0</v>
      </c>
      <c r="AQ124" s="441">
        <v>0</v>
      </c>
      <c r="AR124" s="477" t="s">
        <v>29</v>
      </c>
      <c r="AS124" s="443">
        <v>0</v>
      </c>
      <c r="AT124" s="444">
        <v>0</v>
      </c>
      <c r="AU124" s="440">
        <v>3.09440100000002</v>
      </c>
      <c r="AV124" s="441">
        <v>1.28952063</v>
      </c>
      <c r="AW124" s="477">
        <v>2.39965218703017</v>
      </c>
      <c r="AX124" s="481">
        <v>1.80488037000002</v>
      </c>
      <c r="AY124" s="444">
        <v>1.80642</v>
      </c>
      <c r="AZ124" s="458">
        <v>0.263800052855474</v>
      </c>
      <c r="BA124" s="442">
        <v>0.108994697845667</v>
      </c>
      <c r="BB124" s="442">
        <v>2.420301703382</v>
      </c>
      <c r="BC124" s="464">
        <v>0.154805355009807</v>
      </c>
      <c r="BD124" s="465">
        <v>0.18203012532974</v>
      </c>
      <c r="BE124" s="490">
        <v>2</v>
      </c>
      <c r="BF124" s="491">
        <v>2</v>
      </c>
      <c r="BG124" s="442">
        <v>1</v>
      </c>
      <c r="BH124" s="492">
        <v>0</v>
      </c>
      <c r="BI124" s="493">
        <v>2</v>
      </c>
      <c r="BJ124" s="498">
        <v>4.88754166666671</v>
      </c>
      <c r="BK124" s="498">
        <v>4.9296</v>
      </c>
      <c r="BL124" s="442">
        <v>0.991468205669163</v>
      </c>
      <c r="BM124" s="498">
        <v>-0.0420583333332916</v>
      </c>
      <c r="BN124" s="458">
        <v>0.117848100186698</v>
      </c>
      <c r="BO124" s="442">
        <v>0.104551023409607</v>
      </c>
      <c r="BP124" s="442">
        <v>1.12718265535284</v>
      </c>
      <c r="BQ124" s="442">
        <v>0.0132970767770908</v>
      </c>
      <c r="BR124" s="465">
        <v>0.127205947111483</v>
      </c>
      <c r="BS124" s="490">
        <v>8.48549954064405</v>
      </c>
      <c r="BT124" s="491">
        <v>9.56470790421846</v>
      </c>
      <c r="BU124" s="442">
        <v>0.887167661116087</v>
      </c>
      <c r="BV124" s="492">
        <v>-1.07920836357441</v>
      </c>
      <c r="BW124" s="493">
        <v>7.86126767425114</v>
      </c>
      <c r="BX124" s="490">
        <v>2.238475227327</v>
      </c>
      <c r="BY124" s="491">
        <v>1.04250244800235</v>
      </c>
      <c r="BZ124" s="442">
        <v>2.14721340138469</v>
      </c>
      <c r="CA124" s="492">
        <v>1.19597277932464</v>
      </c>
      <c r="CB124" s="493">
        <v>1.43098753999457</v>
      </c>
      <c r="CC124" s="477"/>
    </row>
    <row r="125" s="159" customFormat="1" outlineLevel="1" spans="1:81">
      <c r="A125" s="451" t="s">
        <v>143</v>
      </c>
      <c r="B125" s="440">
        <v>0</v>
      </c>
      <c r="C125" s="321">
        <v>0</v>
      </c>
      <c r="D125" s="314" t="s">
        <v>29</v>
      </c>
      <c r="E125" s="443">
        <v>0</v>
      </c>
      <c r="F125" s="512">
        <v>0</v>
      </c>
      <c r="G125" s="320">
        <v>0</v>
      </c>
      <c r="H125" s="321">
        <v>0</v>
      </c>
      <c r="I125" s="314" t="s">
        <v>29</v>
      </c>
      <c r="J125" s="321">
        <v>0</v>
      </c>
      <c r="K125" s="455">
        <v>0</v>
      </c>
      <c r="L125" s="320">
        <v>0</v>
      </c>
      <c r="M125" s="321">
        <v>0</v>
      </c>
      <c r="N125" s="314" t="s">
        <v>29</v>
      </c>
      <c r="O125" s="321">
        <v>0</v>
      </c>
      <c r="P125" s="455">
        <v>0</v>
      </c>
      <c r="Q125" s="320">
        <v>0</v>
      </c>
      <c r="R125" s="321">
        <v>0</v>
      </c>
      <c r="S125" s="314" t="s">
        <v>29</v>
      </c>
      <c r="T125" s="321">
        <v>0</v>
      </c>
      <c r="U125" s="455">
        <v>0</v>
      </c>
      <c r="V125" s="313" t="s">
        <v>29</v>
      </c>
      <c r="W125" s="314" t="s">
        <v>29</v>
      </c>
      <c r="X125" s="314" t="s">
        <v>29</v>
      </c>
      <c r="Y125" s="308" t="s">
        <v>29</v>
      </c>
      <c r="Z125" s="316" t="s">
        <v>29</v>
      </c>
      <c r="AA125" s="320">
        <v>0</v>
      </c>
      <c r="AB125" s="321">
        <v>0</v>
      </c>
      <c r="AC125" s="314" t="s">
        <v>29</v>
      </c>
      <c r="AD125" s="443">
        <v>0</v>
      </c>
      <c r="AE125" s="475">
        <v>0</v>
      </c>
      <c r="AF125" s="320">
        <v>0</v>
      </c>
      <c r="AG125" s="321">
        <v>0</v>
      </c>
      <c r="AH125" s="314" t="s">
        <v>29</v>
      </c>
      <c r="AI125" s="443">
        <v>0</v>
      </c>
      <c r="AJ125" s="455">
        <v>0</v>
      </c>
      <c r="AK125" s="320">
        <v>0</v>
      </c>
      <c r="AL125" s="321">
        <v>0</v>
      </c>
      <c r="AM125" s="314" t="s">
        <v>29</v>
      </c>
      <c r="AN125" s="321">
        <v>0</v>
      </c>
      <c r="AO125" s="455">
        <v>0</v>
      </c>
      <c r="AP125" s="320">
        <v>0</v>
      </c>
      <c r="AQ125" s="321">
        <v>0</v>
      </c>
      <c r="AR125" s="308" t="s">
        <v>29</v>
      </c>
      <c r="AS125" s="321">
        <v>0</v>
      </c>
      <c r="AT125" s="455">
        <v>0</v>
      </c>
      <c r="AU125" s="440">
        <v>0</v>
      </c>
      <c r="AV125" s="441">
        <v>0</v>
      </c>
      <c r="AW125" s="308" t="s">
        <v>29</v>
      </c>
      <c r="AX125" s="481">
        <v>0</v>
      </c>
      <c r="AY125" s="444">
        <v>0</v>
      </c>
      <c r="AZ125" s="313" t="s">
        <v>29</v>
      </c>
      <c r="BA125" s="314" t="s">
        <v>29</v>
      </c>
      <c r="BB125" s="314" t="s">
        <v>29</v>
      </c>
      <c r="BC125" s="308" t="s">
        <v>29</v>
      </c>
      <c r="BD125" s="316" t="s">
        <v>29</v>
      </c>
      <c r="BE125" s="326">
        <v>0</v>
      </c>
      <c r="BF125" s="327">
        <v>0</v>
      </c>
      <c r="BG125" s="314" t="s">
        <v>29</v>
      </c>
      <c r="BH125" s="314">
        <v>0</v>
      </c>
      <c r="BI125" s="322">
        <v>0</v>
      </c>
      <c r="BJ125" s="503" t="s">
        <v>29</v>
      </c>
      <c r="BK125" s="503" t="s">
        <v>29</v>
      </c>
      <c r="BL125" s="314" t="s">
        <v>29</v>
      </c>
      <c r="BM125" s="503"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c r="CC125" s="477"/>
    </row>
    <row r="126" s="164" customFormat="1" outlineLevel="3" spans="1:81">
      <c r="A126" s="451" t="s">
        <v>144</v>
      </c>
      <c r="B126" s="440">
        <v>248.279803</v>
      </c>
      <c r="C126" s="441">
        <v>175.99854048</v>
      </c>
      <c r="D126" s="442">
        <v>1.41069239735095</v>
      </c>
      <c r="E126" s="443">
        <v>72.2812625200001</v>
      </c>
      <c r="F126" s="512">
        <v>107.413597000001</v>
      </c>
      <c r="G126" s="440">
        <v>0</v>
      </c>
      <c r="H126" s="441">
        <v>0</v>
      </c>
      <c r="I126" s="442" t="s">
        <v>29</v>
      </c>
      <c r="J126" s="443">
        <v>0</v>
      </c>
      <c r="K126" s="444">
        <v>0</v>
      </c>
      <c r="L126" s="440">
        <v>173.987461999999</v>
      </c>
      <c r="M126" s="441">
        <v>119.43343159</v>
      </c>
      <c r="N126" s="442">
        <v>1.45677353219889</v>
      </c>
      <c r="O126" s="443">
        <v>54.5540304099985</v>
      </c>
      <c r="P126" s="444">
        <v>68.570379</v>
      </c>
      <c r="Q126" s="440">
        <v>74.2923410000016</v>
      </c>
      <c r="R126" s="441">
        <v>56.56510889</v>
      </c>
      <c r="S126" s="442">
        <v>1.31339517341821</v>
      </c>
      <c r="T126" s="443">
        <v>17.7272321100016</v>
      </c>
      <c r="U126" s="444">
        <v>38.843218000001</v>
      </c>
      <c r="V126" s="458">
        <v>0.299228290430058</v>
      </c>
      <c r="W126" s="442">
        <v>0.321395329391541</v>
      </c>
      <c r="X126" s="442">
        <v>0.931028745802097</v>
      </c>
      <c r="Y126" s="464">
        <v>-0.0221670389614826</v>
      </c>
      <c r="Z126" s="465">
        <v>0.361622914462129</v>
      </c>
      <c r="AA126" s="440">
        <v>11.787336</v>
      </c>
      <c r="AB126" s="441">
        <v>10.67626635</v>
      </c>
      <c r="AC126" s="442">
        <v>1.10406912056854</v>
      </c>
      <c r="AD126" s="443">
        <v>1.11106964999999</v>
      </c>
      <c r="AE126" s="466">
        <v>10.188241</v>
      </c>
      <c r="AF126" s="440">
        <v>1.635387</v>
      </c>
      <c r="AG126" s="441">
        <v>2.69644667</v>
      </c>
      <c r="AH126" s="442">
        <v>0.606497068232393</v>
      </c>
      <c r="AI126" s="443">
        <v>-1.06105967</v>
      </c>
      <c r="AJ126" s="444">
        <v>1.416515</v>
      </c>
      <c r="AK126" s="440">
        <v>0</v>
      </c>
      <c r="AL126" s="441">
        <v>0</v>
      </c>
      <c r="AM126" s="442" t="s">
        <v>29</v>
      </c>
      <c r="AN126" s="443">
        <v>0</v>
      </c>
      <c r="AO126" s="444">
        <v>0.04695</v>
      </c>
      <c r="AP126" s="440">
        <v>0</v>
      </c>
      <c r="AQ126" s="441">
        <v>0</v>
      </c>
      <c r="AR126" s="477" t="s">
        <v>29</v>
      </c>
      <c r="AS126" s="443">
        <v>0</v>
      </c>
      <c r="AT126" s="444">
        <v>0</v>
      </c>
      <c r="AU126" s="440">
        <v>60.8696180000016</v>
      </c>
      <c r="AV126" s="441">
        <v>43.19239587</v>
      </c>
      <c r="AW126" s="477">
        <v>1.409266996515</v>
      </c>
      <c r="AX126" s="481">
        <v>17.6772221300016</v>
      </c>
      <c r="AY126" s="444">
        <v>27.285412000001</v>
      </c>
      <c r="AZ126" s="458">
        <v>0.245165403164113</v>
      </c>
      <c r="BA126" s="442">
        <v>0.245413375316645</v>
      </c>
      <c r="BB126" s="442">
        <v>0.998989573603265</v>
      </c>
      <c r="BC126" s="464">
        <v>-0.000247972152531861</v>
      </c>
      <c r="BD126" s="465">
        <v>0.254021955898198</v>
      </c>
      <c r="BE126" s="490">
        <v>21</v>
      </c>
      <c r="BF126" s="491">
        <v>21</v>
      </c>
      <c r="BG126" s="442">
        <v>1</v>
      </c>
      <c r="BH126" s="492">
        <v>0</v>
      </c>
      <c r="BI126" s="493">
        <v>20.33333334</v>
      </c>
      <c r="BJ126" s="498">
        <v>9.85237313492064</v>
      </c>
      <c r="BK126" s="498">
        <v>6.98406906666667</v>
      </c>
      <c r="BL126" s="442">
        <v>1.41069239735095</v>
      </c>
      <c r="BM126" s="498">
        <v>2.86830406825397</v>
      </c>
      <c r="BN126" s="458">
        <v>0.0474760164039601</v>
      </c>
      <c r="BO126" s="442">
        <v>0.0606611073073826</v>
      </c>
      <c r="BP126" s="442">
        <v>0.782643418679932</v>
      </c>
      <c r="BQ126" s="442">
        <v>-0.0131850909034225</v>
      </c>
      <c r="BR126" s="465">
        <v>0.0948505709198053</v>
      </c>
      <c r="BS126" s="490">
        <v>21.063266797519</v>
      </c>
      <c r="BT126" s="491">
        <v>16.4850271349778</v>
      </c>
      <c r="BU126" s="442">
        <v>1.27772108744833</v>
      </c>
      <c r="BV126" s="492">
        <v>4.57823966254122</v>
      </c>
      <c r="BW126" s="493">
        <v>10.5428991128107</v>
      </c>
      <c r="BX126" s="490">
        <v>5.16398429636702</v>
      </c>
      <c r="BY126" s="491">
        <v>4.04564615138138</v>
      </c>
      <c r="BZ126" s="442">
        <v>1.2764300443339</v>
      </c>
      <c r="CA126" s="492">
        <v>1.11833814498565</v>
      </c>
      <c r="CB126" s="493">
        <v>2.67812785347354</v>
      </c>
      <c r="CC126" s="477"/>
    </row>
    <row r="127" s="163" customFormat="1" spans="1:81">
      <c r="A127" s="445" t="s">
        <v>145</v>
      </c>
      <c r="B127" s="446">
        <v>796.008324999999</v>
      </c>
      <c r="C127" s="447">
        <v>667.72072766</v>
      </c>
      <c r="D127" s="448">
        <v>1.19212762465766</v>
      </c>
      <c r="E127" s="447">
        <v>128.287597339999</v>
      </c>
      <c r="F127" s="449">
        <v>412.050196000001</v>
      </c>
      <c r="G127" s="446">
        <v>0</v>
      </c>
      <c r="H127" s="447">
        <v>0</v>
      </c>
      <c r="I127" s="448" t="s">
        <v>29</v>
      </c>
      <c r="J127" s="447">
        <v>0</v>
      </c>
      <c r="K127" s="449">
        <v>0</v>
      </c>
      <c r="L127" s="446">
        <v>536.529711999996</v>
      </c>
      <c r="M127" s="447">
        <v>448.27710598</v>
      </c>
      <c r="N127" s="448">
        <v>1.19687065175247</v>
      </c>
      <c r="O127" s="447">
        <v>88.2526060199959</v>
      </c>
      <c r="P127" s="449">
        <v>250.315390000002</v>
      </c>
      <c r="Q127" s="446">
        <v>259.478613000003</v>
      </c>
      <c r="R127" s="447">
        <v>219.44362168</v>
      </c>
      <c r="S127" s="448">
        <v>1.1824386191474</v>
      </c>
      <c r="T127" s="447">
        <v>40.0349913200031</v>
      </c>
      <c r="U127" s="459">
        <v>161.734806</v>
      </c>
      <c r="V127" s="460">
        <v>0.325974747814357</v>
      </c>
      <c r="W127" s="448">
        <v>0.328645813421176</v>
      </c>
      <c r="X127" s="448">
        <v>0.991872509863998</v>
      </c>
      <c r="Y127" s="467">
        <v>-0.00267106560681901</v>
      </c>
      <c r="Z127" s="468">
        <v>0.392512387010244</v>
      </c>
      <c r="AA127" s="446">
        <v>39.264142</v>
      </c>
      <c r="AB127" s="447">
        <v>38.78152222</v>
      </c>
      <c r="AC127" s="448">
        <v>1.0124445806243</v>
      </c>
      <c r="AD127" s="447">
        <v>0.482619779999993</v>
      </c>
      <c r="AE127" s="469">
        <v>34.440566</v>
      </c>
      <c r="AF127" s="446">
        <v>3.56535999999999</v>
      </c>
      <c r="AG127" s="447">
        <v>4.66046624</v>
      </c>
      <c r="AH127" s="448">
        <v>0.765022170828983</v>
      </c>
      <c r="AI127" s="447">
        <v>-1.09510624000001</v>
      </c>
      <c r="AJ127" s="449">
        <v>3.03223699999999</v>
      </c>
      <c r="AK127" s="446">
        <v>0</v>
      </c>
      <c r="AL127" s="447">
        <v>0</v>
      </c>
      <c r="AM127" s="448" t="s">
        <v>29</v>
      </c>
      <c r="AN127" s="447">
        <v>0</v>
      </c>
      <c r="AO127" s="449">
        <v>0.04695</v>
      </c>
      <c r="AP127" s="446">
        <v>0</v>
      </c>
      <c r="AQ127" s="447">
        <v>0</v>
      </c>
      <c r="AR127" s="467" t="s">
        <v>29</v>
      </c>
      <c r="AS127" s="447">
        <v>0</v>
      </c>
      <c r="AT127" s="449">
        <v>0</v>
      </c>
      <c r="AU127" s="446">
        <v>216.649111000003</v>
      </c>
      <c r="AV127" s="447">
        <v>176.00163322</v>
      </c>
      <c r="AW127" s="467">
        <v>1.23094943516345</v>
      </c>
      <c r="AX127" s="482">
        <v>40.6474777800031</v>
      </c>
      <c r="AY127" s="449">
        <v>124.308953</v>
      </c>
      <c r="AZ127" s="460">
        <v>0.272169403504672</v>
      </c>
      <c r="BA127" s="448">
        <v>0.263585696728018</v>
      </c>
      <c r="BB127" s="448">
        <v>1.03256514630045</v>
      </c>
      <c r="BC127" s="467">
        <v>0.00858370677665471</v>
      </c>
      <c r="BD127" s="468">
        <v>0.301684004052747</v>
      </c>
      <c r="BE127" s="494">
        <v>75</v>
      </c>
      <c r="BF127" s="495">
        <v>76</v>
      </c>
      <c r="BG127" s="448">
        <v>0.986842105263158</v>
      </c>
      <c r="BH127" s="448">
        <v>-1</v>
      </c>
      <c r="BI127" s="496">
        <v>73.16666667</v>
      </c>
      <c r="BJ127" s="497">
        <v>8.84453694444443</v>
      </c>
      <c r="BK127" s="497">
        <v>7.32149920679825</v>
      </c>
      <c r="BL127" s="448">
        <v>1.20802265965309</v>
      </c>
      <c r="BM127" s="497">
        <v>1.52303773764619</v>
      </c>
      <c r="BN127" s="460">
        <v>0.0493262956766188</v>
      </c>
      <c r="BO127" s="448">
        <v>0.0580804528203105</v>
      </c>
      <c r="BP127" s="448">
        <v>0.849275328985892</v>
      </c>
      <c r="BQ127" s="448">
        <v>-0.0087541571436917</v>
      </c>
      <c r="BR127" s="468">
        <v>0.083583423413782</v>
      </c>
      <c r="BS127" s="494">
        <v>20.2731623423733</v>
      </c>
      <c r="BT127" s="495">
        <v>17.2174966179035</v>
      </c>
      <c r="BU127" s="448">
        <v>1.17747444894471</v>
      </c>
      <c r="BV127" s="448">
        <v>3.05566572446981</v>
      </c>
      <c r="BW127" s="496">
        <v>11.9640947828791</v>
      </c>
      <c r="BX127" s="494">
        <v>5.51773450187714</v>
      </c>
      <c r="BY127" s="495">
        <v>4.53828584194239</v>
      </c>
      <c r="BZ127" s="448">
        <v>1.21581907663964</v>
      </c>
      <c r="CA127" s="448">
        <v>0.979448659934751</v>
      </c>
      <c r="CB127" s="496">
        <v>3.60937601896553</v>
      </c>
      <c r="CC127" s="477"/>
    </row>
    <row r="128" s="159" customFormat="1" ht="16.2" spans="1:81">
      <c r="A128" s="213" t="s">
        <v>146</v>
      </c>
      <c r="B128" s="214">
        <v>61.0837839999999</v>
      </c>
      <c r="C128" s="215">
        <v>44.9947584</v>
      </c>
      <c r="D128" s="238">
        <v>1.35757555262259</v>
      </c>
      <c r="E128" s="215">
        <v>16.0890255999999</v>
      </c>
      <c r="F128" s="217">
        <v>25.2578910000001</v>
      </c>
      <c r="G128" s="214">
        <v>0</v>
      </c>
      <c r="H128" s="215">
        <v>0</v>
      </c>
      <c r="I128" s="238" t="s">
        <v>29</v>
      </c>
      <c r="J128" s="215">
        <v>0</v>
      </c>
      <c r="K128" s="217">
        <v>0</v>
      </c>
      <c r="L128" s="214">
        <v>25.9100000000001</v>
      </c>
      <c r="M128" s="215">
        <v>30.32196769</v>
      </c>
      <c r="N128" s="238">
        <v>0.854495996595401</v>
      </c>
      <c r="O128" s="215">
        <v>-4.4119676899999</v>
      </c>
      <c r="P128" s="217">
        <v>25.64498</v>
      </c>
      <c r="Q128" s="214">
        <v>35.1737839999998</v>
      </c>
      <c r="R128" s="215">
        <v>14.67279071</v>
      </c>
      <c r="S128" s="238">
        <v>2.39721159356738</v>
      </c>
      <c r="T128" s="215">
        <v>20.5009932899998</v>
      </c>
      <c r="U128" s="217">
        <v>-0.387088999999975</v>
      </c>
      <c r="V128" s="237">
        <v>0.575828504665</v>
      </c>
      <c r="W128" s="238">
        <v>0.326099999905767</v>
      </c>
      <c r="X128" s="238">
        <v>1.76580344934498</v>
      </c>
      <c r="Y128" s="216">
        <v>0.249728504759233</v>
      </c>
      <c r="Z128" s="257">
        <v>-0.0153254679893889</v>
      </c>
      <c r="AA128" s="214">
        <v>2.035914</v>
      </c>
      <c r="AB128" s="215">
        <v>1.84802701</v>
      </c>
      <c r="AC128" s="238">
        <v>1.10166896316088</v>
      </c>
      <c r="AD128" s="215">
        <v>0.18788699</v>
      </c>
      <c r="AE128" s="328">
        <v>1.948443</v>
      </c>
      <c r="AF128" s="214">
        <v>0.314222</v>
      </c>
      <c r="AG128" s="215">
        <v>0.14335501</v>
      </c>
      <c r="AH128" s="238">
        <v>2.1919150227118</v>
      </c>
      <c r="AI128" s="215">
        <v>0.17086699</v>
      </c>
      <c r="AJ128" s="217">
        <v>0.143355000000009</v>
      </c>
      <c r="AK128" s="214">
        <v>0</v>
      </c>
      <c r="AL128" s="215">
        <v>0</v>
      </c>
      <c r="AM128" s="238" t="s">
        <v>29</v>
      </c>
      <c r="AN128" s="215">
        <v>0</v>
      </c>
      <c r="AO128" s="217">
        <v>0</v>
      </c>
      <c r="AP128" s="214">
        <v>0</v>
      </c>
      <c r="AQ128" s="215">
        <v>0</v>
      </c>
      <c r="AR128" s="216" t="s">
        <v>29</v>
      </c>
      <c r="AS128" s="215">
        <v>0</v>
      </c>
      <c r="AT128" s="217">
        <v>0</v>
      </c>
      <c r="AU128" s="214">
        <v>32.8236479999998</v>
      </c>
      <c r="AV128" s="215">
        <v>12.68140869</v>
      </c>
      <c r="AW128" s="216">
        <v>2.5883282214446</v>
      </c>
      <c r="AX128" s="488">
        <v>20.1422393099998</v>
      </c>
      <c r="AY128" s="217">
        <v>-2.47888699999998</v>
      </c>
      <c r="AZ128" s="237">
        <v>0.537354529313375</v>
      </c>
      <c r="BA128" s="238">
        <v>0.281841910945787</v>
      </c>
      <c r="BB128" s="238">
        <v>1.90658134381134</v>
      </c>
      <c r="BC128" s="216">
        <v>0.255512618367588</v>
      </c>
      <c r="BD128" s="257">
        <v>-0.0981430714068714</v>
      </c>
      <c r="BE128" s="292">
        <v>3</v>
      </c>
      <c r="BF128" s="293">
        <v>3</v>
      </c>
      <c r="BG128" s="238">
        <v>1</v>
      </c>
      <c r="BH128" s="238">
        <v>0</v>
      </c>
      <c r="BI128" s="279">
        <v>3</v>
      </c>
      <c r="BJ128" s="504">
        <v>16.9677177777777</v>
      </c>
      <c r="BK128" s="504">
        <v>12.498544</v>
      </c>
      <c r="BL128" s="238">
        <v>1.35757555262259</v>
      </c>
      <c r="BM128" s="504">
        <v>4.46917377777774</v>
      </c>
      <c r="BN128" s="237">
        <v>0.0333298605076595</v>
      </c>
      <c r="BO128" s="238">
        <v>0.0410720509613849</v>
      </c>
      <c r="BP128" s="238">
        <v>0.811497349840055</v>
      </c>
      <c r="BQ128" s="238">
        <v>-0.00774219045372536</v>
      </c>
      <c r="BR128" s="257">
        <v>0.0771419514004551</v>
      </c>
      <c r="BS128" s="292">
        <v>30.0031258687744</v>
      </c>
      <c r="BT128" s="293">
        <v>24.347457129428</v>
      </c>
      <c r="BU128" s="238">
        <v>1.23228991468315</v>
      </c>
      <c r="BV128" s="238">
        <v>5.65566873934637</v>
      </c>
      <c r="BW128" s="279">
        <v>12.963115164262</v>
      </c>
      <c r="BX128" s="292">
        <v>16.1223155791452</v>
      </c>
      <c r="BY128" s="293">
        <v>6.86213384402861</v>
      </c>
      <c r="BZ128" s="238">
        <v>2.34946096150176</v>
      </c>
      <c r="CA128" s="238">
        <v>9.26018173511658</v>
      </c>
      <c r="CB128" s="279">
        <v>-1.27223993722166</v>
      </c>
      <c r="CC128" s="477"/>
    </row>
    <row r="129" s="159" customFormat="1" outlineLevel="2" spans="1:81">
      <c r="A129" s="309" t="s">
        <v>147</v>
      </c>
      <c r="B129" s="440">
        <v>11.897708</v>
      </c>
      <c r="C129" s="321">
        <v>8.9968224</v>
      </c>
      <c r="D129" s="314">
        <v>1.32243446308332</v>
      </c>
      <c r="E129" s="321">
        <v>2.90088559999999</v>
      </c>
      <c r="F129" s="512">
        <v>10.187858</v>
      </c>
      <c r="G129" s="320">
        <v>0</v>
      </c>
      <c r="H129" s="321">
        <v>0</v>
      </c>
      <c r="I129" s="314" t="s">
        <v>29</v>
      </c>
      <c r="J129" s="321">
        <v>0</v>
      </c>
      <c r="K129" s="455">
        <v>0</v>
      </c>
      <c r="L129" s="320">
        <v>7.30451399999999</v>
      </c>
      <c r="M129" s="321">
        <v>5.30812522</v>
      </c>
      <c r="N129" s="314">
        <v>1.3761005434608</v>
      </c>
      <c r="O129" s="321">
        <v>1.99638877999999</v>
      </c>
      <c r="P129" s="455">
        <v>6.570211</v>
      </c>
      <c r="Q129" s="320">
        <v>4.593194</v>
      </c>
      <c r="R129" s="321">
        <v>3.68869718</v>
      </c>
      <c r="S129" s="314">
        <v>1.2452076643494</v>
      </c>
      <c r="T129" s="321">
        <v>0.904496820000001</v>
      </c>
      <c r="U129" s="455">
        <v>3.617647</v>
      </c>
      <c r="V129" s="313">
        <v>0.386057045609121</v>
      </c>
      <c r="W129" s="314">
        <v>0.409999999555399</v>
      </c>
      <c r="X129" s="314">
        <v>0.941602551287217</v>
      </c>
      <c r="Y129" s="308">
        <v>-0.0239429539462775</v>
      </c>
      <c r="Z129" s="316">
        <v>0.355093975593299</v>
      </c>
      <c r="AA129" s="320">
        <v>1.058521</v>
      </c>
      <c r="AB129" s="321">
        <v>0.99536734</v>
      </c>
      <c r="AC129" s="314">
        <v>1.06344759111747</v>
      </c>
      <c r="AD129" s="321">
        <v>0.0631536599999989</v>
      </c>
      <c r="AE129" s="475">
        <v>0</v>
      </c>
      <c r="AF129" s="320">
        <v>0.219371</v>
      </c>
      <c r="AG129" s="321">
        <v>0</v>
      </c>
      <c r="AH129" s="314" t="s">
        <v>29</v>
      </c>
      <c r="AI129" s="321">
        <v>0.219371</v>
      </c>
      <c r="AJ129" s="455">
        <v>0</v>
      </c>
      <c r="AK129" s="320">
        <v>0</v>
      </c>
      <c r="AL129" s="321">
        <v>0</v>
      </c>
      <c r="AM129" s="314" t="s">
        <v>29</v>
      </c>
      <c r="AN129" s="321">
        <v>0</v>
      </c>
      <c r="AO129" s="455">
        <v>0</v>
      </c>
      <c r="AP129" s="320">
        <v>0</v>
      </c>
      <c r="AQ129" s="321">
        <v>0</v>
      </c>
      <c r="AR129" s="308" t="s">
        <v>29</v>
      </c>
      <c r="AS129" s="321">
        <v>0</v>
      </c>
      <c r="AT129" s="455">
        <v>0</v>
      </c>
      <c r="AU129" s="440">
        <v>3.315302</v>
      </c>
      <c r="AV129" s="441">
        <v>2.69332984</v>
      </c>
      <c r="AW129" s="308">
        <v>1.23093055694954</v>
      </c>
      <c r="AX129" s="481">
        <v>0.621972160000002</v>
      </c>
      <c r="AY129" s="444">
        <v>3.617647</v>
      </c>
      <c r="AZ129" s="313">
        <v>0.278650476209368</v>
      </c>
      <c r="BA129" s="314">
        <v>0.299364566760815</v>
      </c>
      <c r="BB129" s="314">
        <v>0.93080647193628</v>
      </c>
      <c r="BC129" s="308">
        <v>-0.0207140905514477</v>
      </c>
      <c r="BD129" s="316">
        <v>0.355093975593299</v>
      </c>
      <c r="BE129" s="326">
        <v>2</v>
      </c>
      <c r="BF129" s="327">
        <v>2</v>
      </c>
      <c r="BG129" s="314">
        <v>1</v>
      </c>
      <c r="BH129" s="314">
        <v>0</v>
      </c>
      <c r="BI129" s="322">
        <v>0.5</v>
      </c>
      <c r="BJ129" s="503">
        <v>4.95737833333333</v>
      </c>
      <c r="BK129" s="503">
        <v>3.748676</v>
      </c>
      <c r="BL129" s="314">
        <v>1.32243446308332</v>
      </c>
      <c r="BM129" s="503">
        <v>1.20870233333333</v>
      </c>
      <c r="BN129" s="313">
        <v>0.0889684803157045</v>
      </c>
      <c r="BO129" s="314">
        <v>0.110635432794583</v>
      </c>
      <c r="BP129" s="314">
        <v>0.804159011886294</v>
      </c>
      <c r="BQ129" s="314">
        <v>-0.0216669524788786</v>
      </c>
      <c r="BR129" s="316">
        <v>0</v>
      </c>
      <c r="BS129" s="326">
        <v>11.2399357216342</v>
      </c>
      <c r="BT129" s="327">
        <v>9.03869560357486</v>
      </c>
      <c r="BU129" s="314">
        <v>1.2435351531463</v>
      </c>
      <c r="BV129" s="314">
        <v>2.20124011805939</v>
      </c>
      <c r="BW129" s="322" t="s">
        <v>29</v>
      </c>
      <c r="BX129" s="326">
        <v>3.13201344139607</v>
      </c>
      <c r="BY129" s="327">
        <v>2.70586519344707</v>
      </c>
      <c r="BZ129" s="314">
        <v>1.15749056862885</v>
      </c>
      <c r="CA129" s="314">
        <v>0.426148247948992</v>
      </c>
      <c r="CB129" s="322" t="s">
        <v>29</v>
      </c>
      <c r="CC129" s="477"/>
    </row>
    <row r="130" s="159" customFormat="1" outlineLevel="2" spans="1:81">
      <c r="A130" s="309" t="s">
        <v>148</v>
      </c>
      <c r="B130" s="440">
        <v>4.472548</v>
      </c>
      <c r="C130" s="321">
        <v>0</v>
      </c>
      <c r="D130" s="314" t="s">
        <v>29</v>
      </c>
      <c r="E130" s="321">
        <v>4.472548</v>
      </c>
      <c r="F130" s="512">
        <v>0</v>
      </c>
      <c r="G130" s="320">
        <v>0</v>
      </c>
      <c r="H130" s="321">
        <v>0</v>
      </c>
      <c r="I130" s="314" t="s">
        <v>29</v>
      </c>
      <c r="J130" s="321">
        <v>0</v>
      </c>
      <c r="K130" s="455">
        <v>0</v>
      </c>
      <c r="L130" s="320">
        <v>2.87708700000001</v>
      </c>
      <c r="M130" s="321">
        <v>0</v>
      </c>
      <c r="N130" s="314" t="s">
        <v>29</v>
      </c>
      <c r="O130" s="321">
        <v>2.87708700000001</v>
      </c>
      <c r="P130" s="455">
        <v>0</v>
      </c>
      <c r="Q130" s="320">
        <v>1.59546099999999</v>
      </c>
      <c r="R130" s="321">
        <v>0</v>
      </c>
      <c r="S130" s="314" t="s">
        <v>29</v>
      </c>
      <c r="T130" s="321">
        <v>1.59546099999999</v>
      </c>
      <c r="U130" s="455">
        <v>0</v>
      </c>
      <c r="V130" s="313">
        <v>0.356723058086798</v>
      </c>
      <c r="W130" s="314" t="s">
        <v>29</v>
      </c>
      <c r="X130" s="314" t="s">
        <v>29</v>
      </c>
      <c r="Y130" s="308" t="s">
        <v>29</v>
      </c>
      <c r="Z130" s="316" t="s">
        <v>29</v>
      </c>
      <c r="AA130" s="320">
        <v>0.596129</v>
      </c>
      <c r="AB130" s="321">
        <v>0</v>
      </c>
      <c r="AC130" s="314" t="s">
        <v>29</v>
      </c>
      <c r="AD130" s="321">
        <v>0.596129</v>
      </c>
      <c r="AE130" s="475">
        <v>0</v>
      </c>
      <c r="AF130" s="320">
        <v>0</v>
      </c>
      <c r="AG130" s="321">
        <v>0</v>
      </c>
      <c r="AH130" s="314" t="s">
        <v>29</v>
      </c>
      <c r="AI130" s="321">
        <v>0</v>
      </c>
      <c r="AJ130" s="455">
        <v>0</v>
      </c>
      <c r="AK130" s="320">
        <v>0</v>
      </c>
      <c r="AL130" s="321">
        <v>0</v>
      </c>
      <c r="AM130" s="314" t="s">
        <v>29</v>
      </c>
      <c r="AN130" s="321">
        <v>0</v>
      </c>
      <c r="AO130" s="455">
        <v>0</v>
      </c>
      <c r="AP130" s="320">
        <v>0</v>
      </c>
      <c r="AQ130" s="321">
        <v>0</v>
      </c>
      <c r="AR130" s="308" t="s">
        <v>29</v>
      </c>
      <c r="AS130" s="321">
        <v>0</v>
      </c>
      <c r="AT130" s="455">
        <v>0</v>
      </c>
      <c r="AU130" s="440">
        <v>0.999331999999991</v>
      </c>
      <c r="AV130" s="441">
        <v>0</v>
      </c>
      <c r="AW130" s="308" t="s">
        <v>29</v>
      </c>
      <c r="AX130" s="481">
        <v>0.999331999999991</v>
      </c>
      <c r="AY130" s="444">
        <v>0</v>
      </c>
      <c r="AZ130" s="313">
        <v>0.223436841818129</v>
      </c>
      <c r="BA130" s="314" t="s">
        <v>29</v>
      </c>
      <c r="BB130" s="314" t="s">
        <v>29</v>
      </c>
      <c r="BC130" s="308" t="s">
        <v>29</v>
      </c>
      <c r="BD130" s="316" t="s">
        <v>29</v>
      </c>
      <c r="BE130" s="326">
        <v>1</v>
      </c>
      <c r="BF130" s="327">
        <v>0</v>
      </c>
      <c r="BG130" s="314" t="s">
        <v>29</v>
      </c>
      <c r="BH130" s="314">
        <v>1</v>
      </c>
      <c r="BI130" s="322">
        <v>0</v>
      </c>
      <c r="BJ130" s="503">
        <v>3.72712333333333</v>
      </c>
      <c r="BK130" s="503" t="s">
        <v>29</v>
      </c>
      <c r="BL130" s="314" t="s">
        <v>29</v>
      </c>
      <c r="BM130" s="503" t="s">
        <v>29</v>
      </c>
      <c r="BN130" s="313">
        <v>0.133286216268668</v>
      </c>
      <c r="BO130" s="314" t="s">
        <v>29</v>
      </c>
      <c r="BP130" s="314" t="s">
        <v>29</v>
      </c>
      <c r="BQ130" s="314" t="s">
        <v>29</v>
      </c>
      <c r="BR130" s="316" t="s">
        <v>29</v>
      </c>
      <c r="BS130" s="326">
        <v>7.50265127178849</v>
      </c>
      <c r="BT130" s="327" t="s">
        <v>29</v>
      </c>
      <c r="BU130" s="314" t="s">
        <v>29</v>
      </c>
      <c r="BV130" s="314" t="s">
        <v>29</v>
      </c>
      <c r="BW130" s="322" t="s">
        <v>29</v>
      </c>
      <c r="BX130" s="326">
        <v>1.67636870543119</v>
      </c>
      <c r="BY130" s="327" t="s">
        <v>29</v>
      </c>
      <c r="BZ130" s="314" t="s">
        <v>29</v>
      </c>
      <c r="CA130" s="314" t="s">
        <v>29</v>
      </c>
      <c r="CB130" s="322" t="s">
        <v>29</v>
      </c>
      <c r="CC130" s="477"/>
    </row>
    <row r="131" s="159" customFormat="1" outlineLevel="2" spans="1:81">
      <c r="A131" s="309" t="s">
        <v>149</v>
      </c>
      <c r="B131" s="440">
        <v>9.36446800000004</v>
      </c>
      <c r="C131" s="321">
        <v>7.0011936</v>
      </c>
      <c r="D131" s="314">
        <v>1.33755307095065</v>
      </c>
      <c r="E131" s="321">
        <v>2.36327440000004</v>
      </c>
      <c r="F131" s="512">
        <v>7.201517</v>
      </c>
      <c r="G131" s="320">
        <v>0.015713</v>
      </c>
      <c r="H131" s="321">
        <v>0</v>
      </c>
      <c r="I131" s="314" t="s">
        <v>29</v>
      </c>
      <c r="J131" s="321">
        <v>0.015713</v>
      </c>
      <c r="K131" s="455">
        <v>0.011062</v>
      </c>
      <c r="L131" s="320">
        <v>2.201973</v>
      </c>
      <c r="M131" s="321">
        <v>2.38040582</v>
      </c>
      <c r="N131" s="314">
        <v>0.925041008343695</v>
      </c>
      <c r="O131" s="321">
        <v>-0.178432820000001</v>
      </c>
      <c r="P131" s="455">
        <v>0.34845500000001</v>
      </c>
      <c r="Q131" s="320">
        <v>7.16249500000004</v>
      </c>
      <c r="R131" s="321">
        <v>4.62078778</v>
      </c>
      <c r="S131" s="314">
        <v>1.55005928447985</v>
      </c>
      <c r="T131" s="321">
        <v>2.54170722000004</v>
      </c>
      <c r="U131" s="455">
        <v>6.85306199999999</v>
      </c>
      <c r="V131" s="313">
        <v>0.764858719149877</v>
      </c>
      <c r="W131" s="314">
        <v>0.660000000571331</v>
      </c>
      <c r="X131" s="314">
        <v>1.1588768461936</v>
      </c>
      <c r="Y131" s="308">
        <v>0.104858718578546</v>
      </c>
      <c r="Z131" s="316">
        <v>0.951613666953781</v>
      </c>
      <c r="AA131" s="320">
        <v>1.79502899999999</v>
      </c>
      <c r="AB131" s="321">
        <v>1.74035101</v>
      </c>
      <c r="AC131" s="314">
        <v>1.03141779427587</v>
      </c>
      <c r="AD131" s="321">
        <v>0.0546779899999899</v>
      </c>
      <c r="AE131" s="475">
        <v>1.979055</v>
      </c>
      <c r="AF131" s="320">
        <v>0.262563999999999</v>
      </c>
      <c r="AG131" s="321">
        <v>0.007305</v>
      </c>
      <c r="AH131" s="314">
        <v>35.9430527036275</v>
      </c>
      <c r="AI131" s="321">
        <v>0.255258999999999</v>
      </c>
      <c r="AJ131" s="455">
        <v>0.0841269999999998</v>
      </c>
      <c r="AK131" s="320">
        <v>0</v>
      </c>
      <c r="AL131" s="321">
        <v>0</v>
      </c>
      <c r="AM131" s="314" t="s">
        <v>29</v>
      </c>
      <c r="AN131" s="321">
        <v>0</v>
      </c>
      <c r="AO131" s="455">
        <v>0</v>
      </c>
      <c r="AP131" s="320">
        <v>0</v>
      </c>
      <c r="AQ131" s="321">
        <v>0</v>
      </c>
      <c r="AR131" s="308" t="s">
        <v>29</v>
      </c>
      <c r="AS131" s="321">
        <v>0</v>
      </c>
      <c r="AT131" s="455">
        <v>0</v>
      </c>
      <c r="AU131" s="440">
        <v>5.08918900000005</v>
      </c>
      <c r="AV131" s="441">
        <v>2.87313177</v>
      </c>
      <c r="AW131" s="308">
        <v>1.77130372269701</v>
      </c>
      <c r="AX131" s="481">
        <v>2.21605723000005</v>
      </c>
      <c r="AY131" s="444">
        <v>4.77881799999999</v>
      </c>
      <c r="AZ131" s="313">
        <v>0.543457353904144</v>
      </c>
      <c r="BA131" s="314">
        <v>0.410377420501556</v>
      </c>
      <c r="BB131" s="314">
        <v>1.32428668526631</v>
      </c>
      <c r="BC131" s="308">
        <v>0.133079933402588</v>
      </c>
      <c r="BD131" s="316">
        <v>0.663584908568569</v>
      </c>
      <c r="BE131" s="326">
        <v>3</v>
      </c>
      <c r="BF131" s="327">
        <v>3</v>
      </c>
      <c r="BG131" s="314">
        <v>1</v>
      </c>
      <c r="BH131" s="314">
        <v>0</v>
      </c>
      <c r="BI131" s="322">
        <v>2.91666667</v>
      </c>
      <c r="BJ131" s="503">
        <v>2.60124111111112</v>
      </c>
      <c r="BK131" s="503">
        <v>1.944776</v>
      </c>
      <c r="BL131" s="314">
        <v>1.33755307095065</v>
      </c>
      <c r="BM131" s="503">
        <v>0.656465111111122</v>
      </c>
      <c r="BN131" s="313">
        <v>0.191685101598936</v>
      </c>
      <c r="BO131" s="314">
        <v>0.248579186554704</v>
      </c>
      <c r="BP131" s="314">
        <v>0.771122893495961</v>
      </c>
      <c r="BQ131" s="314">
        <v>-0.0568940849557683</v>
      </c>
      <c r="BR131" s="316">
        <v>0.274810848880867</v>
      </c>
      <c r="BS131" s="326">
        <v>5.21688953214689</v>
      </c>
      <c r="BT131" s="327">
        <v>4.0228629510779</v>
      </c>
      <c r="BU131" s="314">
        <v>1.29681015624682</v>
      </c>
      <c r="BV131" s="314">
        <v>1.19402658106899</v>
      </c>
      <c r="BW131" s="322">
        <v>3.63886652973263</v>
      </c>
      <c r="BX131" s="326">
        <v>2.83515698075077</v>
      </c>
      <c r="BY131" s="327">
        <v>1.65089212089462</v>
      </c>
      <c r="BZ131" s="314">
        <v>1.71734842323579</v>
      </c>
      <c r="CA131" s="314">
        <v>1.18426485985615</v>
      </c>
      <c r="CB131" s="322">
        <v>2.41469691342585</v>
      </c>
      <c r="CC131" s="477"/>
    </row>
    <row r="132" s="159" customFormat="1" outlineLevel="2" spans="1:81">
      <c r="A132" s="309" t="s">
        <v>150</v>
      </c>
      <c r="B132" s="440">
        <v>53.2979359999999</v>
      </c>
      <c r="C132" s="321">
        <v>41.9989152</v>
      </c>
      <c r="D132" s="314">
        <v>1.26903125345485</v>
      </c>
      <c r="E132" s="321">
        <v>11.2990207999999</v>
      </c>
      <c r="F132" s="512">
        <v>32.745597000001</v>
      </c>
      <c r="G132" s="320">
        <v>0</v>
      </c>
      <c r="H132" s="321">
        <v>0</v>
      </c>
      <c r="I132" s="314" t="s">
        <v>29</v>
      </c>
      <c r="J132" s="321">
        <v>0</v>
      </c>
      <c r="K132" s="455">
        <v>0</v>
      </c>
      <c r="L132" s="320">
        <v>36.4774989999998</v>
      </c>
      <c r="M132" s="321">
        <v>27.92927861</v>
      </c>
      <c r="N132" s="314">
        <v>1.30606663742969</v>
      </c>
      <c r="O132" s="321">
        <v>8.54822038999979</v>
      </c>
      <c r="P132" s="455">
        <v>30.750622</v>
      </c>
      <c r="Q132" s="320">
        <v>16.8204370000001</v>
      </c>
      <c r="R132" s="321">
        <v>14.06963659</v>
      </c>
      <c r="S132" s="314">
        <v>1.19551325241444</v>
      </c>
      <c r="T132" s="321">
        <v>2.75080041000011</v>
      </c>
      <c r="U132" s="455">
        <v>1.99497500000101</v>
      </c>
      <c r="V132" s="313">
        <v>0.315592652593529</v>
      </c>
      <c r="W132" s="314">
        <v>0.33499999995238</v>
      </c>
      <c r="X132" s="314">
        <v>0.942067619816091</v>
      </c>
      <c r="Y132" s="308">
        <v>-0.0194073473588508</v>
      </c>
      <c r="Z132" s="316">
        <v>0.0609234578927037</v>
      </c>
      <c r="AA132" s="320">
        <v>2.242723</v>
      </c>
      <c r="AB132" s="321">
        <v>2.26928268</v>
      </c>
      <c r="AC132" s="314">
        <v>0.988296001977153</v>
      </c>
      <c r="AD132" s="321">
        <v>-0.0265596800000014</v>
      </c>
      <c r="AE132" s="475">
        <v>2.45652999999999</v>
      </c>
      <c r="AF132" s="320">
        <v>0.039855</v>
      </c>
      <c r="AG132" s="321">
        <v>0.022981</v>
      </c>
      <c r="AH132" s="314">
        <v>1.73425873547713</v>
      </c>
      <c r="AI132" s="321">
        <v>0.016874</v>
      </c>
      <c r="AJ132" s="455">
        <v>0.022981</v>
      </c>
      <c r="AK132" s="320">
        <v>0</v>
      </c>
      <c r="AL132" s="321">
        <v>0</v>
      </c>
      <c r="AM132" s="314" t="s">
        <v>29</v>
      </c>
      <c r="AN132" s="321">
        <v>0</v>
      </c>
      <c r="AO132" s="455">
        <v>0</v>
      </c>
      <c r="AP132" s="320">
        <v>0</v>
      </c>
      <c r="AQ132" s="321">
        <v>0</v>
      </c>
      <c r="AR132" s="308" t="s">
        <v>29</v>
      </c>
      <c r="AS132" s="321">
        <v>0</v>
      </c>
      <c r="AT132" s="455">
        <v>0</v>
      </c>
      <c r="AU132" s="440">
        <v>14.5378590000001</v>
      </c>
      <c r="AV132" s="441">
        <v>11.77737291</v>
      </c>
      <c r="AW132" s="308">
        <v>1.23438895168686</v>
      </c>
      <c r="AX132" s="481">
        <v>2.76048609000011</v>
      </c>
      <c r="AY132" s="444">
        <v>-0.484535999998981</v>
      </c>
      <c r="AZ132" s="313">
        <v>0.272765890971841</v>
      </c>
      <c r="BA132" s="314">
        <v>0.280420883585107</v>
      </c>
      <c r="BB132" s="314">
        <v>0.972701774149629</v>
      </c>
      <c r="BC132" s="308">
        <v>-0.0076549926132668</v>
      </c>
      <c r="BD132" s="316">
        <v>-0.0147969817132656</v>
      </c>
      <c r="BE132" s="326">
        <v>4</v>
      </c>
      <c r="BF132" s="327">
        <v>4</v>
      </c>
      <c r="BG132" s="314">
        <v>1</v>
      </c>
      <c r="BH132" s="314">
        <v>0</v>
      </c>
      <c r="BI132" s="322">
        <v>4</v>
      </c>
      <c r="BJ132" s="503">
        <v>11.1037366666666</v>
      </c>
      <c r="BK132" s="503">
        <v>8.749774</v>
      </c>
      <c r="BL132" s="314">
        <v>1.26903125345485</v>
      </c>
      <c r="BM132" s="503">
        <v>2.35396266666665</v>
      </c>
      <c r="BN132" s="313">
        <v>0.0420789840717285</v>
      </c>
      <c r="BO132" s="314">
        <v>0.0540319355677072</v>
      </c>
      <c r="BP132" s="314">
        <v>0.778779875819911</v>
      </c>
      <c r="BQ132" s="314">
        <v>-0.0119529514959788</v>
      </c>
      <c r="BR132" s="316">
        <v>0.0750186353298097</v>
      </c>
      <c r="BS132" s="326">
        <v>23.7648323043015</v>
      </c>
      <c r="BT132" s="327">
        <v>18.5075731508249</v>
      </c>
      <c r="BU132" s="314">
        <v>1.28405988784339</v>
      </c>
      <c r="BV132" s="314">
        <v>5.25725915347657</v>
      </c>
      <c r="BW132" s="322">
        <v>13.3300212087787</v>
      </c>
      <c r="BX132" s="326">
        <v>6.48223565727917</v>
      </c>
      <c r="BY132" s="327">
        <v>5.18991001597033</v>
      </c>
      <c r="BZ132" s="314">
        <v>1.24900733101963</v>
      </c>
      <c r="CA132" s="314">
        <v>1.29232564130884</v>
      </c>
      <c r="CB132" s="322">
        <v>-0.197244080063742</v>
      </c>
      <c r="CC132" s="477"/>
    </row>
    <row r="133" s="159" customFormat="1" outlineLevel="2" spans="1:81">
      <c r="A133" s="309" t="s">
        <v>151</v>
      </c>
      <c r="B133" s="440">
        <v>3.609899</v>
      </c>
      <c r="C133" s="321">
        <v>2.4996</v>
      </c>
      <c r="D133" s="314">
        <v>1.44419067050728</v>
      </c>
      <c r="E133" s="321">
        <v>1.110299</v>
      </c>
      <c r="F133" s="512">
        <v>-3.58017699999999</v>
      </c>
      <c r="G133" s="320">
        <v>0</v>
      </c>
      <c r="H133" s="321">
        <v>0</v>
      </c>
      <c r="I133" s="314" t="s">
        <v>29</v>
      </c>
      <c r="J133" s="321">
        <v>0</v>
      </c>
      <c r="K133" s="455">
        <v>0</v>
      </c>
      <c r="L133" s="320">
        <v>6.531838</v>
      </c>
      <c r="M133" s="321">
        <v>1.99968</v>
      </c>
      <c r="N133" s="314">
        <v>3.26644163066091</v>
      </c>
      <c r="O133" s="321">
        <v>4.532158</v>
      </c>
      <c r="P133" s="455">
        <v>7.097079</v>
      </c>
      <c r="Q133" s="320">
        <v>-2.921939</v>
      </c>
      <c r="R133" s="321">
        <v>0.49992</v>
      </c>
      <c r="S133" s="314">
        <v>-5.84481317010722</v>
      </c>
      <c r="T133" s="321">
        <v>-3.421859</v>
      </c>
      <c r="U133" s="455">
        <v>-10.677256</v>
      </c>
      <c r="V133" s="313">
        <v>-0.809424030977044</v>
      </c>
      <c r="W133" s="314">
        <v>0.2</v>
      </c>
      <c r="X133" s="314">
        <v>-4.04712015488522</v>
      </c>
      <c r="Y133" s="308">
        <v>-1.00942403097704</v>
      </c>
      <c r="Z133" s="316">
        <v>2.9823262928062</v>
      </c>
      <c r="AA133" s="320">
        <v>0.778741999999999</v>
      </c>
      <c r="AB133" s="321">
        <v>0.69772467</v>
      </c>
      <c r="AC133" s="314">
        <v>1.11611647614524</v>
      </c>
      <c r="AD133" s="321">
        <v>0.0810173299999988</v>
      </c>
      <c r="AE133" s="475">
        <v>1.825544</v>
      </c>
      <c r="AF133" s="320">
        <v>0.026415</v>
      </c>
      <c r="AG133" s="321">
        <v>0.070018</v>
      </c>
      <c r="AH133" s="314">
        <v>0.377260133108629</v>
      </c>
      <c r="AI133" s="321">
        <v>-0.043603</v>
      </c>
      <c r="AJ133" s="455">
        <v>-7.831621</v>
      </c>
      <c r="AK133" s="320">
        <v>0</v>
      </c>
      <c r="AL133" s="321">
        <v>0</v>
      </c>
      <c r="AM133" s="314" t="s">
        <v>29</v>
      </c>
      <c r="AN133" s="321">
        <v>0</v>
      </c>
      <c r="AO133" s="455">
        <v>0</v>
      </c>
      <c r="AP133" s="320">
        <v>0</v>
      </c>
      <c r="AQ133" s="321">
        <v>0</v>
      </c>
      <c r="AR133" s="308" t="s">
        <v>29</v>
      </c>
      <c r="AS133" s="321">
        <v>0</v>
      </c>
      <c r="AT133" s="455">
        <v>0</v>
      </c>
      <c r="AU133" s="440">
        <v>-3.727096</v>
      </c>
      <c r="AV133" s="441">
        <v>-0.26782267</v>
      </c>
      <c r="AW133" s="308">
        <v>-11.916282740367</v>
      </c>
      <c r="AX133" s="481">
        <v>-3.45927333</v>
      </c>
      <c r="AY133" s="444">
        <v>-4.67117899999999</v>
      </c>
      <c r="AZ133" s="313">
        <v>-1.03246545124947</v>
      </c>
      <c r="BA133" s="314">
        <v>-0.107146211393823</v>
      </c>
      <c r="BB133" s="314">
        <v>-7.63604254241498</v>
      </c>
      <c r="BC133" s="308">
        <v>-0.925319239855644</v>
      </c>
      <c r="BD133" s="316">
        <v>1.30473409554891</v>
      </c>
      <c r="BE133" s="326">
        <v>1</v>
      </c>
      <c r="BF133" s="327">
        <v>1</v>
      </c>
      <c r="BG133" s="314">
        <v>1</v>
      </c>
      <c r="BH133" s="314">
        <v>0</v>
      </c>
      <c r="BI133" s="322">
        <v>2.33333333</v>
      </c>
      <c r="BJ133" s="503">
        <v>3.00824916666667</v>
      </c>
      <c r="BK133" s="503">
        <v>2.083</v>
      </c>
      <c r="BL133" s="314">
        <v>1.44419067050728</v>
      </c>
      <c r="BM133" s="503">
        <v>0.925249166666667</v>
      </c>
      <c r="BN133" s="313">
        <v>0.215724041032727</v>
      </c>
      <c r="BO133" s="314">
        <v>0.279134529524724</v>
      </c>
      <c r="BP133" s="314">
        <v>0.772831800494318</v>
      </c>
      <c r="BQ133" s="314">
        <v>-0.0634104884919973</v>
      </c>
      <c r="BR133" s="316">
        <v>-0.509903281318214</v>
      </c>
      <c r="BS133" s="326">
        <v>4.6355519543058</v>
      </c>
      <c r="BT133" s="327">
        <v>3.5825019631311</v>
      </c>
      <c r="BU133" s="314">
        <v>1.29394261385256</v>
      </c>
      <c r="BV133" s="314">
        <v>1.0530499911747</v>
      </c>
      <c r="BW133" s="322">
        <v>-1.96115623616851</v>
      </c>
      <c r="BX133" s="326">
        <v>-4.78604724029268</v>
      </c>
      <c r="BY133" s="327">
        <v>-0.383851512660431</v>
      </c>
      <c r="BZ133" s="314">
        <v>-10.4684860745269</v>
      </c>
      <c r="CA133" s="314">
        <v>-4.40219572763225</v>
      </c>
      <c r="CB133" s="322">
        <v>-2.55878740802741</v>
      </c>
      <c r="CC133" s="477"/>
    </row>
    <row r="134" s="159" customFormat="1" ht="16.2" spans="1:81">
      <c r="A134" s="213" t="s">
        <v>152</v>
      </c>
      <c r="B134" s="214">
        <v>143.726343</v>
      </c>
      <c r="C134" s="215">
        <v>105.4912896</v>
      </c>
      <c r="D134" s="238">
        <v>1.36244749253686</v>
      </c>
      <c r="E134" s="215">
        <v>38.2350533999998</v>
      </c>
      <c r="F134" s="217">
        <v>71.8126860000011</v>
      </c>
      <c r="G134" s="214">
        <v>0.015713</v>
      </c>
      <c r="H134" s="215">
        <v>0</v>
      </c>
      <c r="I134" s="238" t="s">
        <v>29</v>
      </c>
      <c r="J134" s="215">
        <v>0.015713</v>
      </c>
      <c r="K134" s="217">
        <v>0.011062</v>
      </c>
      <c r="L134" s="214">
        <v>81.3029109999999</v>
      </c>
      <c r="M134" s="215">
        <v>67.93945734</v>
      </c>
      <c r="N134" s="238">
        <v>1.19669650278664</v>
      </c>
      <c r="O134" s="215">
        <v>13.3634536599999</v>
      </c>
      <c r="P134" s="217">
        <v>70.411347</v>
      </c>
      <c r="Q134" s="214">
        <v>62.4234319999999</v>
      </c>
      <c r="R134" s="215">
        <v>37.55183226</v>
      </c>
      <c r="S134" s="238">
        <v>1.66232719532285</v>
      </c>
      <c r="T134" s="215">
        <v>24.8715997399999</v>
      </c>
      <c r="U134" s="217">
        <v>1.40133900000103</v>
      </c>
      <c r="V134" s="237">
        <v>0.434321438207051</v>
      </c>
      <c r="W134" s="238">
        <v>0.355970928049021</v>
      </c>
      <c r="X134" s="238">
        <v>1.22010367697005</v>
      </c>
      <c r="Y134" s="216">
        <v>0.0783505101580308</v>
      </c>
      <c r="Z134" s="257">
        <v>0.0195138084655545</v>
      </c>
      <c r="AA134" s="214">
        <v>8.50705799999999</v>
      </c>
      <c r="AB134" s="215">
        <v>7.55075271</v>
      </c>
      <c r="AC134" s="238">
        <v>1.12665032569978</v>
      </c>
      <c r="AD134" s="215">
        <v>0.956305289999986</v>
      </c>
      <c r="AE134" s="328">
        <v>8.20957199999997</v>
      </c>
      <c r="AF134" s="214">
        <v>0.862426999999999</v>
      </c>
      <c r="AG134" s="215">
        <v>0.24365901</v>
      </c>
      <c r="AH134" s="238">
        <v>3.53948331317606</v>
      </c>
      <c r="AI134" s="215">
        <v>0.618767989999998</v>
      </c>
      <c r="AJ134" s="217">
        <v>-7.58115799999999</v>
      </c>
      <c r="AK134" s="214">
        <v>0</v>
      </c>
      <c r="AL134" s="215">
        <v>0</v>
      </c>
      <c r="AM134" s="238" t="s">
        <v>29</v>
      </c>
      <c r="AN134" s="215">
        <v>0</v>
      </c>
      <c r="AO134" s="217">
        <v>0</v>
      </c>
      <c r="AP134" s="214">
        <v>0</v>
      </c>
      <c r="AQ134" s="215">
        <v>0</v>
      </c>
      <c r="AR134" s="216" t="s">
        <v>29</v>
      </c>
      <c r="AS134" s="215">
        <v>0</v>
      </c>
      <c r="AT134" s="217">
        <v>0</v>
      </c>
      <c r="AU134" s="214">
        <v>53.0382339999999</v>
      </c>
      <c r="AV134" s="215">
        <v>29.75742054</v>
      </c>
      <c r="AW134" s="216">
        <v>1.78235320930139</v>
      </c>
      <c r="AX134" s="488">
        <v>23.2808134599999</v>
      </c>
      <c r="AY134" s="217">
        <v>0.761863000001045</v>
      </c>
      <c r="AZ134" s="237">
        <v>0.369022357995987</v>
      </c>
      <c r="BA134" s="238">
        <v>0.282084147921915</v>
      </c>
      <c r="BB134" s="238">
        <v>1.30819955929653</v>
      </c>
      <c r="BC134" s="216">
        <v>0.0869382100740717</v>
      </c>
      <c r="BD134" s="257">
        <v>0.0106090308333688</v>
      </c>
      <c r="BE134" s="292">
        <v>14</v>
      </c>
      <c r="BF134" s="293">
        <v>13</v>
      </c>
      <c r="BG134" s="238">
        <v>1.07692307692308</v>
      </c>
      <c r="BH134" s="238">
        <v>1</v>
      </c>
      <c r="BI134" s="279">
        <v>12.75</v>
      </c>
      <c r="BJ134" s="504">
        <v>8.55513946428571</v>
      </c>
      <c r="BK134" s="504">
        <v>6.76226215384615</v>
      </c>
      <c r="BL134" s="238">
        <v>1.26512981449851</v>
      </c>
      <c r="BM134" s="504">
        <v>1.79287731043955</v>
      </c>
      <c r="BN134" s="237">
        <v>0.0591892747177182</v>
      </c>
      <c r="BO134" s="238">
        <v>0.0715770253509158</v>
      </c>
      <c r="BP134" s="238">
        <v>0.826931189547693</v>
      </c>
      <c r="BQ134" s="238">
        <v>-0.0123877506331976</v>
      </c>
      <c r="BR134" s="257">
        <v>0.114319244374174</v>
      </c>
      <c r="BS134" s="292">
        <v>16.8949527557</v>
      </c>
      <c r="BT134" s="293">
        <v>13.9709633796231</v>
      </c>
      <c r="BU134" s="238">
        <v>1.20929046169727</v>
      </c>
      <c r="BV134" s="238">
        <v>2.92398937607692</v>
      </c>
      <c r="BW134" s="279">
        <v>8.74743360555231</v>
      </c>
      <c r="BX134" s="292">
        <v>6.23461530413922</v>
      </c>
      <c r="BY134" s="293">
        <v>3.94098730058927</v>
      </c>
      <c r="BZ134" s="238">
        <v>1.58199324905386</v>
      </c>
      <c r="CA134" s="238">
        <v>2.29362800354996</v>
      </c>
      <c r="CB134" s="279">
        <v>0.0928017928341511</v>
      </c>
      <c r="CC134" s="477"/>
    </row>
    <row r="135" s="159" customFormat="1" ht="16.2" spans="1:81">
      <c r="A135" s="213" t="s">
        <v>153</v>
      </c>
      <c r="B135" s="214">
        <v>185.577986</v>
      </c>
      <c r="C135" s="215">
        <v>456.00000008</v>
      </c>
      <c r="D135" s="238">
        <v>0.406969267472461</v>
      </c>
      <c r="E135" s="215">
        <v>-270.42201408</v>
      </c>
      <c r="F135" s="217">
        <v>276.684339999999</v>
      </c>
      <c r="G135" s="214">
        <v>0</v>
      </c>
      <c r="H135" s="215">
        <v>0</v>
      </c>
      <c r="I135" s="238" t="s">
        <v>29</v>
      </c>
      <c r="J135" s="215">
        <v>0</v>
      </c>
      <c r="K135" s="217">
        <v>0</v>
      </c>
      <c r="L135" s="214">
        <v>115.324942999999</v>
      </c>
      <c r="M135" s="215">
        <v>425.52000009</v>
      </c>
      <c r="N135" s="238">
        <v>0.271021204586405</v>
      </c>
      <c r="O135" s="215">
        <v>-310.195057090001</v>
      </c>
      <c r="P135" s="217">
        <v>222.466604999999</v>
      </c>
      <c r="Q135" s="214">
        <v>70.2530430000009</v>
      </c>
      <c r="R135" s="215">
        <v>30.47999999</v>
      </c>
      <c r="S135" s="238">
        <v>2.30488986296095</v>
      </c>
      <c r="T135" s="215">
        <v>39.7730430100009</v>
      </c>
      <c r="U135" s="217">
        <v>54.2177349999997</v>
      </c>
      <c r="V135" s="237">
        <v>0.378563452024967</v>
      </c>
      <c r="W135" s="238">
        <v>0.0668421052295014</v>
      </c>
      <c r="X135" s="238">
        <v>5.66354771031186</v>
      </c>
      <c r="Y135" s="216">
        <v>0.311721346795466</v>
      </c>
      <c r="Z135" s="257">
        <v>0.195955199343772</v>
      </c>
      <c r="AA135" s="214">
        <v>9.26038099999998</v>
      </c>
      <c r="AB135" s="215">
        <v>15.29517785</v>
      </c>
      <c r="AC135" s="238">
        <v>0.605444480006487</v>
      </c>
      <c r="AD135" s="215">
        <v>-6.03479685000002</v>
      </c>
      <c r="AE135" s="328">
        <v>5.05352700000001</v>
      </c>
      <c r="AF135" s="214">
        <v>2.51353499999999</v>
      </c>
      <c r="AG135" s="215">
        <v>3.384463</v>
      </c>
      <c r="AH135" s="238">
        <v>0.742668777882928</v>
      </c>
      <c r="AI135" s="215">
        <v>-0.870928000000011</v>
      </c>
      <c r="AJ135" s="217">
        <v>5.86404699999998</v>
      </c>
      <c r="AK135" s="214">
        <v>0</v>
      </c>
      <c r="AL135" s="215">
        <v>0</v>
      </c>
      <c r="AM135" s="238" t="s">
        <v>29</v>
      </c>
      <c r="AN135" s="215">
        <v>0</v>
      </c>
      <c r="AO135" s="217">
        <v>0</v>
      </c>
      <c r="AP135" s="214">
        <v>0</v>
      </c>
      <c r="AQ135" s="215">
        <v>0</v>
      </c>
      <c r="AR135" s="216" t="s">
        <v>29</v>
      </c>
      <c r="AS135" s="215">
        <v>0</v>
      </c>
      <c r="AT135" s="217">
        <v>0</v>
      </c>
      <c r="AU135" s="328">
        <v>58.4791270000009</v>
      </c>
      <c r="AV135" s="328">
        <v>11.80035914</v>
      </c>
      <c r="AW135" s="216">
        <v>4.95570739044481</v>
      </c>
      <c r="AX135" s="535">
        <v>46.6787678600009</v>
      </c>
      <c r="AY135" s="217">
        <v>43.3001609999997</v>
      </c>
      <c r="AZ135" s="237">
        <v>0.315118879455891</v>
      </c>
      <c r="BA135" s="238">
        <v>0.0258779805656354</v>
      </c>
      <c r="BB135" s="238">
        <v>12.1771047264156</v>
      </c>
      <c r="BC135" s="216">
        <v>0.289240898890255</v>
      </c>
      <c r="BD135" s="257">
        <v>0.156496609096127</v>
      </c>
      <c r="BE135" s="292">
        <v>6</v>
      </c>
      <c r="BF135" s="293">
        <v>14</v>
      </c>
      <c r="BG135" s="238">
        <v>0.428571428571429</v>
      </c>
      <c r="BH135" s="238">
        <v>-8</v>
      </c>
      <c r="BI135" s="279">
        <v>4.91666667</v>
      </c>
      <c r="BJ135" s="504">
        <v>20.1715202173913</v>
      </c>
      <c r="BK135" s="504">
        <v>25.6179775325843</v>
      </c>
      <c r="BL135" s="238">
        <v>0.787397060979326</v>
      </c>
      <c r="BM135" s="504">
        <v>-5.446457315193</v>
      </c>
      <c r="BN135" s="237">
        <v>0.0499002128409778</v>
      </c>
      <c r="BO135" s="238">
        <v>0.0335420566827119</v>
      </c>
      <c r="BP135" s="238">
        <v>1.48769091033995</v>
      </c>
      <c r="BQ135" s="238">
        <v>0.0163581561582659</v>
      </c>
      <c r="BR135" s="257">
        <v>0.0182645935075329</v>
      </c>
      <c r="BS135" s="292">
        <v>20.0399946827242</v>
      </c>
      <c r="BT135" s="293">
        <v>29.8133179327496</v>
      </c>
      <c r="BU135" s="238">
        <v>0.67218263756918</v>
      </c>
      <c r="BV135" s="238">
        <v>-9.77332325002545</v>
      </c>
      <c r="BW135" s="279">
        <v>54.7507394340623</v>
      </c>
      <c r="BX135" s="292">
        <v>6.31498066872206</v>
      </c>
      <c r="BY135" s="293">
        <v>0.771508462060805</v>
      </c>
      <c r="BZ135" s="238">
        <v>8.18523837295818</v>
      </c>
      <c r="CA135" s="238">
        <v>5.54347220666125</v>
      </c>
      <c r="CB135" s="279">
        <v>8.56830506693636</v>
      </c>
      <c r="CC135" s="477"/>
    </row>
    <row r="136" s="159" customFormat="1" ht="16.2" spans="1:81">
      <c r="A136" s="213" t="s">
        <v>154</v>
      </c>
      <c r="B136" s="214">
        <v>35.854194000001</v>
      </c>
      <c r="C136" s="215">
        <v>6</v>
      </c>
      <c r="D136" s="238">
        <v>5.97569900000016</v>
      </c>
      <c r="E136" s="215">
        <v>29.854194000001</v>
      </c>
      <c r="F136" s="217">
        <v>32.7388459999999</v>
      </c>
      <c r="G136" s="214">
        <v>0</v>
      </c>
      <c r="H136" s="215">
        <v>0</v>
      </c>
      <c r="I136" s="238" t="s">
        <v>29</v>
      </c>
      <c r="J136" s="215">
        <v>0</v>
      </c>
      <c r="K136" s="217">
        <v>0</v>
      </c>
      <c r="L136" s="214">
        <v>-0.07539</v>
      </c>
      <c r="M136" s="215">
        <v>0</v>
      </c>
      <c r="N136" s="238" t="s">
        <v>29</v>
      </c>
      <c r="O136" s="215">
        <v>-0.07539</v>
      </c>
      <c r="P136" s="217">
        <v>1.107813</v>
      </c>
      <c r="Q136" s="214"/>
      <c r="R136" s="215"/>
      <c r="S136" s="238"/>
      <c r="T136" s="215"/>
      <c r="U136" s="217"/>
      <c r="V136" s="237"/>
      <c r="W136" s="238"/>
      <c r="X136" s="238"/>
      <c r="Y136" s="216"/>
      <c r="Z136" s="257"/>
      <c r="AA136" s="214">
        <v>11.648316</v>
      </c>
      <c r="AB136" s="215">
        <v>9.4909764</v>
      </c>
      <c r="AC136" s="238">
        <v>1.22730428452019</v>
      </c>
      <c r="AD136" s="215">
        <v>2.15733959999997</v>
      </c>
      <c r="AE136" s="328">
        <v>10.117379</v>
      </c>
      <c r="AF136" s="214">
        <v>19.8854989999999</v>
      </c>
      <c r="AG136" s="215">
        <v>14.817774</v>
      </c>
      <c r="AH136" s="238">
        <v>1.34200312408598</v>
      </c>
      <c r="AI136" s="215">
        <v>5.06772499999995</v>
      </c>
      <c r="AJ136" s="217">
        <v>5.045368</v>
      </c>
      <c r="AK136" s="214">
        <v>0</v>
      </c>
      <c r="AL136" s="215">
        <v>0</v>
      </c>
      <c r="AM136" s="238" t="s">
        <v>29</v>
      </c>
      <c r="AN136" s="215">
        <v>0</v>
      </c>
      <c r="AO136" s="217">
        <v>0.2</v>
      </c>
      <c r="AP136" s="214">
        <v>0</v>
      </c>
      <c r="AQ136" s="215">
        <v>0</v>
      </c>
      <c r="AR136" s="216" t="s">
        <v>29</v>
      </c>
      <c r="AS136" s="215">
        <v>0</v>
      </c>
      <c r="AT136" s="217">
        <v>0</v>
      </c>
      <c r="AU136" s="328">
        <v>4.39576900000104</v>
      </c>
      <c r="AV136" s="328">
        <v>-18.3087504</v>
      </c>
      <c r="AW136" s="216">
        <v>2.2400911533537</v>
      </c>
      <c r="AX136" s="535">
        <v>22.704519400001</v>
      </c>
      <c r="AY136" s="217">
        <v>16.6682859999999</v>
      </c>
      <c r="AZ136" s="237">
        <v>0.12260124994027</v>
      </c>
      <c r="BA136" s="238">
        <v>-3.0514584</v>
      </c>
      <c r="BB136" s="238">
        <v>2.04017791949589</v>
      </c>
      <c r="BC136" s="216">
        <v>3.17405964994027</v>
      </c>
      <c r="BD136" s="257">
        <v>0.509128696839222</v>
      </c>
      <c r="BE136" s="292">
        <v>8</v>
      </c>
      <c r="BF136" s="293">
        <v>8</v>
      </c>
      <c r="BG136" s="238">
        <v>1</v>
      </c>
      <c r="BH136" s="238">
        <v>0</v>
      </c>
      <c r="BI136" s="279">
        <v>9.08333333</v>
      </c>
      <c r="BJ136" s="504">
        <v>3.7348118750001</v>
      </c>
      <c r="BK136" s="504">
        <v>0.625</v>
      </c>
      <c r="BL136" s="238">
        <v>5.97569900000016</v>
      </c>
      <c r="BM136" s="504">
        <v>3.1098118750001</v>
      </c>
      <c r="BN136" s="237">
        <v>0.324880152096005</v>
      </c>
      <c r="BO136" s="238">
        <v>1.5818294</v>
      </c>
      <c r="BP136" s="238">
        <v>0.205382547635039</v>
      </c>
      <c r="BQ136" s="238">
        <v>-1.256949247904</v>
      </c>
      <c r="BR136" s="257">
        <v>0.309032853509865</v>
      </c>
      <c r="BS136" s="292">
        <v>3.07805815020824</v>
      </c>
      <c r="BT136" s="293">
        <v>0.632179424658563</v>
      </c>
      <c r="BU136" s="238">
        <v>4.86896287690901</v>
      </c>
      <c r="BV136" s="238">
        <v>2.44587872554968</v>
      </c>
      <c r="BW136" s="279">
        <v>3.23590190700575</v>
      </c>
      <c r="BX136" s="292">
        <v>0.377373776604365</v>
      </c>
      <c r="BY136" s="293">
        <v>-1.92906921568154</v>
      </c>
      <c r="BZ136" s="238">
        <v>2.19562479849695</v>
      </c>
      <c r="CA136" s="238">
        <v>2.3064429922859</v>
      </c>
      <c r="CB136" s="279">
        <v>1.64749052101339</v>
      </c>
      <c r="CC136" s="477"/>
    </row>
    <row r="137" s="159" customFormat="1" ht="16.2" spans="1:16366">
      <c r="A137" s="302" t="s">
        <v>155</v>
      </c>
      <c r="B137" s="303">
        <v>1161.166848</v>
      </c>
      <c r="C137" s="304">
        <v>1235.21201734</v>
      </c>
      <c r="D137" s="312">
        <v>0.940054688344552</v>
      </c>
      <c r="E137" s="306">
        <v>-74.0451693400007</v>
      </c>
      <c r="F137" s="307">
        <v>793.286068000001</v>
      </c>
      <c r="G137" s="303">
        <v>0.015713</v>
      </c>
      <c r="H137" s="304">
        <v>0</v>
      </c>
      <c r="I137" s="312" t="s">
        <v>29</v>
      </c>
      <c r="J137" s="304">
        <v>0.015713</v>
      </c>
      <c r="K137" s="317">
        <v>0.011062</v>
      </c>
      <c r="L137" s="303">
        <v>733.082175999995</v>
      </c>
      <c r="M137" s="304">
        <v>941.73656341</v>
      </c>
      <c r="N137" s="312">
        <v>0.778436565471692</v>
      </c>
      <c r="O137" s="304">
        <v>-208.654387410005</v>
      </c>
      <c r="P137" s="317">
        <v>544.301155000001</v>
      </c>
      <c r="Q137" s="303">
        <v>392.155088000004</v>
      </c>
      <c r="R137" s="304">
        <v>287.47545393</v>
      </c>
      <c r="S137" s="312">
        <v>1.36413416393976</v>
      </c>
      <c r="T137" s="304">
        <v>104.679634070004</v>
      </c>
      <c r="U137" s="317">
        <v>217.35388</v>
      </c>
      <c r="V137" s="311">
        <v>0.337725012280065</v>
      </c>
      <c r="W137" s="312">
        <v>0.232733692592363</v>
      </c>
      <c r="X137" s="312">
        <v>1.45112213241766</v>
      </c>
      <c r="Y137" s="305">
        <v>0.104991319687702</v>
      </c>
      <c r="Z137" s="315">
        <v>0.273991802916675</v>
      </c>
      <c r="AA137" s="303">
        <v>68.6798969999999</v>
      </c>
      <c r="AB137" s="304">
        <v>71.11842918</v>
      </c>
      <c r="AC137" s="312">
        <v>0.965711669842592</v>
      </c>
      <c r="AD137" s="306">
        <v>-2.43853218000005</v>
      </c>
      <c r="AE137" s="304">
        <v>57.8210439999999</v>
      </c>
      <c r="AF137" s="303">
        <v>26.8268209999999</v>
      </c>
      <c r="AG137" s="304">
        <v>23.10636225</v>
      </c>
      <c r="AH137" s="312">
        <v>1.16101447340548</v>
      </c>
      <c r="AI137" s="306">
        <v>3.72045874999992</v>
      </c>
      <c r="AJ137" s="307">
        <v>6.36049399999997</v>
      </c>
      <c r="AK137" s="303">
        <v>0</v>
      </c>
      <c r="AL137" s="304">
        <v>0</v>
      </c>
      <c r="AM137" s="312" t="s">
        <v>29</v>
      </c>
      <c r="AN137" s="306">
        <v>0</v>
      </c>
      <c r="AO137" s="307">
        <v>0.24695</v>
      </c>
      <c r="AP137" s="303">
        <v>0</v>
      </c>
      <c r="AQ137" s="304">
        <v>0</v>
      </c>
      <c r="AR137" s="305" t="s">
        <v>29</v>
      </c>
      <c r="AS137" s="306">
        <v>0</v>
      </c>
      <c r="AT137" s="307">
        <v>0</v>
      </c>
      <c r="AU137" s="303">
        <v>332.562241000005</v>
      </c>
      <c r="AV137" s="304">
        <v>199.2506625</v>
      </c>
      <c r="AW137" s="305">
        <v>1.66906466873105</v>
      </c>
      <c r="AX137" s="520">
        <v>133.311578500005</v>
      </c>
      <c r="AY137" s="304">
        <v>185.039263</v>
      </c>
      <c r="AZ137" s="311">
        <v>0.286403492807956</v>
      </c>
      <c r="BA137" s="312">
        <v>0.161308876292413</v>
      </c>
      <c r="BB137" s="312">
        <v>1.77549741459222</v>
      </c>
      <c r="BC137" s="305">
        <v>0.125094616515543</v>
      </c>
      <c r="BD137" s="315">
        <v>0.233256665488294</v>
      </c>
      <c r="BE137" s="324">
        <v>103</v>
      </c>
      <c r="BF137" s="325">
        <v>111</v>
      </c>
      <c r="BG137" s="312">
        <v>0.927927927927928</v>
      </c>
      <c r="BH137" s="312">
        <v>-8</v>
      </c>
      <c r="BI137" s="319">
        <v>99.91666667</v>
      </c>
      <c r="BJ137" s="522">
        <v>9.24495898089171</v>
      </c>
      <c r="BK137" s="522">
        <v>9.2042624242921</v>
      </c>
      <c r="BL137" s="312">
        <v>1.00442149025349</v>
      </c>
      <c r="BM137" s="522">
        <v>0.0406965565996114</v>
      </c>
      <c r="BN137" s="311">
        <v>0.0591473112742536</v>
      </c>
      <c r="BO137" s="312">
        <v>0.0575758883346616</v>
      </c>
      <c r="BP137" s="312">
        <v>1.02729307328196</v>
      </c>
      <c r="BQ137" s="312">
        <v>0.001571422939592</v>
      </c>
      <c r="BR137" s="315">
        <v>0.0728880114405335</v>
      </c>
      <c r="BS137" s="324">
        <v>16.9069392751128</v>
      </c>
      <c r="BT137" s="325">
        <v>17.3683816077221</v>
      </c>
      <c r="BU137" s="312">
        <v>0.973432047784799</v>
      </c>
      <c r="BV137" s="312">
        <v>-0.461442332609341</v>
      </c>
      <c r="BW137" s="319">
        <v>13.7196773548399</v>
      </c>
      <c r="BX137" s="324">
        <v>4.84220646108431</v>
      </c>
      <c r="BY137" s="325">
        <v>2.80167412015947</v>
      </c>
      <c r="BZ137" s="312">
        <v>1.72832608412312</v>
      </c>
      <c r="CA137" s="312">
        <v>2.04053234092485</v>
      </c>
      <c r="CB137" s="319">
        <v>3.20020619136521</v>
      </c>
      <c r="CC137" s="477"/>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523" t="s">
        <v>156</v>
      </c>
      <c r="B138" s="524">
        <v>4699.07074309</v>
      </c>
      <c r="C138" s="525">
        <v>5495.79419999</v>
      </c>
      <c r="D138" s="526">
        <v>0.855030332667578</v>
      </c>
      <c r="E138" s="527">
        <v>-796.723456900004</v>
      </c>
      <c r="F138" s="528">
        <v>1583.939111</v>
      </c>
      <c r="G138" s="524">
        <v>168.167975</v>
      </c>
      <c r="H138" s="525">
        <v>195.74727117</v>
      </c>
      <c r="I138" s="526">
        <v>0.859107634016269</v>
      </c>
      <c r="J138" s="527">
        <v>-27.5792961700003</v>
      </c>
      <c r="K138" s="528">
        <v>6.28373299999998</v>
      </c>
      <c r="L138" s="524">
        <v>3155.54554299999</v>
      </c>
      <c r="M138" s="525">
        <v>3862.92282716</v>
      </c>
      <c r="N138" s="526">
        <v>0.816880296135746</v>
      </c>
      <c r="O138" s="527">
        <v>-707.377284160007</v>
      </c>
      <c r="P138" s="528">
        <v>917.426641</v>
      </c>
      <c r="Q138" s="524">
        <v>989.502037090004</v>
      </c>
      <c r="R138" s="525">
        <v>1134.86417698</v>
      </c>
      <c r="S138" s="526">
        <v>0.871912302072288</v>
      </c>
      <c r="T138" s="527">
        <v>-145.362139889996</v>
      </c>
      <c r="U138" s="528">
        <v>591.277035</v>
      </c>
      <c r="V138" s="532">
        <v>0.210573981790989</v>
      </c>
      <c r="W138" s="526">
        <v>0.20649684753153</v>
      </c>
      <c r="X138" s="526">
        <v>1.01974429299138</v>
      </c>
      <c r="Y138" s="533">
        <v>0.00407713425945985</v>
      </c>
      <c r="Z138" s="534">
        <v>0.37329530592038</v>
      </c>
      <c r="AA138" s="524">
        <v>742.026417999999</v>
      </c>
      <c r="AB138" s="525">
        <v>685.02719688</v>
      </c>
      <c r="AC138" s="526">
        <v>1.08320723816457</v>
      </c>
      <c r="AD138" s="527">
        <v>56.999221119999</v>
      </c>
      <c r="AE138" s="525">
        <v>355.123312999999</v>
      </c>
      <c r="AF138" s="524">
        <v>317.328749</v>
      </c>
      <c r="AG138" s="525">
        <v>320.56205934</v>
      </c>
      <c r="AH138" s="526">
        <v>0.989913621260553</v>
      </c>
      <c r="AI138" s="527">
        <v>-3.23331034000029</v>
      </c>
      <c r="AJ138" s="528">
        <v>99.6198859999999</v>
      </c>
      <c r="AK138" s="524">
        <v>1.770584</v>
      </c>
      <c r="AL138" s="525">
        <v>0.07</v>
      </c>
      <c r="AM138" s="526">
        <v>25.2940571428571</v>
      </c>
      <c r="AN138" s="527">
        <v>1.700584</v>
      </c>
      <c r="AO138" s="528">
        <v>0.684688999999999</v>
      </c>
      <c r="AP138" s="524">
        <v>3.817439</v>
      </c>
      <c r="AQ138" s="525">
        <v>0</v>
      </c>
      <c r="AR138" s="533" t="s">
        <v>29</v>
      </c>
      <c r="AS138" s="527">
        <v>3.817439</v>
      </c>
      <c r="AT138" s="528">
        <v>0</v>
      </c>
      <c r="AU138" s="524">
        <v>313.938050090006</v>
      </c>
      <c r="AV138" s="525">
        <v>431.60484544</v>
      </c>
      <c r="AW138" s="533">
        <v>0.727373785087981</v>
      </c>
      <c r="AX138" s="536">
        <v>-117.666795349994</v>
      </c>
      <c r="AY138" s="528">
        <v>206.170227</v>
      </c>
      <c r="AZ138" s="532">
        <v>0.0668085388056039</v>
      </c>
      <c r="BA138" s="526">
        <v>0.0785336622395331</v>
      </c>
      <c r="BB138" s="526">
        <v>0.850699393106528</v>
      </c>
      <c r="BC138" s="533">
        <v>-0.0117251234339293</v>
      </c>
      <c r="BD138" s="534">
        <v>0.130162975058958</v>
      </c>
      <c r="BE138" s="540">
        <v>1506</v>
      </c>
      <c r="BF138" s="541">
        <v>1108</v>
      </c>
      <c r="BG138" s="526">
        <v>1.35920577617329</v>
      </c>
      <c r="BH138" s="526">
        <v>398</v>
      </c>
      <c r="BI138" s="542">
        <v>573.333333326667</v>
      </c>
      <c r="BJ138" s="543">
        <v>2.55217833102868</v>
      </c>
      <c r="BK138" s="543">
        <v>4.12535219936196</v>
      </c>
      <c r="BL138" s="526">
        <v>0.618657076460867</v>
      </c>
      <c r="BM138" s="543">
        <v>-1.57317386833328</v>
      </c>
      <c r="BN138" s="532">
        <v>0.157909182169933</v>
      </c>
      <c r="BO138" s="526">
        <v>0.124645714877978</v>
      </c>
      <c r="BP138" s="526">
        <v>1.26686410619505</v>
      </c>
      <c r="BQ138" s="526">
        <v>0.0332634672919544</v>
      </c>
      <c r="BR138" s="534">
        <v>0.224202629087047</v>
      </c>
      <c r="BS138" s="540">
        <v>6.33275396818824</v>
      </c>
      <c r="BT138" s="541">
        <v>8.02273869566193</v>
      </c>
      <c r="BU138" s="526">
        <v>0.789350645511176</v>
      </c>
      <c r="BV138" s="526">
        <v>-1.6899847274737</v>
      </c>
      <c r="BW138" s="542">
        <v>4.4602509973768</v>
      </c>
      <c r="BX138" s="540">
        <v>0.423082039230046</v>
      </c>
      <c r="BY138" s="541">
        <v>0.630055050961147</v>
      </c>
      <c r="BZ138" s="526">
        <v>0.671500115084604</v>
      </c>
      <c r="CA138" s="526">
        <v>-0.206973011731101</v>
      </c>
      <c r="CB138" s="542">
        <v>0.580559539328247</v>
      </c>
      <c r="CC138" s="477"/>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157</v>
      </c>
      <c r="B139" s="330">
        <v>6182.25191908999</v>
      </c>
      <c r="C139" s="331">
        <v>7052.50908396</v>
      </c>
      <c r="D139" s="363">
        <v>0.87660318412786</v>
      </c>
      <c r="E139" s="331">
        <v>-870.257164870006</v>
      </c>
      <c r="F139" s="333">
        <v>3008.29009200001</v>
      </c>
      <c r="G139" s="330">
        <v>304.887805</v>
      </c>
      <c r="H139" s="331">
        <v>346.95767117</v>
      </c>
      <c r="I139" s="363">
        <v>0.878746401461211</v>
      </c>
      <c r="J139" s="331">
        <v>-42.0698661700004</v>
      </c>
      <c r="K139" s="333">
        <v>159.708863999999</v>
      </c>
      <c r="L139" s="330">
        <v>3155.56512299999</v>
      </c>
      <c r="M139" s="331">
        <v>3862.92282716</v>
      </c>
      <c r="N139" s="363">
        <v>0.81688536483654</v>
      </c>
      <c r="O139" s="331">
        <v>-707.357704160007</v>
      </c>
      <c r="P139" s="333">
        <v>918.638627</v>
      </c>
      <c r="Q139" s="330">
        <v>1965.33765909</v>
      </c>
      <c r="R139" s="331">
        <v>1332.09931903</v>
      </c>
      <c r="S139" s="363">
        <v>1.47536871388922</v>
      </c>
      <c r="T139" s="331">
        <v>633.238340060002</v>
      </c>
      <c r="U139" s="333">
        <v>1860.99089900001</v>
      </c>
      <c r="V139" s="362">
        <v>0.317899963445568</v>
      </c>
      <c r="W139" s="363">
        <v>0.188883034842122</v>
      </c>
      <c r="X139" s="363">
        <v>1.68305196764381</v>
      </c>
      <c r="Y139" s="332">
        <v>0.129016928603446</v>
      </c>
      <c r="Z139" s="367">
        <v>0.618620825148802</v>
      </c>
      <c r="AA139" s="330">
        <v>1177.937439</v>
      </c>
      <c r="AB139" s="331">
        <v>1157.76324204</v>
      </c>
      <c r="AC139" s="363">
        <v>1.01742514896608</v>
      </c>
      <c r="AD139" s="331">
        <v>20.1741969599984</v>
      </c>
      <c r="AE139" s="331">
        <v>855.653581999998</v>
      </c>
      <c r="AF139" s="330">
        <v>1042.637811</v>
      </c>
      <c r="AG139" s="331">
        <v>1020.92377114</v>
      </c>
      <c r="AH139" s="363">
        <v>1.02126901192217</v>
      </c>
      <c r="AI139" s="331">
        <v>21.7140398600023</v>
      </c>
      <c r="AJ139" s="333">
        <v>967.475957</v>
      </c>
      <c r="AK139" s="330">
        <v>1.828084</v>
      </c>
      <c r="AL139" s="331">
        <v>0.07</v>
      </c>
      <c r="AM139" s="363">
        <v>26.1154857142857</v>
      </c>
      <c r="AN139" s="331">
        <v>1.758084</v>
      </c>
      <c r="AO139" s="333">
        <v>3.27444899999999</v>
      </c>
      <c r="AP139" s="330">
        <v>4.138375</v>
      </c>
      <c r="AQ139" s="331">
        <v>0</v>
      </c>
      <c r="AR139" s="332" t="s">
        <v>29</v>
      </c>
      <c r="AS139" s="331">
        <v>4.138375</v>
      </c>
      <c r="AT139" s="333">
        <v>0.312069</v>
      </c>
      <c r="AU139" s="330">
        <v>498.896297090002</v>
      </c>
      <c r="AV139" s="331">
        <v>664.01157245</v>
      </c>
      <c r="AW139" s="332">
        <v>0.751336750426242</v>
      </c>
      <c r="AX139" s="537">
        <v>-165.115275359998</v>
      </c>
      <c r="AY139" s="333">
        <v>109.775442000012</v>
      </c>
      <c r="AZ139" s="362">
        <v>0.0806981507093677</v>
      </c>
      <c r="BA139" s="363">
        <v>0.0941525299074349</v>
      </c>
      <c r="BB139" s="363">
        <v>0.857100184017416</v>
      </c>
      <c r="BC139" s="332">
        <v>-0.0134543791980672</v>
      </c>
      <c r="BD139" s="367">
        <v>0.0364909761501855</v>
      </c>
      <c r="BE139" s="397">
        <v>2068</v>
      </c>
      <c r="BF139" s="398">
        <v>1676</v>
      </c>
      <c r="BG139" s="363">
        <v>1.23389021479714</v>
      </c>
      <c r="BH139" s="363">
        <v>392</v>
      </c>
      <c r="BI139" s="381">
        <v>1136.5</v>
      </c>
      <c r="BJ139" s="544">
        <v>2.45952097353994</v>
      </c>
      <c r="BK139" s="544">
        <v>3.49930985608812</v>
      </c>
      <c r="BL139" s="363">
        <v>0.702858870660125</v>
      </c>
      <c r="BM139" s="544">
        <v>-1.03978888254818</v>
      </c>
      <c r="BN139" s="362">
        <v>0.19053533476413</v>
      </c>
      <c r="BO139" s="363">
        <v>0.164163310994264</v>
      </c>
      <c r="BP139" s="363">
        <v>1.16064505284489</v>
      </c>
      <c r="BQ139" s="363">
        <v>0.0263720237698658</v>
      </c>
      <c r="BR139" s="396">
        <v>0.284431871871483</v>
      </c>
      <c r="BS139" s="397">
        <v>5.24837034158484</v>
      </c>
      <c r="BT139" s="398">
        <v>6.0914950724583</v>
      </c>
      <c r="BU139" s="363">
        <v>0.861589852598666</v>
      </c>
      <c r="BV139" s="363">
        <v>-0.843124730873455</v>
      </c>
      <c r="BW139" s="381">
        <v>3.51578039908213</v>
      </c>
      <c r="BX139" s="397">
        <v>0.423533780803789</v>
      </c>
      <c r="BY139" s="398">
        <v>0.573529671990622</v>
      </c>
      <c r="BZ139" s="363">
        <v>0.738468821209854</v>
      </c>
      <c r="CA139" s="363">
        <v>-0.149995891186833</v>
      </c>
      <c r="CB139" s="381">
        <v>0.128294258692196</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529"/>
      <c r="D140" s="43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538"/>
      <c r="AX140" s="366"/>
      <c r="AY140" s="334"/>
      <c r="AZ140" s="334"/>
      <c r="BA140" s="334"/>
      <c r="BB140" s="334"/>
      <c r="BC140" s="368"/>
      <c r="BD140" s="334"/>
      <c r="BE140" s="334"/>
      <c r="BF140" s="334"/>
      <c r="BG140" s="334"/>
      <c r="BH140" s="334"/>
      <c r="BI140" s="334"/>
      <c r="BJ140" s="545"/>
      <c r="BK140" s="545"/>
      <c r="BL140" s="334"/>
      <c r="BM140" s="545"/>
      <c r="BN140" s="382"/>
      <c r="BO140" s="382"/>
      <c r="BP140" s="382"/>
      <c r="BQ140" s="382"/>
      <c r="BR140" s="382"/>
      <c r="BS140" s="383"/>
      <c r="BT140" s="383"/>
      <c r="BU140" s="382"/>
      <c r="BV140" s="382"/>
      <c r="BW140" s="415"/>
      <c r="BX140" s="383"/>
      <c r="BY140" s="383"/>
      <c r="BZ140" s="382"/>
      <c r="CA140" s="415"/>
      <c r="CB140" s="382"/>
      <c r="CC140" s="366"/>
    </row>
    <row r="141" s="165" customFormat="1" spans="1:80">
      <c r="A141" s="530"/>
      <c r="B141" s="529"/>
      <c r="C141" s="529"/>
      <c r="D141" s="531"/>
      <c r="E141" s="529"/>
      <c r="F141" s="529"/>
      <c r="G141" s="529"/>
      <c r="H141" s="529"/>
      <c r="I141" s="531"/>
      <c r="J141" s="529"/>
      <c r="K141" s="529"/>
      <c r="L141" s="529"/>
      <c r="M141" s="531"/>
      <c r="N141" s="529"/>
      <c r="O141" s="529"/>
      <c r="P141" s="529"/>
      <c r="Q141" s="531"/>
      <c r="R141" s="529"/>
      <c r="S141" s="531"/>
      <c r="T141" s="531"/>
      <c r="U141" s="531"/>
      <c r="V141" s="531"/>
      <c r="W141" s="529"/>
      <c r="X141" s="529"/>
      <c r="Y141" s="531"/>
      <c r="Z141" s="529"/>
      <c r="AA141" s="529"/>
      <c r="AB141" s="529"/>
      <c r="AC141" s="531"/>
      <c r="AD141" s="529"/>
      <c r="AE141" s="530"/>
      <c r="AF141" s="530"/>
      <c r="AG141" s="530"/>
      <c r="AH141" s="530"/>
      <c r="AI141" s="530"/>
      <c r="AJ141" s="530"/>
      <c r="AK141" s="530"/>
      <c r="AL141" s="530"/>
      <c r="AM141" s="531"/>
      <c r="AN141" s="530"/>
      <c r="AO141" s="530"/>
      <c r="AP141" s="531"/>
      <c r="AQ141" s="531"/>
      <c r="AR141" s="531"/>
      <c r="AS141" s="531"/>
      <c r="AT141" s="531"/>
      <c r="AU141" s="531"/>
      <c r="AV141" s="531"/>
      <c r="AW141" s="531"/>
      <c r="AX141" s="539"/>
      <c r="AY141" s="530"/>
      <c r="AZ141" s="531"/>
      <c r="BA141" s="530"/>
      <c r="BB141" s="530"/>
      <c r="BC141" s="530"/>
      <c r="BD141" s="531"/>
      <c r="BE141" s="531"/>
      <c r="BF141" s="531"/>
      <c r="BG141" s="531"/>
      <c r="BH141" s="531"/>
      <c r="BI141" s="531"/>
      <c r="BJ141" s="546"/>
      <c r="BK141" s="546"/>
      <c r="BL141" s="531"/>
      <c r="BM141" s="546"/>
      <c r="BN141" s="442"/>
      <c r="BO141" s="442"/>
      <c r="BP141" s="442"/>
      <c r="BQ141" s="547"/>
      <c r="BR141" s="547"/>
      <c r="BS141" s="548"/>
      <c r="BT141" s="548"/>
      <c r="BU141" s="548"/>
      <c r="BV141" s="547"/>
      <c r="BW141" s="549"/>
      <c r="BX141" s="548"/>
      <c r="BY141" s="548"/>
      <c r="BZ141" s="548"/>
      <c r="CA141" s="550"/>
      <c r="CB141" s="547"/>
    </row>
    <row r="142" s="159" customFormat="1" spans="20:16366">
      <c r="T142" s="175"/>
      <c r="X142" s="175"/>
      <c r="Y142" s="168"/>
      <c r="Z142" s="167"/>
      <c r="AR142" s="169"/>
      <c r="AX142" s="169"/>
      <c r="AZ142" s="170"/>
      <c r="BA142" s="170"/>
      <c r="BB142" s="170"/>
      <c r="BC142" s="170"/>
      <c r="BD142" s="170"/>
      <c r="BE142" s="170"/>
      <c r="BF142" s="170"/>
      <c r="BG142" s="170"/>
      <c r="BH142" s="170"/>
      <c r="BI142" s="170"/>
      <c r="BJ142" s="170"/>
      <c r="BK142" s="170"/>
      <c r="BL142" s="170"/>
      <c r="BM142" s="170"/>
      <c r="BN142" s="167"/>
      <c r="BO142" s="167"/>
      <c r="BP142" s="167"/>
      <c r="BQ142" s="167"/>
      <c r="BR142" s="167"/>
      <c r="BS142" s="170"/>
      <c r="BT142" s="170"/>
      <c r="BU142" s="170"/>
      <c r="BV142" s="167"/>
      <c r="BW142" s="171"/>
      <c r="BX142" s="170"/>
      <c r="BY142" s="170"/>
      <c r="BZ142" s="170"/>
      <c r="CA142" s="171"/>
      <c r="CB142" s="167"/>
      <c r="XDH142" s="172"/>
      <c r="XDI142" s="172"/>
      <c r="XDJ142" s="172"/>
      <c r="XDK142" s="172"/>
      <c r="XDL142" s="172"/>
      <c r="XDM142" s="172"/>
      <c r="XDN142" s="172"/>
      <c r="XDO142" s="172"/>
      <c r="XDP142" s="172"/>
      <c r="XDQ142" s="172"/>
      <c r="XDR142" s="164"/>
      <c r="XDS142" s="164"/>
      <c r="XDT142" s="164"/>
      <c r="XDU142" s="164"/>
      <c r="XDV142" s="164"/>
      <c r="XDW142" s="164"/>
      <c r="XDX142" s="164"/>
      <c r="XDY142" s="164"/>
      <c r="XDZ142" s="164"/>
      <c r="XEA142" s="164"/>
      <c r="XEB142" s="164"/>
      <c r="XEC142" s="164"/>
      <c r="XED142" s="164"/>
      <c r="XEE142" s="164"/>
      <c r="XEF142" s="164"/>
      <c r="XEG142" s="164"/>
      <c r="XEH142" s="164"/>
      <c r="XEI142" s="164"/>
      <c r="XEJ142" s="164"/>
      <c r="XEK142" s="164"/>
      <c r="XEL142" s="164"/>
    </row>
    <row r="143" s="159" customFormat="1" spans="1:16366">
      <c r="A143" s="172"/>
      <c r="B143" s="172"/>
      <c r="C143" s="172"/>
      <c r="D143" s="172"/>
      <c r="E143" s="172"/>
      <c r="F143" s="172"/>
      <c r="T143" s="175"/>
      <c r="X143" s="175"/>
      <c r="Y143" s="168"/>
      <c r="Z143" s="167"/>
      <c r="AR143" s="169"/>
      <c r="AX143" s="169"/>
      <c r="AZ143" s="170"/>
      <c r="BA143" s="170"/>
      <c r="BB143" s="170"/>
      <c r="BC143" s="170"/>
      <c r="BD143" s="170"/>
      <c r="BE143" s="170"/>
      <c r="BF143" s="170"/>
      <c r="BG143" s="170"/>
      <c r="BH143" s="170"/>
      <c r="BI143" s="170"/>
      <c r="BJ143" s="170"/>
      <c r="BK143" s="170"/>
      <c r="BL143" s="170"/>
      <c r="BM143" s="170"/>
      <c r="BN143" s="167"/>
      <c r="BO143" s="167"/>
      <c r="BP143" s="167"/>
      <c r="BQ143" s="167"/>
      <c r="BR143" s="167"/>
      <c r="BS143" s="170"/>
      <c r="BT143" s="170"/>
      <c r="BU143" s="170"/>
      <c r="BV143" s="167"/>
      <c r="BW143" s="171"/>
      <c r="BX143" s="170"/>
      <c r="BY143" s="170"/>
      <c r="BZ143" s="170"/>
      <c r="CA143" s="171"/>
      <c r="CB143" s="167"/>
      <c r="XDH143" s="172"/>
      <c r="XDI143" s="172"/>
      <c r="XDJ143" s="172"/>
      <c r="XDK143" s="172"/>
      <c r="XDL143" s="172"/>
      <c r="XDM143" s="172"/>
      <c r="XDN143" s="172"/>
      <c r="XDO143" s="172"/>
      <c r="XDP143" s="172"/>
      <c r="XDQ143" s="172"/>
      <c r="XDR143" s="164"/>
      <c r="XDS143" s="164"/>
      <c r="XDT143" s="164"/>
      <c r="XDU143" s="164"/>
      <c r="XDV143" s="164"/>
      <c r="XDW143" s="164"/>
      <c r="XDX143" s="164"/>
      <c r="XDY143" s="164"/>
      <c r="XDZ143" s="164"/>
      <c r="XEA143" s="164"/>
      <c r="XEB143" s="164"/>
      <c r="XEC143" s="164"/>
      <c r="XED143" s="164"/>
      <c r="XEE143" s="164"/>
      <c r="XEF143" s="164"/>
      <c r="XEG143" s="164"/>
      <c r="XEH143" s="164"/>
      <c r="XEI143" s="164"/>
      <c r="XEJ143" s="164"/>
      <c r="XEK143" s="164"/>
      <c r="XEL143" s="164"/>
    </row>
    <row r="144" s="159" customFormat="1" spans="1:16366">
      <c r="A144" s="172"/>
      <c r="B144" s="172"/>
      <c r="C144" s="172"/>
      <c r="D144" s="172"/>
      <c r="E144" s="172"/>
      <c r="F144" s="172"/>
      <c r="T144" s="175"/>
      <c r="X144" s="175"/>
      <c r="Y144" s="168"/>
      <c r="Z144" s="167"/>
      <c r="AR144" s="169"/>
      <c r="AX144" s="169"/>
      <c r="AZ144" s="170"/>
      <c r="BA144" s="170"/>
      <c r="BB144" s="170"/>
      <c r="BC144" s="170"/>
      <c r="BD144" s="170"/>
      <c r="BE144" s="170"/>
      <c r="BF144" s="170"/>
      <c r="BG144" s="170"/>
      <c r="BH144" s="170"/>
      <c r="BI144" s="170"/>
      <c r="BJ144" s="170"/>
      <c r="BK144" s="170"/>
      <c r="BL144" s="170"/>
      <c r="BM144" s="170"/>
      <c r="BN144" s="167"/>
      <c r="BO144" s="167"/>
      <c r="BP144" s="167"/>
      <c r="BQ144" s="167"/>
      <c r="BR144" s="167"/>
      <c r="BS144" s="170"/>
      <c r="BT144" s="170"/>
      <c r="BU144" s="170"/>
      <c r="BV144" s="167"/>
      <c r="BW144" s="171"/>
      <c r="BX144" s="170"/>
      <c r="BY144" s="170"/>
      <c r="BZ144" s="170"/>
      <c r="CA144" s="171"/>
      <c r="CB144" s="167"/>
      <c r="XDH144" s="172"/>
      <c r="XDI144" s="172"/>
      <c r="XDJ144" s="172"/>
      <c r="XDK144" s="172"/>
      <c r="XDL144" s="172"/>
      <c r="XDM144" s="172"/>
      <c r="XDN144" s="172"/>
      <c r="XDO144" s="172"/>
      <c r="XDP144" s="172"/>
      <c r="XDQ144" s="172"/>
      <c r="XDR144" s="164"/>
      <c r="XDS144" s="164"/>
      <c r="XDT144" s="164"/>
      <c r="XDU144" s="164"/>
      <c r="XDV144" s="164"/>
      <c r="XDW144" s="164"/>
      <c r="XDX144" s="164"/>
      <c r="XDY144" s="164"/>
      <c r="XDZ144" s="164"/>
      <c r="XEA144" s="164"/>
      <c r="XEB144" s="164"/>
      <c r="XEC144" s="164"/>
      <c r="XED144" s="164"/>
      <c r="XEE144" s="164"/>
      <c r="XEF144" s="164"/>
      <c r="XEG144" s="164"/>
      <c r="XEH144" s="164"/>
      <c r="XEI144" s="164"/>
      <c r="XEJ144" s="164"/>
      <c r="XEK144" s="164"/>
      <c r="XEL144" s="164"/>
    </row>
    <row r="145" s="159" customFormat="1" spans="1:16366">
      <c r="A145" s="172"/>
      <c r="B145" s="172"/>
      <c r="C145" s="172"/>
      <c r="D145" s="172"/>
      <c r="E145" s="172"/>
      <c r="F145" s="172"/>
      <c r="V145" s="167"/>
      <c r="W145" s="167"/>
      <c r="X145" s="167"/>
      <c r="Y145" s="168"/>
      <c r="Z145" s="167"/>
      <c r="AR145" s="169"/>
      <c r="AX145" s="169"/>
      <c r="AZ145" s="170"/>
      <c r="BA145" s="170"/>
      <c r="BB145" s="170"/>
      <c r="BC145" s="170"/>
      <c r="BD145" s="170"/>
      <c r="BE145" s="170"/>
      <c r="BF145" s="170"/>
      <c r="BG145" s="170"/>
      <c r="BH145" s="170"/>
      <c r="BI145" s="170"/>
      <c r="BJ145" s="170"/>
      <c r="BK145" s="170"/>
      <c r="BL145" s="170"/>
      <c r="BM145" s="170"/>
      <c r="BN145" s="167"/>
      <c r="BO145" s="167"/>
      <c r="BP145" s="167"/>
      <c r="BQ145" s="167"/>
      <c r="BR145" s="167"/>
      <c r="BS145" s="170"/>
      <c r="BT145" s="170"/>
      <c r="BU145" s="170"/>
      <c r="BV145" s="167"/>
      <c r="BW145" s="171"/>
      <c r="BX145" s="170"/>
      <c r="BY145" s="170"/>
      <c r="BZ145" s="170"/>
      <c r="CA145" s="171"/>
      <c r="CB145" s="167"/>
      <c r="XDH145" s="172"/>
      <c r="XDI145" s="172"/>
      <c r="XDJ145" s="172"/>
      <c r="XDK145" s="172"/>
      <c r="XDL145" s="172"/>
      <c r="XDM145" s="172"/>
      <c r="XDN145" s="172"/>
      <c r="XDO145" s="172"/>
      <c r="XDP145" s="172"/>
      <c r="XDQ145" s="172"/>
      <c r="XDR145" s="164"/>
      <c r="XDS145" s="164"/>
      <c r="XDT145" s="164"/>
      <c r="XDU145" s="164"/>
      <c r="XDV145" s="164"/>
      <c r="XDW145" s="164"/>
      <c r="XDX145" s="164"/>
      <c r="XDY145" s="164"/>
      <c r="XDZ145" s="164"/>
      <c r="XEA145" s="164"/>
      <c r="XEB145" s="164"/>
      <c r="XEC145" s="164"/>
      <c r="XED145" s="164"/>
      <c r="XEE145" s="164"/>
      <c r="XEF145" s="164"/>
      <c r="XEG145" s="164"/>
      <c r="XEH145" s="164"/>
      <c r="XEI145" s="164"/>
      <c r="XEJ145" s="164"/>
      <c r="XEK145" s="164"/>
      <c r="XEL145" s="164"/>
    </row>
    <row r="173" s="159" customFormat="1" spans="2:16366">
      <c r="B173" s="175"/>
      <c r="C173" s="175"/>
      <c r="D173" s="175"/>
      <c r="V173" s="167"/>
      <c r="W173" s="167"/>
      <c r="X173" s="167"/>
      <c r="Y173" s="168"/>
      <c r="Z173" s="167"/>
      <c r="AR173" s="169"/>
      <c r="AX173" s="169"/>
      <c r="AZ173" s="170"/>
      <c r="BA173" s="170"/>
      <c r="BB173" s="170"/>
      <c r="BC173" s="170"/>
      <c r="BD173" s="170"/>
      <c r="BE173" s="170"/>
      <c r="BF173" s="170"/>
      <c r="BG173" s="170"/>
      <c r="BH173" s="170"/>
      <c r="BI173" s="170"/>
      <c r="BJ173" s="170"/>
      <c r="BK173" s="170"/>
      <c r="BL173" s="170"/>
      <c r="BM173" s="170"/>
      <c r="BN173" s="167"/>
      <c r="BO173" s="167"/>
      <c r="BP173" s="167"/>
      <c r="BQ173" s="167"/>
      <c r="BR173" s="167"/>
      <c r="BS173" s="170"/>
      <c r="BT173" s="170"/>
      <c r="BU173" s="170"/>
      <c r="BV173" s="167"/>
      <c r="BW173" s="171"/>
      <c r="BX173" s="170"/>
      <c r="BY173" s="170"/>
      <c r="BZ173" s="170"/>
      <c r="CA173" s="171"/>
      <c r="CB173" s="167"/>
      <c r="XDH173" s="172"/>
      <c r="XDI173" s="172"/>
      <c r="XDJ173" s="172"/>
      <c r="XDK173" s="172"/>
      <c r="XDL173" s="172"/>
      <c r="XDM173" s="172"/>
      <c r="XDN173" s="172"/>
      <c r="XDO173" s="172"/>
      <c r="XDP173" s="172"/>
      <c r="XDQ173" s="172"/>
      <c r="XDR173" s="164"/>
      <c r="XDS173" s="164"/>
      <c r="XDT173" s="164"/>
      <c r="XDU173" s="164"/>
      <c r="XDV173" s="164"/>
      <c r="XDW173" s="164"/>
      <c r="XDX173" s="164"/>
      <c r="XDY173" s="164"/>
      <c r="XDZ173" s="164"/>
      <c r="XEA173" s="164"/>
      <c r="XEB173" s="164"/>
      <c r="XEC173" s="164"/>
      <c r="XED173" s="164"/>
      <c r="XEE173" s="164"/>
      <c r="XEF173" s="164"/>
      <c r="XEG173" s="164"/>
      <c r="XEH173" s="164"/>
      <c r="XEI173" s="164"/>
      <c r="XEJ173" s="164"/>
      <c r="XEK173" s="164"/>
      <c r="XEL173" s="164"/>
    </row>
    <row r="174" s="159" customFormat="1" spans="2:16366">
      <c r="B174" s="175"/>
      <c r="C174" s="175"/>
      <c r="D174" s="175"/>
      <c r="V174" s="167"/>
      <c r="W174" s="167"/>
      <c r="X174" s="167"/>
      <c r="Y174" s="168"/>
      <c r="Z174" s="167"/>
      <c r="AR174" s="169"/>
      <c r="AX174" s="169"/>
      <c r="AZ174" s="170"/>
      <c r="BA174" s="170"/>
      <c r="BB174" s="170"/>
      <c r="BC174" s="170"/>
      <c r="BD174" s="170"/>
      <c r="BE174" s="170"/>
      <c r="BF174" s="170"/>
      <c r="BG174" s="170"/>
      <c r="BH174" s="170"/>
      <c r="BI174" s="170"/>
      <c r="BJ174" s="170"/>
      <c r="BK174" s="170"/>
      <c r="BL174" s="170"/>
      <c r="BM174" s="170"/>
      <c r="BN174" s="167"/>
      <c r="BO174" s="167"/>
      <c r="BP174" s="167"/>
      <c r="BQ174" s="167"/>
      <c r="BR174" s="167"/>
      <c r="BS174" s="170"/>
      <c r="BT174" s="170"/>
      <c r="BU174" s="170"/>
      <c r="BV174" s="167"/>
      <c r="BW174" s="171"/>
      <c r="BX174" s="170"/>
      <c r="BY174" s="170"/>
      <c r="BZ174" s="170"/>
      <c r="CA174" s="171"/>
      <c r="CB174" s="167"/>
      <c r="XDH174" s="172"/>
      <c r="XDI174" s="172"/>
      <c r="XDJ174" s="172"/>
      <c r="XDK174" s="172"/>
      <c r="XDL174" s="172"/>
      <c r="XDM174" s="172"/>
      <c r="XDN174" s="172"/>
      <c r="XDO174" s="172"/>
      <c r="XDP174" s="172"/>
      <c r="XDQ174" s="172"/>
      <c r="XDR174" s="164"/>
      <c r="XDS174" s="164"/>
      <c r="XDT174" s="164"/>
      <c r="XDU174" s="164"/>
      <c r="XDV174" s="164"/>
      <c r="XDW174" s="164"/>
      <c r="XDX174" s="164"/>
      <c r="XDY174" s="164"/>
      <c r="XDZ174" s="164"/>
      <c r="XEA174" s="164"/>
      <c r="XEB174" s="164"/>
      <c r="XEC174" s="164"/>
      <c r="XED174" s="164"/>
      <c r="XEE174" s="164"/>
      <c r="XEF174" s="164"/>
      <c r="XEG174" s="164"/>
      <c r="XEH174" s="164"/>
      <c r="XEI174" s="164"/>
      <c r="XEJ174" s="164"/>
      <c r="XEK174" s="164"/>
      <c r="XEL174"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1" s="159" customFormat="1" spans="2:16366">
      <c r="B181" s="436"/>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9"/>
  <sheetViews>
    <sheetView zoomScale="85" zoomScaleNormal="85" workbookViewId="0">
      <pane xSplit="1" ySplit="7" topLeftCell="B8" activePane="bottomRight" state="frozen"/>
      <selection/>
      <selection pane="topRight"/>
      <selection pane="bottomLeft"/>
      <selection pane="bottomRight" activeCell="AW77" sqref="AW77"/>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205</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80"/>
      <c r="AY2" s="173"/>
      <c r="AZ2" s="167"/>
      <c r="BA2" s="167"/>
      <c r="BB2" s="167"/>
      <c r="BC2" s="167"/>
      <c r="BD2" s="167"/>
      <c r="BE2" s="167"/>
      <c r="BF2" s="167">
        <v>-5</v>
      </c>
      <c r="BG2" s="167"/>
      <c r="BH2" s="167"/>
      <c r="BI2" s="167"/>
      <c r="BJ2" s="167"/>
      <c r="BK2" s="167"/>
      <c r="BL2" s="167"/>
      <c r="BM2" s="167"/>
      <c r="BS2" s="167"/>
      <c r="BT2" s="167"/>
      <c r="BU2" s="167"/>
      <c r="BX2" s="167"/>
      <c r="BY2" s="167"/>
      <c r="BZ2" s="167"/>
    </row>
    <row r="3" s="159" customFormat="1" ht="16.2" spans="1:78">
      <c r="A3" s="174" t="s">
        <v>1</v>
      </c>
      <c r="B3" s="174">
        <v>202602</v>
      </c>
      <c r="C3" s="174">
        <v>202502</v>
      </c>
      <c r="D3" s="438"/>
      <c r="E3" s="438"/>
      <c r="S3" s="167"/>
      <c r="T3" s="167"/>
      <c r="U3" s="173"/>
      <c r="V3" s="456"/>
      <c r="Y3" s="167"/>
      <c r="AA3" s="239"/>
      <c r="AW3" s="43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38"/>
      <c r="B4" s="438"/>
      <c r="C4" s="438"/>
      <c r="D4" s="438"/>
      <c r="E4" s="438"/>
      <c r="S4" s="167"/>
      <c r="T4" s="167"/>
      <c r="U4" s="173"/>
      <c r="V4" s="456"/>
      <c r="Y4" s="167"/>
      <c r="AA4" s="239"/>
      <c r="AW4" s="43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489" t="s">
        <v>19</v>
      </c>
      <c r="BK6" s="489"/>
      <c r="BL6" s="489"/>
      <c r="BM6" s="489"/>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187</v>
      </c>
      <c r="D7" s="189" t="s">
        <v>25</v>
      </c>
      <c r="E7" s="188" t="s">
        <v>26</v>
      </c>
      <c r="F7" s="190" t="s">
        <v>27</v>
      </c>
      <c r="G7" s="187" t="s">
        <v>23</v>
      </c>
      <c r="H7" s="188" t="s">
        <v>187</v>
      </c>
      <c r="I7" s="189" t="s">
        <v>25</v>
      </c>
      <c r="J7" s="188" t="s">
        <v>26</v>
      </c>
      <c r="K7" s="190" t="s">
        <v>27</v>
      </c>
      <c r="L7" s="187" t="s">
        <v>23</v>
      </c>
      <c r="M7" s="188" t="s">
        <v>187</v>
      </c>
      <c r="N7" s="189" t="s">
        <v>25</v>
      </c>
      <c r="O7" s="188" t="s">
        <v>26</v>
      </c>
      <c r="P7" s="190" t="s">
        <v>27</v>
      </c>
      <c r="Q7" s="225" t="s">
        <v>23</v>
      </c>
      <c r="R7" s="226" t="s">
        <v>187</v>
      </c>
      <c r="S7" s="226" t="s">
        <v>25</v>
      </c>
      <c r="T7" s="226" t="s">
        <v>26</v>
      </c>
      <c r="U7" s="227" t="s">
        <v>27</v>
      </c>
      <c r="V7" s="228" t="s">
        <v>23</v>
      </c>
      <c r="W7" s="229" t="s">
        <v>187</v>
      </c>
      <c r="X7" s="229" t="s">
        <v>25</v>
      </c>
      <c r="Y7" s="229" t="s">
        <v>26</v>
      </c>
      <c r="Z7" s="245" t="s">
        <v>27</v>
      </c>
      <c r="AA7" s="246" t="s">
        <v>23</v>
      </c>
      <c r="AB7" s="247" t="s">
        <v>187</v>
      </c>
      <c r="AC7" s="226" t="s">
        <v>25</v>
      </c>
      <c r="AD7" s="247" t="s">
        <v>26</v>
      </c>
      <c r="AE7" s="247" t="s">
        <v>27</v>
      </c>
      <c r="AF7" s="187" t="s">
        <v>23</v>
      </c>
      <c r="AG7" s="188" t="s">
        <v>187</v>
      </c>
      <c r="AH7" s="189" t="s">
        <v>25</v>
      </c>
      <c r="AI7" s="188" t="s">
        <v>26</v>
      </c>
      <c r="AJ7" s="190" t="s">
        <v>27</v>
      </c>
      <c r="AK7" s="187" t="s">
        <v>23</v>
      </c>
      <c r="AL7" s="188" t="s">
        <v>190</v>
      </c>
      <c r="AM7" s="189" t="s">
        <v>25</v>
      </c>
      <c r="AN7" s="188" t="s">
        <v>26</v>
      </c>
      <c r="AO7" s="190" t="s">
        <v>27</v>
      </c>
      <c r="AP7" s="187" t="s">
        <v>23</v>
      </c>
      <c r="AQ7" s="188" t="s">
        <v>190</v>
      </c>
      <c r="AR7" s="189" t="s">
        <v>25</v>
      </c>
      <c r="AS7" s="188" t="s">
        <v>26</v>
      </c>
      <c r="AT7" s="190" t="s">
        <v>27</v>
      </c>
      <c r="AU7" s="225" t="s">
        <v>23</v>
      </c>
      <c r="AV7" s="226" t="s">
        <v>187</v>
      </c>
      <c r="AW7" s="226" t="s">
        <v>25</v>
      </c>
      <c r="AX7" s="226" t="s">
        <v>26</v>
      </c>
      <c r="AY7" s="227" t="s">
        <v>27</v>
      </c>
      <c r="AZ7" s="225" t="s">
        <v>23</v>
      </c>
      <c r="BA7" s="226" t="s">
        <v>187</v>
      </c>
      <c r="BB7" s="226" t="s">
        <v>25</v>
      </c>
      <c r="BC7" s="226" t="s">
        <v>26</v>
      </c>
      <c r="BD7" s="227" t="s">
        <v>27</v>
      </c>
      <c r="BE7" s="270" t="s">
        <v>23</v>
      </c>
      <c r="BF7" s="271" t="s">
        <v>190</v>
      </c>
      <c r="BG7" s="272" t="s">
        <v>25</v>
      </c>
      <c r="BH7" s="272" t="s">
        <v>26</v>
      </c>
      <c r="BI7" s="296" t="s">
        <v>27</v>
      </c>
      <c r="BJ7" s="270" t="s">
        <v>23</v>
      </c>
      <c r="BK7" s="271" t="s">
        <v>190</v>
      </c>
      <c r="BL7" s="272" t="s">
        <v>25</v>
      </c>
      <c r="BM7" s="272" t="s">
        <v>26</v>
      </c>
      <c r="BN7" s="283" t="s">
        <v>23</v>
      </c>
      <c r="BO7" s="272" t="s">
        <v>190</v>
      </c>
      <c r="BP7" s="272" t="s">
        <v>25</v>
      </c>
      <c r="BQ7" s="272" t="s">
        <v>26</v>
      </c>
      <c r="BR7" s="284" t="s">
        <v>27</v>
      </c>
      <c r="BS7" s="270" t="s">
        <v>23</v>
      </c>
      <c r="BT7" s="271" t="s">
        <v>190</v>
      </c>
      <c r="BU7" s="272" t="s">
        <v>25</v>
      </c>
      <c r="BV7" s="272" t="s">
        <v>26</v>
      </c>
      <c r="BW7" s="296" t="s">
        <v>27</v>
      </c>
      <c r="BX7" s="270" t="s">
        <v>23</v>
      </c>
      <c r="BY7" s="271" t="s">
        <v>190</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439" t="s">
        <v>28</v>
      </c>
      <c r="B8" s="440">
        <v>49.72731</v>
      </c>
      <c r="C8" s="441">
        <v>35.1097</v>
      </c>
      <c r="D8" s="442">
        <v>1.41634106813786</v>
      </c>
      <c r="E8" s="443">
        <v>14.61761</v>
      </c>
      <c r="F8" s="444">
        <v>96.385084</v>
      </c>
      <c r="G8" s="440">
        <v>29.2267100000001</v>
      </c>
      <c r="H8" s="441">
        <v>12.33167</v>
      </c>
      <c r="I8" s="442">
        <v>2.37005288010465</v>
      </c>
      <c r="J8" s="443">
        <v>16.8950400000001</v>
      </c>
      <c r="K8" s="444">
        <v>41.299689</v>
      </c>
      <c r="L8" s="440">
        <v>0</v>
      </c>
      <c r="M8" s="441">
        <v>0</v>
      </c>
      <c r="N8" s="442" t="s">
        <v>29</v>
      </c>
      <c r="O8" s="443">
        <v>0</v>
      </c>
      <c r="P8" s="444">
        <v>0</v>
      </c>
      <c r="Q8" s="450">
        <v>20.5005999999999</v>
      </c>
      <c r="R8" s="457">
        <v>22.77803</v>
      </c>
      <c r="S8" s="442">
        <v>0.900016375428422</v>
      </c>
      <c r="T8" s="443">
        <v>-2.27743000000013</v>
      </c>
      <c r="U8" s="444">
        <v>55.085395</v>
      </c>
      <c r="V8" s="458">
        <v>0.412260385691482</v>
      </c>
      <c r="W8" s="442">
        <v>0.648767434640569</v>
      </c>
      <c r="X8" s="442">
        <v>0.635451725347285</v>
      </c>
      <c r="Y8" s="464">
        <v>-0.236507048949088</v>
      </c>
      <c r="Z8" s="465">
        <v>0.571513689815325</v>
      </c>
      <c r="AA8" s="440">
        <v>32.025626</v>
      </c>
      <c r="AB8" s="441">
        <v>31.51770911</v>
      </c>
      <c r="AC8" s="442">
        <v>1.01611528579781</v>
      </c>
      <c r="AD8" s="443">
        <v>0.507916889999958</v>
      </c>
      <c r="AE8" s="466">
        <v>32.2243289999999</v>
      </c>
      <c r="AF8" s="440">
        <v>13.9198569999999</v>
      </c>
      <c r="AG8" s="441">
        <v>10.589799</v>
      </c>
      <c r="AH8" s="442">
        <v>1.31445903741892</v>
      </c>
      <c r="AI8" s="443">
        <v>3.33005799999988</v>
      </c>
      <c r="AJ8" s="444">
        <v>14.688956</v>
      </c>
      <c r="AK8" s="440">
        <v>0</v>
      </c>
      <c r="AL8" s="441">
        <v>0</v>
      </c>
      <c r="AM8" s="442" t="s">
        <v>29</v>
      </c>
      <c r="AN8" s="443">
        <v>0</v>
      </c>
      <c r="AO8" s="444">
        <v>0</v>
      </c>
      <c r="AP8" s="440">
        <v>0</v>
      </c>
      <c r="AQ8" s="441">
        <v>0</v>
      </c>
      <c r="AR8" s="477" t="s">
        <v>29</v>
      </c>
      <c r="AS8" s="443">
        <v>0</v>
      </c>
      <c r="AT8" s="444">
        <v>0</v>
      </c>
      <c r="AU8" s="440">
        <v>-25.444883</v>
      </c>
      <c r="AV8" s="441">
        <v>-19.32947811</v>
      </c>
      <c r="AW8" s="477">
        <v>0.683622865801214</v>
      </c>
      <c r="AX8" s="481">
        <v>-6.11540488999997</v>
      </c>
      <c r="AY8" s="444">
        <v>8.17211000000011</v>
      </c>
      <c r="AZ8" s="458">
        <v>-0.511688305681525</v>
      </c>
      <c r="BA8" s="442">
        <v>-0.550545237071237</v>
      </c>
      <c r="BB8" s="442">
        <v>1.07057899836973</v>
      </c>
      <c r="BC8" s="464">
        <v>0.0388569313897111</v>
      </c>
      <c r="BD8" s="465">
        <v>0.0847860442804627</v>
      </c>
      <c r="BE8" s="490">
        <v>54</v>
      </c>
      <c r="BF8" s="491">
        <v>50</v>
      </c>
      <c r="BG8" s="442">
        <v>1.08</v>
      </c>
      <c r="BH8" s="492">
        <v>4</v>
      </c>
      <c r="BI8" s="493">
        <v>44.66666667</v>
      </c>
      <c r="BJ8" s="442">
        <v>0.751167824773414</v>
      </c>
      <c r="BK8" s="442">
        <v>0.585161666666667</v>
      </c>
      <c r="BL8" s="442">
        <v>1.28369281100109</v>
      </c>
      <c r="BM8" s="442">
        <v>0.166006158106747</v>
      </c>
      <c r="BN8" s="458">
        <v>0.644024903016069</v>
      </c>
      <c r="BO8" s="442">
        <v>0.897692350262178</v>
      </c>
      <c r="BP8" s="442">
        <v>0.71742273711921</v>
      </c>
      <c r="BQ8" s="442">
        <v>-0.25366744724611</v>
      </c>
      <c r="BR8" s="465">
        <v>0.334329002607913</v>
      </c>
      <c r="BS8" s="490">
        <v>1.55273498791249</v>
      </c>
      <c r="BT8" s="491">
        <v>1.11396738504894</v>
      </c>
      <c r="BU8" s="442">
        <v>1.39387832063348</v>
      </c>
      <c r="BV8" s="492">
        <v>0.438767602863549</v>
      </c>
      <c r="BW8" s="493">
        <v>2.99106566346192</v>
      </c>
      <c r="BX8" s="490">
        <v>-0.794516335137368</v>
      </c>
      <c r="BY8" s="491">
        <v>-0.613289438091397</v>
      </c>
      <c r="BZ8" s="442">
        <v>0.704500215086105</v>
      </c>
      <c r="CA8" s="492">
        <v>-0.181226897045971</v>
      </c>
      <c r="CB8" s="493">
        <v>0.253600625788054</v>
      </c>
      <c r="CC8" s="477"/>
    </row>
    <row r="9" s="437" customFormat="1" outlineLevel="1" spans="1:81">
      <c r="A9" s="439" t="s">
        <v>30</v>
      </c>
      <c r="B9" s="440">
        <v>13.148245</v>
      </c>
      <c r="C9" s="441">
        <v>15.56478</v>
      </c>
      <c r="D9" s="442">
        <v>0.84474338859913</v>
      </c>
      <c r="E9" s="443">
        <v>-2.41653500000003</v>
      </c>
      <c r="F9" s="444">
        <v>40.0461100000001</v>
      </c>
      <c r="G9" s="440">
        <v>7.79134199999996</v>
      </c>
      <c r="H9" s="441">
        <v>5.14122</v>
      </c>
      <c r="I9" s="442">
        <v>1.51546558987944</v>
      </c>
      <c r="J9" s="443">
        <v>2.65012199999996</v>
      </c>
      <c r="K9" s="444">
        <v>13.227769</v>
      </c>
      <c r="L9" s="440">
        <v>0</v>
      </c>
      <c r="M9" s="441">
        <v>0</v>
      </c>
      <c r="N9" s="442" t="s">
        <v>29</v>
      </c>
      <c r="O9" s="443">
        <v>0</v>
      </c>
      <c r="P9" s="444">
        <v>0</v>
      </c>
      <c r="Q9" s="450">
        <v>5.356903</v>
      </c>
      <c r="R9" s="457">
        <v>10.42356</v>
      </c>
      <c r="S9" s="442">
        <v>0.513922594583809</v>
      </c>
      <c r="T9" s="443">
        <v>-5.06665699999999</v>
      </c>
      <c r="U9" s="444">
        <v>26.8183410000001</v>
      </c>
      <c r="V9" s="458">
        <v>0.407423424190834</v>
      </c>
      <c r="W9" s="442">
        <v>0.669688874497423</v>
      </c>
      <c r="X9" s="442">
        <v>0.608377172902254</v>
      </c>
      <c r="Y9" s="464">
        <v>-0.262265450306589</v>
      </c>
      <c r="Z9" s="465">
        <v>0.669686543836593</v>
      </c>
      <c r="AA9" s="440">
        <v>13.487362</v>
      </c>
      <c r="AB9" s="441">
        <v>16.16767905</v>
      </c>
      <c r="AC9" s="442">
        <v>0.834217574352455</v>
      </c>
      <c r="AD9" s="443">
        <v>-2.68031704999999</v>
      </c>
      <c r="AE9" s="466">
        <v>15.2486229999999</v>
      </c>
      <c r="AF9" s="440">
        <v>2.42409699999998</v>
      </c>
      <c r="AG9" s="441">
        <v>2.501275</v>
      </c>
      <c r="AH9" s="442">
        <v>0.969144536286487</v>
      </c>
      <c r="AI9" s="443">
        <v>-0.0771780000000173</v>
      </c>
      <c r="AJ9" s="444">
        <v>3.06981400000001</v>
      </c>
      <c r="AK9" s="440">
        <v>0</v>
      </c>
      <c r="AL9" s="441">
        <v>0</v>
      </c>
      <c r="AM9" s="442" t="s">
        <v>29</v>
      </c>
      <c r="AN9" s="443">
        <v>0</v>
      </c>
      <c r="AO9" s="444">
        <v>0</v>
      </c>
      <c r="AP9" s="440">
        <v>0</v>
      </c>
      <c r="AQ9" s="441">
        <v>0</v>
      </c>
      <c r="AR9" s="477" t="s">
        <v>29</v>
      </c>
      <c r="AS9" s="443">
        <v>0</v>
      </c>
      <c r="AT9" s="444">
        <v>0</v>
      </c>
      <c r="AU9" s="440">
        <v>-10.554556</v>
      </c>
      <c r="AV9" s="441">
        <v>-8.24539405</v>
      </c>
      <c r="AW9" s="477">
        <v>0.719945228087675</v>
      </c>
      <c r="AX9" s="481">
        <v>-2.30916194999999</v>
      </c>
      <c r="AY9" s="444">
        <v>8.49990400000019</v>
      </c>
      <c r="AZ9" s="458">
        <v>-0.802734965769197</v>
      </c>
      <c r="BA9" s="442">
        <v>-0.529746906156078</v>
      </c>
      <c r="BB9" s="442">
        <v>0.484682106793297</v>
      </c>
      <c r="BC9" s="464">
        <v>-0.272988059613119</v>
      </c>
      <c r="BD9" s="465">
        <v>0.212252925440203</v>
      </c>
      <c r="BE9" s="490">
        <v>25</v>
      </c>
      <c r="BF9" s="491">
        <v>27</v>
      </c>
      <c r="BG9" s="442">
        <v>0.925925925925926</v>
      </c>
      <c r="BH9" s="492">
        <v>-2</v>
      </c>
      <c r="BI9" s="493">
        <v>28.3333333366667</v>
      </c>
      <c r="BJ9" s="442">
        <v>0.441216275167784</v>
      </c>
      <c r="BK9" s="442">
        <v>0.480394444444444</v>
      </c>
      <c r="BL9" s="442">
        <v>0.918445831899725</v>
      </c>
      <c r="BM9" s="442">
        <v>-0.0391781692766604</v>
      </c>
      <c r="BN9" s="458">
        <v>1.02579180719556</v>
      </c>
      <c r="BO9" s="442">
        <v>1.03873482631942</v>
      </c>
      <c r="BP9" s="442">
        <v>0.98753963110131</v>
      </c>
      <c r="BQ9" s="442">
        <v>-0.0129430191238564</v>
      </c>
      <c r="BR9" s="465">
        <v>0.380776634734307</v>
      </c>
      <c r="BS9" s="490">
        <v>0.974856684353838</v>
      </c>
      <c r="BT9" s="491">
        <v>0.962709610443436</v>
      </c>
      <c r="BU9" s="442">
        <v>1.01261758870861</v>
      </c>
      <c r="BV9" s="492">
        <v>0.0121470739104025</v>
      </c>
      <c r="BW9" s="493">
        <v>2.62621156021762</v>
      </c>
      <c r="BX9" s="490">
        <v>-0.782551547144652</v>
      </c>
      <c r="BY9" s="491">
        <v>-0.509992437659133</v>
      </c>
      <c r="BZ9" s="442">
        <v>0.465562448854016</v>
      </c>
      <c r="CA9" s="492">
        <v>-0.272559109485518</v>
      </c>
      <c r="CB9" s="493">
        <v>0.557421086481071</v>
      </c>
      <c r="CC9" s="477"/>
    </row>
    <row r="10" s="163" customFormat="1" spans="1:81">
      <c r="A10" s="445" t="s">
        <v>31</v>
      </c>
      <c r="B10" s="446">
        <v>62.8755549999999</v>
      </c>
      <c r="C10" s="447">
        <v>50.67448</v>
      </c>
      <c r="D10" s="448">
        <v>1.24077356097191</v>
      </c>
      <c r="E10" s="447">
        <v>12.2010749999999</v>
      </c>
      <c r="F10" s="449">
        <v>136.431194</v>
      </c>
      <c r="G10" s="446">
        <v>37.0180520000001</v>
      </c>
      <c r="H10" s="447">
        <v>17.47289</v>
      </c>
      <c r="I10" s="448">
        <v>2.11859927006924</v>
      </c>
      <c r="J10" s="447">
        <v>19.5451620000001</v>
      </c>
      <c r="K10" s="449">
        <v>54.527458</v>
      </c>
      <c r="L10" s="446">
        <v>0</v>
      </c>
      <c r="M10" s="447">
        <v>0</v>
      </c>
      <c r="N10" s="448" t="s">
        <v>29</v>
      </c>
      <c r="O10" s="447">
        <v>0</v>
      </c>
      <c r="P10" s="449">
        <v>0</v>
      </c>
      <c r="Q10" s="446">
        <v>25.8575029999999</v>
      </c>
      <c r="R10" s="447">
        <v>33.20159</v>
      </c>
      <c r="S10" s="448">
        <v>0.778803153704382</v>
      </c>
      <c r="T10" s="447">
        <v>-7.34408700000013</v>
      </c>
      <c r="U10" s="459">
        <v>81.9037360000001</v>
      </c>
      <c r="V10" s="460">
        <v>0.411248902693581</v>
      </c>
      <c r="W10" s="448">
        <v>0.655193501738942</v>
      </c>
      <c r="X10" s="448">
        <v>0.627675490678844</v>
      </c>
      <c r="Y10" s="467">
        <v>-0.243944599045362</v>
      </c>
      <c r="Z10" s="468">
        <v>0.600329980253636</v>
      </c>
      <c r="AA10" s="446">
        <v>45.512988</v>
      </c>
      <c r="AB10" s="447">
        <v>47.68538816</v>
      </c>
      <c r="AC10" s="448">
        <v>0.954443064346862</v>
      </c>
      <c r="AD10" s="447">
        <v>-2.17240016000003</v>
      </c>
      <c r="AE10" s="469">
        <v>47.4729519999998</v>
      </c>
      <c r="AF10" s="446">
        <v>16.3439539999999</v>
      </c>
      <c r="AG10" s="447">
        <v>13.091074</v>
      </c>
      <c r="AH10" s="448">
        <v>1.24848075872154</v>
      </c>
      <c r="AI10" s="447">
        <v>3.25287999999986</v>
      </c>
      <c r="AJ10" s="449">
        <v>17.75877</v>
      </c>
      <c r="AK10" s="446">
        <v>0</v>
      </c>
      <c r="AL10" s="447">
        <v>0</v>
      </c>
      <c r="AM10" s="448" t="s">
        <v>29</v>
      </c>
      <c r="AN10" s="447">
        <v>0</v>
      </c>
      <c r="AO10" s="449">
        <v>0</v>
      </c>
      <c r="AP10" s="446">
        <v>0</v>
      </c>
      <c r="AQ10" s="447">
        <v>0</v>
      </c>
      <c r="AR10" s="467" t="s">
        <v>29</v>
      </c>
      <c r="AS10" s="447">
        <v>0</v>
      </c>
      <c r="AT10" s="449">
        <v>0</v>
      </c>
      <c r="AU10" s="446">
        <v>-35.999439</v>
      </c>
      <c r="AV10" s="447">
        <v>-27.57487216</v>
      </c>
      <c r="AW10" s="467">
        <v>0.694483920320015</v>
      </c>
      <c r="AX10" s="482">
        <v>-8.42456683999996</v>
      </c>
      <c r="AY10" s="449">
        <v>16.6720140000003</v>
      </c>
      <c r="AZ10" s="460">
        <v>-0.572550635934744</v>
      </c>
      <c r="BA10" s="448">
        <v>-0.544156983159965</v>
      </c>
      <c r="BB10" s="448">
        <v>0.947820842783465</v>
      </c>
      <c r="BC10" s="467">
        <v>-0.028393652774779</v>
      </c>
      <c r="BD10" s="468">
        <v>0.122200894906778</v>
      </c>
      <c r="BE10" s="494">
        <v>79</v>
      </c>
      <c r="BF10" s="495">
        <v>77</v>
      </c>
      <c r="BG10" s="448">
        <v>1.02597402597403</v>
      </c>
      <c r="BH10" s="448">
        <v>2</v>
      </c>
      <c r="BI10" s="496">
        <v>73.0000000066667</v>
      </c>
      <c r="BJ10" s="497">
        <v>0.654953697916666</v>
      </c>
      <c r="BK10" s="497">
        <v>0.548425108225108</v>
      </c>
      <c r="BL10" s="448">
        <v>1.19424455243547</v>
      </c>
      <c r="BM10" s="497">
        <v>0.106528589691558</v>
      </c>
      <c r="BN10" s="460">
        <v>0.723858230754385</v>
      </c>
      <c r="BO10" s="448">
        <v>0.941013862599083</v>
      </c>
      <c r="BP10" s="448">
        <v>0.769232271196394</v>
      </c>
      <c r="BQ10" s="448">
        <v>-0.217155631844699</v>
      </c>
      <c r="BR10" s="468">
        <v>0.347962592777717</v>
      </c>
      <c r="BS10" s="494">
        <v>1.38148598373721</v>
      </c>
      <c r="BT10" s="495">
        <v>1.06268360089616</v>
      </c>
      <c r="BU10" s="448">
        <v>1.29999746168305</v>
      </c>
      <c r="BV10" s="448">
        <v>0.318802382841052</v>
      </c>
      <c r="BW10" s="496">
        <v>2.87387213670641</v>
      </c>
      <c r="BX10" s="494">
        <v>-0.790970678523677</v>
      </c>
      <c r="BY10" s="495">
        <v>-0.578266702317224</v>
      </c>
      <c r="BZ10" s="448">
        <v>0.632169766382695</v>
      </c>
      <c r="CA10" s="448">
        <v>-0.212703976206453</v>
      </c>
      <c r="CB10" s="496">
        <v>0.351189746953178</v>
      </c>
      <c r="CC10" s="477"/>
    </row>
    <row r="11" s="164" customFormat="1" outlineLevel="1" spans="1:81">
      <c r="A11" s="439" t="s">
        <v>32</v>
      </c>
      <c r="B11" s="440">
        <v>13.939387</v>
      </c>
      <c r="C11" s="441">
        <v>15.76</v>
      </c>
      <c r="D11" s="442">
        <v>0.884478870558375</v>
      </c>
      <c r="E11" s="443">
        <v>-1.82061300000001</v>
      </c>
      <c r="F11" s="444">
        <v>88.9083099999998</v>
      </c>
      <c r="G11" s="440">
        <v>0</v>
      </c>
      <c r="H11" s="441">
        <v>0</v>
      </c>
      <c r="I11" s="442" t="s">
        <v>29</v>
      </c>
      <c r="J11" s="443">
        <v>0</v>
      </c>
      <c r="K11" s="444">
        <v>0</v>
      </c>
      <c r="L11" s="440">
        <v>0</v>
      </c>
      <c r="M11" s="441">
        <v>0</v>
      </c>
      <c r="N11" s="442" t="s">
        <v>29</v>
      </c>
      <c r="O11" s="443">
        <v>0</v>
      </c>
      <c r="P11" s="444">
        <v>0.192071</v>
      </c>
      <c r="Q11" s="450">
        <v>13.939387</v>
      </c>
      <c r="R11" s="457">
        <v>15.76</v>
      </c>
      <c r="S11" s="442">
        <v>0.884478870558375</v>
      </c>
      <c r="T11" s="443">
        <v>-1.82061300000001</v>
      </c>
      <c r="U11" s="444">
        <v>88.7162389999998</v>
      </c>
      <c r="V11" s="458">
        <v>1</v>
      </c>
      <c r="W11" s="442">
        <v>1</v>
      </c>
      <c r="X11" s="442">
        <v>1</v>
      </c>
      <c r="Y11" s="464">
        <v>0</v>
      </c>
      <c r="Z11" s="465">
        <v>0.99783967325439</v>
      </c>
      <c r="AA11" s="440">
        <v>10.426741</v>
      </c>
      <c r="AB11" s="441">
        <v>12.17126239</v>
      </c>
      <c r="AC11" s="442">
        <v>0.856668820858442</v>
      </c>
      <c r="AD11" s="443">
        <v>-1.74452139</v>
      </c>
      <c r="AE11" s="466">
        <v>14.509094</v>
      </c>
      <c r="AF11" s="440">
        <v>41.427481</v>
      </c>
      <c r="AG11" s="441">
        <v>44.328168</v>
      </c>
      <c r="AH11" s="442">
        <v>0.934563345816593</v>
      </c>
      <c r="AI11" s="443">
        <v>-2.90068699999999</v>
      </c>
      <c r="AJ11" s="444">
        <v>55.174254</v>
      </c>
      <c r="AK11" s="440">
        <v>0</v>
      </c>
      <c r="AL11" s="441">
        <v>0</v>
      </c>
      <c r="AM11" s="442" t="s">
        <v>29</v>
      </c>
      <c r="AN11" s="443">
        <v>0</v>
      </c>
      <c r="AO11" s="444">
        <v>0</v>
      </c>
      <c r="AP11" s="440">
        <v>0</v>
      </c>
      <c r="AQ11" s="441">
        <v>0</v>
      </c>
      <c r="AR11" s="477" t="s">
        <v>29</v>
      </c>
      <c r="AS11" s="443">
        <v>0</v>
      </c>
      <c r="AT11" s="444">
        <v>0</v>
      </c>
      <c r="AU11" s="440">
        <v>-37.914835</v>
      </c>
      <c r="AV11" s="441">
        <v>-40.73943039</v>
      </c>
      <c r="AW11" s="477">
        <v>1.06933320772922</v>
      </c>
      <c r="AX11" s="481">
        <v>2.82459538999997</v>
      </c>
      <c r="AY11" s="444">
        <v>19.0328909999999</v>
      </c>
      <c r="AZ11" s="458">
        <v>-2.71997864755459</v>
      </c>
      <c r="BA11" s="442">
        <v>-2.58498923794416</v>
      </c>
      <c r="BB11" s="442">
        <v>0.94777950808113</v>
      </c>
      <c r="BC11" s="464">
        <v>-0.13498940961043</v>
      </c>
      <c r="BD11" s="465">
        <v>0.214073251420479</v>
      </c>
      <c r="BE11" s="490">
        <v>15</v>
      </c>
      <c r="BF11" s="491">
        <v>15</v>
      </c>
      <c r="BG11" s="442">
        <v>1</v>
      </c>
      <c r="BH11" s="492">
        <v>0</v>
      </c>
      <c r="BI11" s="493">
        <v>15.58333333</v>
      </c>
      <c r="BJ11" s="498">
        <v>0.783111629213482</v>
      </c>
      <c r="BK11" s="498">
        <v>0.875555555555556</v>
      </c>
      <c r="BL11" s="442">
        <v>0.894416835396109</v>
      </c>
      <c r="BM11" s="498">
        <v>-0.0924439263420732</v>
      </c>
      <c r="BN11" s="458">
        <v>0.74800570498545</v>
      </c>
      <c r="BO11" s="442">
        <v>0.772288222715736</v>
      </c>
      <c r="BP11" s="442">
        <v>0.96855770032994</v>
      </c>
      <c r="BQ11" s="442">
        <v>-0.0242825177302861</v>
      </c>
      <c r="BR11" s="465">
        <v>0.163191652163898</v>
      </c>
      <c r="BS11" s="490">
        <v>1.33688819929449</v>
      </c>
      <c r="BT11" s="491">
        <v>1.2948533599069</v>
      </c>
      <c r="BU11" s="442">
        <v>1.03246301140278</v>
      </c>
      <c r="BV11" s="492">
        <v>0.0420348393875842</v>
      </c>
      <c r="BW11" s="493">
        <v>6.12776442140356</v>
      </c>
      <c r="BX11" s="490">
        <v>-3.63630735624871</v>
      </c>
      <c r="BY11" s="491">
        <v>-3.34718200007518</v>
      </c>
      <c r="BZ11" s="442">
        <v>0.91362126225373</v>
      </c>
      <c r="CA11" s="492">
        <v>-0.28912535617353</v>
      </c>
      <c r="CB11" s="493">
        <v>1.31179045362859</v>
      </c>
      <c r="CC11" s="477"/>
    </row>
    <row r="12" s="159" customFormat="1" outlineLevel="1" spans="1:81">
      <c r="A12" s="439" t="s">
        <v>33</v>
      </c>
      <c r="B12" s="440">
        <v>7.78366199999999</v>
      </c>
      <c r="C12" s="441">
        <v>13.4</v>
      </c>
      <c r="D12" s="442">
        <v>0.580870298507462</v>
      </c>
      <c r="E12" s="443">
        <v>-5.61633800000001</v>
      </c>
      <c r="F12" s="444">
        <v>17.553003</v>
      </c>
      <c r="G12" s="440">
        <v>6.25707099999999</v>
      </c>
      <c r="H12" s="441">
        <v>4.4</v>
      </c>
      <c r="I12" s="442">
        <v>1.42206159090909</v>
      </c>
      <c r="J12" s="443">
        <v>1.85707099999999</v>
      </c>
      <c r="K12" s="444">
        <v>6.04575599999999</v>
      </c>
      <c r="L12" s="440">
        <v>0</v>
      </c>
      <c r="M12" s="441">
        <v>0</v>
      </c>
      <c r="N12" s="442" t="s">
        <v>29</v>
      </c>
      <c r="O12" s="443">
        <v>0</v>
      </c>
      <c r="P12" s="444">
        <v>0</v>
      </c>
      <c r="Q12" s="450">
        <v>1.526591</v>
      </c>
      <c r="R12" s="457">
        <v>9</v>
      </c>
      <c r="S12" s="442">
        <v>0.169621222222222</v>
      </c>
      <c r="T12" s="443">
        <v>-7.473409</v>
      </c>
      <c r="U12" s="444">
        <v>11.507247</v>
      </c>
      <c r="V12" s="458">
        <v>0.196127606774292</v>
      </c>
      <c r="W12" s="442">
        <v>0.671641791044776</v>
      </c>
      <c r="X12" s="442">
        <v>0.292012214530613</v>
      </c>
      <c r="Y12" s="464">
        <v>-0.475514184270484</v>
      </c>
      <c r="Z12" s="465">
        <v>0.655571414190495</v>
      </c>
      <c r="AA12" s="440">
        <v>7.01263500000001</v>
      </c>
      <c r="AB12" s="441">
        <v>6.24366803</v>
      </c>
      <c r="AC12" s="442">
        <v>1.1231594899513</v>
      </c>
      <c r="AD12" s="443">
        <v>0.768966970000007</v>
      </c>
      <c r="AE12" s="466">
        <v>7.87301799999998</v>
      </c>
      <c r="AF12" s="440">
        <v>3.99055699999998</v>
      </c>
      <c r="AG12" s="441">
        <v>1.880662</v>
      </c>
      <c r="AH12" s="442">
        <v>2.12188952613494</v>
      </c>
      <c r="AI12" s="443">
        <v>2.10989499999998</v>
      </c>
      <c r="AJ12" s="444">
        <v>1.483982</v>
      </c>
      <c r="AK12" s="440">
        <v>0</v>
      </c>
      <c r="AL12" s="441">
        <v>0</v>
      </c>
      <c r="AM12" s="442" t="s">
        <v>29</v>
      </c>
      <c r="AN12" s="443">
        <v>0</v>
      </c>
      <c r="AO12" s="444">
        <v>0</v>
      </c>
      <c r="AP12" s="440">
        <v>0</v>
      </c>
      <c r="AQ12" s="441">
        <v>0</v>
      </c>
      <c r="AR12" s="477" t="s">
        <v>29</v>
      </c>
      <c r="AS12" s="443">
        <v>0</v>
      </c>
      <c r="AT12" s="444">
        <v>0</v>
      </c>
      <c r="AU12" s="440">
        <v>-9.47660099999999</v>
      </c>
      <c r="AV12" s="441">
        <v>0.875669969999999</v>
      </c>
      <c r="AW12" s="477">
        <v>-10.8221148659466</v>
      </c>
      <c r="AX12" s="481">
        <v>-10.35227097</v>
      </c>
      <c r="AY12" s="444">
        <v>2.15024700000003</v>
      </c>
      <c r="AZ12" s="458">
        <v>-1.21749903837037</v>
      </c>
      <c r="BA12" s="442">
        <v>0.0653485052238806</v>
      </c>
      <c r="BB12" s="442">
        <v>-18.6308628514039</v>
      </c>
      <c r="BC12" s="464">
        <v>-1.28284754359425</v>
      </c>
      <c r="BD12" s="465">
        <v>0.122500235429802</v>
      </c>
      <c r="BE12" s="490">
        <v>10</v>
      </c>
      <c r="BF12" s="491">
        <v>10</v>
      </c>
      <c r="BG12" s="442">
        <v>1</v>
      </c>
      <c r="BH12" s="492">
        <v>0</v>
      </c>
      <c r="BI12" s="493">
        <v>10.0000000033333</v>
      </c>
      <c r="BJ12" s="498">
        <v>0.648638499999999</v>
      </c>
      <c r="BK12" s="498">
        <v>1.11666666666667</v>
      </c>
      <c r="BL12" s="442">
        <v>0.580870298507462</v>
      </c>
      <c r="BM12" s="498">
        <v>-0.468028166666667</v>
      </c>
      <c r="BN12" s="458">
        <v>0.900942898085762</v>
      </c>
      <c r="BO12" s="442">
        <v>0.465945375373134</v>
      </c>
      <c r="BP12" s="442">
        <v>1.93358051330433</v>
      </c>
      <c r="BQ12" s="442">
        <v>0.434997522712627</v>
      </c>
      <c r="BR12" s="465">
        <v>0.448528266075041</v>
      </c>
      <c r="BS12" s="490">
        <v>1.1099482576806</v>
      </c>
      <c r="BT12" s="491">
        <v>2.14617432182729</v>
      </c>
      <c r="BU12" s="442">
        <v>0.517175257569743</v>
      </c>
      <c r="BV12" s="492">
        <v>-1.03622606414669</v>
      </c>
      <c r="BW12" s="493">
        <v>2.22951389162327</v>
      </c>
      <c r="BX12" s="490">
        <v>-1.351360936367</v>
      </c>
      <c r="BY12" s="491">
        <v>0.140249283881289</v>
      </c>
      <c r="BZ12" s="442">
        <v>-9.63542129392138</v>
      </c>
      <c r="CA12" s="492">
        <v>-1.49161022024829</v>
      </c>
      <c r="CB12" s="493">
        <v>0.273115976617865</v>
      </c>
      <c r="CC12" s="477"/>
    </row>
    <row r="13" s="164" customFormat="1" outlineLevel="1" spans="1:81">
      <c r="A13" s="439" t="s">
        <v>34</v>
      </c>
      <c r="B13" s="440">
        <v>8.86141699999999</v>
      </c>
      <c r="C13" s="441">
        <v>9</v>
      </c>
      <c r="D13" s="442">
        <v>0.984601888888888</v>
      </c>
      <c r="E13" s="443">
        <v>-0.138583000000009</v>
      </c>
      <c r="F13" s="444">
        <v>16.004814</v>
      </c>
      <c r="G13" s="450">
        <v>18.39236</v>
      </c>
      <c r="H13" s="441">
        <v>5.55</v>
      </c>
      <c r="I13" s="442">
        <v>3.31393873873874</v>
      </c>
      <c r="J13" s="443">
        <v>12.84236</v>
      </c>
      <c r="K13" s="444">
        <v>9.77864599999999</v>
      </c>
      <c r="L13" s="450">
        <v>0</v>
      </c>
      <c r="M13" s="441">
        <v>0</v>
      </c>
      <c r="N13" s="442" t="s">
        <v>29</v>
      </c>
      <c r="O13" s="443">
        <v>0</v>
      </c>
      <c r="P13" s="444">
        <v>0</v>
      </c>
      <c r="Q13" s="450">
        <v>-9.53094300000001</v>
      </c>
      <c r="R13" s="457">
        <v>3.45</v>
      </c>
      <c r="S13" s="442">
        <v>-2.76259217391305</v>
      </c>
      <c r="T13" s="443">
        <v>-12.980943</v>
      </c>
      <c r="U13" s="444">
        <v>6.22616799999996</v>
      </c>
      <c r="V13" s="458">
        <v>-1.07555518491005</v>
      </c>
      <c r="W13" s="442">
        <v>0.383333333333333</v>
      </c>
      <c r="X13" s="442">
        <v>-2.80579613454794</v>
      </c>
      <c r="Y13" s="464">
        <v>-1.45888851824338</v>
      </c>
      <c r="Z13" s="465">
        <v>0.38901845407263</v>
      </c>
      <c r="AA13" s="450">
        <v>13.728258</v>
      </c>
      <c r="AB13" s="441">
        <v>17.25445138</v>
      </c>
      <c r="AC13" s="442">
        <v>0.795635728871259</v>
      </c>
      <c r="AD13" s="443">
        <v>-3.52619338</v>
      </c>
      <c r="AE13" s="466">
        <v>18.9174730000001</v>
      </c>
      <c r="AF13" s="450">
        <v>4.281569</v>
      </c>
      <c r="AG13" s="441">
        <v>3.640614</v>
      </c>
      <c r="AH13" s="442">
        <v>1.17605684096144</v>
      </c>
      <c r="AI13" s="443">
        <v>0.640954999999999</v>
      </c>
      <c r="AJ13" s="444">
        <v>1.301618</v>
      </c>
      <c r="AK13" s="450">
        <v>0</v>
      </c>
      <c r="AL13" s="441">
        <v>0</v>
      </c>
      <c r="AM13" s="442" t="s">
        <v>29</v>
      </c>
      <c r="AN13" s="443">
        <v>0</v>
      </c>
      <c r="AO13" s="444">
        <v>0</v>
      </c>
      <c r="AP13" s="450">
        <v>0</v>
      </c>
      <c r="AQ13" s="441">
        <v>0</v>
      </c>
      <c r="AR13" s="477" t="s">
        <v>29</v>
      </c>
      <c r="AS13" s="443">
        <v>0</v>
      </c>
      <c r="AT13" s="444">
        <v>0</v>
      </c>
      <c r="AU13" s="440">
        <v>-27.54077</v>
      </c>
      <c r="AV13" s="441">
        <v>-17.44506538</v>
      </c>
      <c r="AW13" s="477">
        <v>0.421285939600187</v>
      </c>
      <c r="AX13" s="481">
        <v>-10.09570462</v>
      </c>
      <c r="AY13" s="444">
        <v>-13.9929230000001</v>
      </c>
      <c r="AZ13" s="458">
        <v>-3.10794199167019</v>
      </c>
      <c r="BA13" s="442">
        <v>-1.93834059777778</v>
      </c>
      <c r="BB13" s="442">
        <v>0.396596555201235</v>
      </c>
      <c r="BC13" s="464">
        <v>-1.16960139389241</v>
      </c>
      <c r="BD13" s="465">
        <v>-0.874294634101973</v>
      </c>
      <c r="BE13" s="476">
        <v>22</v>
      </c>
      <c r="BF13" s="491">
        <v>24</v>
      </c>
      <c r="BG13" s="442">
        <v>0.916666666666667</v>
      </c>
      <c r="BH13" s="492">
        <v>-2</v>
      </c>
      <c r="BI13" s="493">
        <v>23.75</v>
      </c>
      <c r="BJ13" s="498">
        <v>0.335659734848484</v>
      </c>
      <c r="BK13" s="498">
        <v>0.3125</v>
      </c>
      <c r="BL13" s="442">
        <v>1.07411115151515</v>
      </c>
      <c r="BM13" s="498">
        <v>0.0231597348484845</v>
      </c>
      <c r="BN13" s="458">
        <v>1.54921701574365</v>
      </c>
      <c r="BO13" s="442">
        <v>1.91716126444444</v>
      </c>
      <c r="BP13" s="442">
        <v>0.808078613142948</v>
      </c>
      <c r="BQ13" s="442">
        <v>-0.367944248700798</v>
      </c>
      <c r="BR13" s="465">
        <v>1.18198643233218</v>
      </c>
      <c r="BS13" s="476">
        <v>0.645487358993398</v>
      </c>
      <c r="BT13" s="491">
        <v>0.521604529856689</v>
      </c>
      <c r="BU13" s="442">
        <v>1.23750336135069</v>
      </c>
      <c r="BV13" s="492">
        <v>0.123882829136709</v>
      </c>
      <c r="BW13" s="493">
        <v>0.846033399915512</v>
      </c>
      <c r="BX13" s="476">
        <v>-2.00613726810787</v>
      </c>
      <c r="BY13" s="491">
        <v>-1.01104723620601</v>
      </c>
      <c r="BZ13" s="442">
        <v>0.0157828474602569</v>
      </c>
      <c r="CA13" s="492">
        <v>-0.995090031901858</v>
      </c>
      <c r="CB13" s="493">
        <v>-0.739682461817181</v>
      </c>
      <c r="CC13" s="477"/>
    </row>
    <row r="14" s="163" customFormat="1" spans="1:81">
      <c r="A14" s="445" t="s">
        <v>35</v>
      </c>
      <c r="B14" s="446">
        <v>30.584466</v>
      </c>
      <c r="C14" s="447">
        <v>38.16</v>
      </c>
      <c r="D14" s="448">
        <v>0.801479716981131</v>
      </c>
      <c r="E14" s="447">
        <v>-7.57553400000003</v>
      </c>
      <c r="F14" s="449">
        <v>122.466127</v>
      </c>
      <c r="G14" s="446">
        <v>24.649431</v>
      </c>
      <c r="H14" s="447">
        <v>9.95</v>
      </c>
      <c r="I14" s="448">
        <v>2.47732974874372</v>
      </c>
      <c r="J14" s="447">
        <v>14.699431</v>
      </c>
      <c r="K14" s="449">
        <v>15.824402</v>
      </c>
      <c r="L14" s="446">
        <v>0</v>
      </c>
      <c r="M14" s="447">
        <v>0</v>
      </c>
      <c r="N14" s="448" t="s">
        <v>29</v>
      </c>
      <c r="O14" s="447">
        <v>0</v>
      </c>
      <c r="P14" s="449">
        <v>0.192071</v>
      </c>
      <c r="Q14" s="446">
        <v>5.93503499999997</v>
      </c>
      <c r="R14" s="447">
        <v>28.21</v>
      </c>
      <c r="S14" s="448">
        <v>0.210387628500531</v>
      </c>
      <c r="T14" s="447">
        <v>-22.274965</v>
      </c>
      <c r="U14" s="459">
        <v>106.449654</v>
      </c>
      <c r="V14" s="460">
        <v>0.194053903049999</v>
      </c>
      <c r="W14" s="448">
        <v>0.739255765199161</v>
      </c>
      <c r="X14" s="448">
        <v>0.262499005331016</v>
      </c>
      <c r="Y14" s="467">
        <v>-0.545201862149163</v>
      </c>
      <c r="Z14" s="468">
        <v>0.869217118297535</v>
      </c>
      <c r="AA14" s="446">
        <v>31.167634</v>
      </c>
      <c r="AB14" s="447">
        <v>35.6693818</v>
      </c>
      <c r="AC14" s="448">
        <v>0.873792379547212</v>
      </c>
      <c r="AD14" s="447">
        <v>-4.50174779999998</v>
      </c>
      <c r="AE14" s="469">
        <v>41.2995850000001</v>
      </c>
      <c r="AF14" s="446">
        <v>49.699607</v>
      </c>
      <c r="AG14" s="447">
        <v>49.849444</v>
      </c>
      <c r="AH14" s="448">
        <v>0.996994209203216</v>
      </c>
      <c r="AI14" s="447">
        <v>-0.149837000000012</v>
      </c>
      <c r="AJ14" s="449">
        <v>57.959854</v>
      </c>
      <c r="AK14" s="446">
        <v>0</v>
      </c>
      <c r="AL14" s="447">
        <v>0</v>
      </c>
      <c r="AM14" s="448" t="s">
        <v>29</v>
      </c>
      <c r="AN14" s="447">
        <v>0</v>
      </c>
      <c r="AO14" s="449">
        <v>0</v>
      </c>
      <c r="AP14" s="446">
        <v>0</v>
      </c>
      <c r="AQ14" s="447">
        <v>0</v>
      </c>
      <c r="AR14" s="467" t="s">
        <v>29</v>
      </c>
      <c r="AS14" s="447">
        <v>0</v>
      </c>
      <c r="AT14" s="449">
        <v>0</v>
      </c>
      <c r="AU14" s="446">
        <v>-74.932206</v>
      </c>
      <c r="AV14" s="447">
        <v>-57.3088258</v>
      </c>
      <c r="AW14" s="467">
        <v>0.692484011773279</v>
      </c>
      <c r="AX14" s="482">
        <v>-17.6233802</v>
      </c>
      <c r="AY14" s="449">
        <v>7.19021499999978</v>
      </c>
      <c r="AZ14" s="460">
        <v>-2.45000864164181</v>
      </c>
      <c r="BA14" s="448">
        <v>-1.50180361111111</v>
      </c>
      <c r="BB14" s="448">
        <v>0.368622485979263</v>
      </c>
      <c r="BC14" s="467">
        <v>-0.948205030530699</v>
      </c>
      <c r="BD14" s="468">
        <v>0.0587118673231153</v>
      </c>
      <c r="BE14" s="494">
        <v>47</v>
      </c>
      <c r="BF14" s="495">
        <v>49</v>
      </c>
      <c r="BG14" s="448">
        <v>0.959183673469388</v>
      </c>
      <c r="BH14" s="448">
        <v>-2</v>
      </c>
      <c r="BI14" s="496">
        <v>49.3333333333333</v>
      </c>
      <c r="BJ14" s="497">
        <v>0.544207580071174</v>
      </c>
      <c r="BK14" s="497">
        <v>0.648979591836735</v>
      </c>
      <c r="BL14" s="448">
        <v>0.838558849795205</v>
      </c>
      <c r="BM14" s="497">
        <v>-0.104772011765561</v>
      </c>
      <c r="BN14" s="460">
        <v>1.01906745731641</v>
      </c>
      <c r="BO14" s="448">
        <v>0.934732227463312</v>
      </c>
      <c r="BP14" s="448">
        <v>1.09022394582667</v>
      </c>
      <c r="BQ14" s="448">
        <v>0.0843352298530929</v>
      </c>
      <c r="BR14" s="468">
        <v>0.337232719052184</v>
      </c>
      <c r="BS14" s="494">
        <v>0.981289308004578</v>
      </c>
      <c r="BT14" s="495">
        <v>1.06982510137027</v>
      </c>
      <c r="BU14" s="448">
        <v>0.917242740657051</v>
      </c>
      <c r="BV14" s="448">
        <v>-0.0885357933656959</v>
      </c>
      <c r="BW14" s="496">
        <v>2.96531132213555</v>
      </c>
      <c r="BX14" s="494">
        <v>-2.40416728456193</v>
      </c>
      <c r="BY14" s="495">
        <v>-1.60666720049519</v>
      </c>
      <c r="BZ14" s="448">
        <v>0.503630817993332</v>
      </c>
      <c r="CA14" s="448">
        <v>-0.797500084066739</v>
      </c>
      <c r="CB14" s="496">
        <v>0.174098964916954</v>
      </c>
      <c r="CC14" s="477"/>
    </row>
    <row r="15" s="163" customFormat="1" spans="1:81">
      <c r="A15" s="445" t="s">
        <v>36</v>
      </c>
      <c r="B15" s="446">
        <v>354.492501</v>
      </c>
      <c r="C15" s="447">
        <v>385.59589182</v>
      </c>
      <c r="D15" s="448">
        <v>0.919336820023695</v>
      </c>
      <c r="E15" s="447">
        <v>-31.1033908200005</v>
      </c>
      <c r="F15" s="449">
        <v>429.027812</v>
      </c>
      <c r="G15" s="446">
        <v>0</v>
      </c>
      <c r="H15" s="447">
        <v>0</v>
      </c>
      <c r="I15" s="448" t="s">
        <v>29</v>
      </c>
      <c r="J15" s="447">
        <v>0</v>
      </c>
      <c r="K15" s="449">
        <v>0</v>
      </c>
      <c r="L15" s="446">
        <v>-1.05879118406788e-21</v>
      </c>
      <c r="M15" s="447">
        <v>0</v>
      </c>
      <c r="N15" s="448" t="s">
        <v>29</v>
      </c>
      <c r="O15" s="447">
        <v>-1.05879118406788e-21</v>
      </c>
      <c r="P15" s="449">
        <v>0</v>
      </c>
      <c r="Q15" s="446">
        <v>311.302936</v>
      </c>
      <c r="R15" s="447">
        <v>-391.074495380001</v>
      </c>
      <c r="S15" s="448">
        <v>2.79601952998114</v>
      </c>
      <c r="T15" s="447">
        <v>702.37743138</v>
      </c>
      <c r="U15" s="459">
        <v>429.027812</v>
      </c>
      <c r="V15" s="460">
        <v>0.878165081410284</v>
      </c>
      <c r="W15" s="448">
        <v>-1.01420814815776</v>
      </c>
      <c r="X15" s="448">
        <v>2.86586277482134</v>
      </c>
      <c r="Y15" s="467">
        <v>1.89237322956804</v>
      </c>
      <c r="Z15" s="468">
        <v>1</v>
      </c>
      <c r="AA15" s="446">
        <v>127.665192</v>
      </c>
      <c r="AB15" s="447">
        <v>71.5915559</v>
      </c>
      <c r="AC15" s="448">
        <v>1.78324371352292</v>
      </c>
      <c r="AD15" s="447">
        <v>56.0736360999999</v>
      </c>
      <c r="AE15" s="469">
        <v>85.3811400000001</v>
      </c>
      <c r="AF15" s="446">
        <v>61.2322199999998</v>
      </c>
      <c r="AG15" s="447">
        <v>106.22881207</v>
      </c>
      <c r="AH15" s="448">
        <v>0.576418193960886</v>
      </c>
      <c r="AI15" s="447">
        <v>-44.9965920700002</v>
      </c>
      <c r="AJ15" s="449">
        <v>95.9329120000001</v>
      </c>
      <c r="AK15" s="446">
        <v>0</v>
      </c>
      <c r="AL15" s="447">
        <v>0</v>
      </c>
      <c r="AM15" s="448" t="s">
        <v>29</v>
      </c>
      <c r="AN15" s="447">
        <v>0</v>
      </c>
      <c r="AO15" s="449">
        <v>0</v>
      </c>
      <c r="AP15" s="446">
        <v>0</v>
      </c>
      <c r="AQ15" s="447">
        <v>0</v>
      </c>
      <c r="AR15" s="467" t="s">
        <v>29</v>
      </c>
      <c r="AS15" s="447">
        <v>0</v>
      </c>
      <c r="AT15" s="449">
        <v>0</v>
      </c>
      <c r="AU15" s="446">
        <v>165.595089</v>
      </c>
      <c r="AV15" s="469">
        <v>207.77552385</v>
      </c>
      <c r="AW15" s="467">
        <v>0.79699035734136</v>
      </c>
      <c r="AX15" s="483">
        <v>-42.1804348500002</v>
      </c>
      <c r="AY15" s="449">
        <v>247.713759999999</v>
      </c>
      <c r="AZ15" s="460">
        <v>0.467132840702884</v>
      </c>
      <c r="BA15" s="448">
        <v>0.538842680271583</v>
      </c>
      <c r="BB15" s="448">
        <v>0.866918783173308</v>
      </c>
      <c r="BC15" s="467">
        <v>-0.0717098395686984</v>
      </c>
      <c r="BD15" s="468">
        <v>0.577383920276012</v>
      </c>
      <c r="BE15" s="494">
        <v>63</v>
      </c>
      <c r="BF15" s="495">
        <v>63</v>
      </c>
      <c r="BG15" s="448">
        <v>1</v>
      </c>
      <c r="BH15" s="448">
        <v>0</v>
      </c>
      <c r="BI15" s="496">
        <v>62.75</v>
      </c>
      <c r="BJ15" s="497">
        <v>4.68905424603174</v>
      </c>
      <c r="BK15" s="497">
        <v>5.10047475952381</v>
      </c>
      <c r="BL15" s="448">
        <v>0.919336820023695</v>
      </c>
      <c r="BM15" s="497">
        <v>-0.41142051349207</v>
      </c>
      <c r="BN15" s="460">
        <v>0.360135099162507</v>
      </c>
      <c r="BO15" s="448">
        <v>0.185664726774163</v>
      </c>
      <c r="BP15" s="448">
        <v>1.93970661751257</v>
      </c>
      <c r="BQ15" s="448">
        <v>0.174470372388344</v>
      </c>
      <c r="BR15" s="468">
        <v>0.19901073453019</v>
      </c>
      <c r="BS15" s="494">
        <v>2.77673573702063</v>
      </c>
      <c r="BT15" s="495">
        <v>5.38605268418255</v>
      </c>
      <c r="BU15" s="448">
        <v>0.515541881937988</v>
      </c>
      <c r="BV15" s="448">
        <v>-2.60931694716192</v>
      </c>
      <c r="BW15" s="496">
        <v>5.02485457561236</v>
      </c>
      <c r="BX15" s="494">
        <v>1.29710445271566</v>
      </c>
      <c r="BY15" s="495">
        <v>2.90223506442888</v>
      </c>
      <c r="BZ15" s="448">
        <v>0.446932940964558</v>
      </c>
      <c r="CA15" s="448">
        <v>-1.60513061171321</v>
      </c>
      <c r="CB15" s="496">
        <v>2.90127023368392</v>
      </c>
      <c r="CC15" s="477"/>
    </row>
    <row r="16" s="163" customFormat="1" spans="1:81">
      <c r="A16" s="445" t="s">
        <v>37</v>
      </c>
      <c r="B16" s="446">
        <v>73.0766829999999</v>
      </c>
      <c r="C16" s="447">
        <v>86.76</v>
      </c>
      <c r="D16" s="448">
        <v>0.842285419548177</v>
      </c>
      <c r="E16" s="447">
        <v>-13.6833170000001</v>
      </c>
      <c r="F16" s="449">
        <v>232.886778</v>
      </c>
      <c r="G16" s="446">
        <v>0</v>
      </c>
      <c r="H16" s="447">
        <v>0</v>
      </c>
      <c r="I16" s="448" t="s">
        <v>29</v>
      </c>
      <c r="J16" s="447">
        <v>0</v>
      </c>
      <c r="K16" s="449">
        <v>0</v>
      </c>
      <c r="L16" s="446">
        <v>0</v>
      </c>
      <c r="M16" s="447">
        <v>0</v>
      </c>
      <c r="N16" s="448" t="s">
        <v>29</v>
      </c>
      <c r="O16" s="447">
        <v>0</v>
      </c>
      <c r="P16" s="449">
        <v>0</v>
      </c>
      <c r="Q16" s="446">
        <v>53.7074129999999</v>
      </c>
      <c r="R16" s="447">
        <v>-320.3</v>
      </c>
      <c r="S16" s="448">
        <v>2.16767846706213</v>
      </c>
      <c r="T16" s="447">
        <v>374.007413</v>
      </c>
      <c r="U16" s="459">
        <v>232.886778</v>
      </c>
      <c r="V16" s="460">
        <v>0.734945960806677</v>
      </c>
      <c r="W16" s="448">
        <v>-3.69179345320424</v>
      </c>
      <c r="X16" s="448">
        <v>2.19907559025784</v>
      </c>
      <c r="Y16" s="467">
        <v>4.42673941401092</v>
      </c>
      <c r="Z16" s="468">
        <v>1</v>
      </c>
      <c r="AA16" s="446">
        <v>77.7688220000001</v>
      </c>
      <c r="AB16" s="447">
        <v>80.63461243</v>
      </c>
      <c r="AC16" s="448">
        <v>0.964459549768559</v>
      </c>
      <c r="AD16" s="447">
        <v>-2.86579042999992</v>
      </c>
      <c r="AE16" s="469">
        <v>75.2176289999999</v>
      </c>
      <c r="AF16" s="446">
        <v>38.418328</v>
      </c>
      <c r="AG16" s="447">
        <v>32.123097</v>
      </c>
      <c r="AH16" s="448">
        <v>1.19597210692356</v>
      </c>
      <c r="AI16" s="447">
        <v>6.29523099999997</v>
      </c>
      <c r="AJ16" s="449">
        <v>91.342509</v>
      </c>
      <c r="AK16" s="446">
        <v>0</v>
      </c>
      <c r="AL16" s="447">
        <v>0</v>
      </c>
      <c r="AM16" s="448" t="s">
        <v>29</v>
      </c>
      <c r="AN16" s="447">
        <v>0</v>
      </c>
      <c r="AO16" s="449">
        <v>0</v>
      </c>
      <c r="AP16" s="446">
        <v>0</v>
      </c>
      <c r="AQ16" s="447">
        <v>0</v>
      </c>
      <c r="AR16" s="467" t="s">
        <v>29</v>
      </c>
      <c r="AS16" s="447">
        <v>0</v>
      </c>
      <c r="AT16" s="449">
        <v>0</v>
      </c>
      <c r="AU16" s="446">
        <v>-43.1104670000002</v>
      </c>
      <c r="AV16" s="469">
        <v>-25.99770943</v>
      </c>
      <c r="AW16" s="467">
        <v>0.341759026268177</v>
      </c>
      <c r="AX16" s="483">
        <v>-17.1127575700002</v>
      </c>
      <c r="AY16" s="449">
        <v>66.32664</v>
      </c>
      <c r="AZ16" s="460">
        <v>-0.589934644406346</v>
      </c>
      <c r="BA16" s="448">
        <v>-0.299650869409866</v>
      </c>
      <c r="BB16" s="448">
        <v>0.0312600274840986</v>
      </c>
      <c r="BC16" s="467">
        <v>-0.29028377499648</v>
      </c>
      <c r="BD16" s="468">
        <v>0.284802085243328</v>
      </c>
      <c r="BE16" s="494">
        <v>68</v>
      </c>
      <c r="BF16" s="495">
        <v>70</v>
      </c>
      <c r="BG16" s="448">
        <v>0.971428571428571</v>
      </c>
      <c r="BH16" s="448">
        <v>-2</v>
      </c>
      <c r="BI16" s="496">
        <v>67.83333333</v>
      </c>
      <c r="BJ16" s="497">
        <v>0.895547585784312</v>
      </c>
      <c r="BK16" s="497">
        <v>1.03285714285714</v>
      </c>
      <c r="BL16" s="448">
        <v>0.867058520123124</v>
      </c>
      <c r="BM16" s="497">
        <v>-0.137309557072831</v>
      </c>
      <c r="BN16" s="460">
        <v>1.06420842883633</v>
      </c>
      <c r="BO16" s="448">
        <v>0.92939848351775</v>
      </c>
      <c r="BP16" s="448">
        <v>1.14505074810142</v>
      </c>
      <c r="BQ16" s="448">
        <v>0.134809945318576</v>
      </c>
      <c r="BR16" s="468">
        <v>0.322979387863745</v>
      </c>
      <c r="BS16" s="494">
        <v>0.939665551318236</v>
      </c>
      <c r="BT16" s="495">
        <v>1.07596474250208</v>
      </c>
      <c r="BU16" s="448">
        <v>0.873323738409039</v>
      </c>
      <c r="BV16" s="448">
        <v>-0.136299191183844</v>
      </c>
      <c r="BW16" s="496">
        <v>3.09617281342383</v>
      </c>
      <c r="BX16" s="494">
        <v>-0.554341262877817</v>
      </c>
      <c r="BY16" s="495">
        <v>-0.322413770545111</v>
      </c>
      <c r="BZ16" s="448">
        <v>0.280652647247103</v>
      </c>
      <c r="CA16" s="448">
        <v>-0.231927492332706</v>
      </c>
      <c r="CB16" s="496">
        <v>0.88179647353681</v>
      </c>
      <c r="CC16" s="159"/>
    </row>
    <row r="17" s="164" customFormat="1" outlineLevel="1" spans="1:81">
      <c r="A17" s="451" t="s">
        <v>38</v>
      </c>
      <c r="B17" s="440">
        <v>0</v>
      </c>
      <c r="C17" s="441">
        <v>0</v>
      </c>
      <c r="D17" s="442" t="s">
        <v>29</v>
      </c>
      <c r="E17" s="443">
        <v>0</v>
      </c>
      <c r="F17" s="444">
        <v>0</v>
      </c>
      <c r="G17" s="450">
        <v>0</v>
      </c>
      <c r="H17" s="441">
        <v>0</v>
      </c>
      <c r="I17" s="442" t="s">
        <v>29</v>
      </c>
      <c r="J17" s="443">
        <v>0</v>
      </c>
      <c r="K17" s="444">
        <v>0</v>
      </c>
      <c r="L17" s="450">
        <v>0</v>
      </c>
      <c r="M17" s="441">
        <v>0</v>
      </c>
      <c r="N17" s="442" t="s">
        <v>29</v>
      </c>
      <c r="O17" s="443">
        <v>0</v>
      </c>
      <c r="P17" s="444">
        <v>-0.294775</v>
      </c>
      <c r="Q17" s="450">
        <v>0</v>
      </c>
      <c r="R17" s="457">
        <v>0</v>
      </c>
      <c r="S17" s="442" t="s">
        <v>29</v>
      </c>
      <c r="T17" s="443">
        <v>0</v>
      </c>
      <c r="U17" s="444">
        <v>0.294775</v>
      </c>
      <c r="V17" s="458" t="s">
        <v>29</v>
      </c>
      <c r="W17" s="442" t="s">
        <v>29</v>
      </c>
      <c r="X17" s="442" t="s">
        <v>29</v>
      </c>
      <c r="Y17" s="464" t="s">
        <v>29</v>
      </c>
      <c r="Z17" s="465" t="s">
        <v>29</v>
      </c>
      <c r="AA17" s="450">
        <v>7.483446</v>
      </c>
      <c r="AB17" s="441">
        <v>13.8812287</v>
      </c>
      <c r="AC17" s="442">
        <v>0.539105446767835</v>
      </c>
      <c r="AD17" s="443">
        <v>-6.3977827</v>
      </c>
      <c r="AE17" s="466">
        <v>14.859883</v>
      </c>
      <c r="AF17" s="450">
        <v>12.742861</v>
      </c>
      <c r="AG17" s="441">
        <v>13.19498707</v>
      </c>
      <c r="AH17" s="442">
        <v>0.965735012273869</v>
      </c>
      <c r="AI17" s="443">
        <v>-0.452126070000011</v>
      </c>
      <c r="AJ17" s="444">
        <v>11.776869</v>
      </c>
      <c r="AK17" s="450">
        <v>0</v>
      </c>
      <c r="AL17" s="441">
        <v>0</v>
      </c>
      <c r="AM17" s="442" t="s">
        <v>29</v>
      </c>
      <c r="AN17" s="443">
        <v>0</v>
      </c>
      <c r="AO17" s="444">
        <v>0</v>
      </c>
      <c r="AP17" s="450">
        <v>0</v>
      </c>
      <c r="AQ17" s="441">
        <v>0</v>
      </c>
      <c r="AR17" s="477" t="s">
        <v>29</v>
      </c>
      <c r="AS17" s="443">
        <v>0</v>
      </c>
      <c r="AT17" s="444">
        <v>0.000123</v>
      </c>
      <c r="AU17" s="440">
        <v>-20.226307</v>
      </c>
      <c r="AV17" s="441">
        <v>-27.07621577</v>
      </c>
      <c r="AW17" s="477">
        <v>1.2529861937941</v>
      </c>
      <c r="AX17" s="481">
        <v>6.84990877000001</v>
      </c>
      <c r="AY17" s="444">
        <v>-26.3421</v>
      </c>
      <c r="AZ17" s="458" t="s">
        <v>29</v>
      </c>
      <c r="BA17" s="442" t="s">
        <v>29</v>
      </c>
      <c r="BB17" s="442" t="s">
        <v>29</v>
      </c>
      <c r="BC17" s="464" t="s">
        <v>29</v>
      </c>
      <c r="BD17" s="465" t="s">
        <v>29</v>
      </c>
      <c r="BE17" s="476">
        <v>31</v>
      </c>
      <c r="BF17" s="491">
        <v>26</v>
      </c>
      <c r="BG17" s="442">
        <v>1.19230769230769</v>
      </c>
      <c r="BH17" s="492">
        <v>5</v>
      </c>
      <c r="BI17" s="493">
        <v>26.4166666666667</v>
      </c>
      <c r="BJ17" s="498">
        <v>0</v>
      </c>
      <c r="BK17" s="498">
        <v>0</v>
      </c>
      <c r="BL17" s="442" t="s">
        <v>29</v>
      </c>
      <c r="BM17" s="498">
        <v>0</v>
      </c>
      <c r="BN17" s="458" t="s">
        <v>29</v>
      </c>
      <c r="BO17" s="442" t="s">
        <v>29</v>
      </c>
      <c r="BP17" s="442" t="s">
        <v>29</v>
      </c>
      <c r="BQ17" s="442" t="s">
        <v>29</v>
      </c>
      <c r="BR17" s="465" t="s">
        <v>29</v>
      </c>
      <c r="BS17" s="476">
        <v>0</v>
      </c>
      <c r="BT17" s="491">
        <v>0</v>
      </c>
      <c r="BU17" s="442" t="s">
        <v>29</v>
      </c>
      <c r="BV17" s="492">
        <v>0</v>
      </c>
      <c r="BW17" s="493">
        <v>0</v>
      </c>
      <c r="BX17" s="476">
        <v>-2.7028065679902</v>
      </c>
      <c r="BY17" s="491">
        <v>-1.9505633366591</v>
      </c>
      <c r="BZ17" s="442">
        <v>0.614345652256779</v>
      </c>
      <c r="CA17" s="492">
        <v>-0.752243231331104</v>
      </c>
      <c r="CB17" s="493">
        <v>-1.77269901788594</v>
      </c>
      <c r="CC17" s="477"/>
    </row>
    <row r="18" s="164" customFormat="1" outlineLevel="1" spans="1:81">
      <c r="A18" s="451" t="s">
        <v>39</v>
      </c>
      <c r="B18" s="440">
        <v>28.341405</v>
      </c>
      <c r="C18" s="441">
        <v>24.34</v>
      </c>
      <c r="D18" s="442">
        <v>1.16439626129827</v>
      </c>
      <c r="E18" s="443">
        <v>4.001405</v>
      </c>
      <c r="F18" s="444">
        <v>30.554298</v>
      </c>
      <c r="G18" s="450">
        <v>27.386897</v>
      </c>
      <c r="H18" s="441">
        <v>20.4525</v>
      </c>
      <c r="I18" s="442">
        <v>1.33904886933138</v>
      </c>
      <c r="J18" s="443">
        <v>6.93439699999999</v>
      </c>
      <c r="K18" s="444">
        <v>24.557020000001</v>
      </c>
      <c r="L18" s="450">
        <v>0</v>
      </c>
      <c r="M18" s="441">
        <v>0</v>
      </c>
      <c r="N18" s="442" t="s">
        <v>29</v>
      </c>
      <c r="O18" s="443">
        <v>0</v>
      </c>
      <c r="P18" s="444">
        <v>0</v>
      </c>
      <c r="Q18" s="450">
        <v>0.954508000000011</v>
      </c>
      <c r="R18" s="457">
        <v>3.8875</v>
      </c>
      <c r="S18" s="442">
        <v>0.245532604501611</v>
      </c>
      <c r="T18" s="443">
        <v>-2.93299199999999</v>
      </c>
      <c r="U18" s="444">
        <v>5.99727799999899</v>
      </c>
      <c r="V18" s="458">
        <v>0.0336789231161973</v>
      </c>
      <c r="W18" s="442">
        <v>0.159716516023007</v>
      </c>
      <c r="X18" s="442">
        <v>0.210866878108873</v>
      </c>
      <c r="Y18" s="464">
        <v>-0.12603759290681</v>
      </c>
      <c r="Z18" s="465">
        <v>0.196282631006577</v>
      </c>
      <c r="AA18" s="450">
        <v>24.60296</v>
      </c>
      <c r="AB18" s="441">
        <v>28.02779803</v>
      </c>
      <c r="AC18" s="442">
        <v>0.877805668988546</v>
      </c>
      <c r="AD18" s="443">
        <v>-3.42483803000001</v>
      </c>
      <c r="AE18" s="466">
        <v>28.315788</v>
      </c>
      <c r="AF18" s="450">
        <v>1.102006</v>
      </c>
      <c r="AG18" s="441">
        <v>6.472842</v>
      </c>
      <c r="AH18" s="442">
        <v>0.170250718308897</v>
      </c>
      <c r="AI18" s="443">
        <v>-5.370836</v>
      </c>
      <c r="AJ18" s="444">
        <v>7.695548</v>
      </c>
      <c r="AK18" s="450">
        <v>0</v>
      </c>
      <c r="AL18" s="441">
        <v>0</v>
      </c>
      <c r="AM18" s="442" t="s">
        <v>29</v>
      </c>
      <c r="AN18" s="443">
        <v>0</v>
      </c>
      <c r="AO18" s="444">
        <v>0</v>
      </c>
      <c r="AP18" s="450">
        <v>0</v>
      </c>
      <c r="AQ18" s="441">
        <v>0</v>
      </c>
      <c r="AR18" s="477" t="s">
        <v>29</v>
      </c>
      <c r="AS18" s="443">
        <v>0</v>
      </c>
      <c r="AT18" s="444">
        <v>0</v>
      </c>
      <c r="AU18" s="440">
        <v>-24.750458</v>
      </c>
      <c r="AV18" s="441">
        <v>-30.61314003</v>
      </c>
      <c r="AW18" s="477">
        <v>1.19150867974519</v>
      </c>
      <c r="AX18" s="481">
        <v>5.86268203000002</v>
      </c>
      <c r="AY18" s="444">
        <v>-30.014058000001</v>
      </c>
      <c r="AZ18" s="458">
        <v>-0.873296789626343</v>
      </c>
      <c r="BA18" s="442">
        <v>-1.25772966433854</v>
      </c>
      <c r="BB18" s="442">
        <v>1.30565620388255</v>
      </c>
      <c r="BC18" s="464">
        <v>0.384432874712195</v>
      </c>
      <c r="BD18" s="465">
        <v>-0.982318690483447</v>
      </c>
      <c r="BE18" s="476">
        <v>35</v>
      </c>
      <c r="BF18" s="491">
        <v>37</v>
      </c>
      <c r="BG18" s="442">
        <v>0.945945945945946</v>
      </c>
      <c r="BH18" s="492">
        <v>-2</v>
      </c>
      <c r="BI18" s="493">
        <v>38.8333333366667</v>
      </c>
      <c r="BJ18" s="498">
        <v>0.668429363207547</v>
      </c>
      <c r="BK18" s="498">
        <v>0.548198198198198</v>
      </c>
      <c r="BL18" s="442">
        <v>1.21932061324631</v>
      </c>
      <c r="BM18" s="498">
        <v>0.120231165009349</v>
      </c>
      <c r="BN18" s="458">
        <v>0.868092460483169</v>
      </c>
      <c r="BO18" s="442">
        <v>1.15151183360723</v>
      </c>
      <c r="BP18" s="442">
        <v>0.753871940476529</v>
      </c>
      <c r="BQ18" s="442">
        <v>-0.283419373124062</v>
      </c>
      <c r="BR18" s="465">
        <v>0.926736657474506</v>
      </c>
      <c r="BS18" s="476">
        <v>1.15195102540507</v>
      </c>
      <c r="BT18" s="491">
        <v>0.86842355485605</v>
      </c>
      <c r="BU18" s="442">
        <v>1.32648523748993</v>
      </c>
      <c r="BV18" s="492">
        <v>0.283527470549024</v>
      </c>
      <c r="BW18" s="493">
        <v>1.079055189988</v>
      </c>
      <c r="BX18" s="476">
        <v>-1.00599513229302</v>
      </c>
      <c r="BY18" s="491">
        <v>-1.09224206615278</v>
      </c>
      <c r="BZ18" s="442">
        <v>1.07896320470749</v>
      </c>
      <c r="CA18" s="492">
        <v>0.0862469338597549</v>
      </c>
      <c r="CB18" s="493">
        <v>-1.05997608118838</v>
      </c>
      <c r="CC18" s="477"/>
    </row>
    <row r="19" s="164" customFormat="1" outlineLevel="1" spans="1:81">
      <c r="A19" s="451" t="s">
        <v>40</v>
      </c>
      <c r="B19" s="440">
        <v>2.262264</v>
      </c>
      <c r="C19" s="441">
        <v>6</v>
      </c>
      <c r="D19" s="442">
        <v>0.377044</v>
      </c>
      <c r="E19" s="443">
        <v>-3.737736</v>
      </c>
      <c r="F19" s="444">
        <v>6.470796</v>
      </c>
      <c r="G19" s="450">
        <v>0</v>
      </c>
      <c r="H19" s="441">
        <v>0</v>
      </c>
      <c r="I19" s="442" t="s">
        <v>29</v>
      </c>
      <c r="J19" s="443">
        <v>0</v>
      </c>
      <c r="K19" s="444">
        <v>0</v>
      </c>
      <c r="L19" s="450">
        <v>0</v>
      </c>
      <c r="M19" s="441">
        <v>0</v>
      </c>
      <c r="N19" s="442" t="s">
        <v>29</v>
      </c>
      <c r="O19" s="443">
        <v>0</v>
      </c>
      <c r="P19" s="444">
        <v>0</v>
      </c>
      <c r="Q19" s="450">
        <v>2.262264</v>
      </c>
      <c r="R19" s="457">
        <v>6</v>
      </c>
      <c r="S19" s="442">
        <v>0.377044</v>
      </c>
      <c r="T19" s="443">
        <v>-3.737736</v>
      </c>
      <c r="U19" s="444">
        <v>6.470796</v>
      </c>
      <c r="V19" s="458">
        <v>1</v>
      </c>
      <c r="W19" s="442">
        <v>1</v>
      </c>
      <c r="X19" s="442">
        <v>1</v>
      </c>
      <c r="Y19" s="464">
        <v>0</v>
      </c>
      <c r="Z19" s="465">
        <v>1</v>
      </c>
      <c r="AA19" s="450">
        <v>0</v>
      </c>
      <c r="AB19" s="441">
        <v>0</v>
      </c>
      <c r="AC19" s="442" t="s">
        <v>29</v>
      </c>
      <c r="AD19" s="443">
        <v>0</v>
      </c>
      <c r="AE19" s="466">
        <v>0</v>
      </c>
      <c r="AF19" s="450">
        <v>-2.496632</v>
      </c>
      <c r="AG19" s="441">
        <v>2.3712</v>
      </c>
      <c r="AH19" s="442">
        <v>-1.05289811066127</v>
      </c>
      <c r="AI19" s="443">
        <v>-4.867832</v>
      </c>
      <c r="AJ19" s="444">
        <v>-6.30879</v>
      </c>
      <c r="AK19" s="450">
        <v>0</v>
      </c>
      <c r="AL19" s="441">
        <v>0</v>
      </c>
      <c r="AM19" s="442" t="s">
        <v>29</v>
      </c>
      <c r="AN19" s="443">
        <v>0</v>
      </c>
      <c r="AO19" s="444">
        <v>0</v>
      </c>
      <c r="AP19" s="450">
        <v>0</v>
      </c>
      <c r="AQ19" s="441">
        <v>0</v>
      </c>
      <c r="AR19" s="477" t="s">
        <v>29</v>
      </c>
      <c r="AS19" s="443">
        <v>0</v>
      </c>
      <c r="AT19" s="444">
        <v>0</v>
      </c>
      <c r="AU19" s="440">
        <v>4.758896</v>
      </c>
      <c r="AV19" s="441">
        <v>3.6288</v>
      </c>
      <c r="AW19" s="477">
        <v>1.3114241622575</v>
      </c>
      <c r="AX19" s="481">
        <v>1.130096</v>
      </c>
      <c r="AY19" s="444">
        <v>12.779586</v>
      </c>
      <c r="AZ19" s="458">
        <v>2.10359887263379</v>
      </c>
      <c r="BA19" s="442">
        <v>0.6048</v>
      </c>
      <c r="BB19" s="442">
        <v>3.47817273914316</v>
      </c>
      <c r="BC19" s="464">
        <v>1.49879887263379</v>
      </c>
      <c r="BD19" s="465">
        <v>1.97496351298975</v>
      </c>
      <c r="BE19" s="476">
        <v>0</v>
      </c>
      <c r="BF19" s="491">
        <v>0</v>
      </c>
      <c r="BG19" s="442" t="s">
        <v>29</v>
      </c>
      <c r="BH19" s="492">
        <v>0</v>
      </c>
      <c r="BI19" s="493">
        <v>0</v>
      </c>
      <c r="BJ19" s="498" t="s">
        <v>29</v>
      </c>
      <c r="BK19" s="498" t="s">
        <v>29</v>
      </c>
      <c r="BL19" s="442" t="s">
        <v>29</v>
      </c>
      <c r="BM19" s="498" t="s">
        <v>29</v>
      </c>
      <c r="BN19" s="458">
        <v>0</v>
      </c>
      <c r="BO19" s="442">
        <v>0</v>
      </c>
      <c r="BP19" s="442" t="s">
        <v>29</v>
      </c>
      <c r="BQ19" s="442">
        <v>0</v>
      </c>
      <c r="BR19" s="465">
        <v>0</v>
      </c>
      <c r="BS19" s="476" t="s">
        <v>29</v>
      </c>
      <c r="BT19" s="491" t="s">
        <v>29</v>
      </c>
      <c r="BU19" s="442" t="s">
        <v>29</v>
      </c>
      <c r="BV19" s="492" t="s">
        <v>29</v>
      </c>
      <c r="BW19" s="493" t="s">
        <v>29</v>
      </c>
      <c r="BX19" s="476" t="s">
        <v>29</v>
      </c>
      <c r="BY19" s="491" t="s">
        <v>29</v>
      </c>
      <c r="BZ19" s="442" t="s">
        <v>29</v>
      </c>
      <c r="CA19" s="492" t="s">
        <v>29</v>
      </c>
      <c r="CB19" s="493" t="s">
        <v>29</v>
      </c>
      <c r="CC19" s="477"/>
    </row>
    <row r="20" s="164" customFormat="1" outlineLevel="1" spans="1:81">
      <c r="A20" s="451" t="s">
        <v>41</v>
      </c>
      <c r="B20" s="440">
        <v>44.7354569999999</v>
      </c>
      <c r="C20" s="441">
        <v>44.8</v>
      </c>
      <c r="D20" s="442">
        <v>0.998559308035712</v>
      </c>
      <c r="E20" s="443">
        <v>-0.0645430000000999</v>
      </c>
      <c r="F20" s="444">
        <v>41.90287</v>
      </c>
      <c r="G20" s="450">
        <v>0</v>
      </c>
      <c r="H20" s="441">
        <v>0</v>
      </c>
      <c r="I20" s="442" t="s">
        <v>29</v>
      </c>
      <c r="J20" s="443">
        <v>0</v>
      </c>
      <c r="K20" s="444">
        <v>0</v>
      </c>
      <c r="L20" s="450">
        <v>0</v>
      </c>
      <c r="M20" s="441">
        <v>0</v>
      </c>
      <c r="N20" s="442" t="s">
        <v>29</v>
      </c>
      <c r="O20" s="443">
        <v>0</v>
      </c>
      <c r="P20" s="444">
        <v>0</v>
      </c>
      <c r="Q20" s="440">
        <v>18.9811819999999</v>
      </c>
      <c r="R20" s="457">
        <v>20.17884528</v>
      </c>
      <c r="S20" s="442">
        <v>0.940647580999735</v>
      </c>
      <c r="T20" s="443">
        <v>-1.19766328000008</v>
      </c>
      <c r="U20" s="444">
        <v>41.90287</v>
      </c>
      <c r="V20" s="458">
        <v>0.424298381482947</v>
      </c>
      <c r="W20" s="442">
        <v>0.450420653571429</v>
      </c>
      <c r="X20" s="442">
        <v>0.942004719629627</v>
      </c>
      <c r="Y20" s="464">
        <v>-0.0261222720884817</v>
      </c>
      <c r="Z20" s="465">
        <v>1</v>
      </c>
      <c r="AA20" s="450">
        <v>25.754275</v>
      </c>
      <c r="AB20" s="441">
        <v>24.62115472</v>
      </c>
      <c r="AC20" s="442">
        <v>1.04602222328263</v>
      </c>
      <c r="AD20" s="443">
        <v>1.13312027999998</v>
      </c>
      <c r="AE20" s="466">
        <v>25.995304</v>
      </c>
      <c r="AF20" s="450">
        <v>0.290036999999999</v>
      </c>
      <c r="AG20" s="441">
        <v>0.54</v>
      </c>
      <c r="AH20" s="442">
        <v>0.537105555555553</v>
      </c>
      <c r="AI20" s="443">
        <v>-0.249963000000001</v>
      </c>
      <c r="AJ20" s="444">
        <v>0.314732</v>
      </c>
      <c r="AK20" s="476">
        <v>0.0259999999999999</v>
      </c>
      <c r="AL20" s="441">
        <v>0</v>
      </c>
      <c r="AM20" s="442" t="s">
        <v>29</v>
      </c>
      <c r="AN20" s="443">
        <v>0.0259999999999999</v>
      </c>
      <c r="AO20" s="444">
        <v>0.028</v>
      </c>
      <c r="AP20" s="450">
        <v>0</v>
      </c>
      <c r="AQ20" s="441">
        <v>0</v>
      </c>
      <c r="AR20" s="477" t="s">
        <v>29</v>
      </c>
      <c r="AS20" s="443">
        <v>0</v>
      </c>
      <c r="AT20" s="444">
        <v>0</v>
      </c>
      <c r="AU20" s="440">
        <v>18.7171449999999</v>
      </c>
      <c r="AV20" s="441">
        <v>19.63884528</v>
      </c>
      <c r="AW20" s="477">
        <v>0.95306749114528</v>
      </c>
      <c r="AX20" s="481">
        <v>-0.921700280000074</v>
      </c>
      <c r="AY20" s="444">
        <v>15.620834</v>
      </c>
      <c r="AZ20" s="458">
        <v>0.418396195214905</v>
      </c>
      <c r="BA20" s="442">
        <v>0.438367082142857</v>
      </c>
      <c r="BB20" s="442">
        <v>0.954442548855791</v>
      </c>
      <c r="BC20" s="464">
        <v>-0.0199708869279526</v>
      </c>
      <c r="BD20" s="465">
        <v>0.372786732746469</v>
      </c>
      <c r="BE20" s="476">
        <v>49</v>
      </c>
      <c r="BF20" s="491">
        <v>48</v>
      </c>
      <c r="BG20" s="442">
        <v>1.02083333333333</v>
      </c>
      <c r="BH20" s="492">
        <v>1</v>
      </c>
      <c r="BI20" s="493">
        <v>48.5</v>
      </c>
      <c r="BJ20" s="498">
        <v>0.758228084745761</v>
      </c>
      <c r="BK20" s="498">
        <v>0.777777777777778</v>
      </c>
      <c r="BL20" s="442">
        <v>0.974864680387407</v>
      </c>
      <c r="BM20" s="498">
        <v>-0.0195496930320167</v>
      </c>
      <c r="BN20" s="458">
        <v>0.575701618517053</v>
      </c>
      <c r="BO20" s="442">
        <v>0.549579346428571</v>
      </c>
      <c r="BP20" s="442">
        <v>1.04753139334336</v>
      </c>
      <c r="BQ20" s="442">
        <v>0.0261222720884817</v>
      </c>
      <c r="BR20" s="465">
        <v>0.620370490135878</v>
      </c>
      <c r="BS20" s="476">
        <v>1.73701092342921</v>
      </c>
      <c r="BT20" s="491">
        <v>1.81957347287244</v>
      </c>
      <c r="BU20" s="442">
        <v>0.954625328037517</v>
      </c>
      <c r="BV20" s="492">
        <v>-0.0825625494432223</v>
      </c>
      <c r="BW20" s="493">
        <v>1.61193998731463</v>
      </c>
      <c r="BX20" s="476">
        <v>0.726758761409511</v>
      </c>
      <c r="BY20" s="491">
        <v>0.797641114047635</v>
      </c>
      <c r="BZ20" s="442">
        <v>0.911135031294424</v>
      </c>
      <c r="CA20" s="492">
        <v>-0.0708823526381241</v>
      </c>
      <c r="CB20" s="493">
        <v>0.600909841254406</v>
      </c>
      <c r="CC20" s="477"/>
    </row>
    <row r="21" s="163" customFormat="1" spans="1:81">
      <c r="A21" s="445" t="s">
        <v>42</v>
      </c>
      <c r="B21" s="446">
        <v>75.3391259999999</v>
      </c>
      <c r="C21" s="447">
        <v>75.14</v>
      </c>
      <c r="D21" s="448">
        <v>1.00265006654245</v>
      </c>
      <c r="E21" s="447">
        <v>0.199125999999907</v>
      </c>
      <c r="F21" s="449">
        <v>78.927964</v>
      </c>
      <c r="G21" s="446">
        <v>27.386897</v>
      </c>
      <c r="H21" s="447">
        <v>20.4525</v>
      </c>
      <c r="I21" s="448">
        <v>1.33904886933138</v>
      </c>
      <c r="J21" s="447">
        <v>6.93439699999999</v>
      </c>
      <c r="K21" s="449">
        <v>24.557020000001</v>
      </c>
      <c r="L21" s="446">
        <v>0</v>
      </c>
      <c r="M21" s="447">
        <v>0</v>
      </c>
      <c r="N21" s="448" t="s">
        <v>29</v>
      </c>
      <c r="O21" s="447">
        <v>0</v>
      </c>
      <c r="P21" s="449">
        <v>-0.294775</v>
      </c>
      <c r="Q21" s="446">
        <v>22.1979539999999</v>
      </c>
      <c r="R21" s="447">
        <v>30.06634528</v>
      </c>
      <c r="S21" s="448">
        <v>0.738299044771694</v>
      </c>
      <c r="T21" s="447">
        <v>-7.86839128000006</v>
      </c>
      <c r="U21" s="459">
        <v>54.665718999999</v>
      </c>
      <c r="V21" s="460">
        <v>0.294640450169278</v>
      </c>
      <c r="W21" s="448">
        <v>0.400137680063881</v>
      </c>
      <c r="X21" s="448">
        <v>0.736347674436058</v>
      </c>
      <c r="Y21" s="467">
        <v>-0.105497229894603</v>
      </c>
      <c r="Z21" s="468">
        <v>0.692602675016411</v>
      </c>
      <c r="AA21" s="446">
        <v>57.840681</v>
      </c>
      <c r="AB21" s="447">
        <v>66.53018145</v>
      </c>
      <c r="AC21" s="448">
        <v>0.8693900984393</v>
      </c>
      <c r="AD21" s="447">
        <v>-8.68950045000004</v>
      </c>
      <c r="AE21" s="469">
        <v>69.1709749999999</v>
      </c>
      <c r="AF21" s="446">
        <v>11.638272</v>
      </c>
      <c r="AG21" s="447">
        <v>22.57902907</v>
      </c>
      <c r="AH21" s="448">
        <v>0.515446078922117</v>
      </c>
      <c r="AI21" s="447">
        <v>-10.94075707</v>
      </c>
      <c r="AJ21" s="449">
        <v>13.478359</v>
      </c>
      <c r="AK21" s="446">
        <v>0.0259999999999999</v>
      </c>
      <c r="AL21" s="447">
        <v>0</v>
      </c>
      <c r="AM21" s="448" t="s">
        <v>29</v>
      </c>
      <c r="AN21" s="447">
        <v>0.0259999999999999</v>
      </c>
      <c r="AO21" s="449">
        <v>0.028</v>
      </c>
      <c r="AP21" s="446">
        <v>0</v>
      </c>
      <c r="AQ21" s="447">
        <v>0</v>
      </c>
      <c r="AR21" s="467" t="s">
        <v>29</v>
      </c>
      <c r="AS21" s="447">
        <v>0</v>
      </c>
      <c r="AT21" s="449">
        <v>0.000123</v>
      </c>
      <c r="AU21" s="446">
        <v>-21.500724</v>
      </c>
      <c r="AV21" s="447">
        <v>-34.42171052</v>
      </c>
      <c r="AW21" s="467">
        <v>1.37537316782943</v>
      </c>
      <c r="AX21" s="482">
        <v>12.92098652</v>
      </c>
      <c r="AY21" s="449">
        <v>-27.9557380000009</v>
      </c>
      <c r="AZ21" s="460">
        <v>-0.285385896300417</v>
      </c>
      <c r="BA21" s="448">
        <v>-0.458101018365717</v>
      </c>
      <c r="BB21" s="448">
        <v>1.37702409543088</v>
      </c>
      <c r="BC21" s="467">
        <v>0.1727151220653</v>
      </c>
      <c r="BD21" s="468">
        <v>-0.354193071545605</v>
      </c>
      <c r="BE21" s="494">
        <v>115</v>
      </c>
      <c r="BF21" s="495">
        <v>111</v>
      </c>
      <c r="BG21" s="448">
        <v>1.03603603603604</v>
      </c>
      <c r="BH21" s="448">
        <v>4</v>
      </c>
      <c r="BI21" s="496">
        <v>113.750000003333</v>
      </c>
      <c r="BJ21" s="497">
        <v>0.547522718023255</v>
      </c>
      <c r="BK21" s="497">
        <v>0.564114114114114</v>
      </c>
      <c r="BL21" s="448">
        <v>0.970588581856502</v>
      </c>
      <c r="BM21" s="497">
        <v>-0.016591396090859</v>
      </c>
      <c r="BN21" s="460">
        <v>0.767737616175691</v>
      </c>
      <c r="BO21" s="448">
        <v>0.885416308890072</v>
      </c>
      <c r="BP21" s="448">
        <v>0.867092246288191</v>
      </c>
      <c r="BQ21" s="448">
        <v>-0.117678692714381</v>
      </c>
      <c r="BR21" s="468">
        <v>0.87638108845681</v>
      </c>
      <c r="BS21" s="494">
        <v>1.3025283364143</v>
      </c>
      <c r="BT21" s="495">
        <v>1.12941222107549</v>
      </c>
      <c r="BU21" s="448">
        <v>1.15327983185267</v>
      </c>
      <c r="BV21" s="448">
        <v>0.173116115338804</v>
      </c>
      <c r="BW21" s="496">
        <v>1.14105611493838</v>
      </c>
      <c r="BX21" s="494">
        <v>-0.371723216744285</v>
      </c>
      <c r="BY21" s="495">
        <v>-0.51738488862937</v>
      </c>
      <c r="BZ21" s="448">
        <v>1.28153445353026</v>
      </c>
      <c r="CA21" s="448">
        <v>0.145661671885085</v>
      </c>
      <c r="CB21" s="496">
        <v>-0.404154170155921</v>
      </c>
      <c r="CC21" s="477"/>
    </row>
    <row r="22" s="164" customFormat="1" outlineLevel="1" spans="1:81">
      <c r="A22" s="451" t="s">
        <v>43</v>
      </c>
      <c r="B22" s="440">
        <v>1.316667</v>
      </c>
      <c r="C22" s="441">
        <v>1.24</v>
      </c>
      <c r="D22" s="442">
        <v>1.06182822580645</v>
      </c>
      <c r="E22" s="443">
        <v>0.076667</v>
      </c>
      <c r="F22" s="444">
        <v>1.316667</v>
      </c>
      <c r="G22" s="450">
        <v>0</v>
      </c>
      <c r="H22" s="441">
        <v>0</v>
      </c>
      <c r="I22" s="442" t="s">
        <v>29</v>
      </c>
      <c r="J22" s="443">
        <v>0</v>
      </c>
      <c r="K22" s="444">
        <v>0</v>
      </c>
      <c r="L22" s="450">
        <v>0</v>
      </c>
      <c r="M22" s="441">
        <v>0</v>
      </c>
      <c r="N22" s="442" t="s">
        <v>29</v>
      </c>
      <c r="O22" s="443">
        <v>0</v>
      </c>
      <c r="P22" s="444">
        <v>0</v>
      </c>
      <c r="Q22" s="450">
        <v>0</v>
      </c>
      <c r="R22" s="457">
        <v>0</v>
      </c>
      <c r="S22" s="442" t="s">
        <v>29</v>
      </c>
      <c r="T22" s="443">
        <v>0</v>
      </c>
      <c r="U22" s="444">
        <v>1.316667</v>
      </c>
      <c r="V22" s="458">
        <v>0</v>
      </c>
      <c r="W22" s="442">
        <v>0</v>
      </c>
      <c r="X22" s="442" t="s">
        <v>29</v>
      </c>
      <c r="Y22" s="464">
        <v>0</v>
      </c>
      <c r="Z22" s="465">
        <v>1</v>
      </c>
      <c r="AA22" s="450">
        <v>53.1153910000001</v>
      </c>
      <c r="AB22" s="441">
        <v>63.4228636</v>
      </c>
      <c r="AC22" s="442">
        <v>0.83748017647062</v>
      </c>
      <c r="AD22" s="443">
        <v>-10.3074725999999</v>
      </c>
      <c r="AE22" s="466">
        <v>52.412892</v>
      </c>
      <c r="AF22" s="450">
        <v>13.140929</v>
      </c>
      <c r="AG22" s="441">
        <v>11.08998867</v>
      </c>
      <c r="AH22" s="442">
        <v>1.18493619705384</v>
      </c>
      <c r="AI22" s="443">
        <v>2.05094032999998</v>
      </c>
      <c r="AJ22" s="444">
        <v>10.75544</v>
      </c>
      <c r="AK22" s="450">
        <v>0</v>
      </c>
      <c r="AL22" s="441">
        <v>0</v>
      </c>
      <c r="AM22" s="442" t="s">
        <v>29</v>
      </c>
      <c r="AN22" s="443">
        <v>0</v>
      </c>
      <c r="AO22" s="444">
        <v>0</v>
      </c>
      <c r="AP22" s="450">
        <v>1.287944</v>
      </c>
      <c r="AQ22" s="441">
        <v>0</v>
      </c>
      <c r="AR22" s="477" t="s">
        <v>29</v>
      </c>
      <c r="AS22" s="443">
        <v>1.287944</v>
      </c>
      <c r="AT22" s="444">
        <v>0</v>
      </c>
      <c r="AU22" s="440">
        <v>-66.227597</v>
      </c>
      <c r="AV22" s="441">
        <v>-73.27285227</v>
      </c>
      <c r="AW22" s="477">
        <v>1.09615096248798</v>
      </c>
      <c r="AX22" s="481">
        <v>7.04525526999997</v>
      </c>
      <c r="AY22" s="444">
        <v>-61.8516649999999</v>
      </c>
      <c r="AZ22" s="458">
        <v>-50.2994280254613</v>
      </c>
      <c r="BA22" s="442">
        <v>-59.0910098951613</v>
      </c>
      <c r="BB22" s="442">
        <v>1.14878036244935</v>
      </c>
      <c r="BC22" s="464">
        <v>8.79158186970001</v>
      </c>
      <c r="BD22" s="465">
        <v>-46.9759362086237</v>
      </c>
      <c r="BE22" s="476">
        <v>77</v>
      </c>
      <c r="BF22" s="491">
        <v>79</v>
      </c>
      <c r="BG22" s="442">
        <v>0.974683544303797</v>
      </c>
      <c r="BH22" s="492">
        <v>-2</v>
      </c>
      <c r="BI22" s="493">
        <v>77.5</v>
      </c>
      <c r="BJ22" s="498">
        <v>0.0142805531453362</v>
      </c>
      <c r="BK22" s="498">
        <v>0.013107822410148</v>
      </c>
      <c r="BL22" s="442">
        <v>1.08946800608775</v>
      </c>
      <c r="BM22" s="498">
        <v>0.00117273073518823</v>
      </c>
      <c r="BN22" s="458">
        <v>40.3407930782803</v>
      </c>
      <c r="BO22" s="442">
        <v>51.1474706451613</v>
      </c>
      <c r="BP22" s="442">
        <v>0.788715308292506</v>
      </c>
      <c r="BQ22" s="442">
        <v>-10.806677566881</v>
      </c>
      <c r="BR22" s="465">
        <v>39.8072496690507</v>
      </c>
      <c r="BS22" s="476">
        <v>0.0247888036821568</v>
      </c>
      <c r="BT22" s="491">
        <v>0.0195513089383747</v>
      </c>
      <c r="BU22" s="442">
        <v>1.26788460866178</v>
      </c>
      <c r="BV22" s="492">
        <v>0.0052374947437821</v>
      </c>
      <c r="BW22" s="493">
        <v>0.025121052278512</v>
      </c>
      <c r="BX22" s="476">
        <v>-1.24686264664794</v>
      </c>
      <c r="BY22" s="491">
        <v>-1.15530658994086</v>
      </c>
      <c r="BZ22" s="442">
        <v>0.920751722958866</v>
      </c>
      <c r="CA22" s="492">
        <v>-0.0915560567070808</v>
      </c>
      <c r="CB22" s="493">
        <v>-1.18008494932888</v>
      </c>
      <c r="CC22" s="477"/>
    </row>
    <row r="23" s="164" customFormat="1" outlineLevel="1" spans="1:81">
      <c r="A23" s="451" t="s">
        <v>44</v>
      </c>
      <c r="B23" s="440">
        <v>2.53571199999989</v>
      </c>
      <c r="C23" s="441">
        <v>3.62</v>
      </c>
      <c r="D23" s="442">
        <v>0.700472928176765</v>
      </c>
      <c r="E23" s="443">
        <v>-1.08428800000011</v>
      </c>
      <c r="F23" s="444">
        <v>3.50417599999696</v>
      </c>
      <c r="G23" s="450">
        <v>0</v>
      </c>
      <c r="H23" s="441">
        <v>0</v>
      </c>
      <c r="I23" s="442" t="s">
        <v>29</v>
      </c>
      <c r="J23" s="443">
        <v>0</v>
      </c>
      <c r="K23" s="444">
        <v>0</v>
      </c>
      <c r="L23" s="450">
        <v>-8.77076189453874e-14</v>
      </c>
      <c r="M23" s="441">
        <v>0</v>
      </c>
      <c r="N23" s="442" t="s">
        <v>29</v>
      </c>
      <c r="O23" s="443">
        <v>-8.77076189453874e-14</v>
      </c>
      <c r="P23" s="444">
        <v>0.65085900000068</v>
      </c>
      <c r="Q23" s="450">
        <v>0</v>
      </c>
      <c r="R23" s="457">
        <v>0</v>
      </c>
      <c r="S23" s="442" t="s">
        <v>29</v>
      </c>
      <c r="T23" s="443">
        <v>0</v>
      </c>
      <c r="U23" s="444">
        <v>2.85331699999628</v>
      </c>
      <c r="V23" s="458">
        <v>0</v>
      </c>
      <c r="W23" s="442">
        <v>0</v>
      </c>
      <c r="X23" s="442" t="s">
        <v>29</v>
      </c>
      <c r="Y23" s="464">
        <v>0</v>
      </c>
      <c r="Z23" s="465">
        <v>0.814261897803865</v>
      </c>
      <c r="AA23" s="450">
        <v>21.409893</v>
      </c>
      <c r="AB23" s="441">
        <v>19.88003212</v>
      </c>
      <c r="AC23" s="442">
        <v>1.07695464830064</v>
      </c>
      <c r="AD23" s="443">
        <v>1.52986087999998</v>
      </c>
      <c r="AE23" s="466">
        <v>23.916433</v>
      </c>
      <c r="AF23" s="450">
        <v>-1.832454</v>
      </c>
      <c r="AG23" s="441">
        <v>2.822604</v>
      </c>
      <c r="AH23" s="442">
        <v>-0.649206902562315</v>
      </c>
      <c r="AI23" s="443">
        <v>-4.655058</v>
      </c>
      <c r="AJ23" s="444">
        <v>1.874746</v>
      </c>
      <c r="AK23" s="450">
        <v>0</v>
      </c>
      <c r="AL23" s="441">
        <v>0</v>
      </c>
      <c r="AM23" s="442" t="s">
        <v>29</v>
      </c>
      <c r="AN23" s="443">
        <v>0</v>
      </c>
      <c r="AO23" s="444">
        <v>0.2</v>
      </c>
      <c r="AP23" s="450">
        <v>0.759633</v>
      </c>
      <c r="AQ23" s="441">
        <v>0</v>
      </c>
      <c r="AR23" s="477" t="s">
        <v>29</v>
      </c>
      <c r="AS23" s="443">
        <v>0.759633</v>
      </c>
      <c r="AT23" s="444">
        <v>1.01541299999999</v>
      </c>
      <c r="AU23" s="440">
        <v>-17.80136</v>
      </c>
      <c r="AV23" s="441">
        <v>-19.08263612</v>
      </c>
      <c r="AW23" s="477">
        <v>1.06714355982804</v>
      </c>
      <c r="AX23" s="481">
        <v>1.28127612</v>
      </c>
      <c r="AY23" s="444">
        <v>-23.7532750000037</v>
      </c>
      <c r="AZ23" s="458">
        <v>-7.02026097601021</v>
      </c>
      <c r="BA23" s="442">
        <v>-5.27144644198895</v>
      </c>
      <c r="BB23" s="442">
        <v>0.668247690028429</v>
      </c>
      <c r="BC23" s="464">
        <v>-1.74881453402126</v>
      </c>
      <c r="BD23" s="465">
        <v>-6.77856220692804</v>
      </c>
      <c r="BE23" s="476">
        <v>19</v>
      </c>
      <c r="BF23" s="491">
        <v>23</v>
      </c>
      <c r="BG23" s="442">
        <v>0.826086956521739</v>
      </c>
      <c r="BH23" s="492">
        <v>-4</v>
      </c>
      <c r="BI23" s="493">
        <v>24.5</v>
      </c>
      <c r="BJ23" s="498">
        <v>0.111215438596486</v>
      </c>
      <c r="BK23" s="498">
        <v>0.128368794326241</v>
      </c>
      <c r="BL23" s="442">
        <v>0.866374411165998</v>
      </c>
      <c r="BM23" s="498">
        <v>-0.0171533557297548</v>
      </c>
      <c r="BN23" s="458">
        <v>8.44334569541057</v>
      </c>
      <c r="BO23" s="442">
        <v>5.4917215801105</v>
      </c>
      <c r="BP23" s="442">
        <v>1.53746790915076</v>
      </c>
      <c r="BQ23" s="442">
        <v>2.95162411530007</v>
      </c>
      <c r="BR23" s="465">
        <v>6.82512322441017</v>
      </c>
      <c r="BS23" s="476">
        <v>0.118436462993995</v>
      </c>
      <c r="BT23" s="491">
        <v>0.182092261126588</v>
      </c>
      <c r="BU23" s="442">
        <v>0.65042007969608</v>
      </c>
      <c r="BV23" s="492">
        <v>-0.0636557981325933</v>
      </c>
      <c r="BW23" s="493">
        <v>0.146517501167376</v>
      </c>
      <c r="BX23" s="476">
        <v>-0.831454879293419</v>
      </c>
      <c r="BY23" s="491">
        <v>-0.959889602029476</v>
      </c>
      <c r="BZ23" s="442">
        <v>1.13380155641285</v>
      </c>
      <c r="CA23" s="492">
        <v>0.128434722736057</v>
      </c>
      <c r="CB23" s="493">
        <v>-0.993177996066709</v>
      </c>
      <c r="CC23" s="477"/>
    </row>
    <row r="24" s="164" customFormat="1" outlineLevel="1" spans="1:81">
      <c r="A24" s="451" t="s">
        <v>45</v>
      </c>
      <c r="B24" s="440">
        <v>0</v>
      </c>
      <c r="C24" s="441">
        <v>63.16</v>
      </c>
      <c r="D24" s="442">
        <v>0</v>
      </c>
      <c r="E24" s="443">
        <v>-63.16</v>
      </c>
      <c r="F24" s="444">
        <v>0</v>
      </c>
      <c r="G24" s="450">
        <v>0</v>
      </c>
      <c r="H24" s="441">
        <v>0</v>
      </c>
      <c r="I24" s="442" t="s">
        <v>29</v>
      </c>
      <c r="J24" s="443">
        <v>0</v>
      </c>
      <c r="K24" s="444">
        <v>0</v>
      </c>
      <c r="L24" s="450">
        <v>0</v>
      </c>
      <c r="M24" s="441">
        <v>0</v>
      </c>
      <c r="N24" s="442" t="s">
        <v>29</v>
      </c>
      <c r="O24" s="443">
        <v>0</v>
      </c>
      <c r="P24" s="444">
        <v>0</v>
      </c>
      <c r="Q24" s="450">
        <v>0</v>
      </c>
      <c r="R24" s="457">
        <v>63.16</v>
      </c>
      <c r="S24" s="442">
        <v>0</v>
      </c>
      <c r="T24" s="443">
        <v>-63.16</v>
      </c>
      <c r="U24" s="444">
        <v>0</v>
      </c>
      <c r="V24" s="458" t="s">
        <v>29</v>
      </c>
      <c r="W24" s="442">
        <v>1</v>
      </c>
      <c r="X24" s="442" t="s">
        <v>29</v>
      </c>
      <c r="Y24" s="464" t="s">
        <v>29</v>
      </c>
      <c r="Z24" s="465" t="s">
        <v>29</v>
      </c>
      <c r="AA24" s="450">
        <v>3.70261599999999</v>
      </c>
      <c r="AB24" s="441">
        <v>3.29445267</v>
      </c>
      <c r="AC24" s="442">
        <v>1.12389412472573</v>
      </c>
      <c r="AD24" s="443">
        <v>0.408163329999989</v>
      </c>
      <c r="AE24" s="466">
        <v>4.98878999999999</v>
      </c>
      <c r="AF24" s="450">
        <v>40.6098489999999</v>
      </c>
      <c r="AG24" s="441">
        <v>107.285706</v>
      </c>
      <c r="AH24" s="442">
        <v>0.378520592482282</v>
      </c>
      <c r="AI24" s="443">
        <v>-66.6758570000001</v>
      </c>
      <c r="AJ24" s="444">
        <v>170.373189</v>
      </c>
      <c r="AK24" s="450">
        <v>0.850655</v>
      </c>
      <c r="AL24" s="441">
        <v>0</v>
      </c>
      <c r="AM24" s="442" t="s">
        <v>29</v>
      </c>
      <c r="AN24" s="443">
        <v>0.850655</v>
      </c>
      <c r="AO24" s="444">
        <v>0</v>
      </c>
      <c r="AP24" s="450">
        <v>0</v>
      </c>
      <c r="AQ24" s="441">
        <v>0</v>
      </c>
      <c r="AR24" s="477" t="s">
        <v>29</v>
      </c>
      <c r="AS24" s="443">
        <v>0</v>
      </c>
      <c r="AT24" s="444">
        <v>0</v>
      </c>
      <c r="AU24" s="440">
        <v>-43.4618099999999</v>
      </c>
      <c r="AV24" s="441">
        <v>-47.42015867</v>
      </c>
      <c r="AW24" s="477">
        <v>1.08347396510304</v>
      </c>
      <c r="AX24" s="481">
        <v>3.95834867000011</v>
      </c>
      <c r="AY24" s="444">
        <v>-175.361979</v>
      </c>
      <c r="AZ24" s="458" t="s">
        <v>29</v>
      </c>
      <c r="BA24" s="442">
        <v>-0.750794152469918</v>
      </c>
      <c r="BB24" s="442" t="s">
        <v>29</v>
      </c>
      <c r="BC24" s="464" t="s">
        <v>29</v>
      </c>
      <c r="BD24" s="465" t="s">
        <v>29</v>
      </c>
      <c r="BE24" s="476">
        <v>1</v>
      </c>
      <c r="BF24" s="491">
        <v>1</v>
      </c>
      <c r="BG24" s="442">
        <v>1</v>
      </c>
      <c r="BH24" s="492">
        <v>0</v>
      </c>
      <c r="BI24" s="493">
        <v>2</v>
      </c>
      <c r="BJ24" s="498">
        <v>0</v>
      </c>
      <c r="BK24" s="498">
        <v>52.6333333333333</v>
      </c>
      <c r="BL24" s="442">
        <v>0</v>
      </c>
      <c r="BM24" s="498">
        <v>-52.6333333333333</v>
      </c>
      <c r="BN24" s="458" t="s">
        <v>29</v>
      </c>
      <c r="BO24" s="442">
        <v>0.0521604285940469</v>
      </c>
      <c r="BP24" s="442" t="s">
        <v>29</v>
      </c>
      <c r="BQ24" s="442" t="s">
        <v>29</v>
      </c>
      <c r="BR24" s="465" t="s">
        <v>29</v>
      </c>
      <c r="BS24" s="476">
        <v>0</v>
      </c>
      <c r="BT24" s="491">
        <v>19.1716216096072</v>
      </c>
      <c r="BU24" s="442">
        <v>0</v>
      </c>
      <c r="BV24" s="492">
        <v>-19.1716216096072</v>
      </c>
      <c r="BW24" s="493">
        <v>0</v>
      </c>
      <c r="BX24" s="476">
        <v>-11.7381359557675</v>
      </c>
      <c r="BY24" s="491">
        <v>-14.393941397859</v>
      </c>
      <c r="BZ24" s="442">
        <v>1.18450856292124</v>
      </c>
      <c r="CA24" s="492">
        <v>2.65580544209147</v>
      </c>
      <c r="CB24" s="493">
        <v>-35.1512048011643</v>
      </c>
      <c r="CC24" s="477"/>
    </row>
    <row r="25" s="164" customFormat="1" outlineLevel="1" spans="1:81">
      <c r="A25" s="451" t="s">
        <v>46</v>
      </c>
      <c r="B25" s="440">
        <v>254.773555999999</v>
      </c>
      <c r="C25" s="441">
        <v>226.44661463</v>
      </c>
      <c r="D25" s="442">
        <v>1.12509324290974</v>
      </c>
      <c r="E25" s="443">
        <v>28.3269413699995</v>
      </c>
      <c r="F25" s="444">
        <v>216.261998</v>
      </c>
      <c r="G25" s="450">
        <v>0</v>
      </c>
      <c r="H25" s="441">
        <v>0</v>
      </c>
      <c r="I25" s="442" t="s">
        <v>29</v>
      </c>
      <c r="J25" s="443">
        <v>0</v>
      </c>
      <c r="K25" s="444">
        <v>0</v>
      </c>
      <c r="L25" s="450">
        <v>0</v>
      </c>
      <c r="M25" s="441">
        <v>0</v>
      </c>
      <c r="N25" s="442" t="s">
        <v>29</v>
      </c>
      <c r="O25" s="443">
        <v>0</v>
      </c>
      <c r="P25" s="444">
        <v>0</v>
      </c>
      <c r="Q25" s="450">
        <v>180.636696</v>
      </c>
      <c r="R25" s="457">
        <v>156.17460993</v>
      </c>
      <c r="S25" s="442">
        <v>1.15663292567828</v>
      </c>
      <c r="T25" s="443">
        <v>24.4620860699996</v>
      </c>
      <c r="U25" s="444">
        <v>145.152791</v>
      </c>
      <c r="V25" s="458">
        <v>0.709008810945827</v>
      </c>
      <c r="W25" s="442">
        <v>0.689675180992128</v>
      </c>
      <c r="X25" s="442">
        <v>1.02803295012862</v>
      </c>
      <c r="Y25" s="464">
        <v>0.0193336299536984</v>
      </c>
      <c r="Z25" s="465">
        <v>0.671189540198366</v>
      </c>
      <c r="AA25" s="450">
        <v>74.1368599999998</v>
      </c>
      <c r="AB25" s="441">
        <v>70.2720047</v>
      </c>
      <c r="AC25" s="442">
        <v>1.05499850639667</v>
      </c>
      <c r="AD25" s="443">
        <v>3.86485529999983</v>
      </c>
      <c r="AE25" s="466">
        <v>71.1092069999999</v>
      </c>
      <c r="AF25" s="450">
        <v>148.892569</v>
      </c>
      <c r="AG25" s="441">
        <v>157.32559599</v>
      </c>
      <c r="AH25" s="442">
        <v>0.946397616122579</v>
      </c>
      <c r="AI25" s="443">
        <v>-8.43302699000003</v>
      </c>
      <c r="AJ25" s="444">
        <v>103.26551</v>
      </c>
      <c r="AK25" s="450">
        <v>0</v>
      </c>
      <c r="AL25" s="441">
        <v>0</v>
      </c>
      <c r="AM25" s="442" t="s">
        <v>29</v>
      </c>
      <c r="AN25" s="443">
        <v>0</v>
      </c>
      <c r="AO25" s="444">
        <v>0</v>
      </c>
      <c r="AP25" s="450">
        <v>0</v>
      </c>
      <c r="AQ25" s="441">
        <v>0</v>
      </c>
      <c r="AR25" s="477" t="s">
        <v>29</v>
      </c>
      <c r="AS25" s="443">
        <v>0</v>
      </c>
      <c r="AT25" s="444">
        <v>0.0185999999999999</v>
      </c>
      <c r="AU25" s="440">
        <v>31.7441269999997</v>
      </c>
      <c r="AV25" s="441">
        <v>-1.15098606000001</v>
      </c>
      <c r="AW25" s="477">
        <v>29.5799404555772</v>
      </c>
      <c r="AX25" s="481">
        <v>32.8951130599997</v>
      </c>
      <c r="AY25" s="444">
        <v>41.8686809999998</v>
      </c>
      <c r="AZ25" s="458">
        <v>0.124597417009792</v>
      </c>
      <c r="BA25" s="442">
        <v>-0.00508281416297898</v>
      </c>
      <c r="BB25" s="442">
        <v>26.51347088731</v>
      </c>
      <c r="BC25" s="464">
        <v>0.129680231172771</v>
      </c>
      <c r="BD25" s="465">
        <v>0.193601656265101</v>
      </c>
      <c r="BE25" s="476">
        <v>91</v>
      </c>
      <c r="BF25" s="491">
        <v>96</v>
      </c>
      <c r="BG25" s="442">
        <v>0.947916666666667</v>
      </c>
      <c r="BH25" s="492">
        <v>-5</v>
      </c>
      <c r="BI25" s="493">
        <v>91</v>
      </c>
      <c r="BJ25" s="498">
        <v>2.33309117216117</v>
      </c>
      <c r="BK25" s="498">
        <v>1.96568241866319</v>
      </c>
      <c r="BL25" s="442">
        <v>1.18691155295973</v>
      </c>
      <c r="BM25" s="498">
        <v>0.367408753497973</v>
      </c>
      <c r="BN25" s="458">
        <v>0.290991189054173</v>
      </c>
      <c r="BO25" s="442">
        <v>0.310324819007872</v>
      </c>
      <c r="BP25" s="442">
        <v>0.93769873123423</v>
      </c>
      <c r="BQ25" s="442">
        <v>-0.0193336299536984</v>
      </c>
      <c r="BR25" s="465">
        <v>0.328810459801634</v>
      </c>
      <c r="BS25" s="476">
        <v>3.43653016866374</v>
      </c>
      <c r="BT25" s="491">
        <v>3.22242997900414</v>
      </c>
      <c r="BU25" s="442">
        <v>1.06644060260567</v>
      </c>
      <c r="BV25" s="492">
        <v>0.214100189659597</v>
      </c>
      <c r="BW25" s="493">
        <v>3.04126578151828</v>
      </c>
      <c r="BX25" s="476">
        <v>0.428182782491728</v>
      </c>
      <c r="BY25" s="491">
        <v>-0.0163790127364903</v>
      </c>
      <c r="BZ25" s="442">
        <v>28.1421606650194</v>
      </c>
      <c r="CA25" s="492">
        <v>0.444561795228219</v>
      </c>
      <c r="CB25" s="493">
        <v>0.588794092444315</v>
      </c>
      <c r="CC25" s="477"/>
    </row>
    <row r="26" s="164" customFormat="1" outlineLevel="1" spans="1:81">
      <c r="A26" s="451" t="s">
        <v>47</v>
      </c>
      <c r="B26" s="440">
        <v>0</v>
      </c>
      <c r="C26" s="441">
        <v>0</v>
      </c>
      <c r="D26" s="442" t="s">
        <v>29</v>
      </c>
      <c r="E26" s="443">
        <v>0</v>
      </c>
      <c r="F26" s="444">
        <v>0</v>
      </c>
      <c r="G26" s="450">
        <v>0</v>
      </c>
      <c r="H26" s="441">
        <v>0</v>
      </c>
      <c r="I26" s="442" t="s">
        <v>29</v>
      </c>
      <c r="J26" s="443">
        <v>0</v>
      </c>
      <c r="K26" s="444">
        <v>0</v>
      </c>
      <c r="L26" s="450">
        <v>0</v>
      </c>
      <c r="M26" s="441">
        <v>0</v>
      </c>
      <c r="N26" s="442" t="s">
        <v>29</v>
      </c>
      <c r="O26" s="443">
        <v>0</v>
      </c>
      <c r="P26" s="444">
        <v>0</v>
      </c>
      <c r="Q26" s="450">
        <v>0</v>
      </c>
      <c r="R26" s="457">
        <v>0</v>
      </c>
      <c r="S26" s="442" t="s">
        <v>29</v>
      </c>
      <c r="T26" s="443">
        <v>0</v>
      </c>
      <c r="U26" s="444">
        <v>0</v>
      </c>
      <c r="V26" s="458" t="s">
        <v>29</v>
      </c>
      <c r="W26" s="442" t="s">
        <v>29</v>
      </c>
      <c r="X26" s="442" t="s">
        <v>29</v>
      </c>
      <c r="Y26" s="464" t="s">
        <v>29</v>
      </c>
      <c r="Z26" s="465" t="s">
        <v>29</v>
      </c>
      <c r="AA26" s="450">
        <v>0</v>
      </c>
      <c r="AB26" s="441">
        <v>0</v>
      </c>
      <c r="AC26" s="442" t="s">
        <v>29</v>
      </c>
      <c r="AD26" s="443">
        <v>0</v>
      </c>
      <c r="AE26" s="466">
        <v>0</v>
      </c>
      <c r="AF26" s="450">
        <v>0</v>
      </c>
      <c r="AG26" s="441">
        <v>0</v>
      </c>
      <c r="AH26" s="442" t="s">
        <v>29</v>
      </c>
      <c r="AI26" s="443">
        <v>0</v>
      </c>
      <c r="AJ26" s="444">
        <v>0.000214999999999999</v>
      </c>
      <c r="AK26" s="450">
        <v>0</v>
      </c>
      <c r="AL26" s="441">
        <v>0</v>
      </c>
      <c r="AM26" s="442" t="s">
        <v>29</v>
      </c>
      <c r="AN26" s="443">
        <v>0</v>
      </c>
      <c r="AO26" s="444">
        <v>0</v>
      </c>
      <c r="AP26" s="450">
        <v>0</v>
      </c>
      <c r="AQ26" s="441">
        <v>0</v>
      </c>
      <c r="AR26" s="477" t="s">
        <v>29</v>
      </c>
      <c r="AS26" s="443">
        <v>0</v>
      </c>
      <c r="AT26" s="444">
        <v>0</v>
      </c>
      <c r="AU26" s="440">
        <v>0</v>
      </c>
      <c r="AV26" s="441">
        <v>0</v>
      </c>
      <c r="AW26" s="477" t="s">
        <v>29</v>
      </c>
      <c r="AX26" s="481">
        <v>0</v>
      </c>
      <c r="AY26" s="444">
        <v>-0.000214999999999999</v>
      </c>
      <c r="AZ26" s="458" t="s">
        <v>29</v>
      </c>
      <c r="BA26" s="442" t="s">
        <v>29</v>
      </c>
      <c r="BB26" s="442" t="s">
        <v>29</v>
      </c>
      <c r="BC26" s="464" t="s">
        <v>29</v>
      </c>
      <c r="BD26" s="465" t="s">
        <v>29</v>
      </c>
      <c r="BE26" s="476">
        <v>0</v>
      </c>
      <c r="BF26" s="491">
        <v>0</v>
      </c>
      <c r="BG26" s="442" t="s">
        <v>29</v>
      </c>
      <c r="BH26" s="492">
        <v>0</v>
      </c>
      <c r="BI26" s="493">
        <v>1.5</v>
      </c>
      <c r="BJ26" s="498" t="s">
        <v>29</v>
      </c>
      <c r="BK26" s="498" t="s">
        <v>29</v>
      </c>
      <c r="BL26" s="442" t="s">
        <v>29</v>
      </c>
      <c r="BM26" s="498" t="s">
        <v>29</v>
      </c>
      <c r="BN26" s="458" t="s">
        <v>29</v>
      </c>
      <c r="BO26" s="442" t="s">
        <v>29</v>
      </c>
      <c r="BP26" s="442" t="s">
        <v>29</v>
      </c>
      <c r="BQ26" s="442" t="s">
        <v>29</v>
      </c>
      <c r="BR26" s="465" t="s">
        <v>29</v>
      </c>
      <c r="BS26" s="476" t="s">
        <v>29</v>
      </c>
      <c r="BT26" s="491" t="s">
        <v>29</v>
      </c>
      <c r="BU26" s="442" t="s">
        <v>29</v>
      </c>
      <c r="BV26" s="492" t="s">
        <v>29</v>
      </c>
      <c r="BW26" s="493" t="s">
        <v>29</v>
      </c>
      <c r="BX26" s="476" t="s">
        <v>29</v>
      </c>
      <c r="BY26" s="491" t="s">
        <v>29</v>
      </c>
      <c r="BZ26" s="442" t="s">
        <v>29</v>
      </c>
      <c r="CA26" s="492" t="s">
        <v>29</v>
      </c>
      <c r="CB26" s="493" t="s">
        <v>29</v>
      </c>
      <c r="CC26" s="477"/>
    </row>
    <row r="27" s="163" customFormat="1" spans="1:81">
      <c r="A27" s="445" t="s">
        <v>48</v>
      </c>
      <c r="B27" s="446">
        <v>258.625934999999</v>
      </c>
      <c r="C27" s="447">
        <v>294.46661463</v>
      </c>
      <c r="D27" s="448">
        <v>0.878286101549968</v>
      </c>
      <c r="E27" s="447">
        <v>-35.8406796300006</v>
      </c>
      <c r="F27" s="449">
        <v>221.082840999997</v>
      </c>
      <c r="G27" s="446">
        <v>0</v>
      </c>
      <c r="H27" s="447">
        <v>0</v>
      </c>
      <c r="I27" s="448" t="s">
        <v>29</v>
      </c>
      <c r="J27" s="447">
        <v>0</v>
      </c>
      <c r="K27" s="449">
        <v>0</v>
      </c>
      <c r="L27" s="446">
        <v>-8.77076189453874e-14</v>
      </c>
      <c r="M27" s="447">
        <v>0</v>
      </c>
      <c r="N27" s="448" t="s">
        <v>29</v>
      </c>
      <c r="O27" s="447">
        <v>-8.77076189453874e-14</v>
      </c>
      <c r="P27" s="449">
        <v>0.65085900000068</v>
      </c>
      <c r="Q27" s="446">
        <v>258.625934999999</v>
      </c>
      <c r="R27" s="447">
        <v>294.46661463</v>
      </c>
      <c r="S27" s="448">
        <v>0.878286101549968</v>
      </c>
      <c r="T27" s="447">
        <v>-35.8406796300005</v>
      </c>
      <c r="U27" s="459">
        <v>220.431981999996</v>
      </c>
      <c r="V27" s="460">
        <v>1</v>
      </c>
      <c r="W27" s="448">
        <v>1</v>
      </c>
      <c r="X27" s="448">
        <v>1</v>
      </c>
      <c r="Y27" s="467">
        <v>0</v>
      </c>
      <c r="Z27" s="468">
        <v>0.997056040183595</v>
      </c>
      <c r="AA27" s="446">
        <v>152.36476</v>
      </c>
      <c r="AB27" s="447">
        <v>156.86935309</v>
      </c>
      <c r="AC27" s="448">
        <v>0.971284428721933</v>
      </c>
      <c r="AD27" s="447">
        <v>-4.50459309000016</v>
      </c>
      <c r="AE27" s="469">
        <v>152.427322</v>
      </c>
      <c r="AF27" s="446">
        <v>200.810893</v>
      </c>
      <c r="AG27" s="447">
        <v>278.52389466</v>
      </c>
      <c r="AH27" s="448">
        <v>0.720982640448619</v>
      </c>
      <c r="AI27" s="447">
        <v>-77.7130016600001</v>
      </c>
      <c r="AJ27" s="449">
        <v>286.2691</v>
      </c>
      <c r="AK27" s="446">
        <v>0.850655</v>
      </c>
      <c r="AL27" s="447">
        <v>0</v>
      </c>
      <c r="AM27" s="448" t="s">
        <v>29</v>
      </c>
      <c r="AN27" s="447">
        <v>0.850655</v>
      </c>
      <c r="AO27" s="449">
        <v>0.2</v>
      </c>
      <c r="AP27" s="446">
        <v>2.047577</v>
      </c>
      <c r="AQ27" s="447">
        <v>0</v>
      </c>
      <c r="AR27" s="467" t="s">
        <v>29</v>
      </c>
      <c r="AS27" s="447">
        <v>2.047577</v>
      </c>
      <c r="AT27" s="449">
        <v>1.03401299999999</v>
      </c>
      <c r="AU27" s="446">
        <v>-95.7466400000003</v>
      </c>
      <c r="AV27" s="447">
        <v>-140.92663312</v>
      </c>
      <c r="AW27" s="467">
        <v>1.32059229770663</v>
      </c>
      <c r="AX27" s="482">
        <v>45.1799931199998</v>
      </c>
      <c r="AY27" s="449">
        <v>-219.098453000004</v>
      </c>
      <c r="AZ27" s="460">
        <v>-0.370212832676663</v>
      </c>
      <c r="BA27" s="448">
        <v>-0.478582719121064</v>
      </c>
      <c r="BB27" s="448">
        <v>1.22643919664176</v>
      </c>
      <c r="BC27" s="467">
        <v>0.108369886444402</v>
      </c>
      <c r="BD27" s="468">
        <v>-0.991024233309934</v>
      </c>
      <c r="BE27" s="494">
        <v>188</v>
      </c>
      <c r="BF27" s="495">
        <v>199</v>
      </c>
      <c r="BG27" s="448">
        <v>0.944723618090452</v>
      </c>
      <c r="BH27" s="448">
        <v>-11</v>
      </c>
      <c r="BI27" s="496">
        <v>196.5</v>
      </c>
      <c r="BJ27" s="497">
        <v>1.14740876220053</v>
      </c>
      <c r="BK27" s="497">
        <v>1.23104772002508</v>
      </c>
      <c r="BL27" s="448">
        <v>0.93205872001221</v>
      </c>
      <c r="BM27" s="497">
        <v>-0.0836389578245542</v>
      </c>
      <c r="BN27" s="460">
        <v>0.589131789895705</v>
      </c>
      <c r="BO27" s="448">
        <v>0.532723729265906</v>
      </c>
      <c r="BP27" s="448">
        <v>1.10588614234911</v>
      </c>
      <c r="BQ27" s="448">
        <v>0.0564080606297989</v>
      </c>
      <c r="BR27" s="468">
        <v>0.689457948480055</v>
      </c>
      <c r="BS27" s="494">
        <v>1.69741306979383</v>
      </c>
      <c r="BT27" s="495">
        <v>1.87714559172726</v>
      </c>
      <c r="BU27" s="448">
        <v>0.904252220645257</v>
      </c>
      <c r="BV27" s="448">
        <v>-0.17973252193343</v>
      </c>
      <c r="BW27" s="496">
        <v>1.45041478193783</v>
      </c>
      <c r="BX27" s="494">
        <v>-0.628404100790763</v>
      </c>
      <c r="BY27" s="495">
        <v>-0.89836944147495</v>
      </c>
      <c r="BZ27" s="448">
        <v>1.30050592575918</v>
      </c>
      <c r="CA27" s="448">
        <v>0.269965340684187</v>
      </c>
      <c r="CB27" s="496">
        <v>-1.43739619725133</v>
      </c>
      <c r="CC27" s="477"/>
    </row>
    <row r="28" s="159" customFormat="1" ht="16.2" spans="1:16366">
      <c r="A28" s="204" t="s">
        <v>49</v>
      </c>
      <c r="B28" s="205">
        <v>854.994265999999</v>
      </c>
      <c r="C28" s="206">
        <v>930.79698645</v>
      </c>
      <c r="D28" s="234">
        <v>0.918561489182396</v>
      </c>
      <c r="E28" s="208">
        <v>-75.8027204500014</v>
      </c>
      <c r="F28" s="209">
        <v>1220.822716</v>
      </c>
      <c r="G28" s="205">
        <v>89.0543800000001</v>
      </c>
      <c r="H28" s="206">
        <v>47.87539</v>
      </c>
      <c r="I28" s="234">
        <v>1.86012855456635</v>
      </c>
      <c r="J28" s="206">
        <v>41.1789900000001</v>
      </c>
      <c r="K28" s="209">
        <v>94.908880000001</v>
      </c>
      <c r="L28" s="205">
        <v>-8.77076200041786e-14</v>
      </c>
      <c r="M28" s="206">
        <v>0</v>
      </c>
      <c r="N28" s="234" t="s">
        <v>29</v>
      </c>
      <c r="O28" s="206">
        <v>-8.77076200041786e-14</v>
      </c>
      <c r="P28" s="209">
        <v>0.54815500000068</v>
      </c>
      <c r="Q28" s="205">
        <v>677.626775999999</v>
      </c>
      <c r="R28" s="206">
        <v>-325.429945470001</v>
      </c>
      <c r="S28" s="234">
        <v>-2.08225083595592</v>
      </c>
      <c r="T28" s="208">
        <v>1003.05672147</v>
      </c>
      <c r="U28" s="209">
        <v>1125.36568099999</v>
      </c>
      <c r="V28" s="233">
        <v>0.792551252033777</v>
      </c>
      <c r="W28" s="234">
        <v>-0.349625052731605</v>
      </c>
      <c r="X28" s="234">
        <v>4.26686058633845</v>
      </c>
      <c r="Y28" s="207">
        <v>1.14217630476538</v>
      </c>
      <c r="Z28" s="251">
        <v>0.921809257192752</v>
      </c>
      <c r="AA28" s="205">
        <v>492.320077</v>
      </c>
      <c r="AB28" s="206">
        <v>458.98047283</v>
      </c>
      <c r="AC28" s="234">
        <v>1.07263839344718</v>
      </c>
      <c r="AD28" s="208">
        <v>33.3396041699998</v>
      </c>
      <c r="AE28" s="206">
        <v>470.969603</v>
      </c>
      <c r="AF28" s="205">
        <v>378.143273999999</v>
      </c>
      <c r="AG28" s="206">
        <v>502.3953508</v>
      </c>
      <c r="AH28" s="234">
        <v>0.752680679464599</v>
      </c>
      <c r="AI28" s="208">
        <v>-124.252076800001</v>
      </c>
      <c r="AJ28" s="209">
        <v>562.741504</v>
      </c>
      <c r="AK28" s="205">
        <v>0.876655</v>
      </c>
      <c r="AL28" s="206">
        <v>0</v>
      </c>
      <c r="AM28" s="234" t="s">
        <v>29</v>
      </c>
      <c r="AN28" s="208">
        <v>0.876655</v>
      </c>
      <c r="AO28" s="209">
        <v>0.228</v>
      </c>
      <c r="AP28" s="205">
        <v>2.047577</v>
      </c>
      <c r="AQ28" s="206">
        <v>0</v>
      </c>
      <c r="AR28" s="207" t="s">
        <v>29</v>
      </c>
      <c r="AS28" s="208">
        <v>2.047577</v>
      </c>
      <c r="AT28" s="209">
        <v>1.03413599999999</v>
      </c>
      <c r="AU28" s="205">
        <v>-105.694387000001</v>
      </c>
      <c r="AV28" s="206">
        <v>-78.45422718</v>
      </c>
      <c r="AW28" s="207">
        <v>0.652789138340467</v>
      </c>
      <c r="AX28" s="484">
        <v>-27.2401598200006</v>
      </c>
      <c r="AY28" s="209">
        <v>90.8484379999949</v>
      </c>
      <c r="AZ28" s="233">
        <v>-0.123619995131056</v>
      </c>
      <c r="BA28" s="234">
        <v>-0.0842871521095265</v>
      </c>
      <c r="BB28" s="234">
        <v>0.533347111189394</v>
      </c>
      <c r="BC28" s="207">
        <v>-0.0393328430215295</v>
      </c>
      <c r="BD28" s="251">
        <v>0.0744157499769157</v>
      </c>
      <c r="BE28" s="290">
        <v>560</v>
      </c>
      <c r="BF28" s="291">
        <v>569</v>
      </c>
      <c r="BG28" s="234">
        <v>0.984182776801406</v>
      </c>
      <c r="BH28" s="234">
        <v>-9</v>
      </c>
      <c r="BI28" s="277">
        <v>563.166666673333</v>
      </c>
      <c r="BJ28" s="499">
        <v>1.27155601725163</v>
      </c>
      <c r="BK28" s="499">
        <v>1.36240776705211</v>
      </c>
      <c r="BL28" s="234">
        <v>0.933315302512512</v>
      </c>
      <c r="BM28" s="499">
        <v>-0.0908517498004737</v>
      </c>
      <c r="BN28" s="233">
        <v>0.575816817232317</v>
      </c>
      <c r="BO28" s="234">
        <v>0.493104811802756</v>
      </c>
      <c r="BP28" s="234">
        <v>1.16773716956274</v>
      </c>
      <c r="BQ28" s="234">
        <v>0.0827120054295603</v>
      </c>
      <c r="BR28" s="251">
        <v>0.385780504267748</v>
      </c>
      <c r="BS28" s="290">
        <v>1.73666341460212</v>
      </c>
      <c r="BT28" s="291">
        <v>2.02796642025064</v>
      </c>
      <c r="BU28" s="234">
        <v>0.856357086222111</v>
      </c>
      <c r="BV28" s="234">
        <v>-0.291303005648517</v>
      </c>
      <c r="BW28" s="277">
        <v>2.59214757857737</v>
      </c>
      <c r="BX28" s="290">
        <v>-0.214686322857397</v>
      </c>
      <c r="BY28" s="291">
        <v>-0.170931514136677</v>
      </c>
      <c r="BZ28" s="234">
        <v>0.744021405638908</v>
      </c>
      <c r="CA28" s="234">
        <v>-0.0437548087207198</v>
      </c>
      <c r="CB28" s="277">
        <v>0.192896606110681</v>
      </c>
      <c r="CC28" s="477"/>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451" t="s">
        <v>50</v>
      </c>
      <c r="B29" s="440">
        <v>42.4844</v>
      </c>
      <c r="C29" s="441">
        <v>140.7</v>
      </c>
      <c r="D29" s="442">
        <v>0.301950248756219</v>
      </c>
      <c r="E29" s="443">
        <v>-98.2156</v>
      </c>
      <c r="F29" s="441">
        <v>217.086675</v>
      </c>
      <c r="G29" s="440">
        <v>0.843014999999998</v>
      </c>
      <c r="H29" s="441">
        <v>0.55</v>
      </c>
      <c r="I29" s="442">
        <v>1.53275454545454</v>
      </c>
      <c r="J29" s="443">
        <v>0.293014999999998</v>
      </c>
      <c r="K29" s="444">
        <v>0.28881</v>
      </c>
      <c r="L29" s="440">
        <v>38.81108</v>
      </c>
      <c r="M29" s="441">
        <v>119.15756</v>
      </c>
      <c r="N29" s="442">
        <v>0.325712275410809</v>
      </c>
      <c r="O29" s="443">
        <v>-80.34648</v>
      </c>
      <c r="P29" s="444">
        <v>187.872941</v>
      </c>
      <c r="Q29" s="440">
        <v>3.67331999999998</v>
      </c>
      <c r="R29" s="441">
        <v>21.54244</v>
      </c>
      <c r="S29" s="442">
        <v>0.170515503350595</v>
      </c>
      <c r="T29" s="443">
        <v>-17.86912</v>
      </c>
      <c r="U29" s="444">
        <v>29.2137339999998</v>
      </c>
      <c r="V29" s="458">
        <v>0.0864627957556181</v>
      </c>
      <c r="W29" s="442">
        <v>0.153109026297086</v>
      </c>
      <c r="X29" s="442">
        <v>0.564713902548433</v>
      </c>
      <c r="Y29" s="464">
        <v>-0.066646230541468</v>
      </c>
      <c r="Z29" s="465">
        <v>0.134571751121988</v>
      </c>
      <c r="AA29" s="440">
        <v>14.257542</v>
      </c>
      <c r="AB29" s="441">
        <v>17.81132445</v>
      </c>
      <c r="AC29" s="442">
        <v>0.800476238587635</v>
      </c>
      <c r="AD29" s="443">
        <v>-3.55378245000002</v>
      </c>
      <c r="AE29" s="466">
        <v>-29.182158</v>
      </c>
      <c r="AF29" s="440">
        <v>17.556583</v>
      </c>
      <c r="AG29" s="441">
        <v>15.29162034</v>
      </c>
      <c r="AH29" s="442">
        <v>1.14811789788393</v>
      </c>
      <c r="AI29" s="443">
        <v>2.26496265999999</v>
      </c>
      <c r="AJ29" s="444">
        <v>31.057581999999</v>
      </c>
      <c r="AK29" s="440">
        <v>0.1</v>
      </c>
      <c r="AL29" s="441">
        <v>0</v>
      </c>
      <c r="AM29" s="442" t="s">
        <v>29</v>
      </c>
      <c r="AN29" s="443">
        <v>0.1</v>
      </c>
      <c r="AO29" s="444">
        <v>0</v>
      </c>
      <c r="AP29" s="440">
        <v>0</v>
      </c>
      <c r="AQ29" s="441">
        <v>0</v>
      </c>
      <c r="AR29" s="477" t="s">
        <v>29</v>
      </c>
      <c r="AS29" s="443">
        <v>0</v>
      </c>
      <c r="AT29" s="444">
        <v>0.0839479999999999</v>
      </c>
      <c r="AU29" s="440">
        <v>-28.88382</v>
      </c>
      <c r="AV29" s="441">
        <v>-12.11050479</v>
      </c>
      <c r="AW29" s="477">
        <v>-0.38502197066552</v>
      </c>
      <c r="AX29" s="481">
        <v>-16.77331521</v>
      </c>
      <c r="AY29" s="444">
        <v>26.9655520000008</v>
      </c>
      <c r="AZ29" s="458">
        <v>-0.679868845976405</v>
      </c>
      <c r="BA29" s="442">
        <v>-0.0860732394456289</v>
      </c>
      <c r="BB29" s="442">
        <v>-5.89872497369949</v>
      </c>
      <c r="BC29" s="464">
        <v>-0.593795606530776</v>
      </c>
      <c r="BD29" s="465">
        <v>0.124215601901871</v>
      </c>
      <c r="BE29" s="490">
        <v>34</v>
      </c>
      <c r="BF29" s="491">
        <v>43</v>
      </c>
      <c r="BG29" s="442">
        <v>0.790697674418605</v>
      </c>
      <c r="BH29" s="492">
        <v>-9</v>
      </c>
      <c r="BI29" s="493">
        <v>35.75</v>
      </c>
      <c r="BJ29" s="498">
        <v>1.02125961538462</v>
      </c>
      <c r="BK29" s="498">
        <v>2.72674418604651</v>
      </c>
      <c r="BL29" s="442">
        <v>0.374534443168771</v>
      </c>
      <c r="BM29" s="498">
        <v>-1.7054845706619</v>
      </c>
      <c r="BN29" s="458">
        <v>0.335594759488188</v>
      </c>
      <c r="BO29" s="442">
        <v>0.126590792110874</v>
      </c>
      <c r="BP29" s="442">
        <v>2.65102029849263</v>
      </c>
      <c r="BQ29" s="442">
        <v>0.209003967377314</v>
      </c>
      <c r="BR29" s="465">
        <v>-0.134426297698834</v>
      </c>
      <c r="BS29" s="490">
        <v>2.97978431345319</v>
      </c>
      <c r="BT29" s="491">
        <v>7.89946870009434</v>
      </c>
      <c r="BU29" s="442">
        <v>0.377213256559597</v>
      </c>
      <c r="BV29" s="492">
        <v>-4.91968438664115</v>
      </c>
      <c r="BW29" s="493">
        <v>-7.43902061663842</v>
      </c>
      <c r="BX29" s="490">
        <v>-2.02586252244602</v>
      </c>
      <c r="BY29" s="491">
        <v>-0.679932860916471</v>
      </c>
      <c r="BZ29" s="442">
        <v>-0.979503769997803</v>
      </c>
      <c r="CA29" s="492">
        <v>-1.34592966152955</v>
      </c>
      <c r="CB29" s="493">
        <v>-0.924042423456169</v>
      </c>
      <c r="CC29" s="477"/>
    </row>
    <row r="30" s="159" customFormat="1" outlineLevel="2" spans="1:81">
      <c r="A30" s="451" t="s">
        <v>51</v>
      </c>
      <c r="B30" s="440">
        <v>17.451471</v>
      </c>
      <c r="C30" s="441">
        <v>30</v>
      </c>
      <c r="D30" s="442">
        <v>0.5817157</v>
      </c>
      <c r="E30" s="443">
        <v>-12.548529</v>
      </c>
      <c r="F30" s="441">
        <v>44.8890399999999</v>
      </c>
      <c r="G30" s="440">
        <v>11.5059189999999</v>
      </c>
      <c r="H30" s="441">
        <v>19.2</v>
      </c>
      <c r="I30" s="442">
        <v>0.599266614583327</v>
      </c>
      <c r="J30" s="443">
        <v>-7.69408100000013</v>
      </c>
      <c r="K30" s="444">
        <v>89.1992190000001</v>
      </c>
      <c r="L30" s="440">
        <v>0</v>
      </c>
      <c r="M30" s="441">
        <v>0</v>
      </c>
      <c r="N30" s="442" t="s">
        <v>29</v>
      </c>
      <c r="O30" s="443">
        <v>0</v>
      </c>
      <c r="P30" s="444">
        <v>0</v>
      </c>
      <c r="Q30" s="440">
        <v>5.94555200000013</v>
      </c>
      <c r="R30" s="441">
        <v>10.8</v>
      </c>
      <c r="S30" s="442">
        <v>0.550514074074086</v>
      </c>
      <c r="T30" s="461">
        <v>-4.85444799999987</v>
      </c>
      <c r="U30" s="462">
        <v>-44.3101790000002</v>
      </c>
      <c r="V30" s="458">
        <v>0.340690592787286</v>
      </c>
      <c r="W30" s="442">
        <v>0.36</v>
      </c>
      <c r="X30" s="442">
        <v>0.946362757742461</v>
      </c>
      <c r="Y30" s="464">
        <v>-0.0193094072127141</v>
      </c>
      <c r="Z30" s="462">
        <v>-0.987104625093348</v>
      </c>
      <c r="AA30" s="470">
        <v>8.99582200000001</v>
      </c>
      <c r="AB30" s="441">
        <v>14.07374005</v>
      </c>
      <c r="AC30" s="471">
        <v>0.639191996444471</v>
      </c>
      <c r="AD30" s="461">
        <v>-5.07791804999999</v>
      </c>
      <c r="AE30" s="471">
        <v>14.956951</v>
      </c>
      <c r="AF30" s="472">
        <v>4.66612299999996</v>
      </c>
      <c r="AG30" s="441">
        <v>6.463564</v>
      </c>
      <c r="AH30" s="471">
        <v>0.721911781178304</v>
      </c>
      <c r="AI30" s="461">
        <v>-1.79744100000004</v>
      </c>
      <c r="AJ30" s="462">
        <v>3.67893099999999</v>
      </c>
      <c r="AK30" s="470">
        <v>0</v>
      </c>
      <c r="AL30" s="441">
        <v>0</v>
      </c>
      <c r="AM30" s="471" t="s">
        <v>29</v>
      </c>
      <c r="AN30" s="461">
        <v>0</v>
      </c>
      <c r="AO30" s="462">
        <v>0</v>
      </c>
      <c r="AP30" s="470">
        <v>0</v>
      </c>
      <c r="AQ30" s="441">
        <v>0</v>
      </c>
      <c r="AR30" s="478" t="s">
        <v>29</v>
      </c>
      <c r="AS30" s="461">
        <v>0</v>
      </c>
      <c r="AT30" s="462">
        <v>0</v>
      </c>
      <c r="AU30" s="440">
        <v>-7.71639299999984</v>
      </c>
      <c r="AV30" s="479">
        <v>-9.73730405</v>
      </c>
      <c r="AW30" s="477">
        <v>1.20754318029128</v>
      </c>
      <c r="AX30" s="481">
        <v>2.02091105000016</v>
      </c>
      <c r="AY30" s="444">
        <v>-62.9460610000002</v>
      </c>
      <c r="AZ30" s="485">
        <v>-0.44216289847428</v>
      </c>
      <c r="BA30" s="442">
        <v>-0.324576801666667</v>
      </c>
      <c r="BB30" s="471">
        <v>0.637724889136189</v>
      </c>
      <c r="BC30" s="486">
        <v>-0.117586096807613</v>
      </c>
      <c r="BD30" s="462">
        <v>-1.40225901467263</v>
      </c>
      <c r="BE30" s="470">
        <v>38</v>
      </c>
      <c r="BF30" s="479">
        <v>38</v>
      </c>
      <c r="BG30" s="442">
        <v>1</v>
      </c>
      <c r="BH30" s="500">
        <v>0</v>
      </c>
      <c r="BI30" s="462">
        <v>38.66666667</v>
      </c>
      <c r="BJ30" s="498">
        <v>0.384393634361234</v>
      </c>
      <c r="BK30" s="498">
        <v>0.657894736842105</v>
      </c>
      <c r="BL30" s="471">
        <v>0.584278324229075</v>
      </c>
      <c r="BM30" s="498">
        <v>-0.273501102480872</v>
      </c>
      <c r="BN30" s="485">
        <v>0.515476431757529</v>
      </c>
      <c r="BO30" s="471">
        <v>0.469124668333333</v>
      </c>
      <c r="BP30" s="471">
        <v>1.09880478805105</v>
      </c>
      <c r="BQ30" s="471">
        <v>0.0463517634241961</v>
      </c>
      <c r="BR30" s="462">
        <v>0.333198281807765</v>
      </c>
      <c r="BS30" s="470">
        <v>1.93995290258077</v>
      </c>
      <c r="BT30" s="479">
        <v>2.1316295379493</v>
      </c>
      <c r="BU30" s="442">
        <v>0.910079762005493</v>
      </c>
      <c r="BV30" s="500">
        <v>-0.191676635368521</v>
      </c>
      <c r="BW30" s="462">
        <v>3.00121595638041</v>
      </c>
      <c r="BX30" s="470">
        <v>-0.857775198308707</v>
      </c>
      <c r="BY30" s="479">
        <v>-0.691877497765777</v>
      </c>
      <c r="BZ30" s="442">
        <v>0.760220991319056</v>
      </c>
      <c r="CA30" s="492">
        <v>-0.16589770054293</v>
      </c>
      <c r="CB30" s="493">
        <v>-4.20848212981377</v>
      </c>
      <c r="CC30" s="477"/>
    </row>
    <row r="31" s="159" customFormat="1" outlineLevel="2" spans="1:81">
      <c r="A31" s="451" t="s">
        <v>52</v>
      </c>
      <c r="B31" s="440">
        <v>18.8668999999999</v>
      </c>
      <c r="C31" s="441">
        <v>40</v>
      </c>
      <c r="D31" s="442">
        <v>0.471672499999998</v>
      </c>
      <c r="E31" s="443">
        <v>-21.1331000000001</v>
      </c>
      <c r="F31" s="441">
        <v>32.5986519999999</v>
      </c>
      <c r="G31" s="440">
        <v>12.6948410000001</v>
      </c>
      <c r="H31" s="441">
        <v>25.4</v>
      </c>
      <c r="I31" s="442">
        <v>0.499796889763782</v>
      </c>
      <c r="J31" s="443">
        <v>-12.7051589999999</v>
      </c>
      <c r="K31" s="444">
        <v>84.5014940000001</v>
      </c>
      <c r="L31" s="440">
        <v>0</v>
      </c>
      <c r="M31" s="441">
        <v>0</v>
      </c>
      <c r="N31" s="442" t="s">
        <v>29</v>
      </c>
      <c r="O31" s="443">
        <v>0</v>
      </c>
      <c r="P31" s="444">
        <v>0</v>
      </c>
      <c r="Q31" s="440">
        <v>6.17205899999983</v>
      </c>
      <c r="R31" s="441">
        <v>14.6</v>
      </c>
      <c r="S31" s="442">
        <v>0.422743767123276</v>
      </c>
      <c r="T31" s="443">
        <v>-8.42794100000017</v>
      </c>
      <c r="U31" s="444">
        <v>-51.9028420000002</v>
      </c>
      <c r="V31" s="458">
        <v>0.327136890533149</v>
      </c>
      <c r="W31" s="442">
        <v>0.365</v>
      </c>
      <c r="X31" s="442">
        <v>0.896265453515475</v>
      </c>
      <c r="Y31" s="464">
        <v>-0.0378631094668515</v>
      </c>
      <c r="Z31" s="465">
        <v>-1.59217755384487</v>
      </c>
      <c r="AA31" s="440">
        <v>7.768929</v>
      </c>
      <c r="AB31" s="441">
        <v>11.05043428</v>
      </c>
      <c r="AC31" s="442">
        <v>0.703042867198518</v>
      </c>
      <c r="AD31" s="443">
        <v>-3.28150528</v>
      </c>
      <c r="AE31" s="466">
        <v>12.40777</v>
      </c>
      <c r="AF31" s="473">
        <v>5.593962</v>
      </c>
      <c r="AG31" s="441">
        <v>3.58683333</v>
      </c>
      <c r="AH31" s="442">
        <v>1.55958236286379</v>
      </c>
      <c r="AI31" s="443">
        <v>2.00712867</v>
      </c>
      <c r="AJ31" s="444">
        <v>5.88483899999999</v>
      </c>
      <c r="AK31" s="440">
        <v>0</v>
      </c>
      <c r="AL31" s="441">
        <v>0</v>
      </c>
      <c r="AM31" s="442" t="s">
        <v>29</v>
      </c>
      <c r="AN31" s="443">
        <v>0</v>
      </c>
      <c r="AO31" s="444">
        <v>0</v>
      </c>
      <c r="AP31" s="440">
        <v>0</v>
      </c>
      <c r="AQ31" s="441">
        <v>0</v>
      </c>
      <c r="AR31" s="477" t="s">
        <v>29</v>
      </c>
      <c r="AS31" s="443">
        <v>0</v>
      </c>
      <c r="AT31" s="444">
        <v>0</v>
      </c>
      <c r="AU31" s="440">
        <v>-7.19083200000017</v>
      </c>
      <c r="AV31" s="441">
        <v>-0.0372676099999998</v>
      </c>
      <c r="AW31" s="477">
        <v>-190.951251770645</v>
      </c>
      <c r="AX31" s="481">
        <v>-7.15356439000017</v>
      </c>
      <c r="AY31" s="444">
        <v>-70.1954510000002</v>
      </c>
      <c r="AZ31" s="458">
        <v>-0.381134791619196</v>
      </c>
      <c r="BA31" s="442">
        <v>-0.000931690249999995</v>
      </c>
      <c r="BB31" s="442">
        <v>-407.078866736233</v>
      </c>
      <c r="BC31" s="464">
        <v>-0.380203101369196</v>
      </c>
      <c r="BD31" s="465">
        <v>-2.15332373252736</v>
      </c>
      <c r="BE31" s="490">
        <v>37</v>
      </c>
      <c r="BF31" s="491">
        <v>36</v>
      </c>
      <c r="BG31" s="442">
        <v>1.02777777777778</v>
      </c>
      <c r="BH31" s="492">
        <v>1</v>
      </c>
      <c r="BI31" s="493">
        <v>36.25</v>
      </c>
      <c r="BJ31" s="498">
        <v>0.424930180180178</v>
      </c>
      <c r="BK31" s="498">
        <v>0.925925925925926</v>
      </c>
      <c r="BL31" s="442">
        <v>0.458924594594592</v>
      </c>
      <c r="BM31" s="498">
        <v>-0.500995745745748</v>
      </c>
      <c r="BN31" s="458">
        <v>0.411775596414887</v>
      </c>
      <c r="BO31" s="442">
        <v>0.276260857</v>
      </c>
      <c r="BP31" s="442">
        <v>1.49053181433839</v>
      </c>
      <c r="BQ31" s="442">
        <v>0.135514739414887</v>
      </c>
      <c r="BR31" s="465">
        <v>0.380622180328194</v>
      </c>
      <c r="BS31" s="490">
        <v>2.42850719835384</v>
      </c>
      <c r="BT31" s="491">
        <v>3.61976724049618</v>
      </c>
      <c r="BU31" s="442">
        <v>0.670901479847901</v>
      </c>
      <c r="BV31" s="492">
        <v>-1.19126004214234</v>
      </c>
      <c r="BW31" s="493">
        <v>2.62727726255402</v>
      </c>
      <c r="BX31" s="490">
        <v>-0.925588584990308</v>
      </c>
      <c r="BY31" s="491">
        <v>-0.00337250184523968</v>
      </c>
      <c r="BZ31" s="442">
        <v>-272.451617067841</v>
      </c>
      <c r="CA31" s="492">
        <v>-0.922216083145068</v>
      </c>
      <c r="CB31" s="493">
        <v>-5.65737848138708</v>
      </c>
      <c r="CC31" s="477"/>
    </row>
    <row r="32" s="159" customFormat="1" outlineLevel="2" spans="1:81">
      <c r="A32" s="451" t="s">
        <v>53</v>
      </c>
      <c r="B32" s="440">
        <v>-1.83258699999999</v>
      </c>
      <c r="C32" s="441">
        <v>7</v>
      </c>
      <c r="D32" s="442">
        <v>-0.261798142857141</v>
      </c>
      <c r="E32" s="443">
        <v>-8.83258699999999</v>
      </c>
      <c r="F32" s="441">
        <v>4.38460300000001</v>
      </c>
      <c r="G32" s="440">
        <v>0</v>
      </c>
      <c r="H32" s="441">
        <v>0</v>
      </c>
      <c r="I32" s="442" t="s">
        <v>29</v>
      </c>
      <c r="J32" s="443">
        <v>0</v>
      </c>
      <c r="K32" s="444">
        <v>0</v>
      </c>
      <c r="L32" s="440">
        <v>9.76996261670138e-15</v>
      </c>
      <c r="M32" s="441">
        <v>5.005</v>
      </c>
      <c r="N32" s="442">
        <v>1.95204048285742e-15</v>
      </c>
      <c r="O32" s="443">
        <v>-5.00499999999999</v>
      </c>
      <c r="P32" s="444">
        <v>-41.7643179999999</v>
      </c>
      <c r="Q32" s="440">
        <v>-1.832587</v>
      </c>
      <c r="R32" s="441">
        <v>1.995</v>
      </c>
      <c r="S32" s="442">
        <v>-0.918589974937343</v>
      </c>
      <c r="T32" s="443">
        <v>-3.827587</v>
      </c>
      <c r="U32" s="444">
        <v>46.1489209999999</v>
      </c>
      <c r="V32" s="458">
        <v>1.00000000000001</v>
      </c>
      <c r="W32" s="442">
        <v>0.285</v>
      </c>
      <c r="X32" s="442">
        <v>3.50877192982458</v>
      </c>
      <c r="Y32" s="464">
        <v>0.715000000000005</v>
      </c>
      <c r="Z32" s="465">
        <v>10.5252222379084</v>
      </c>
      <c r="AA32" s="440">
        <v>0.866586999999997</v>
      </c>
      <c r="AB32" s="441">
        <v>0.7122</v>
      </c>
      <c r="AC32" s="442">
        <v>1.2167747823645</v>
      </c>
      <c r="AD32" s="443">
        <v>0.154386999999997</v>
      </c>
      <c r="AE32" s="466">
        <v>0.323241999999999</v>
      </c>
      <c r="AF32" s="440">
        <v>0.149273</v>
      </c>
      <c r="AG32" s="441">
        <v>0.357503</v>
      </c>
      <c r="AH32" s="442">
        <v>0.417543349286579</v>
      </c>
      <c r="AI32" s="443">
        <v>-0.20823</v>
      </c>
      <c r="AJ32" s="444">
        <v>0.145237</v>
      </c>
      <c r="AK32" s="440">
        <v>0</v>
      </c>
      <c r="AL32" s="441">
        <v>0</v>
      </c>
      <c r="AM32" s="442" t="s">
        <v>29</v>
      </c>
      <c r="AN32" s="443">
        <v>0</v>
      </c>
      <c r="AO32" s="444">
        <v>0.01887</v>
      </c>
      <c r="AP32" s="440">
        <v>0</v>
      </c>
      <c r="AQ32" s="441">
        <v>0</v>
      </c>
      <c r="AR32" s="477" t="s">
        <v>29</v>
      </c>
      <c r="AS32" s="443">
        <v>0</v>
      </c>
      <c r="AT32" s="444">
        <v>0</v>
      </c>
      <c r="AU32" s="440">
        <v>-2.848447</v>
      </c>
      <c r="AV32" s="441">
        <v>0.925297</v>
      </c>
      <c r="AW32" s="477">
        <v>-3.07841374174994</v>
      </c>
      <c r="AX32" s="481">
        <v>-3.773744</v>
      </c>
      <c r="AY32" s="444">
        <v>45.6993119999999</v>
      </c>
      <c r="AZ32" s="458">
        <v>1.55433111770411</v>
      </c>
      <c r="BA32" s="442">
        <v>0.132185285714286</v>
      </c>
      <c r="BB32" s="442">
        <v>11.7587302497779</v>
      </c>
      <c r="BC32" s="464">
        <v>1.42214583198982</v>
      </c>
      <c r="BD32" s="465">
        <v>10.4226795447615</v>
      </c>
      <c r="BE32" s="490">
        <v>4</v>
      </c>
      <c r="BF32" s="491">
        <v>3</v>
      </c>
      <c r="BG32" s="442">
        <v>1.33333333333333</v>
      </c>
      <c r="BH32" s="492">
        <v>1</v>
      </c>
      <c r="BI32" s="493">
        <v>1.83333333333333</v>
      </c>
      <c r="BJ32" s="498">
        <v>-0.381788958333331</v>
      </c>
      <c r="BK32" s="498">
        <v>1.94444444444444</v>
      </c>
      <c r="BL32" s="442">
        <v>-0.196348607142856</v>
      </c>
      <c r="BM32" s="498">
        <v>-2.32623340277778</v>
      </c>
      <c r="BN32" s="458">
        <v>-0.472876321833562</v>
      </c>
      <c r="BO32" s="442">
        <v>0.101742857142857</v>
      </c>
      <c r="BP32" s="442">
        <v>-4.64775941145034</v>
      </c>
      <c r="BQ32" s="442">
        <v>-0.574619178976419</v>
      </c>
      <c r="BR32" s="465">
        <v>0.07372206788163</v>
      </c>
      <c r="BS32" s="490">
        <v>-2.11471785291032</v>
      </c>
      <c r="BT32" s="491">
        <v>9.828699803426</v>
      </c>
      <c r="BU32" s="442">
        <v>-0.215157436406104</v>
      </c>
      <c r="BV32" s="492">
        <v>-11.9434176563363</v>
      </c>
      <c r="BW32" s="493">
        <v>13.5644594452454</v>
      </c>
      <c r="BX32" s="490">
        <v>-3.28697176394292</v>
      </c>
      <c r="BY32" s="491">
        <v>1.29920949171581</v>
      </c>
      <c r="BZ32" s="442">
        <v>-2.52997825593312</v>
      </c>
      <c r="CA32" s="492">
        <v>-4.58618125565873</v>
      </c>
      <c r="CB32" s="493">
        <v>141.378013995706</v>
      </c>
      <c r="CC32" s="477"/>
    </row>
    <row r="33" s="159" customFormat="1" outlineLevel="2" spans="1:81">
      <c r="A33" s="451" t="s">
        <v>54</v>
      </c>
      <c r="B33" s="440">
        <v>17.453731</v>
      </c>
      <c r="C33" s="441">
        <v>20</v>
      </c>
      <c r="D33" s="442">
        <v>0.872686549999999</v>
      </c>
      <c r="E33" s="443">
        <v>-2.54626900000002</v>
      </c>
      <c r="F33" s="441">
        <v>19.525684</v>
      </c>
      <c r="G33" s="440">
        <v>0</v>
      </c>
      <c r="H33" s="441">
        <v>0</v>
      </c>
      <c r="I33" s="442" t="s">
        <v>29</v>
      </c>
      <c r="J33" s="443">
        <v>0</v>
      </c>
      <c r="K33" s="444">
        <v>0</v>
      </c>
      <c r="L33" s="440">
        <v>12.215701</v>
      </c>
      <c r="M33" s="441">
        <v>13.8</v>
      </c>
      <c r="N33" s="442">
        <v>0.885195724637681</v>
      </c>
      <c r="O33" s="443">
        <v>-1.584299</v>
      </c>
      <c r="P33" s="444">
        <v>13.6380940000001</v>
      </c>
      <c r="Q33" s="440">
        <v>5.23802999999998</v>
      </c>
      <c r="R33" s="441">
        <v>6.2</v>
      </c>
      <c r="S33" s="442">
        <v>0.844843548387093</v>
      </c>
      <c r="T33" s="443">
        <v>-0.961970000000022</v>
      </c>
      <c r="U33" s="444">
        <v>5.88758999999988</v>
      </c>
      <c r="V33" s="458">
        <v>0.300109472295636</v>
      </c>
      <c r="W33" s="442">
        <v>0.31</v>
      </c>
      <c r="X33" s="442">
        <v>0.968095071921407</v>
      </c>
      <c r="Y33" s="464">
        <v>-0.00989052770436388</v>
      </c>
      <c r="Z33" s="465">
        <v>0.301530537931469</v>
      </c>
      <c r="AA33" s="440">
        <v>1.85034300000001</v>
      </c>
      <c r="AB33" s="441">
        <v>2.96130835</v>
      </c>
      <c r="AC33" s="442">
        <v>0.624839692901283</v>
      </c>
      <c r="AD33" s="443">
        <v>-1.11096534999999</v>
      </c>
      <c r="AE33" s="466">
        <v>-6.765197</v>
      </c>
      <c r="AF33" s="440">
        <v>1.002493</v>
      </c>
      <c r="AG33" s="441">
        <v>1.309107</v>
      </c>
      <c r="AH33" s="442">
        <v>0.765783851129051</v>
      </c>
      <c r="AI33" s="443">
        <v>-0.306614000000001</v>
      </c>
      <c r="AJ33" s="444">
        <v>0.699023</v>
      </c>
      <c r="AK33" s="440">
        <v>0.01176</v>
      </c>
      <c r="AL33" s="441">
        <v>0.14</v>
      </c>
      <c r="AM33" s="442">
        <v>0.084</v>
      </c>
      <c r="AN33" s="443">
        <v>-0.12824</v>
      </c>
      <c r="AO33" s="444">
        <v>0.03996</v>
      </c>
      <c r="AP33" s="440">
        <v>0</v>
      </c>
      <c r="AQ33" s="441">
        <v>0</v>
      </c>
      <c r="AR33" s="477" t="s">
        <v>29</v>
      </c>
      <c r="AS33" s="443">
        <v>0</v>
      </c>
      <c r="AT33" s="444">
        <v>0</v>
      </c>
      <c r="AU33" s="440">
        <v>2.39695399999997</v>
      </c>
      <c r="AV33" s="441">
        <v>2.06958465</v>
      </c>
      <c r="AW33" s="477">
        <v>1.15818118384284</v>
      </c>
      <c r="AX33" s="481">
        <v>0.327369349999973</v>
      </c>
      <c r="AY33" s="444">
        <v>11.9937239999999</v>
      </c>
      <c r="AZ33" s="458">
        <v>0.137331897689954</v>
      </c>
      <c r="BA33" s="442">
        <v>0.1034792325</v>
      </c>
      <c r="BB33" s="442">
        <v>1.32714453298592</v>
      </c>
      <c r="BC33" s="464">
        <v>0.0338526651899539</v>
      </c>
      <c r="BD33" s="465">
        <v>0.614253718333242</v>
      </c>
      <c r="BE33" s="490">
        <v>7</v>
      </c>
      <c r="BF33" s="491">
        <v>7</v>
      </c>
      <c r="BG33" s="442">
        <v>1</v>
      </c>
      <c r="BH33" s="492">
        <v>0</v>
      </c>
      <c r="BI33" s="493">
        <v>7.58333333</v>
      </c>
      <c r="BJ33" s="498">
        <v>2.1285037804878</v>
      </c>
      <c r="BK33" s="498">
        <v>2.38095238095238</v>
      </c>
      <c r="BL33" s="442">
        <v>0.893971587804877</v>
      </c>
      <c r="BM33" s="498">
        <v>-0.252448600464579</v>
      </c>
      <c r="BN33" s="458">
        <v>0.106014181151297</v>
      </c>
      <c r="BO33" s="442">
        <v>0.1480654175</v>
      </c>
      <c r="BP33" s="442">
        <v>0.715995557512928</v>
      </c>
      <c r="BQ33" s="442">
        <v>-0.042051236348703</v>
      </c>
      <c r="BR33" s="465">
        <v>-0.346476825088433</v>
      </c>
      <c r="BS33" s="490">
        <v>9.43270031556307</v>
      </c>
      <c r="BT33" s="491">
        <v>6.75377152129396</v>
      </c>
      <c r="BU33" s="442">
        <v>1.39665671037623</v>
      </c>
      <c r="BV33" s="492">
        <v>2.67892879426911</v>
      </c>
      <c r="BW33" s="493">
        <v>-2.88619592304555</v>
      </c>
      <c r="BX33" s="490">
        <v>1.2954106346769</v>
      </c>
      <c r="BY33" s="491">
        <v>0.698875093503856</v>
      </c>
      <c r="BZ33" s="442">
        <v>1.85356531763391</v>
      </c>
      <c r="CA33" s="492">
        <v>0.596535541173047</v>
      </c>
      <c r="CB33" s="493">
        <v>-1.77285657756897</v>
      </c>
      <c r="CC33" s="477"/>
    </row>
    <row r="34" s="159" customFormat="1" outlineLevel="2" spans="1:81">
      <c r="A34" s="451" t="s">
        <v>55</v>
      </c>
      <c r="B34" s="440">
        <v>26.158988</v>
      </c>
      <c r="C34" s="441">
        <v>26</v>
      </c>
      <c r="D34" s="442">
        <v>1.00611492307692</v>
      </c>
      <c r="E34" s="443">
        <v>0.158987999999997</v>
      </c>
      <c r="F34" s="441">
        <v>29.3240170000001</v>
      </c>
      <c r="G34" s="440">
        <v>0</v>
      </c>
      <c r="H34" s="441">
        <v>0</v>
      </c>
      <c r="I34" s="442" t="s">
        <v>29</v>
      </c>
      <c r="J34" s="443">
        <v>0</v>
      </c>
      <c r="K34" s="444">
        <v>0</v>
      </c>
      <c r="L34" s="440">
        <v>20.035098</v>
      </c>
      <c r="M34" s="441">
        <v>18.2</v>
      </c>
      <c r="N34" s="442">
        <v>1.10082956043956</v>
      </c>
      <c r="O34" s="443">
        <v>1.835098</v>
      </c>
      <c r="P34" s="444">
        <v>-213.582344999999</v>
      </c>
      <c r="Q34" s="440">
        <v>6.12389</v>
      </c>
      <c r="R34" s="441">
        <v>7.8</v>
      </c>
      <c r="S34" s="442">
        <v>0.785114102564103</v>
      </c>
      <c r="T34" s="443">
        <v>-1.67611</v>
      </c>
      <c r="U34" s="444">
        <v>242.906361999999</v>
      </c>
      <c r="V34" s="458">
        <v>0.234102710701194</v>
      </c>
      <c r="W34" s="442">
        <v>0.3</v>
      </c>
      <c r="X34" s="442">
        <v>0.78034236900398</v>
      </c>
      <c r="Y34" s="464">
        <v>-0.0658972892988061</v>
      </c>
      <c r="Z34" s="465">
        <v>8.28352957236378</v>
      </c>
      <c r="AA34" s="440">
        <v>2.00316</v>
      </c>
      <c r="AB34" s="441">
        <v>2.65137602</v>
      </c>
      <c r="AC34" s="442">
        <v>0.755517129554486</v>
      </c>
      <c r="AD34" s="443">
        <v>-0.648216020000004</v>
      </c>
      <c r="AE34" s="466">
        <v>2.40245199999999</v>
      </c>
      <c r="AF34" s="440">
        <v>0.101464</v>
      </c>
      <c r="AG34" s="441">
        <v>0.34</v>
      </c>
      <c r="AH34" s="442">
        <v>0.298423529411764</v>
      </c>
      <c r="AI34" s="443">
        <v>-0.238536</v>
      </c>
      <c r="AJ34" s="444">
        <v>0.775982999999998</v>
      </c>
      <c r="AK34" s="440">
        <v>0.024</v>
      </c>
      <c r="AL34" s="441">
        <v>0</v>
      </c>
      <c r="AM34" s="442" t="s">
        <v>29</v>
      </c>
      <c r="AN34" s="443">
        <v>0.024</v>
      </c>
      <c r="AO34" s="444">
        <v>0.0747699999999999</v>
      </c>
      <c r="AP34" s="440">
        <v>0</v>
      </c>
      <c r="AQ34" s="441">
        <v>0</v>
      </c>
      <c r="AR34" s="477" t="s">
        <v>29</v>
      </c>
      <c r="AS34" s="443">
        <v>0</v>
      </c>
      <c r="AT34" s="444">
        <v>0</v>
      </c>
      <c r="AU34" s="440">
        <v>4.04326600000001</v>
      </c>
      <c r="AV34" s="441">
        <v>4.80862398</v>
      </c>
      <c r="AW34" s="477">
        <v>0.840836384133327</v>
      </c>
      <c r="AX34" s="481">
        <v>-0.765357979999995</v>
      </c>
      <c r="AY34" s="444">
        <v>239.802696999999</v>
      </c>
      <c r="AZ34" s="458">
        <v>0.154565077211703</v>
      </c>
      <c r="BA34" s="442">
        <v>0.184947076153846</v>
      </c>
      <c r="BB34" s="442">
        <v>0.835725984027612</v>
      </c>
      <c r="BC34" s="464">
        <v>-0.0303819989421434</v>
      </c>
      <c r="BD34" s="465">
        <v>8.17768919585602</v>
      </c>
      <c r="BE34" s="490">
        <v>6</v>
      </c>
      <c r="BF34" s="491">
        <v>6</v>
      </c>
      <c r="BG34" s="442">
        <v>1</v>
      </c>
      <c r="BH34" s="492">
        <v>0</v>
      </c>
      <c r="BI34" s="493">
        <v>6</v>
      </c>
      <c r="BJ34" s="498">
        <v>3.63319277777778</v>
      </c>
      <c r="BK34" s="498">
        <v>3.61111111111111</v>
      </c>
      <c r="BL34" s="442">
        <v>1.00611492307692</v>
      </c>
      <c r="BM34" s="498">
        <v>0.0220816666666663</v>
      </c>
      <c r="BN34" s="458">
        <v>0.0765763568529485</v>
      </c>
      <c r="BO34" s="442">
        <v>0.101976000769231</v>
      </c>
      <c r="BP34" s="442">
        <v>0.750925279235444</v>
      </c>
      <c r="BQ34" s="442">
        <v>-0.0253996439162823</v>
      </c>
      <c r="BR34" s="465">
        <v>0.0819277931805858</v>
      </c>
      <c r="BS34" s="490">
        <v>13.0588609996206</v>
      </c>
      <c r="BT34" s="491">
        <v>9.80622884263696</v>
      </c>
      <c r="BU34" s="442">
        <v>1.33169041934259</v>
      </c>
      <c r="BV34" s="492">
        <v>3.25263215698366</v>
      </c>
      <c r="BW34" s="493">
        <v>12.2058700860622</v>
      </c>
      <c r="BX34" s="490">
        <v>2.01844385870325</v>
      </c>
      <c r="BY34" s="491">
        <v>1.81363335254122</v>
      </c>
      <c r="BZ34" s="442">
        <v>1.11292828612523</v>
      </c>
      <c r="CA34" s="492">
        <v>0.204810506162034</v>
      </c>
      <c r="CB34" s="493">
        <v>99.8158119288128</v>
      </c>
      <c r="CC34" s="477"/>
    </row>
    <row r="35" s="159" customFormat="1" outlineLevel="2" spans="1:81">
      <c r="A35" s="451" t="s">
        <v>56</v>
      </c>
      <c r="B35" s="440">
        <v>23.92236</v>
      </c>
      <c r="C35" s="441">
        <v>35</v>
      </c>
      <c r="D35" s="442">
        <v>0.683496</v>
      </c>
      <c r="E35" s="443">
        <v>-11.07764</v>
      </c>
      <c r="F35" s="441">
        <v>24.402084</v>
      </c>
      <c r="G35" s="440">
        <v>0</v>
      </c>
      <c r="H35" s="441">
        <v>0</v>
      </c>
      <c r="I35" s="442" t="s">
        <v>29</v>
      </c>
      <c r="J35" s="443">
        <v>0</v>
      </c>
      <c r="K35" s="444">
        <v>0</v>
      </c>
      <c r="L35" s="440">
        <v>15.792368</v>
      </c>
      <c r="M35" s="441">
        <v>24.5</v>
      </c>
      <c r="N35" s="442">
        <v>0.644586448979592</v>
      </c>
      <c r="O35" s="443">
        <v>-8.70763199999999</v>
      </c>
      <c r="P35" s="444">
        <v>13.7550149999999</v>
      </c>
      <c r="Q35" s="440">
        <v>8.12999199999998</v>
      </c>
      <c r="R35" s="441">
        <v>10.5</v>
      </c>
      <c r="S35" s="442">
        <v>0.774284952380951</v>
      </c>
      <c r="T35" s="443">
        <v>-2.37000800000002</v>
      </c>
      <c r="U35" s="444">
        <v>10.6470690000001</v>
      </c>
      <c r="V35" s="458">
        <v>0.339849078435405</v>
      </c>
      <c r="W35" s="442">
        <v>0.3</v>
      </c>
      <c r="X35" s="442">
        <v>1.13283026145135</v>
      </c>
      <c r="Y35" s="464">
        <v>0.0398490784354046</v>
      </c>
      <c r="Z35" s="465">
        <v>0.436318021034601</v>
      </c>
      <c r="AA35" s="440">
        <v>1.210382</v>
      </c>
      <c r="AB35" s="441">
        <v>2.08670901</v>
      </c>
      <c r="AC35" s="442">
        <v>0.580043501130039</v>
      </c>
      <c r="AD35" s="443">
        <v>-0.876327010000003</v>
      </c>
      <c r="AE35" s="466">
        <v>1.91415</v>
      </c>
      <c r="AF35" s="440">
        <v>0.417908</v>
      </c>
      <c r="AG35" s="441">
        <v>1.020265</v>
      </c>
      <c r="AH35" s="442">
        <v>0.409607307905299</v>
      </c>
      <c r="AI35" s="443">
        <v>-0.602357</v>
      </c>
      <c r="AJ35" s="444">
        <v>0.50857999999999</v>
      </c>
      <c r="AK35" s="440">
        <v>0.12608</v>
      </c>
      <c r="AL35" s="441">
        <v>0.05</v>
      </c>
      <c r="AM35" s="442">
        <v>2.5216</v>
      </c>
      <c r="AN35" s="443">
        <v>0.0760799999999999</v>
      </c>
      <c r="AO35" s="444">
        <v>0</v>
      </c>
      <c r="AP35" s="440">
        <v>0</v>
      </c>
      <c r="AQ35" s="441">
        <v>0</v>
      </c>
      <c r="AR35" s="477" t="s">
        <v>29</v>
      </c>
      <c r="AS35" s="443">
        <v>0</v>
      </c>
      <c r="AT35" s="444">
        <v>0</v>
      </c>
      <c r="AU35" s="440">
        <v>6.62778199999998</v>
      </c>
      <c r="AV35" s="441">
        <v>7.44302599</v>
      </c>
      <c r="AW35" s="477">
        <v>0.890468743345069</v>
      </c>
      <c r="AX35" s="481">
        <v>-0.815243990000015</v>
      </c>
      <c r="AY35" s="444">
        <v>8.22433900000011</v>
      </c>
      <c r="AZ35" s="458">
        <v>0.27705385254632</v>
      </c>
      <c r="BA35" s="442">
        <v>0.212657885428571</v>
      </c>
      <c r="BB35" s="442">
        <v>1.30281485677322</v>
      </c>
      <c r="BC35" s="464">
        <v>0.0643959671177488</v>
      </c>
      <c r="BD35" s="465">
        <v>0.337034287727233</v>
      </c>
      <c r="BE35" s="490">
        <v>6</v>
      </c>
      <c r="BF35" s="491">
        <v>6</v>
      </c>
      <c r="BG35" s="442">
        <v>1</v>
      </c>
      <c r="BH35" s="492">
        <v>0</v>
      </c>
      <c r="BI35" s="493">
        <v>3</v>
      </c>
      <c r="BJ35" s="498">
        <v>3.32255</v>
      </c>
      <c r="BK35" s="498">
        <v>4.86111111111111</v>
      </c>
      <c r="BL35" s="442">
        <v>0.683496</v>
      </c>
      <c r="BM35" s="498">
        <v>-1.53856111111111</v>
      </c>
      <c r="BN35" s="458">
        <v>0.0505962622416851</v>
      </c>
      <c r="BO35" s="442">
        <v>0.0596202574285714</v>
      </c>
      <c r="BP35" s="442">
        <v>0.848642129771116</v>
      </c>
      <c r="BQ35" s="442">
        <v>-0.00902399518688635</v>
      </c>
      <c r="BR35" s="465">
        <v>0.0784420707673984</v>
      </c>
      <c r="BS35" s="490">
        <v>19.7643058141975</v>
      </c>
      <c r="BT35" s="491">
        <v>16.7728225796083</v>
      </c>
      <c r="BU35" s="442">
        <v>1.17835300053947</v>
      </c>
      <c r="BV35" s="492">
        <v>2.99148323458928</v>
      </c>
      <c r="BW35" s="493">
        <v>12.7482611080636</v>
      </c>
      <c r="BX35" s="490">
        <v>5.47577706872706</v>
      </c>
      <c r="BY35" s="491">
        <v>3.56687298244809</v>
      </c>
      <c r="BZ35" s="442">
        <v>1.53517579562612</v>
      </c>
      <c r="CA35" s="492">
        <v>1.90890408627898</v>
      </c>
      <c r="CB35" s="493">
        <v>4.29660110231701</v>
      </c>
      <c r="CC35" s="477"/>
    </row>
    <row r="36" s="159" customFormat="1" outlineLevel="2" spans="1:81">
      <c r="A36" s="451" t="s">
        <v>57</v>
      </c>
      <c r="B36" s="440">
        <v>14.480778</v>
      </c>
      <c r="C36" s="441">
        <v>5</v>
      </c>
      <c r="D36" s="442">
        <v>2.8961556</v>
      </c>
      <c r="E36" s="443">
        <v>9.480778</v>
      </c>
      <c r="F36" s="441">
        <v>0</v>
      </c>
      <c r="G36" s="440">
        <v>0</v>
      </c>
      <c r="H36" s="441">
        <v>1</v>
      </c>
      <c r="I36" s="442">
        <v>0</v>
      </c>
      <c r="J36" s="443">
        <v>-1</v>
      </c>
      <c r="K36" s="444">
        <v>0</v>
      </c>
      <c r="L36" s="440">
        <v>12.260746</v>
      </c>
      <c r="M36" s="441">
        <v>3</v>
      </c>
      <c r="N36" s="442">
        <v>4.08691533333333</v>
      </c>
      <c r="O36" s="443">
        <v>9.26074599999999</v>
      </c>
      <c r="P36" s="444">
        <v>0</v>
      </c>
      <c r="Q36" s="440">
        <v>2.22003200000001</v>
      </c>
      <c r="R36" s="441">
        <v>2</v>
      </c>
      <c r="S36" s="442">
        <v>1.110016</v>
      </c>
      <c r="T36" s="443">
        <v>0.220032000000007</v>
      </c>
      <c r="U36" s="444">
        <v>0</v>
      </c>
      <c r="V36" s="458">
        <v>0.153308889895281</v>
      </c>
      <c r="W36" s="442">
        <v>0.4</v>
      </c>
      <c r="X36" s="442">
        <v>0.383272224738202</v>
      </c>
      <c r="Y36" s="464">
        <v>-0.246691110104719</v>
      </c>
      <c r="Z36" s="465" t="s">
        <v>29</v>
      </c>
      <c r="AA36" s="440">
        <v>8.41472599999997</v>
      </c>
      <c r="AB36" s="441">
        <v>11.22422</v>
      </c>
      <c r="AC36" s="442">
        <v>0.749693608999108</v>
      </c>
      <c r="AD36" s="443">
        <v>-2.80949400000003</v>
      </c>
      <c r="AE36" s="466">
        <v>1.86</v>
      </c>
      <c r="AF36" s="440">
        <v>17.980876</v>
      </c>
      <c r="AG36" s="441">
        <v>15.518399</v>
      </c>
      <c r="AH36" s="442">
        <v>1.15868112425773</v>
      </c>
      <c r="AI36" s="443">
        <v>2.46247699999999</v>
      </c>
      <c r="AJ36" s="444">
        <v>0.499848999999999</v>
      </c>
      <c r="AK36" s="440">
        <v>0.0018</v>
      </c>
      <c r="AL36" s="441">
        <v>0</v>
      </c>
      <c r="AM36" s="442" t="s">
        <v>29</v>
      </c>
      <c r="AN36" s="443">
        <v>0.0018</v>
      </c>
      <c r="AO36" s="444">
        <v>0</v>
      </c>
      <c r="AP36" s="440">
        <v>0</v>
      </c>
      <c r="AQ36" s="441">
        <v>0</v>
      </c>
      <c r="AR36" s="477" t="s">
        <v>29</v>
      </c>
      <c r="AS36" s="443">
        <v>0</v>
      </c>
      <c r="AT36" s="444">
        <v>0</v>
      </c>
      <c r="AU36" s="440">
        <v>-24.17377</v>
      </c>
      <c r="AV36" s="441">
        <v>-25.742619</v>
      </c>
      <c r="AW36" s="477">
        <v>1.06094364369065</v>
      </c>
      <c r="AX36" s="481">
        <v>1.56884900000005</v>
      </c>
      <c r="AY36" s="444">
        <v>-2.359849</v>
      </c>
      <c r="AZ36" s="458">
        <v>-1.66936956011617</v>
      </c>
      <c r="BA36" s="442">
        <v>-5.1485238</v>
      </c>
      <c r="BB36" s="442">
        <v>1.67575762976639</v>
      </c>
      <c r="BC36" s="464">
        <v>3.47915423988383</v>
      </c>
      <c r="BD36" s="465" t="s">
        <v>29</v>
      </c>
      <c r="BE36" s="490">
        <v>47</v>
      </c>
      <c r="BF36" s="491">
        <v>50</v>
      </c>
      <c r="BG36" s="442">
        <v>0.94</v>
      </c>
      <c r="BH36" s="492">
        <v>-3</v>
      </c>
      <c r="BI36" s="493">
        <v>16.08333333</v>
      </c>
      <c r="BJ36" s="498">
        <v>0.260445647482014</v>
      </c>
      <c r="BK36" s="498">
        <v>0.0833333333333333</v>
      </c>
      <c r="BL36" s="442">
        <v>3.12534776978417</v>
      </c>
      <c r="BM36" s="498">
        <v>0.177112314148681</v>
      </c>
      <c r="BN36" s="458">
        <v>0.581096264302924</v>
      </c>
      <c r="BO36" s="442">
        <v>2.244844</v>
      </c>
      <c r="BP36" s="442">
        <v>0.258858194290082</v>
      </c>
      <c r="BQ36" s="442">
        <v>-1.66374773569708</v>
      </c>
      <c r="BR36" s="465" t="s">
        <v>29</v>
      </c>
      <c r="BS36" s="490">
        <v>1.72088526709011</v>
      </c>
      <c r="BT36" s="491">
        <v>0.44546525281935</v>
      </c>
      <c r="BU36" s="442">
        <v>3.86311896651562</v>
      </c>
      <c r="BV36" s="492">
        <v>1.27542001427076</v>
      </c>
      <c r="BW36" s="493">
        <v>0</v>
      </c>
      <c r="BX36" s="490">
        <v>-2.87279348133261</v>
      </c>
      <c r="BY36" s="491">
        <v>-2.29348845621344</v>
      </c>
      <c r="BZ36" s="442">
        <v>0.747413149802546</v>
      </c>
      <c r="CA36" s="492">
        <v>-0.579305025119173</v>
      </c>
      <c r="CB36" s="493">
        <v>-1.26873602150538</v>
      </c>
      <c r="CC36" s="477"/>
    </row>
    <row r="37" s="159" customFormat="1" outlineLevel="2" spans="1:81">
      <c r="A37" s="451" t="s">
        <v>58</v>
      </c>
      <c r="B37" s="440">
        <v>24.559951</v>
      </c>
      <c r="C37" s="441">
        <v>50</v>
      </c>
      <c r="D37" s="442">
        <v>0.49119902</v>
      </c>
      <c r="E37" s="443">
        <v>-25.440049</v>
      </c>
      <c r="F37" s="441">
        <v>242.601054</v>
      </c>
      <c r="G37" s="440">
        <v>0</v>
      </c>
      <c r="H37" s="441">
        <v>0</v>
      </c>
      <c r="I37" s="442" t="s">
        <v>29</v>
      </c>
      <c r="J37" s="443">
        <v>0</v>
      </c>
      <c r="K37" s="444">
        <v>0</v>
      </c>
      <c r="L37" s="440">
        <v>18.543773</v>
      </c>
      <c r="M37" s="441">
        <v>39</v>
      </c>
      <c r="N37" s="442">
        <v>0.475481358974359</v>
      </c>
      <c r="O37" s="443">
        <v>-20.456227</v>
      </c>
      <c r="P37" s="444">
        <v>193.630654999998</v>
      </c>
      <c r="Q37" s="440">
        <v>6.01617799999999</v>
      </c>
      <c r="R37" s="441">
        <v>11</v>
      </c>
      <c r="S37" s="442">
        <v>0.546925272727272</v>
      </c>
      <c r="T37" s="443">
        <v>-4.98382200000001</v>
      </c>
      <c r="U37" s="444">
        <v>48.970399000002</v>
      </c>
      <c r="V37" s="458">
        <v>0.244958876343035</v>
      </c>
      <c r="W37" s="442">
        <v>0.22</v>
      </c>
      <c r="X37" s="442">
        <v>1.11344943792288</v>
      </c>
      <c r="Y37" s="464">
        <v>0.0249588763430347</v>
      </c>
      <c r="Z37" s="465">
        <v>0.201855672894158</v>
      </c>
      <c r="AA37" s="440">
        <v>6.362448</v>
      </c>
      <c r="AB37" s="441">
        <v>16.92622409</v>
      </c>
      <c r="AC37" s="442">
        <v>0.375892931948061</v>
      </c>
      <c r="AD37" s="443">
        <v>-10.56377609</v>
      </c>
      <c r="AE37" s="466">
        <v>19.505885</v>
      </c>
      <c r="AF37" s="440">
        <v>27.694593</v>
      </c>
      <c r="AG37" s="441">
        <v>29.072304</v>
      </c>
      <c r="AH37" s="442">
        <v>0.952610876661168</v>
      </c>
      <c r="AI37" s="443">
        <v>-1.37771100000001</v>
      </c>
      <c r="AJ37" s="444">
        <v>30.375319</v>
      </c>
      <c r="AK37" s="440">
        <v>0</v>
      </c>
      <c r="AL37" s="441">
        <v>0</v>
      </c>
      <c r="AM37" s="442" t="s">
        <v>29</v>
      </c>
      <c r="AN37" s="443">
        <v>0</v>
      </c>
      <c r="AO37" s="444">
        <v>0</v>
      </c>
      <c r="AP37" s="440">
        <v>0</v>
      </c>
      <c r="AQ37" s="441">
        <v>0</v>
      </c>
      <c r="AR37" s="477" t="s">
        <v>29</v>
      </c>
      <c r="AS37" s="443">
        <v>0</v>
      </c>
      <c r="AT37" s="444">
        <v>0.004681</v>
      </c>
      <c r="AU37" s="440">
        <v>-28.040863</v>
      </c>
      <c r="AV37" s="441">
        <v>-34.99852809</v>
      </c>
      <c r="AW37" s="477">
        <v>1.19879879154084</v>
      </c>
      <c r="AX37" s="481">
        <v>6.95766509</v>
      </c>
      <c r="AY37" s="444">
        <v>-0.915485999998021</v>
      </c>
      <c r="AZ37" s="458">
        <v>-1.14173122739537</v>
      </c>
      <c r="BA37" s="442">
        <v>-0.6999705618</v>
      </c>
      <c r="BB37" s="442">
        <v>0.368886793668349</v>
      </c>
      <c r="BC37" s="464">
        <v>-0.441760665595365</v>
      </c>
      <c r="BD37" s="465">
        <v>-0.00377362746329215</v>
      </c>
      <c r="BE37" s="490">
        <v>30</v>
      </c>
      <c r="BF37" s="491">
        <v>38</v>
      </c>
      <c r="BG37" s="442">
        <v>0.789473684210526</v>
      </c>
      <c r="BH37" s="492">
        <v>-8</v>
      </c>
      <c r="BI37" s="493">
        <v>21.9999999966667</v>
      </c>
      <c r="BJ37" s="498">
        <v>0.678451685082873</v>
      </c>
      <c r="BK37" s="498">
        <v>1.09649122807018</v>
      </c>
      <c r="BL37" s="442">
        <v>0.61874793679558</v>
      </c>
      <c r="BM37" s="498">
        <v>-0.418039542987303</v>
      </c>
      <c r="BN37" s="458">
        <v>0.259057845840165</v>
      </c>
      <c r="BO37" s="442">
        <v>0.3385244818</v>
      </c>
      <c r="BP37" s="442">
        <v>0.76525586705784</v>
      </c>
      <c r="BQ37" s="442">
        <v>-0.0794666359598351</v>
      </c>
      <c r="BR37" s="465">
        <v>0.0804031337802844</v>
      </c>
      <c r="BS37" s="490">
        <v>3.86014172532333</v>
      </c>
      <c r="BT37" s="491">
        <v>2.95399610297845</v>
      </c>
      <c r="BU37" s="442">
        <v>1.30675247723964</v>
      </c>
      <c r="BV37" s="492">
        <v>0.906145622344879</v>
      </c>
      <c r="BW37" s="493">
        <v>12.4373261710504</v>
      </c>
      <c r="BX37" s="490">
        <v>-4.40724434997347</v>
      </c>
      <c r="BY37" s="491">
        <v>-2.06771031175684</v>
      </c>
      <c r="BZ37" s="442">
        <v>-0.131461223032175</v>
      </c>
      <c r="CA37" s="492">
        <v>-2.33953403821663</v>
      </c>
      <c r="CB37" s="493">
        <v>-0.046933835608998</v>
      </c>
      <c r="CC37" s="477"/>
    </row>
    <row r="38" s="159" customFormat="1" outlineLevel="2" spans="1:81">
      <c r="A38" s="451" t="s">
        <v>59</v>
      </c>
      <c r="B38" s="440">
        <v>0</v>
      </c>
      <c r="C38" s="441">
        <v>0</v>
      </c>
      <c r="D38" s="442" t="s">
        <v>29</v>
      </c>
      <c r="E38" s="443">
        <v>0</v>
      </c>
      <c r="F38" s="441">
        <v>20.744949</v>
      </c>
      <c r="G38" s="440">
        <v>0</v>
      </c>
      <c r="H38" s="441">
        <v>0</v>
      </c>
      <c r="I38" s="442" t="s">
        <v>29</v>
      </c>
      <c r="J38" s="443">
        <v>0</v>
      </c>
      <c r="K38" s="444">
        <v>12.0391010000001</v>
      </c>
      <c r="L38" s="440">
        <v>0</v>
      </c>
      <c r="M38" s="441">
        <v>0</v>
      </c>
      <c r="N38" s="442" t="s">
        <v>29</v>
      </c>
      <c r="O38" s="443">
        <v>0</v>
      </c>
      <c r="P38" s="444">
        <v>0</v>
      </c>
      <c r="Q38" s="440">
        <v>0</v>
      </c>
      <c r="R38" s="441">
        <v>0</v>
      </c>
      <c r="S38" s="442" t="s">
        <v>29</v>
      </c>
      <c r="T38" s="443">
        <v>0</v>
      </c>
      <c r="U38" s="444">
        <v>8.7058479999999</v>
      </c>
      <c r="V38" s="458" t="s">
        <v>29</v>
      </c>
      <c r="W38" s="442" t="s">
        <v>29</v>
      </c>
      <c r="X38" s="442" t="s">
        <v>29</v>
      </c>
      <c r="Y38" s="464" t="s">
        <v>29</v>
      </c>
      <c r="Z38" s="465">
        <v>0.419661094370485</v>
      </c>
      <c r="AA38" s="440">
        <v>0</v>
      </c>
      <c r="AB38" s="441">
        <v>0</v>
      </c>
      <c r="AC38" s="442" t="s">
        <v>29</v>
      </c>
      <c r="AD38" s="443">
        <v>0</v>
      </c>
      <c r="AE38" s="466">
        <v>6.09135999999998</v>
      </c>
      <c r="AF38" s="440">
        <v>0.0245639999999999</v>
      </c>
      <c r="AG38" s="441">
        <v>0</v>
      </c>
      <c r="AH38" s="442" t="s">
        <v>29</v>
      </c>
      <c r="AI38" s="443">
        <v>0.0245639999999999</v>
      </c>
      <c r="AJ38" s="444">
        <v>4.623469</v>
      </c>
      <c r="AK38" s="440">
        <v>0</v>
      </c>
      <c r="AL38" s="441">
        <v>0</v>
      </c>
      <c r="AM38" s="442" t="s">
        <v>29</v>
      </c>
      <c r="AN38" s="443">
        <v>0</v>
      </c>
      <c r="AO38" s="444">
        <v>0.0266</v>
      </c>
      <c r="AP38" s="440">
        <v>0</v>
      </c>
      <c r="AQ38" s="441">
        <v>0</v>
      </c>
      <c r="AR38" s="477" t="s">
        <v>29</v>
      </c>
      <c r="AS38" s="443">
        <v>0</v>
      </c>
      <c r="AT38" s="444">
        <v>0</v>
      </c>
      <c r="AU38" s="440">
        <v>-0.0245639999999999</v>
      </c>
      <c r="AV38" s="441">
        <v>0</v>
      </c>
      <c r="AW38" s="477" t="s">
        <v>29</v>
      </c>
      <c r="AX38" s="481">
        <v>-0.0245639999999999</v>
      </c>
      <c r="AY38" s="444">
        <v>-1.98238100000008</v>
      </c>
      <c r="AZ38" s="458" t="s">
        <v>29</v>
      </c>
      <c r="BA38" s="442" t="s">
        <v>29</v>
      </c>
      <c r="BB38" s="442" t="s">
        <v>29</v>
      </c>
      <c r="BC38" s="464" t="s">
        <v>29</v>
      </c>
      <c r="BD38" s="465">
        <v>-0.0955596950370948</v>
      </c>
      <c r="BE38" s="490">
        <v>1</v>
      </c>
      <c r="BF38" s="491">
        <v>0</v>
      </c>
      <c r="BG38" s="442" t="s">
        <v>29</v>
      </c>
      <c r="BH38" s="492">
        <v>1</v>
      </c>
      <c r="BI38" s="493">
        <v>19</v>
      </c>
      <c r="BJ38" s="498">
        <v>0</v>
      </c>
      <c r="BK38" s="498" t="s">
        <v>29</v>
      </c>
      <c r="BL38" s="442" t="s">
        <v>29</v>
      </c>
      <c r="BM38" s="498" t="s">
        <v>29</v>
      </c>
      <c r="BN38" s="458" t="s">
        <v>29</v>
      </c>
      <c r="BO38" s="442" t="s">
        <v>29</v>
      </c>
      <c r="BP38" s="442" t="s">
        <v>29</v>
      </c>
      <c r="BQ38" s="442" t="s">
        <v>29</v>
      </c>
      <c r="BR38" s="465">
        <v>0.293630994224183</v>
      </c>
      <c r="BS38" s="490" t="s">
        <v>29</v>
      </c>
      <c r="BT38" s="491" t="s">
        <v>29</v>
      </c>
      <c r="BU38" s="442" t="s">
        <v>29</v>
      </c>
      <c r="BV38" s="492" t="s">
        <v>29</v>
      </c>
      <c r="BW38" s="493">
        <v>3.40563503060073</v>
      </c>
      <c r="BX38" s="490" t="s">
        <v>29</v>
      </c>
      <c r="BY38" s="491" t="s">
        <v>29</v>
      </c>
      <c r="BZ38" s="442" t="s">
        <v>29</v>
      </c>
      <c r="CA38" s="492" t="s">
        <v>29</v>
      </c>
      <c r="CB38" s="493">
        <v>-0.325441444931853</v>
      </c>
      <c r="CC38" s="477"/>
    </row>
    <row r="39" s="159" customFormat="1" outlineLevel="2" spans="1:81">
      <c r="A39" s="451" t="s">
        <v>60</v>
      </c>
      <c r="B39" s="440">
        <v>0</v>
      </c>
      <c r="C39" s="441">
        <v>0</v>
      </c>
      <c r="D39" s="442" t="s">
        <v>29</v>
      </c>
      <c r="E39" s="443">
        <v>0</v>
      </c>
      <c r="F39" s="441">
        <v>0</v>
      </c>
      <c r="G39" s="440">
        <v>0</v>
      </c>
      <c r="H39" s="441">
        <v>0</v>
      </c>
      <c r="I39" s="442" t="s">
        <v>29</v>
      </c>
      <c r="J39" s="443">
        <v>0</v>
      </c>
      <c r="K39" s="444">
        <v>0</v>
      </c>
      <c r="L39" s="440">
        <v>0</v>
      </c>
      <c r="M39" s="441">
        <v>0</v>
      </c>
      <c r="N39" s="442" t="s">
        <v>29</v>
      </c>
      <c r="O39" s="443">
        <v>0</v>
      </c>
      <c r="P39" s="444">
        <v>0</v>
      </c>
      <c r="Q39" s="440">
        <v>0</v>
      </c>
      <c r="R39" s="441">
        <v>0</v>
      </c>
      <c r="S39" s="442" t="s">
        <v>29</v>
      </c>
      <c r="T39" s="443">
        <v>0</v>
      </c>
      <c r="U39" s="444">
        <v>0</v>
      </c>
      <c r="V39" s="458" t="s">
        <v>29</v>
      </c>
      <c r="W39" s="442" t="s">
        <v>29</v>
      </c>
      <c r="X39" s="442" t="s">
        <v>29</v>
      </c>
      <c r="Y39" s="464" t="s">
        <v>29</v>
      </c>
      <c r="Z39" s="465" t="s">
        <v>29</v>
      </c>
      <c r="AA39" s="440">
        <v>0</v>
      </c>
      <c r="AB39" s="441">
        <v>0</v>
      </c>
      <c r="AC39" s="442" t="s">
        <v>29</v>
      </c>
      <c r="AD39" s="443">
        <v>0</v>
      </c>
      <c r="AE39" s="466">
        <v>0</v>
      </c>
      <c r="AF39" s="440">
        <v>0</v>
      </c>
      <c r="AG39" s="441">
        <v>0</v>
      </c>
      <c r="AH39" s="442" t="s">
        <v>29</v>
      </c>
      <c r="AI39" s="443">
        <v>0</v>
      </c>
      <c r="AJ39" s="444">
        <v>0</v>
      </c>
      <c r="AK39" s="440">
        <v>0</v>
      </c>
      <c r="AL39" s="441">
        <v>0</v>
      </c>
      <c r="AM39" s="442" t="s">
        <v>29</v>
      </c>
      <c r="AN39" s="443">
        <v>0</v>
      </c>
      <c r="AO39" s="444">
        <v>0</v>
      </c>
      <c r="AP39" s="440">
        <v>0</v>
      </c>
      <c r="AQ39" s="441">
        <v>0</v>
      </c>
      <c r="AR39" s="477" t="s">
        <v>29</v>
      </c>
      <c r="AS39" s="443">
        <v>0</v>
      </c>
      <c r="AT39" s="444">
        <v>0</v>
      </c>
      <c r="AU39" s="440">
        <v>0</v>
      </c>
      <c r="AV39" s="441">
        <v>0</v>
      </c>
      <c r="AW39" s="477" t="s">
        <v>29</v>
      </c>
      <c r="AX39" s="481">
        <v>0</v>
      </c>
      <c r="AY39" s="444">
        <v>0</v>
      </c>
      <c r="AZ39" s="458" t="s">
        <v>29</v>
      </c>
      <c r="BA39" s="442" t="s">
        <v>29</v>
      </c>
      <c r="BB39" s="442" t="s">
        <v>29</v>
      </c>
      <c r="BC39" s="464" t="s">
        <v>29</v>
      </c>
      <c r="BD39" s="465" t="s">
        <v>29</v>
      </c>
      <c r="BE39" s="490">
        <v>0</v>
      </c>
      <c r="BF39" s="491">
        <v>0</v>
      </c>
      <c r="BG39" s="442" t="s">
        <v>29</v>
      </c>
      <c r="BH39" s="492">
        <v>0</v>
      </c>
      <c r="BI39" s="493">
        <v>0</v>
      </c>
      <c r="BJ39" s="498" t="s">
        <v>29</v>
      </c>
      <c r="BK39" s="498" t="s">
        <v>29</v>
      </c>
      <c r="BL39" s="442" t="s">
        <v>29</v>
      </c>
      <c r="BM39" s="498" t="s">
        <v>29</v>
      </c>
      <c r="BN39" s="458" t="s">
        <v>29</v>
      </c>
      <c r="BO39" s="442" t="s">
        <v>29</v>
      </c>
      <c r="BP39" s="442" t="s">
        <v>29</v>
      </c>
      <c r="BQ39" s="442" t="s">
        <v>29</v>
      </c>
      <c r="BR39" s="465" t="s">
        <v>29</v>
      </c>
      <c r="BS39" s="490" t="s">
        <v>29</v>
      </c>
      <c r="BT39" s="491" t="s">
        <v>29</v>
      </c>
      <c r="BU39" s="442" t="s">
        <v>29</v>
      </c>
      <c r="BV39" s="492" t="s">
        <v>29</v>
      </c>
      <c r="BW39" s="493" t="s">
        <v>29</v>
      </c>
      <c r="BX39" s="490" t="s">
        <v>29</v>
      </c>
      <c r="BY39" s="491" t="s">
        <v>29</v>
      </c>
      <c r="BZ39" s="442" t="s">
        <v>29</v>
      </c>
      <c r="CA39" s="492" t="s">
        <v>29</v>
      </c>
      <c r="CB39" s="493" t="s">
        <v>29</v>
      </c>
      <c r="CC39" s="477"/>
    </row>
    <row r="40" s="159" customFormat="1" outlineLevel="2" spans="1:81">
      <c r="A40" s="451" t="s">
        <v>61</v>
      </c>
      <c r="B40" s="440">
        <v>0</v>
      </c>
      <c r="C40" s="441">
        <v>0</v>
      </c>
      <c r="D40" s="442" t="s">
        <v>29</v>
      </c>
      <c r="E40" s="443">
        <v>0</v>
      </c>
      <c r="F40" s="441">
        <v>0</v>
      </c>
      <c r="G40" s="440">
        <v>0</v>
      </c>
      <c r="H40" s="441">
        <v>0</v>
      </c>
      <c r="I40" s="442" t="s">
        <v>29</v>
      </c>
      <c r="J40" s="443">
        <v>0</v>
      </c>
      <c r="K40" s="444">
        <v>0</v>
      </c>
      <c r="L40" s="440">
        <v>0</v>
      </c>
      <c r="M40" s="441">
        <v>0</v>
      </c>
      <c r="N40" s="442" t="s">
        <v>29</v>
      </c>
      <c r="O40" s="443">
        <v>0</v>
      </c>
      <c r="P40" s="444">
        <v>0</v>
      </c>
      <c r="Q40" s="440"/>
      <c r="R40" s="441"/>
      <c r="S40" s="442" t="s">
        <v>29</v>
      </c>
      <c r="T40" s="443">
        <v>0</v>
      </c>
      <c r="U40" s="444"/>
      <c r="V40" s="458" t="s">
        <v>29</v>
      </c>
      <c r="W40" s="442" t="s">
        <v>29</v>
      </c>
      <c r="X40" s="442" t="s">
        <v>29</v>
      </c>
      <c r="Y40" s="464" t="s">
        <v>29</v>
      </c>
      <c r="Z40" s="465" t="s">
        <v>29</v>
      </c>
      <c r="AA40" s="440">
        <v>0</v>
      </c>
      <c r="AB40" s="441">
        <v>0</v>
      </c>
      <c r="AC40" s="442" t="s">
        <v>29</v>
      </c>
      <c r="AD40" s="443">
        <v>0</v>
      </c>
      <c r="AE40" s="466">
        <v>0</v>
      </c>
      <c r="AF40" s="440">
        <v>0.360088999999999</v>
      </c>
      <c r="AG40" s="441">
        <v>0.360089</v>
      </c>
      <c r="AH40" s="442">
        <v>0.999999999999997</v>
      </c>
      <c r="AI40" s="443">
        <v>-9.99200722162641e-16</v>
      </c>
      <c r="AJ40" s="444">
        <v>0.360088999999999</v>
      </c>
      <c r="AK40" s="440">
        <v>0</v>
      </c>
      <c r="AL40" s="441">
        <v>0</v>
      </c>
      <c r="AM40" s="442" t="s">
        <v>29</v>
      </c>
      <c r="AN40" s="443">
        <v>0</v>
      </c>
      <c r="AO40" s="444">
        <v>0</v>
      </c>
      <c r="AP40" s="440">
        <v>0</v>
      </c>
      <c r="AQ40" s="441">
        <v>0</v>
      </c>
      <c r="AR40" s="477" t="s">
        <v>29</v>
      </c>
      <c r="AS40" s="443">
        <v>0</v>
      </c>
      <c r="AT40" s="444">
        <v>0</v>
      </c>
      <c r="AU40" s="440">
        <v>-0.360088999999999</v>
      </c>
      <c r="AV40" s="441">
        <v>-0.360089</v>
      </c>
      <c r="AW40" s="477">
        <v>1</v>
      </c>
      <c r="AX40" s="481">
        <v>9.99200722162641e-16</v>
      </c>
      <c r="AY40" s="444">
        <v>-0.360088999999999</v>
      </c>
      <c r="AZ40" s="458" t="s">
        <v>29</v>
      </c>
      <c r="BA40" s="442" t="s">
        <v>29</v>
      </c>
      <c r="BB40" s="442" t="s">
        <v>29</v>
      </c>
      <c r="BC40" s="464" t="s">
        <v>29</v>
      </c>
      <c r="BD40" s="465" t="s">
        <v>29</v>
      </c>
      <c r="BE40" s="490">
        <v>0</v>
      </c>
      <c r="BF40" s="491">
        <v>0</v>
      </c>
      <c r="BG40" s="442" t="s">
        <v>29</v>
      </c>
      <c r="BH40" s="492">
        <v>0</v>
      </c>
      <c r="BI40" s="493">
        <v>0</v>
      </c>
      <c r="BJ40" s="498" t="s">
        <v>29</v>
      </c>
      <c r="BK40" s="498" t="s">
        <v>29</v>
      </c>
      <c r="BL40" s="442" t="s">
        <v>29</v>
      </c>
      <c r="BM40" s="498" t="s">
        <v>29</v>
      </c>
      <c r="BN40" s="458" t="s">
        <v>29</v>
      </c>
      <c r="BO40" s="442" t="s">
        <v>29</v>
      </c>
      <c r="BP40" s="442" t="s">
        <v>29</v>
      </c>
      <c r="BQ40" s="442" t="s">
        <v>29</v>
      </c>
      <c r="BR40" s="465" t="s">
        <v>29</v>
      </c>
      <c r="BS40" s="490" t="s">
        <v>29</v>
      </c>
      <c r="BT40" s="491" t="s">
        <v>29</v>
      </c>
      <c r="BU40" s="442" t="s">
        <v>29</v>
      </c>
      <c r="BV40" s="492" t="s">
        <v>29</v>
      </c>
      <c r="BW40" s="493" t="s">
        <v>29</v>
      </c>
      <c r="BX40" s="490" t="s">
        <v>29</v>
      </c>
      <c r="BY40" s="491" t="s">
        <v>29</v>
      </c>
      <c r="BZ40" s="442" t="s">
        <v>29</v>
      </c>
      <c r="CA40" s="492" t="s">
        <v>29</v>
      </c>
      <c r="CB40" s="493" t="s">
        <v>29</v>
      </c>
      <c r="CC40" s="477"/>
    </row>
    <row r="41" s="163" customFormat="1" spans="1:81">
      <c r="A41" s="445" t="s">
        <v>62</v>
      </c>
      <c r="B41" s="446">
        <v>183.545992</v>
      </c>
      <c r="C41" s="447">
        <v>353.7</v>
      </c>
      <c r="D41" s="448">
        <v>0.518931275091885</v>
      </c>
      <c r="E41" s="447">
        <v>-170.154008</v>
      </c>
      <c r="F41" s="449">
        <v>635.556758</v>
      </c>
      <c r="G41" s="446">
        <v>25.0437749999999</v>
      </c>
      <c r="H41" s="447">
        <v>46.15</v>
      </c>
      <c r="I41" s="448">
        <v>0.542660346695557</v>
      </c>
      <c r="J41" s="447">
        <v>-21.1062250000001</v>
      </c>
      <c r="K41" s="449">
        <v>186.028624</v>
      </c>
      <c r="L41" s="446">
        <v>117.658766</v>
      </c>
      <c r="M41" s="447">
        <v>222.66256</v>
      </c>
      <c r="N41" s="448">
        <v>0.528417377398338</v>
      </c>
      <c r="O41" s="447">
        <v>-105.003794</v>
      </c>
      <c r="P41" s="449">
        <v>153.550041999999</v>
      </c>
      <c r="Q41" s="446">
        <v>41.6864659999999</v>
      </c>
      <c r="R41" s="447">
        <v>86.43744</v>
      </c>
      <c r="S41" s="448">
        <v>0.48227326029091</v>
      </c>
      <c r="T41" s="447">
        <v>-44.7509740000001</v>
      </c>
      <c r="U41" s="459">
        <v>296.266902</v>
      </c>
      <c r="V41" s="460">
        <v>0.227117277505029</v>
      </c>
      <c r="W41" s="448">
        <v>0.244380661577608</v>
      </c>
      <c r="X41" s="448">
        <v>0.929358632712039</v>
      </c>
      <c r="Y41" s="467">
        <v>-0.0172633840725786</v>
      </c>
      <c r="Z41" s="468">
        <v>0.466153334491017</v>
      </c>
      <c r="AA41" s="446">
        <v>51.7299389999999</v>
      </c>
      <c r="AB41" s="447">
        <v>79.49753625</v>
      </c>
      <c r="AC41" s="448">
        <v>0.650711222512885</v>
      </c>
      <c r="AD41" s="447">
        <v>-27.7675972500001</v>
      </c>
      <c r="AE41" s="469">
        <v>23.5144549999999</v>
      </c>
      <c r="AF41" s="446">
        <v>75.5479279999999</v>
      </c>
      <c r="AG41" s="447">
        <v>73.31968467</v>
      </c>
      <c r="AH41" s="448">
        <v>1.03039079259586</v>
      </c>
      <c r="AI41" s="447">
        <v>2.22824332999991</v>
      </c>
      <c r="AJ41" s="449">
        <v>78.6089009999989</v>
      </c>
      <c r="AK41" s="446">
        <v>0.26364</v>
      </c>
      <c r="AL41" s="447">
        <v>0.19</v>
      </c>
      <c r="AM41" s="448">
        <v>1.38757894736842</v>
      </c>
      <c r="AN41" s="447">
        <v>0.0736399999999999</v>
      </c>
      <c r="AO41" s="449">
        <v>0.1602</v>
      </c>
      <c r="AP41" s="446">
        <v>0</v>
      </c>
      <c r="AQ41" s="447">
        <v>0</v>
      </c>
      <c r="AR41" s="467" t="s">
        <v>29</v>
      </c>
      <c r="AS41" s="447">
        <v>0</v>
      </c>
      <c r="AT41" s="449">
        <v>0.0886289999999999</v>
      </c>
      <c r="AU41" s="446">
        <v>-86.170776</v>
      </c>
      <c r="AV41" s="447">
        <v>-67.73978092</v>
      </c>
      <c r="AW41" s="467">
        <v>0.727914752163624</v>
      </c>
      <c r="AX41" s="482">
        <v>-18.43099508</v>
      </c>
      <c r="AY41" s="449">
        <v>193.926307000001</v>
      </c>
      <c r="AZ41" s="460">
        <v>-0.469477840736506</v>
      </c>
      <c r="BA41" s="448">
        <v>-0.191517616398077</v>
      </c>
      <c r="BB41" s="448">
        <v>-0.451355909529894</v>
      </c>
      <c r="BC41" s="467">
        <v>-0.277960224338429</v>
      </c>
      <c r="BD41" s="468">
        <v>0.305128227430478</v>
      </c>
      <c r="BE41" s="494">
        <v>210</v>
      </c>
      <c r="BF41" s="495">
        <v>227</v>
      </c>
      <c r="BG41" s="448">
        <v>0.92511013215859</v>
      </c>
      <c r="BH41" s="448">
        <v>-17</v>
      </c>
      <c r="BI41" s="496">
        <v>186.16666666</v>
      </c>
      <c r="BJ41" s="497">
        <v>0.72951507154213</v>
      </c>
      <c r="BK41" s="497">
        <v>1.29845814977974</v>
      </c>
      <c r="BL41" s="448">
        <v>0.561831793859418</v>
      </c>
      <c r="BM41" s="497">
        <v>-0.568943078237606</v>
      </c>
      <c r="BN41" s="460">
        <v>0.281836385727235</v>
      </c>
      <c r="BO41" s="448">
        <v>0.224759785835454</v>
      </c>
      <c r="BP41" s="448">
        <v>1.25394489356547</v>
      </c>
      <c r="BQ41" s="448">
        <v>0.0570765998917812</v>
      </c>
      <c r="BR41" s="468">
        <v>0.0369981983576044</v>
      </c>
      <c r="BS41" s="494">
        <v>3.54815790523163</v>
      </c>
      <c r="BT41" s="495">
        <v>4.44919448682914</v>
      </c>
      <c r="BU41" s="448">
        <v>0.797483210890234</v>
      </c>
      <c r="BV41" s="448">
        <v>-0.901036581597512</v>
      </c>
      <c r="BW41" s="496">
        <v>27.028343119158</v>
      </c>
      <c r="BX41" s="494">
        <v>-1.66578151194031</v>
      </c>
      <c r="BY41" s="495">
        <v>-0.852099123008985</v>
      </c>
      <c r="BZ41" s="448">
        <v>0.0450848182333514</v>
      </c>
      <c r="CA41" s="448">
        <v>-0.813682388931327</v>
      </c>
      <c r="CB41" s="496">
        <v>8.24711042633145</v>
      </c>
      <c r="CC41" s="477"/>
    </row>
    <row r="42" s="159" customFormat="1" outlineLevel="2" spans="1:81">
      <c r="A42" s="451" t="s">
        <v>63</v>
      </c>
      <c r="B42" s="440">
        <v>0</v>
      </c>
      <c r="C42" s="441">
        <v>3.33962264</v>
      </c>
      <c r="D42" s="442">
        <v>0</v>
      </c>
      <c r="E42" s="443">
        <v>-3.33962264</v>
      </c>
      <c r="F42" s="444">
        <v>0</v>
      </c>
      <c r="G42" s="440">
        <v>0</v>
      </c>
      <c r="H42" s="441">
        <v>0</v>
      </c>
      <c r="I42" s="442" t="s">
        <v>29</v>
      </c>
      <c r="J42" s="443">
        <v>0</v>
      </c>
      <c r="K42" s="444">
        <v>0</v>
      </c>
      <c r="L42" s="440">
        <v>0</v>
      </c>
      <c r="M42" s="441">
        <v>0</v>
      </c>
      <c r="N42" s="442" t="s">
        <v>29</v>
      </c>
      <c r="O42" s="443">
        <v>0</v>
      </c>
      <c r="P42" s="444">
        <v>0</v>
      </c>
      <c r="Q42" s="440">
        <v>0</v>
      </c>
      <c r="R42" s="441">
        <v>3.33962264</v>
      </c>
      <c r="S42" s="442">
        <v>0</v>
      </c>
      <c r="T42" s="443">
        <v>-3.33962264</v>
      </c>
      <c r="U42" s="444">
        <v>0</v>
      </c>
      <c r="V42" s="458" t="s">
        <v>29</v>
      </c>
      <c r="W42" s="442" t="s">
        <v>29</v>
      </c>
      <c r="X42" s="442" t="s">
        <v>29</v>
      </c>
      <c r="Y42" s="464" t="s">
        <v>29</v>
      </c>
      <c r="Z42" s="465" t="s">
        <v>29</v>
      </c>
      <c r="AA42" s="440">
        <v>0</v>
      </c>
      <c r="AB42" s="441">
        <v>0</v>
      </c>
      <c r="AC42" s="442" t="s">
        <v>29</v>
      </c>
      <c r="AD42" s="443">
        <v>0</v>
      </c>
      <c r="AE42" s="466">
        <v>0</v>
      </c>
      <c r="AF42" s="440">
        <v>0.280997</v>
      </c>
      <c r="AG42" s="441">
        <v>1.3878785</v>
      </c>
      <c r="AH42" s="442">
        <v>0.202465129332287</v>
      </c>
      <c r="AI42" s="443">
        <v>-1.1068815</v>
      </c>
      <c r="AJ42" s="444">
        <v>0</v>
      </c>
      <c r="AK42" s="440">
        <v>0</v>
      </c>
      <c r="AL42" s="441">
        <v>0</v>
      </c>
      <c r="AM42" s="442" t="s">
        <v>29</v>
      </c>
      <c r="AN42" s="443">
        <v>0</v>
      </c>
      <c r="AO42" s="444">
        <v>0</v>
      </c>
      <c r="AP42" s="440">
        <v>0</v>
      </c>
      <c r="AQ42" s="441">
        <v>0</v>
      </c>
      <c r="AR42" s="477" t="s">
        <v>29</v>
      </c>
      <c r="AS42" s="443">
        <v>0</v>
      </c>
      <c r="AT42" s="444">
        <v>0</v>
      </c>
      <c r="AU42" s="440">
        <v>-0.280997</v>
      </c>
      <c r="AV42" s="441">
        <v>1.95174414</v>
      </c>
      <c r="AW42" s="477">
        <v>-0.143972252428538</v>
      </c>
      <c r="AX42" s="481">
        <v>-2.23274114</v>
      </c>
      <c r="AY42" s="444">
        <v>0</v>
      </c>
      <c r="AZ42" s="458" t="s">
        <v>29</v>
      </c>
      <c r="BA42" s="442">
        <v>0.58442056195906</v>
      </c>
      <c r="BB42" s="442" t="s">
        <v>29</v>
      </c>
      <c r="BC42" s="464" t="s">
        <v>29</v>
      </c>
      <c r="BD42" s="465" t="s">
        <v>29</v>
      </c>
      <c r="BE42" s="490">
        <v>0</v>
      </c>
      <c r="BF42" s="491">
        <v>0</v>
      </c>
      <c r="BG42" s="442" t="s">
        <v>29</v>
      </c>
      <c r="BH42" s="492">
        <v>0</v>
      </c>
      <c r="BI42" s="493">
        <v>0</v>
      </c>
      <c r="BJ42" s="498" t="s">
        <v>29</v>
      </c>
      <c r="BK42" s="498" t="s">
        <v>29</v>
      </c>
      <c r="BL42" s="442" t="s">
        <v>29</v>
      </c>
      <c r="BM42" s="498" t="s">
        <v>29</v>
      </c>
      <c r="BN42" s="458" t="s">
        <v>29</v>
      </c>
      <c r="BO42" s="442">
        <v>0</v>
      </c>
      <c r="BP42" s="442" t="s">
        <v>29</v>
      </c>
      <c r="BQ42" s="442" t="s">
        <v>29</v>
      </c>
      <c r="BR42" s="465" t="s">
        <v>29</v>
      </c>
      <c r="BS42" s="490" t="s">
        <v>29</v>
      </c>
      <c r="BT42" s="491" t="s">
        <v>29</v>
      </c>
      <c r="BU42" s="442" t="s">
        <v>29</v>
      </c>
      <c r="BV42" s="492" t="s">
        <v>29</v>
      </c>
      <c r="BW42" s="493" t="s">
        <v>29</v>
      </c>
      <c r="BX42" s="490" t="s">
        <v>29</v>
      </c>
      <c r="BY42" s="491" t="s">
        <v>29</v>
      </c>
      <c r="BZ42" s="442" t="s">
        <v>29</v>
      </c>
      <c r="CA42" s="492" t="s">
        <v>29</v>
      </c>
      <c r="CB42" s="493" t="s">
        <v>29</v>
      </c>
      <c r="CC42" s="477"/>
    </row>
    <row r="43" s="159" customFormat="1" outlineLevel="2" spans="1:81">
      <c r="A43" s="451" t="s">
        <v>64</v>
      </c>
      <c r="B43" s="440">
        <v>15.5109999999999</v>
      </c>
      <c r="C43" s="441">
        <v>16.44</v>
      </c>
      <c r="D43" s="442">
        <v>0.943491484184909</v>
      </c>
      <c r="E43" s="443">
        <v>-0.929000000000102</v>
      </c>
      <c r="F43" s="444">
        <v>0</v>
      </c>
      <c r="G43" s="440">
        <v>0</v>
      </c>
      <c r="H43" s="441">
        <v>0</v>
      </c>
      <c r="I43" s="442" t="s">
        <v>29</v>
      </c>
      <c r="J43" s="443">
        <v>0</v>
      </c>
      <c r="K43" s="444">
        <v>0</v>
      </c>
      <c r="L43" s="440">
        <v>0</v>
      </c>
      <c r="M43" s="441">
        <v>0</v>
      </c>
      <c r="N43" s="442" t="s">
        <v>29</v>
      </c>
      <c r="O43" s="443">
        <v>0</v>
      </c>
      <c r="P43" s="444">
        <v>0</v>
      </c>
      <c r="Q43" s="440">
        <v>8.11836399999991</v>
      </c>
      <c r="R43" s="441">
        <v>2.44</v>
      </c>
      <c r="S43" s="442">
        <v>3.3271983606557</v>
      </c>
      <c r="T43" s="443">
        <v>5.67836399999991</v>
      </c>
      <c r="U43" s="444">
        <v>0</v>
      </c>
      <c r="V43" s="458">
        <v>0.523393978466892</v>
      </c>
      <c r="W43" s="442">
        <v>0.148418491484185</v>
      </c>
      <c r="X43" s="442">
        <v>3.52647418278512</v>
      </c>
      <c r="Y43" s="464">
        <v>0.374975486982707</v>
      </c>
      <c r="Z43" s="465" t="s">
        <v>29</v>
      </c>
      <c r="AA43" s="440">
        <v>7.39263599999999</v>
      </c>
      <c r="AB43" s="441">
        <v>14</v>
      </c>
      <c r="AC43" s="442">
        <v>0.528045428571428</v>
      </c>
      <c r="AD43" s="443">
        <v>-6.60736400000001</v>
      </c>
      <c r="AE43" s="466">
        <v>0</v>
      </c>
      <c r="AF43" s="440">
        <v>0.398768999999999</v>
      </c>
      <c r="AG43" s="441">
        <v>0.36</v>
      </c>
      <c r="AH43" s="442">
        <v>1.10769166666666</v>
      </c>
      <c r="AI43" s="443">
        <v>0.0387689999999991</v>
      </c>
      <c r="AJ43" s="444">
        <v>0</v>
      </c>
      <c r="AK43" s="440">
        <v>0</v>
      </c>
      <c r="AL43" s="441">
        <v>0</v>
      </c>
      <c r="AM43" s="442" t="s">
        <v>29</v>
      </c>
      <c r="AN43" s="443">
        <v>0</v>
      </c>
      <c r="AO43" s="444">
        <v>0</v>
      </c>
      <c r="AP43" s="440">
        <v>0</v>
      </c>
      <c r="AQ43" s="441">
        <v>0</v>
      </c>
      <c r="AR43" s="477" t="s">
        <v>29</v>
      </c>
      <c r="AS43" s="443">
        <v>0</v>
      </c>
      <c r="AT43" s="444">
        <v>0</v>
      </c>
      <c r="AU43" s="440">
        <v>7.71959499999991</v>
      </c>
      <c r="AV43" s="441">
        <v>2.08</v>
      </c>
      <c r="AW43" s="477">
        <v>3.71134374999996</v>
      </c>
      <c r="AX43" s="481">
        <v>5.63959499999991</v>
      </c>
      <c r="AY43" s="444">
        <v>0</v>
      </c>
      <c r="AZ43" s="487">
        <v>0.497685191154662</v>
      </c>
      <c r="BA43" s="442">
        <v>0.126520681265207</v>
      </c>
      <c r="BB43" s="442">
        <v>3.93362718393396</v>
      </c>
      <c r="BC43" s="464">
        <v>0.371164509889455</v>
      </c>
      <c r="BD43" s="465" t="s">
        <v>29</v>
      </c>
      <c r="BE43" s="490">
        <v>34</v>
      </c>
      <c r="BF43" s="491">
        <v>0</v>
      </c>
      <c r="BG43" s="442" t="s">
        <v>29</v>
      </c>
      <c r="BH43" s="492">
        <v>34</v>
      </c>
      <c r="BI43" s="493">
        <v>0</v>
      </c>
      <c r="BJ43" s="498">
        <v>0.382044334975367</v>
      </c>
      <c r="BK43" s="498" t="s">
        <v>29</v>
      </c>
      <c r="BL43" s="442" t="s">
        <v>29</v>
      </c>
      <c r="BM43" s="498" t="s">
        <v>29</v>
      </c>
      <c r="BN43" s="458">
        <v>0.476606021533108</v>
      </c>
      <c r="BO43" s="442">
        <v>0.851581508515815</v>
      </c>
      <c r="BP43" s="442">
        <v>0.559671642428878</v>
      </c>
      <c r="BQ43" s="442">
        <v>-0.374975486982707</v>
      </c>
      <c r="BR43" s="465" t="s">
        <v>29</v>
      </c>
      <c r="BS43" s="490">
        <v>2.09816904281503</v>
      </c>
      <c r="BT43" s="491">
        <v>1.17428571428571</v>
      </c>
      <c r="BU43" s="442">
        <v>1.78676195860161</v>
      </c>
      <c r="BV43" s="492">
        <v>0.923883328529314</v>
      </c>
      <c r="BW43" s="493" t="s">
        <v>29</v>
      </c>
      <c r="BX43" s="490">
        <v>1.04422766114819</v>
      </c>
      <c r="BY43" s="491">
        <v>0.148571428571429</v>
      </c>
      <c r="BZ43" s="442">
        <v>7.02845541157436</v>
      </c>
      <c r="CA43" s="492">
        <v>0.895656232576763</v>
      </c>
      <c r="CB43" s="493" t="s">
        <v>29</v>
      </c>
      <c r="CC43" s="477"/>
    </row>
    <row r="44" s="159" customFormat="1" outlineLevel="2" spans="1:81">
      <c r="A44" s="451" t="s">
        <v>65</v>
      </c>
      <c r="B44" s="440">
        <v>97.0289</v>
      </c>
      <c r="C44" s="441">
        <v>90.75</v>
      </c>
      <c r="D44" s="442">
        <v>1.06918898071625</v>
      </c>
      <c r="E44" s="443">
        <v>6.27889999999999</v>
      </c>
      <c r="F44" s="444">
        <v>0</v>
      </c>
      <c r="G44" s="440">
        <v>0</v>
      </c>
      <c r="H44" s="441">
        <v>0</v>
      </c>
      <c r="I44" s="442" t="s">
        <v>29</v>
      </c>
      <c r="J44" s="443">
        <v>0</v>
      </c>
      <c r="K44" s="444">
        <v>0</v>
      </c>
      <c r="L44" s="440">
        <v>0</v>
      </c>
      <c r="M44" s="441">
        <v>0</v>
      </c>
      <c r="N44" s="442" t="s">
        <v>29</v>
      </c>
      <c r="O44" s="443">
        <v>0</v>
      </c>
      <c r="P44" s="444">
        <v>0</v>
      </c>
      <c r="Q44" s="440">
        <v>66.278848</v>
      </c>
      <c r="R44" s="441">
        <v>41.75</v>
      </c>
      <c r="S44" s="442">
        <v>1.58751731736527</v>
      </c>
      <c r="T44" s="443">
        <v>24.528848</v>
      </c>
      <c r="U44" s="444">
        <v>0</v>
      </c>
      <c r="V44" s="458">
        <v>0.683083576130411</v>
      </c>
      <c r="W44" s="442">
        <v>0.460055096418733</v>
      </c>
      <c r="X44" s="442">
        <v>1.48478645590023</v>
      </c>
      <c r="Y44" s="464">
        <v>0.223028479711678</v>
      </c>
      <c r="Z44" s="465" t="s">
        <v>29</v>
      </c>
      <c r="AA44" s="440">
        <v>30.750052</v>
      </c>
      <c r="AB44" s="441">
        <v>49</v>
      </c>
      <c r="AC44" s="442">
        <v>0.627552081632653</v>
      </c>
      <c r="AD44" s="443">
        <v>-18.249948</v>
      </c>
      <c r="AE44" s="466">
        <v>0</v>
      </c>
      <c r="AF44" s="440">
        <v>1.377401</v>
      </c>
      <c r="AG44" s="441">
        <v>1.529397</v>
      </c>
      <c r="AH44" s="442">
        <v>0.900617040572199</v>
      </c>
      <c r="AI44" s="443">
        <v>-0.151996</v>
      </c>
      <c r="AJ44" s="444">
        <v>0</v>
      </c>
      <c r="AK44" s="440">
        <v>0</v>
      </c>
      <c r="AL44" s="441">
        <v>0</v>
      </c>
      <c r="AM44" s="442" t="s">
        <v>29</v>
      </c>
      <c r="AN44" s="443">
        <v>0</v>
      </c>
      <c r="AO44" s="444">
        <v>0</v>
      </c>
      <c r="AP44" s="440">
        <v>0</v>
      </c>
      <c r="AQ44" s="441">
        <v>0</v>
      </c>
      <c r="AR44" s="477" t="s">
        <v>29</v>
      </c>
      <c r="AS44" s="443">
        <v>0</v>
      </c>
      <c r="AT44" s="444">
        <v>0</v>
      </c>
      <c r="AU44" s="440">
        <v>64.901447</v>
      </c>
      <c r="AV44" s="441">
        <v>40.220603</v>
      </c>
      <c r="AW44" s="477">
        <v>1.61363684676731</v>
      </c>
      <c r="AX44" s="481">
        <v>24.680844</v>
      </c>
      <c r="AY44" s="444">
        <v>0</v>
      </c>
      <c r="AZ44" s="487">
        <v>0.668887795285734</v>
      </c>
      <c r="BA44" s="442">
        <v>0.443202236914601</v>
      </c>
      <c r="BB44" s="442">
        <v>1.50921574751578</v>
      </c>
      <c r="BC44" s="464">
        <v>0.225685558371134</v>
      </c>
      <c r="BD44" s="465" t="s">
        <v>29</v>
      </c>
      <c r="BE44" s="490">
        <v>311</v>
      </c>
      <c r="BF44" s="491">
        <v>0</v>
      </c>
      <c r="BG44" s="442" t="s">
        <v>29</v>
      </c>
      <c r="BH44" s="492">
        <v>311</v>
      </c>
      <c r="BI44" s="493">
        <v>0</v>
      </c>
      <c r="BJ44" s="498">
        <v>0.259574371321562</v>
      </c>
      <c r="BK44" s="498" t="s">
        <v>29</v>
      </c>
      <c r="BL44" s="442" t="s">
        <v>29</v>
      </c>
      <c r="BM44" s="498" t="s">
        <v>29</v>
      </c>
      <c r="BN44" s="458">
        <v>0.316916423869589</v>
      </c>
      <c r="BO44" s="442">
        <v>0.539944903581267</v>
      </c>
      <c r="BP44" s="442">
        <v>0.586942152370719</v>
      </c>
      <c r="BQ44" s="442">
        <v>-0.223028479711678</v>
      </c>
      <c r="BR44" s="465" t="s">
        <v>29</v>
      </c>
      <c r="BS44" s="490">
        <v>3.15540604614262</v>
      </c>
      <c r="BT44" s="491">
        <v>1.85204081632653</v>
      </c>
      <c r="BU44" s="442">
        <v>1.70374541334423</v>
      </c>
      <c r="BV44" s="492">
        <v>1.30336522981609</v>
      </c>
      <c r="BW44" s="493" t="s">
        <v>29</v>
      </c>
      <c r="BX44" s="490">
        <v>2.11061259343561</v>
      </c>
      <c r="BY44" s="491">
        <v>0.820828632653061</v>
      </c>
      <c r="BZ44" s="442">
        <v>2.57131940757689</v>
      </c>
      <c r="CA44" s="492">
        <v>1.28978396078255</v>
      </c>
      <c r="CB44" s="493" t="s">
        <v>29</v>
      </c>
      <c r="CC44" s="477"/>
    </row>
    <row r="45" s="159" customFormat="1" outlineLevel="2" spans="1:81">
      <c r="A45" s="452" t="s">
        <v>66</v>
      </c>
      <c r="B45" s="453">
        <v>0</v>
      </c>
      <c r="C45" s="321">
        <v>0</v>
      </c>
      <c r="D45" s="314" t="s">
        <v>29</v>
      </c>
      <c r="E45" s="454">
        <v>0</v>
      </c>
      <c r="F45" s="455">
        <v>0</v>
      </c>
      <c r="G45" s="453">
        <v>0</v>
      </c>
      <c r="H45" s="441">
        <v>0</v>
      </c>
      <c r="I45" s="314" t="s">
        <v>29</v>
      </c>
      <c r="J45" s="454">
        <v>0</v>
      </c>
      <c r="K45" s="455">
        <v>0</v>
      </c>
      <c r="L45" s="453">
        <v>0</v>
      </c>
      <c r="M45" s="441">
        <v>0</v>
      </c>
      <c r="N45" s="314" t="s">
        <v>29</v>
      </c>
      <c r="O45" s="454">
        <v>0</v>
      </c>
      <c r="P45" s="455">
        <v>0</v>
      </c>
      <c r="Q45" s="453">
        <v>0</v>
      </c>
      <c r="R45" s="321">
        <v>0</v>
      </c>
      <c r="S45" s="314" t="s">
        <v>29</v>
      </c>
      <c r="T45" s="454">
        <v>0</v>
      </c>
      <c r="U45" s="455">
        <v>0</v>
      </c>
      <c r="V45" s="463" t="s">
        <v>29</v>
      </c>
      <c r="W45" s="314" t="s">
        <v>29</v>
      </c>
      <c r="X45" s="314" t="s">
        <v>29</v>
      </c>
      <c r="Y45" s="474" t="s">
        <v>29</v>
      </c>
      <c r="Z45" s="316" t="s">
        <v>29</v>
      </c>
      <c r="AA45" s="453">
        <v>1.393532</v>
      </c>
      <c r="AB45" s="441">
        <v>2.12555556</v>
      </c>
      <c r="AC45" s="314">
        <v>0.655608362455602</v>
      </c>
      <c r="AD45" s="454">
        <v>-0.732023559999999</v>
      </c>
      <c r="AE45" s="475">
        <v>0</v>
      </c>
      <c r="AF45" s="453">
        <v>0.308483</v>
      </c>
      <c r="AG45" s="441">
        <v>0.26</v>
      </c>
      <c r="AH45" s="314">
        <v>1.18647307692308</v>
      </c>
      <c r="AI45" s="454">
        <v>0.0484829999999998</v>
      </c>
      <c r="AJ45" s="455">
        <v>0</v>
      </c>
      <c r="AK45" s="453">
        <v>0</v>
      </c>
      <c r="AL45" s="441">
        <v>0</v>
      </c>
      <c r="AM45" s="314" t="s">
        <v>29</v>
      </c>
      <c r="AN45" s="454">
        <v>0</v>
      </c>
      <c r="AO45" s="455">
        <v>0</v>
      </c>
      <c r="AP45" s="453">
        <v>0</v>
      </c>
      <c r="AQ45" s="441">
        <v>0</v>
      </c>
      <c r="AR45" s="308" t="s">
        <v>29</v>
      </c>
      <c r="AS45" s="454">
        <v>0</v>
      </c>
      <c r="AT45" s="455">
        <v>0</v>
      </c>
      <c r="AU45" s="440">
        <v>-1.702015</v>
      </c>
      <c r="AV45" s="441">
        <v>-2.38555556</v>
      </c>
      <c r="AW45" s="477">
        <v>1.2865330707284</v>
      </c>
      <c r="AX45" s="481">
        <v>0.68354056</v>
      </c>
      <c r="AY45" s="444">
        <v>0</v>
      </c>
      <c r="AZ45" s="463" t="s">
        <v>29</v>
      </c>
      <c r="BA45" s="314" t="s">
        <v>29</v>
      </c>
      <c r="BB45" s="314" t="s">
        <v>29</v>
      </c>
      <c r="BC45" s="474" t="s">
        <v>29</v>
      </c>
      <c r="BD45" s="316" t="s">
        <v>29</v>
      </c>
      <c r="BE45" s="501">
        <v>1</v>
      </c>
      <c r="BF45" s="327">
        <v>0</v>
      </c>
      <c r="BG45" s="314" t="s">
        <v>29</v>
      </c>
      <c r="BH45" s="502">
        <v>1</v>
      </c>
      <c r="BI45" s="322">
        <v>0</v>
      </c>
      <c r="BJ45" s="503">
        <v>0</v>
      </c>
      <c r="BK45" s="503" t="s">
        <v>29</v>
      </c>
      <c r="BL45" s="314" t="s">
        <v>29</v>
      </c>
      <c r="BM45" s="503" t="s">
        <v>29</v>
      </c>
      <c r="BN45" s="463" t="s">
        <v>29</v>
      </c>
      <c r="BO45" s="314" t="s">
        <v>29</v>
      </c>
      <c r="BP45" s="314" t="s">
        <v>29</v>
      </c>
      <c r="BQ45" s="314" t="s">
        <v>29</v>
      </c>
      <c r="BR45" s="316" t="s">
        <v>29</v>
      </c>
      <c r="BS45" s="501">
        <v>0</v>
      </c>
      <c r="BT45" s="327">
        <v>0</v>
      </c>
      <c r="BU45" s="314" t="s">
        <v>29</v>
      </c>
      <c r="BV45" s="502">
        <v>0</v>
      </c>
      <c r="BW45" s="322" t="s">
        <v>29</v>
      </c>
      <c r="BX45" s="501">
        <v>-1.22136771886114</v>
      </c>
      <c r="BY45" s="327">
        <v>-1.12232096158427</v>
      </c>
      <c r="BZ45" s="314">
        <v>0.911748278195705</v>
      </c>
      <c r="CA45" s="502">
        <v>-0.0990467572768641</v>
      </c>
      <c r="CB45" s="322" t="s">
        <v>29</v>
      </c>
      <c r="CC45" s="477"/>
    </row>
    <row r="46" s="159" customFormat="1" outlineLevel="2" spans="1:81">
      <c r="A46" s="452" t="s">
        <v>69</v>
      </c>
      <c r="B46" s="453">
        <v>0</v>
      </c>
      <c r="C46" s="321">
        <v>0</v>
      </c>
      <c r="D46" s="314" t="s">
        <v>29</v>
      </c>
      <c r="E46" s="454">
        <v>0</v>
      </c>
      <c r="F46" s="455">
        <v>0</v>
      </c>
      <c r="G46" s="453">
        <v>0</v>
      </c>
      <c r="H46" s="441">
        <v>0</v>
      </c>
      <c r="I46" s="314" t="s">
        <v>29</v>
      </c>
      <c r="J46" s="454">
        <v>0</v>
      </c>
      <c r="K46" s="455">
        <v>0</v>
      </c>
      <c r="L46" s="453">
        <v>0</v>
      </c>
      <c r="M46" s="441">
        <v>0</v>
      </c>
      <c r="N46" s="314" t="s">
        <v>29</v>
      </c>
      <c r="O46" s="454">
        <v>0</v>
      </c>
      <c r="P46" s="455">
        <v>0</v>
      </c>
      <c r="Q46" s="453">
        <v>0</v>
      </c>
      <c r="R46" s="321">
        <v>0</v>
      </c>
      <c r="S46" s="314" t="s">
        <v>29</v>
      </c>
      <c r="T46" s="454">
        <v>0</v>
      </c>
      <c r="U46" s="455">
        <v>0</v>
      </c>
      <c r="V46" s="463" t="s">
        <v>29</v>
      </c>
      <c r="W46" s="314" t="s">
        <v>29</v>
      </c>
      <c r="X46" s="314" t="s">
        <v>29</v>
      </c>
      <c r="Y46" s="474" t="s">
        <v>29</v>
      </c>
      <c r="Z46" s="316" t="s">
        <v>29</v>
      </c>
      <c r="AA46" s="453">
        <v>1.13252100000001</v>
      </c>
      <c r="AB46" s="441">
        <v>0</v>
      </c>
      <c r="AC46" s="314" t="s">
        <v>29</v>
      </c>
      <c r="AD46" s="454">
        <v>1.13252100000001</v>
      </c>
      <c r="AE46" s="475">
        <v>0</v>
      </c>
      <c r="AF46" s="453">
        <v>0.098394</v>
      </c>
      <c r="AG46" s="441">
        <v>0</v>
      </c>
      <c r="AH46" s="314" t="s">
        <v>29</v>
      </c>
      <c r="AI46" s="454">
        <v>0.098394</v>
      </c>
      <c r="AJ46" s="455">
        <v>0</v>
      </c>
      <c r="AK46" s="453">
        <v>0</v>
      </c>
      <c r="AL46" s="441">
        <v>0</v>
      </c>
      <c r="AM46" s="314" t="s">
        <v>29</v>
      </c>
      <c r="AN46" s="454">
        <v>0</v>
      </c>
      <c r="AO46" s="455">
        <v>0</v>
      </c>
      <c r="AP46" s="453">
        <v>0</v>
      </c>
      <c r="AQ46" s="441">
        <v>0</v>
      </c>
      <c r="AR46" s="308" t="s">
        <v>29</v>
      </c>
      <c r="AS46" s="454">
        <v>0</v>
      </c>
      <c r="AT46" s="455">
        <v>0</v>
      </c>
      <c r="AU46" s="440">
        <v>-1.23091500000001</v>
      </c>
      <c r="AV46" s="441">
        <v>0</v>
      </c>
      <c r="AW46" s="477" t="s">
        <v>29</v>
      </c>
      <c r="AX46" s="481">
        <v>-1.23091500000001</v>
      </c>
      <c r="AY46" s="444">
        <v>0</v>
      </c>
      <c r="AZ46" s="463" t="s">
        <v>29</v>
      </c>
      <c r="BA46" s="314" t="s">
        <v>29</v>
      </c>
      <c r="BB46" s="314" t="s">
        <v>29</v>
      </c>
      <c r="BC46" s="474" t="s">
        <v>29</v>
      </c>
      <c r="BD46" s="316" t="s">
        <v>29</v>
      </c>
      <c r="BE46" s="501">
        <v>4</v>
      </c>
      <c r="BF46" s="327">
        <v>0</v>
      </c>
      <c r="BG46" s="314" t="s">
        <v>29</v>
      </c>
      <c r="BH46" s="502">
        <v>4</v>
      </c>
      <c r="BI46" s="322">
        <v>0</v>
      </c>
      <c r="BJ46" s="503">
        <v>0</v>
      </c>
      <c r="BK46" s="503" t="s">
        <v>29</v>
      </c>
      <c r="BL46" s="314" t="s">
        <v>29</v>
      </c>
      <c r="BM46" s="503" t="s">
        <v>29</v>
      </c>
      <c r="BN46" s="463" t="s">
        <v>29</v>
      </c>
      <c r="BO46" s="314" t="s">
        <v>29</v>
      </c>
      <c r="BP46" s="314" t="s">
        <v>29</v>
      </c>
      <c r="BQ46" s="314" t="s">
        <v>29</v>
      </c>
      <c r="BR46" s="316" t="s">
        <v>29</v>
      </c>
      <c r="BS46" s="501">
        <v>0</v>
      </c>
      <c r="BT46" s="327" t="s">
        <v>29</v>
      </c>
      <c r="BU46" s="314" t="s">
        <v>29</v>
      </c>
      <c r="BV46" s="502" t="s">
        <v>29</v>
      </c>
      <c r="BW46" s="322" t="s">
        <v>29</v>
      </c>
      <c r="BX46" s="501">
        <v>-1.08688050817601</v>
      </c>
      <c r="BY46" s="327" t="s">
        <v>29</v>
      </c>
      <c r="BZ46" s="314" t="s">
        <v>29</v>
      </c>
      <c r="CA46" s="502" t="s">
        <v>29</v>
      </c>
      <c r="CB46" s="322" t="s">
        <v>29</v>
      </c>
      <c r="CC46" s="477"/>
    </row>
    <row r="47" s="159" customFormat="1" outlineLevel="2" spans="1:81">
      <c r="A47" s="451" t="s">
        <v>71</v>
      </c>
      <c r="B47" s="440">
        <v>0</v>
      </c>
      <c r="C47" s="441">
        <v>0</v>
      </c>
      <c r="D47" s="442" t="s">
        <v>29</v>
      </c>
      <c r="E47" s="443">
        <v>0</v>
      </c>
      <c r="F47" s="444">
        <v>0</v>
      </c>
      <c r="G47" s="440">
        <v>0</v>
      </c>
      <c r="H47" s="441">
        <v>0</v>
      </c>
      <c r="I47" s="442" t="s">
        <v>29</v>
      </c>
      <c r="J47" s="443">
        <v>0</v>
      </c>
      <c r="K47" s="444">
        <v>0</v>
      </c>
      <c r="L47" s="440">
        <v>0</v>
      </c>
      <c r="M47" s="441">
        <v>0</v>
      </c>
      <c r="N47" s="442" t="s">
        <v>29</v>
      </c>
      <c r="O47" s="443">
        <v>0</v>
      </c>
      <c r="P47" s="444">
        <v>0</v>
      </c>
      <c r="Q47" s="440">
        <v>0</v>
      </c>
      <c r="R47" s="441">
        <v>0</v>
      </c>
      <c r="S47" s="442" t="s">
        <v>29</v>
      </c>
      <c r="T47" s="443">
        <v>0</v>
      </c>
      <c r="U47" s="444">
        <v>0</v>
      </c>
      <c r="V47" s="458" t="s">
        <v>29</v>
      </c>
      <c r="W47" s="442" t="s">
        <v>29</v>
      </c>
      <c r="X47" s="442" t="s">
        <v>29</v>
      </c>
      <c r="Y47" s="464" t="s">
        <v>29</v>
      </c>
      <c r="Z47" s="465" t="s">
        <v>29</v>
      </c>
      <c r="AA47" s="440">
        <v>0</v>
      </c>
      <c r="AB47" s="441">
        <v>0</v>
      </c>
      <c r="AC47" s="442" t="s">
        <v>29</v>
      </c>
      <c r="AD47" s="443">
        <v>0</v>
      </c>
      <c r="AE47" s="466">
        <v>0</v>
      </c>
      <c r="AF47" s="440">
        <v>0</v>
      </c>
      <c r="AG47" s="441">
        <v>0</v>
      </c>
      <c r="AH47" s="442" t="s">
        <v>29</v>
      </c>
      <c r="AI47" s="443">
        <v>0</v>
      </c>
      <c r="AJ47" s="444">
        <v>0</v>
      </c>
      <c r="AK47" s="440">
        <v>0</v>
      </c>
      <c r="AL47" s="441">
        <v>0</v>
      </c>
      <c r="AM47" s="442" t="s">
        <v>29</v>
      </c>
      <c r="AN47" s="443">
        <v>0</v>
      </c>
      <c r="AO47" s="444">
        <v>0</v>
      </c>
      <c r="AP47" s="440">
        <v>0</v>
      </c>
      <c r="AQ47" s="441">
        <v>0</v>
      </c>
      <c r="AR47" s="477" t="s">
        <v>29</v>
      </c>
      <c r="AS47" s="443">
        <v>0</v>
      </c>
      <c r="AT47" s="444">
        <v>0</v>
      </c>
      <c r="AU47" s="440">
        <v>0</v>
      </c>
      <c r="AV47" s="441">
        <v>0</v>
      </c>
      <c r="AW47" s="477" t="s">
        <v>29</v>
      </c>
      <c r="AX47" s="481">
        <v>0</v>
      </c>
      <c r="AY47" s="444">
        <v>0</v>
      </c>
      <c r="AZ47" s="458" t="s">
        <v>29</v>
      </c>
      <c r="BA47" s="442" t="s">
        <v>29</v>
      </c>
      <c r="BB47" s="442" t="s">
        <v>29</v>
      </c>
      <c r="BC47" s="464" t="s">
        <v>29</v>
      </c>
      <c r="BD47" s="465" t="s">
        <v>29</v>
      </c>
      <c r="BE47" s="490">
        <v>0</v>
      </c>
      <c r="BF47" s="491">
        <v>40</v>
      </c>
      <c r="BG47" s="442">
        <v>0</v>
      </c>
      <c r="BH47" s="492">
        <v>-40</v>
      </c>
      <c r="BI47" s="493">
        <v>0</v>
      </c>
      <c r="BJ47" s="498" t="s">
        <v>29</v>
      </c>
      <c r="BK47" s="498">
        <v>0</v>
      </c>
      <c r="BL47" s="442" t="s">
        <v>29</v>
      </c>
      <c r="BM47" s="498" t="s">
        <v>29</v>
      </c>
      <c r="BN47" s="458" t="s">
        <v>29</v>
      </c>
      <c r="BO47" s="442" t="s">
        <v>29</v>
      </c>
      <c r="BP47" s="442" t="s">
        <v>29</v>
      </c>
      <c r="BQ47" s="442" t="s">
        <v>29</v>
      </c>
      <c r="BR47" s="465" t="s">
        <v>29</v>
      </c>
      <c r="BS47" s="490" t="s">
        <v>29</v>
      </c>
      <c r="BT47" s="491" t="s">
        <v>29</v>
      </c>
      <c r="BU47" s="442" t="s">
        <v>29</v>
      </c>
      <c r="BV47" s="492" t="s">
        <v>29</v>
      </c>
      <c r="BW47" s="493" t="s">
        <v>29</v>
      </c>
      <c r="BX47" s="490" t="s">
        <v>29</v>
      </c>
      <c r="BY47" s="491" t="s">
        <v>29</v>
      </c>
      <c r="BZ47" s="442" t="s">
        <v>29</v>
      </c>
      <c r="CA47" s="492" t="s">
        <v>29</v>
      </c>
      <c r="CB47" s="493" t="s">
        <v>29</v>
      </c>
      <c r="CC47" s="477"/>
    </row>
    <row r="48" s="159" customFormat="1" outlineLevel="2" spans="1:81">
      <c r="A48" s="451" t="s">
        <v>72</v>
      </c>
      <c r="B48" s="440">
        <v>0</v>
      </c>
      <c r="C48" s="441">
        <v>0</v>
      </c>
      <c r="D48" s="442" t="s">
        <v>29</v>
      </c>
      <c r="E48" s="443">
        <v>0</v>
      </c>
      <c r="F48" s="444">
        <v>0</v>
      </c>
      <c r="G48" s="440">
        <v>0</v>
      </c>
      <c r="H48" s="441">
        <v>0</v>
      </c>
      <c r="I48" s="442" t="s">
        <v>29</v>
      </c>
      <c r="J48" s="443">
        <v>0</v>
      </c>
      <c r="K48" s="444">
        <v>0</v>
      </c>
      <c r="L48" s="440">
        <v>0</v>
      </c>
      <c r="M48" s="441">
        <v>0</v>
      </c>
      <c r="N48" s="442" t="s">
        <v>29</v>
      </c>
      <c r="O48" s="443">
        <v>0</v>
      </c>
      <c r="P48" s="444">
        <v>0</v>
      </c>
      <c r="Q48" s="440">
        <v>0</v>
      </c>
      <c r="R48" s="441">
        <v>0</v>
      </c>
      <c r="S48" s="442" t="s">
        <v>29</v>
      </c>
      <c r="T48" s="443">
        <v>0</v>
      </c>
      <c r="U48" s="444">
        <v>0</v>
      </c>
      <c r="V48" s="458" t="s">
        <v>29</v>
      </c>
      <c r="W48" s="442" t="s">
        <v>29</v>
      </c>
      <c r="X48" s="442" t="s">
        <v>29</v>
      </c>
      <c r="Y48" s="464" t="s">
        <v>29</v>
      </c>
      <c r="Z48" s="465" t="s">
        <v>29</v>
      </c>
      <c r="AA48" s="440">
        <v>0</v>
      </c>
      <c r="AB48" s="441">
        <v>2.99</v>
      </c>
      <c r="AC48" s="442">
        <v>0</v>
      </c>
      <c r="AD48" s="443">
        <v>-2.99</v>
      </c>
      <c r="AE48" s="466">
        <v>0</v>
      </c>
      <c r="AF48" s="440">
        <v>0</v>
      </c>
      <c r="AG48" s="441">
        <v>0</v>
      </c>
      <c r="AH48" s="442" t="s">
        <v>29</v>
      </c>
      <c r="AI48" s="443">
        <v>0</v>
      </c>
      <c r="AJ48" s="444">
        <v>0</v>
      </c>
      <c r="AK48" s="440">
        <v>0</v>
      </c>
      <c r="AL48" s="441">
        <v>0</v>
      </c>
      <c r="AM48" s="442" t="s">
        <v>29</v>
      </c>
      <c r="AN48" s="443">
        <v>0</v>
      </c>
      <c r="AO48" s="444">
        <v>0</v>
      </c>
      <c r="AP48" s="440">
        <v>0</v>
      </c>
      <c r="AQ48" s="441">
        <v>0</v>
      </c>
      <c r="AR48" s="477" t="s">
        <v>29</v>
      </c>
      <c r="AS48" s="443">
        <v>0</v>
      </c>
      <c r="AT48" s="444">
        <v>0</v>
      </c>
      <c r="AU48" s="440">
        <v>0</v>
      </c>
      <c r="AV48" s="441">
        <v>-2.99</v>
      </c>
      <c r="AW48" s="477">
        <v>2</v>
      </c>
      <c r="AX48" s="481">
        <v>2.99</v>
      </c>
      <c r="AY48" s="444">
        <v>0</v>
      </c>
      <c r="AZ48" s="458" t="s">
        <v>29</v>
      </c>
      <c r="BA48" s="442" t="s">
        <v>29</v>
      </c>
      <c r="BB48" s="442" t="s">
        <v>29</v>
      </c>
      <c r="BC48" s="464" t="s">
        <v>29</v>
      </c>
      <c r="BD48" s="465" t="s">
        <v>29</v>
      </c>
      <c r="BE48" s="490">
        <v>0</v>
      </c>
      <c r="BF48" s="491">
        <v>30</v>
      </c>
      <c r="BG48" s="442">
        <v>0</v>
      </c>
      <c r="BH48" s="492">
        <v>-30</v>
      </c>
      <c r="BI48" s="493">
        <v>0</v>
      </c>
      <c r="BJ48" s="498" t="s">
        <v>29</v>
      </c>
      <c r="BK48" s="498">
        <v>0</v>
      </c>
      <c r="BL48" s="442" t="s">
        <v>29</v>
      </c>
      <c r="BM48" s="498" t="s">
        <v>29</v>
      </c>
      <c r="BN48" s="458" t="s">
        <v>29</v>
      </c>
      <c r="BO48" s="442" t="s">
        <v>29</v>
      </c>
      <c r="BP48" s="442" t="s">
        <v>29</v>
      </c>
      <c r="BQ48" s="442" t="s">
        <v>29</v>
      </c>
      <c r="BR48" s="465" t="s">
        <v>29</v>
      </c>
      <c r="BS48" s="490" t="s">
        <v>29</v>
      </c>
      <c r="BT48" s="491">
        <v>0</v>
      </c>
      <c r="BU48" s="442" t="s">
        <v>29</v>
      </c>
      <c r="BV48" s="492" t="s">
        <v>29</v>
      </c>
      <c r="BW48" s="493" t="s">
        <v>29</v>
      </c>
      <c r="BX48" s="490" t="s">
        <v>29</v>
      </c>
      <c r="BY48" s="491">
        <v>-1</v>
      </c>
      <c r="BZ48" s="442" t="s">
        <v>29</v>
      </c>
      <c r="CA48" s="492" t="s">
        <v>29</v>
      </c>
      <c r="CB48" s="493" t="s">
        <v>29</v>
      </c>
      <c r="CC48" s="477"/>
    </row>
    <row r="49" s="159" customFormat="1" outlineLevel="2" spans="1:81">
      <c r="A49" s="451" t="s">
        <v>188</v>
      </c>
      <c r="B49" s="440">
        <v>0</v>
      </c>
      <c r="C49" s="441">
        <v>0</v>
      </c>
      <c r="D49" s="442" t="s">
        <v>29</v>
      </c>
      <c r="E49" s="443">
        <v>0</v>
      </c>
      <c r="F49" s="444">
        <v>0</v>
      </c>
      <c r="G49" s="440">
        <v>0</v>
      </c>
      <c r="H49" s="441">
        <v>0</v>
      </c>
      <c r="I49" s="442" t="s">
        <v>29</v>
      </c>
      <c r="J49" s="443">
        <v>0</v>
      </c>
      <c r="K49" s="444">
        <v>0</v>
      </c>
      <c r="L49" s="440">
        <v>0</v>
      </c>
      <c r="M49" s="441">
        <v>0</v>
      </c>
      <c r="N49" s="442" t="s">
        <v>29</v>
      </c>
      <c r="O49" s="443">
        <v>0</v>
      </c>
      <c r="P49" s="444">
        <v>0</v>
      </c>
      <c r="Q49" s="440">
        <v>0</v>
      </c>
      <c r="R49" s="441">
        <v>0</v>
      </c>
      <c r="S49" s="442" t="s">
        <v>29</v>
      </c>
      <c r="T49" s="443">
        <v>0</v>
      </c>
      <c r="U49" s="444">
        <v>0</v>
      </c>
      <c r="V49" s="458" t="s">
        <v>29</v>
      </c>
      <c r="W49" s="442" t="s">
        <v>29</v>
      </c>
      <c r="X49" s="442" t="s">
        <v>29</v>
      </c>
      <c r="Y49" s="464" t="s">
        <v>29</v>
      </c>
      <c r="Z49" s="465" t="s">
        <v>29</v>
      </c>
      <c r="AA49" s="440">
        <v>0</v>
      </c>
      <c r="AB49" s="441">
        <v>0</v>
      </c>
      <c r="AC49" s="442" t="s">
        <v>29</v>
      </c>
      <c r="AD49" s="443">
        <v>0</v>
      </c>
      <c r="AE49" s="466">
        <v>0</v>
      </c>
      <c r="AF49" s="440">
        <v>0</v>
      </c>
      <c r="AG49" s="441">
        <v>0</v>
      </c>
      <c r="AH49" s="442" t="s">
        <v>29</v>
      </c>
      <c r="AI49" s="443">
        <v>0</v>
      </c>
      <c r="AJ49" s="444">
        <v>0</v>
      </c>
      <c r="AK49" s="440">
        <v>0</v>
      </c>
      <c r="AL49" s="441">
        <v>0</v>
      </c>
      <c r="AM49" s="442" t="s">
        <v>29</v>
      </c>
      <c r="AN49" s="443">
        <v>0</v>
      </c>
      <c r="AO49" s="444">
        <v>0</v>
      </c>
      <c r="AP49" s="440">
        <v>0</v>
      </c>
      <c r="AQ49" s="441">
        <v>0</v>
      </c>
      <c r="AR49" s="477" t="s">
        <v>29</v>
      </c>
      <c r="AS49" s="443">
        <v>0</v>
      </c>
      <c r="AT49" s="444">
        <v>0</v>
      </c>
      <c r="AU49" s="440">
        <v>0</v>
      </c>
      <c r="AV49" s="441">
        <v>0</v>
      </c>
      <c r="AW49" s="477" t="s">
        <v>29</v>
      </c>
      <c r="AX49" s="481">
        <v>0</v>
      </c>
      <c r="AY49" s="444">
        <v>0</v>
      </c>
      <c r="AZ49" s="458" t="s">
        <v>29</v>
      </c>
      <c r="BA49" s="442" t="s">
        <v>29</v>
      </c>
      <c r="BB49" s="442" t="s">
        <v>29</v>
      </c>
      <c r="BC49" s="464" t="s">
        <v>29</v>
      </c>
      <c r="BD49" s="465" t="s">
        <v>29</v>
      </c>
      <c r="BE49" s="490">
        <v>0</v>
      </c>
      <c r="BF49" s="491">
        <v>0</v>
      </c>
      <c r="BG49" s="442" t="s">
        <v>29</v>
      </c>
      <c r="BH49" s="492">
        <v>0</v>
      </c>
      <c r="BI49" s="493">
        <v>0</v>
      </c>
      <c r="BJ49" s="498" t="s">
        <v>29</v>
      </c>
      <c r="BK49" s="498" t="s">
        <v>29</v>
      </c>
      <c r="BL49" s="442" t="s">
        <v>29</v>
      </c>
      <c r="BM49" s="498" t="s">
        <v>29</v>
      </c>
      <c r="BN49" s="458" t="s">
        <v>29</v>
      </c>
      <c r="BO49" s="442" t="s">
        <v>29</v>
      </c>
      <c r="BP49" s="442" t="s">
        <v>29</v>
      </c>
      <c r="BQ49" s="442" t="s">
        <v>29</v>
      </c>
      <c r="BR49" s="465" t="s">
        <v>29</v>
      </c>
      <c r="BS49" s="490" t="s">
        <v>29</v>
      </c>
      <c r="BT49" s="491" t="s">
        <v>29</v>
      </c>
      <c r="BU49" s="442" t="s">
        <v>29</v>
      </c>
      <c r="BV49" s="492" t="s">
        <v>29</v>
      </c>
      <c r="BW49" s="493" t="s">
        <v>29</v>
      </c>
      <c r="BX49" s="490" t="s">
        <v>29</v>
      </c>
      <c r="BY49" s="491" t="s">
        <v>29</v>
      </c>
      <c r="BZ49" s="442" t="s">
        <v>29</v>
      </c>
      <c r="CA49" s="492" t="s">
        <v>29</v>
      </c>
      <c r="CB49" s="493" t="s">
        <v>29</v>
      </c>
      <c r="CC49" s="477"/>
    </row>
    <row r="50" s="163" customFormat="1" spans="1:81">
      <c r="A50" s="445" t="s">
        <v>73</v>
      </c>
      <c r="B50" s="446">
        <v>112.5399</v>
      </c>
      <c r="C50" s="447">
        <v>110.52962264</v>
      </c>
      <c r="D50" s="448">
        <v>1.0181876795739</v>
      </c>
      <c r="E50" s="447">
        <v>2.01027735999989</v>
      </c>
      <c r="F50" s="449">
        <v>0</v>
      </c>
      <c r="G50" s="446">
        <v>0</v>
      </c>
      <c r="H50" s="447">
        <v>0</v>
      </c>
      <c r="I50" s="448" t="s">
        <v>29</v>
      </c>
      <c r="J50" s="447">
        <v>0</v>
      </c>
      <c r="K50" s="449">
        <v>0</v>
      </c>
      <c r="L50" s="446">
        <v>0</v>
      </c>
      <c r="M50" s="447">
        <v>0</v>
      </c>
      <c r="N50" s="448" t="s">
        <v>29</v>
      </c>
      <c r="O50" s="447">
        <v>0</v>
      </c>
      <c r="P50" s="449">
        <v>0</v>
      </c>
      <c r="Q50" s="446">
        <v>74.3972119999999</v>
      </c>
      <c r="R50" s="447">
        <v>47.52962264</v>
      </c>
      <c r="S50" s="448">
        <v>1.56528093150457</v>
      </c>
      <c r="T50" s="447">
        <v>26.8675893599999</v>
      </c>
      <c r="U50" s="459">
        <v>0</v>
      </c>
      <c r="V50" s="460">
        <v>0.661074090167132</v>
      </c>
      <c r="W50" s="448">
        <v>0.430017053390349</v>
      </c>
      <c r="X50" s="448">
        <v>1.53732063636797</v>
      </c>
      <c r="Y50" s="467">
        <v>0.231057036776783</v>
      </c>
      <c r="Z50" s="468" t="s">
        <v>29</v>
      </c>
      <c r="AA50" s="446">
        <v>40.668741</v>
      </c>
      <c r="AB50" s="447">
        <v>68.11555556</v>
      </c>
      <c r="AC50" s="448">
        <v>0.597055117082275</v>
      </c>
      <c r="AD50" s="447">
        <v>-27.44681456</v>
      </c>
      <c r="AE50" s="469">
        <v>0</v>
      </c>
      <c r="AF50" s="446">
        <v>2.464044</v>
      </c>
      <c r="AG50" s="447">
        <v>3.5372755</v>
      </c>
      <c r="AH50" s="448">
        <v>0.69659374849372</v>
      </c>
      <c r="AI50" s="447">
        <v>-1.0732315</v>
      </c>
      <c r="AJ50" s="449">
        <v>0</v>
      </c>
      <c r="AK50" s="446">
        <v>0</v>
      </c>
      <c r="AL50" s="447">
        <v>0</v>
      </c>
      <c r="AM50" s="448" t="s">
        <v>29</v>
      </c>
      <c r="AN50" s="447">
        <v>0</v>
      </c>
      <c r="AO50" s="449">
        <v>0</v>
      </c>
      <c r="AP50" s="446">
        <v>0</v>
      </c>
      <c r="AQ50" s="447">
        <v>0</v>
      </c>
      <c r="AR50" s="467" t="s">
        <v>29</v>
      </c>
      <c r="AS50" s="447">
        <v>0</v>
      </c>
      <c r="AT50" s="449">
        <v>0</v>
      </c>
      <c r="AU50" s="446">
        <v>69.4071149999999</v>
      </c>
      <c r="AV50" s="447">
        <v>38.87679158</v>
      </c>
      <c r="AW50" s="467">
        <v>1.7853097485469</v>
      </c>
      <c r="AX50" s="482">
        <v>30.5303234199999</v>
      </c>
      <c r="AY50" s="449">
        <v>0</v>
      </c>
      <c r="AZ50" s="460">
        <v>0.616733398554646</v>
      </c>
      <c r="BA50" s="448">
        <v>0.351731876499963</v>
      </c>
      <c r="BB50" s="448">
        <v>1.75341912337226</v>
      </c>
      <c r="BC50" s="467">
        <v>0.265001522054683</v>
      </c>
      <c r="BD50" s="468" t="s">
        <v>29</v>
      </c>
      <c r="BE50" s="494">
        <v>350</v>
      </c>
      <c r="BF50" s="495">
        <v>70</v>
      </c>
      <c r="BG50" s="448">
        <v>5</v>
      </c>
      <c r="BH50" s="448">
        <v>280</v>
      </c>
      <c r="BI50" s="496">
        <v>0</v>
      </c>
      <c r="BJ50" s="497">
        <v>0.267569900142653</v>
      </c>
      <c r="BK50" s="497">
        <v>1.31582884095238</v>
      </c>
      <c r="BL50" s="448">
        <v>0.203347040143146</v>
      </c>
      <c r="BM50" s="497">
        <v>-1.04825894080973</v>
      </c>
      <c r="BN50" s="460">
        <v>0.361371753484764</v>
      </c>
      <c r="BO50" s="448">
        <v>0.616265159810194</v>
      </c>
      <c r="BP50" s="448">
        <v>0.586390042877103</v>
      </c>
      <c r="BQ50" s="448">
        <v>-0.254893406325429</v>
      </c>
      <c r="BR50" s="468" t="s">
        <v>29</v>
      </c>
      <c r="BS50" s="494">
        <v>2.76723343857632</v>
      </c>
      <c r="BT50" s="495">
        <v>1.62267813469772</v>
      </c>
      <c r="BU50" s="448">
        <v>1.70534955725635</v>
      </c>
      <c r="BV50" s="448">
        <v>1.1445553038786</v>
      </c>
      <c r="BW50" s="496" t="s">
        <v>29</v>
      </c>
      <c r="BX50" s="494">
        <v>1.70664528316723</v>
      </c>
      <c r="BY50" s="495">
        <v>0.57074762527269</v>
      </c>
      <c r="BZ50" s="448">
        <v>2.9901925257277</v>
      </c>
      <c r="CA50" s="448">
        <v>1.13589765789454</v>
      </c>
      <c r="CB50" s="496" t="s">
        <v>29</v>
      </c>
      <c r="CC50" s="477"/>
    </row>
    <row r="51" s="163" customFormat="1" spans="1:81">
      <c r="A51" s="445" t="s">
        <v>74</v>
      </c>
      <c r="B51" s="446">
        <v>0</v>
      </c>
      <c r="C51" s="447">
        <v>0</v>
      </c>
      <c r="D51" s="448" t="s">
        <v>29</v>
      </c>
      <c r="E51" s="447">
        <v>0</v>
      </c>
      <c r="F51" s="449">
        <v>0</v>
      </c>
      <c r="G51" s="446">
        <v>0</v>
      </c>
      <c r="H51" s="447">
        <v>0</v>
      </c>
      <c r="I51" s="448" t="s">
        <v>29</v>
      </c>
      <c r="J51" s="447">
        <v>0</v>
      </c>
      <c r="K51" s="449">
        <v>0</v>
      </c>
      <c r="L51" s="446">
        <v>0</v>
      </c>
      <c r="M51" s="447">
        <v>0</v>
      </c>
      <c r="N51" s="448" t="s">
        <v>29</v>
      </c>
      <c r="O51" s="447">
        <v>0</v>
      </c>
      <c r="P51" s="449">
        <v>0</v>
      </c>
      <c r="Q51" s="446"/>
      <c r="R51" s="447"/>
      <c r="S51" s="448"/>
      <c r="T51" s="447"/>
      <c r="U51" s="459"/>
      <c r="V51" s="460"/>
      <c r="W51" s="448"/>
      <c r="X51" s="448"/>
      <c r="Y51" s="467"/>
      <c r="Z51" s="468"/>
      <c r="AA51" s="446">
        <v>16.524772</v>
      </c>
      <c r="AB51" s="447">
        <v>13.59186039</v>
      </c>
      <c r="AC51" s="448">
        <v>1.21578441257076</v>
      </c>
      <c r="AD51" s="447">
        <v>2.93291160999998</v>
      </c>
      <c r="AE51" s="469">
        <v>11.619989</v>
      </c>
      <c r="AF51" s="446">
        <v>6.097802</v>
      </c>
      <c r="AG51" s="447">
        <v>3.73208033</v>
      </c>
      <c r="AH51" s="448">
        <v>1.63388819661339</v>
      </c>
      <c r="AI51" s="447">
        <v>2.36572167</v>
      </c>
      <c r="AJ51" s="449">
        <v>13.162155</v>
      </c>
      <c r="AK51" s="446">
        <v>0</v>
      </c>
      <c r="AL51" s="447">
        <v>0</v>
      </c>
      <c r="AM51" s="448" t="s">
        <v>29</v>
      </c>
      <c r="AN51" s="447">
        <v>0</v>
      </c>
      <c r="AO51" s="449">
        <v>0</v>
      </c>
      <c r="AP51" s="446">
        <v>0</v>
      </c>
      <c r="AQ51" s="447">
        <v>0</v>
      </c>
      <c r="AR51" s="467" t="s">
        <v>29</v>
      </c>
      <c r="AS51" s="447">
        <v>0</v>
      </c>
      <c r="AT51" s="449">
        <v>0</v>
      </c>
      <c r="AU51" s="469">
        <v>-22.622574</v>
      </c>
      <c r="AV51" s="469">
        <v>-17.32394072</v>
      </c>
      <c r="AW51" s="467">
        <v>0.694143880677053</v>
      </c>
      <c r="AX51" s="483">
        <v>-5.29863327999998</v>
      </c>
      <c r="AY51" s="449">
        <v>-24.782144</v>
      </c>
      <c r="AZ51" s="460" t="s">
        <v>29</v>
      </c>
      <c r="BA51" s="448" t="s">
        <v>29</v>
      </c>
      <c r="BB51" s="448" t="s">
        <v>29</v>
      </c>
      <c r="BC51" s="467" t="s">
        <v>29</v>
      </c>
      <c r="BD51" s="468" t="s">
        <v>29</v>
      </c>
      <c r="BE51" s="494">
        <v>8</v>
      </c>
      <c r="BF51" s="495">
        <v>12</v>
      </c>
      <c r="BG51" s="448">
        <v>0.666666666666667</v>
      </c>
      <c r="BH51" s="448">
        <v>-4</v>
      </c>
      <c r="BI51" s="496">
        <v>6.5</v>
      </c>
      <c r="BJ51" s="497">
        <v>0</v>
      </c>
      <c r="BK51" s="497">
        <v>0</v>
      </c>
      <c r="BL51" s="448" t="s">
        <v>29</v>
      </c>
      <c r="BM51" s="497">
        <v>0</v>
      </c>
      <c r="BN51" s="460" t="s">
        <v>29</v>
      </c>
      <c r="BO51" s="448" t="s">
        <v>29</v>
      </c>
      <c r="BP51" s="448" t="s">
        <v>29</v>
      </c>
      <c r="BQ51" s="448" t="s">
        <v>29</v>
      </c>
      <c r="BR51" s="468" t="s">
        <v>29</v>
      </c>
      <c r="BS51" s="494">
        <v>0</v>
      </c>
      <c r="BT51" s="495">
        <v>0</v>
      </c>
      <c r="BU51" s="448" t="s">
        <v>29</v>
      </c>
      <c r="BV51" s="448">
        <v>0</v>
      </c>
      <c r="BW51" s="496">
        <v>0</v>
      </c>
      <c r="BX51" s="494">
        <v>-1.36900975093635</v>
      </c>
      <c r="BY51" s="495">
        <v>-1.27458200885773</v>
      </c>
      <c r="BZ51" s="448">
        <v>0.925914737990654</v>
      </c>
      <c r="CA51" s="448">
        <v>-0.094427742078623</v>
      </c>
      <c r="CB51" s="496">
        <v>-2.13271664887118</v>
      </c>
      <c r="CC51" s="477"/>
    </row>
    <row r="52" s="159" customFormat="1" ht="16.2" spans="1:81">
      <c r="A52" s="213" t="s">
        <v>203</v>
      </c>
      <c r="B52" s="214">
        <v>296.085892</v>
      </c>
      <c r="C52" s="215">
        <v>464.22962264</v>
      </c>
      <c r="D52" s="238">
        <v>0.637800514142562</v>
      </c>
      <c r="E52" s="215">
        <v>-168.14373064</v>
      </c>
      <c r="F52" s="217">
        <v>635.556758</v>
      </c>
      <c r="G52" s="214">
        <v>25.0437749999999</v>
      </c>
      <c r="H52" s="215">
        <v>46.15</v>
      </c>
      <c r="I52" s="238">
        <v>0.542660346695557</v>
      </c>
      <c r="J52" s="215">
        <v>-21.1062250000001</v>
      </c>
      <c r="K52" s="217">
        <v>186.028624</v>
      </c>
      <c r="L52" s="214">
        <v>117.658766</v>
      </c>
      <c r="M52" s="215">
        <v>222.66256</v>
      </c>
      <c r="N52" s="238">
        <v>0.528417377398338</v>
      </c>
      <c r="O52" s="215">
        <v>-105.003794</v>
      </c>
      <c r="P52" s="217">
        <v>153.550041999999</v>
      </c>
      <c r="Q52" s="214">
        <v>116.083678</v>
      </c>
      <c r="R52" s="215">
        <v>133.96706264</v>
      </c>
      <c r="S52" s="238">
        <v>0.866509093447418</v>
      </c>
      <c r="T52" s="215">
        <v>-17.8833846400002</v>
      </c>
      <c r="U52" s="217">
        <v>296.266902</v>
      </c>
      <c r="V52" s="237">
        <v>0.392060821324104</v>
      </c>
      <c r="W52" s="238">
        <v>0.288579306676189</v>
      </c>
      <c r="X52" s="238">
        <v>1.35858951856181</v>
      </c>
      <c r="Y52" s="216">
        <v>0.103481514647915</v>
      </c>
      <c r="Z52" s="257">
        <v>0.466153334491017</v>
      </c>
      <c r="AA52" s="214">
        <v>108.923452</v>
      </c>
      <c r="AB52" s="215">
        <v>161.2049522</v>
      </c>
      <c r="AC52" s="238">
        <v>0.675683038973042</v>
      </c>
      <c r="AD52" s="215">
        <v>-52.2815002000001</v>
      </c>
      <c r="AE52" s="328">
        <v>35.1344439999999</v>
      </c>
      <c r="AF52" s="214">
        <v>84.1097739999999</v>
      </c>
      <c r="AG52" s="215">
        <v>80.5890405</v>
      </c>
      <c r="AH52" s="238">
        <v>1.04368749743335</v>
      </c>
      <c r="AI52" s="215">
        <v>3.52073349999992</v>
      </c>
      <c r="AJ52" s="217">
        <v>91.7710559999989</v>
      </c>
      <c r="AK52" s="214">
        <v>0.26364</v>
      </c>
      <c r="AL52" s="215">
        <v>0.19</v>
      </c>
      <c r="AM52" s="238">
        <v>1.38757894736842</v>
      </c>
      <c r="AN52" s="215">
        <v>0.0736399999999999</v>
      </c>
      <c r="AO52" s="217">
        <v>0.1602</v>
      </c>
      <c r="AP52" s="214">
        <v>0</v>
      </c>
      <c r="AQ52" s="215">
        <v>0</v>
      </c>
      <c r="AR52" s="216" t="s">
        <v>29</v>
      </c>
      <c r="AS52" s="215">
        <v>0</v>
      </c>
      <c r="AT52" s="217">
        <v>0.0886289999999999</v>
      </c>
      <c r="AU52" s="214">
        <v>-39.3862350000001</v>
      </c>
      <c r="AV52" s="215">
        <v>-46.18693006</v>
      </c>
      <c r="AW52" s="216">
        <v>1.14724284664872</v>
      </c>
      <c r="AX52" s="488">
        <v>6.80069505999994</v>
      </c>
      <c r="AY52" s="217">
        <v>169.144163000001</v>
      </c>
      <c r="AZ52" s="237">
        <v>-0.133023004689464</v>
      </c>
      <c r="BA52" s="238">
        <v>-0.0994915615193668</v>
      </c>
      <c r="BB52" s="238">
        <v>0.662971988196507</v>
      </c>
      <c r="BC52" s="216">
        <v>-0.0335314431700971</v>
      </c>
      <c r="BD52" s="257">
        <v>0.266135417287155</v>
      </c>
      <c r="BE52" s="292">
        <v>568</v>
      </c>
      <c r="BF52" s="293">
        <v>309</v>
      </c>
      <c r="BG52" s="238">
        <v>1.83818770226537</v>
      </c>
      <c r="BH52" s="238">
        <v>259</v>
      </c>
      <c r="BI52" s="279">
        <v>192.66666666</v>
      </c>
      <c r="BJ52" s="504">
        <v>0.434143536656891</v>
      </c>
      <c r="BK52" s="504">
        <v>1.25196769859763</v>
      </c>
      <c r="BL52" s="238">
        <v>0.346768959888654</v>
      </c>
      <c r="BM52" s="504">
        <v>-0.817824161940736</v>
      </c>
      <c r="BN52" s="237">
        <v>0.367877885921022</v>
      </c>
      <c r="BO52" s="238">
        <v>0.347252618829563</v>
      </c>
      <c r="BP52" s="238">
        <v>1.05939556960284</v>
      </c>
      <c r="BQ52" s="238">
        <v>0.0206252670914585</v>
      </c>
      <c r="BR52" s="257">
        <v>0.055281363242148</v>
      </c>
      <c r="BS52" s="292">
        <v>2.71829332034023</v>
      </c>
      <c r="BT52" s="293">
        <v>2.87974790044943</v>
      </c>
      <c r="BU52" s="238">
        <v>0.943934474235055</v>
      </c>
      <c r="BV52" s="238">
        <v>-0.161454580109193</v>
      </c>
      <c r="BW52" s="279">
        <v>18.0892789423393</v>
      </c>
      <c r="BX52" s="292">
        <v>-0.361595545098957</v>
      </c>
      <c r="BY52" s="293">
        <v>-0.286510615397831</v>
      </c>
      <c r="BZ52" s="238">
        <v>0.737933166640729</v>
      </c>
      <c r="CA52" s="238">
        <v>-0.0750849297011257</v>
      </c>
      <c r="CB52" s="279">
        <v>4.81419779974323</v>
      </c>
      <c r="CC52" s="477"/>
    </row>
    <row r="53" s="159" customFormat="1" outlineLevel="2" spans="1:16366">
      <c r="A53" s="451" t="s">
        <v>76</v>
      </c>
      <c r="B53" s="440">
        <v>0</v>
      </c>
      <c r="C53" s="441">
        <v>0</v>
      </c>
      <c r="D53" s="442" t="s">
        <v>29</v>
      </c>
      <c r="E53" s="443">
        <v>0</v>
      </c>
      <c r="F53" s="444">
        <v>0</v>
      </c>
      <c r="G53" s="440">
        <v>0</v>
      </c>
      <c r="H53" s="441">
        <v>0</v>
      </c>
      <c r="I53" s="442" t="s">
        <v>29</v>
      </c>
      <c r="J53" s="443">
        <v>0</v>
      </c>
      <c r="K53" s="444">
        <v>0</v>
      </c>
      <c r="L53" s="440">
        <v>0.001171</v>
      </c>
      <c r="M53" s="441">
        <v>0</v>
      </c>
      <c r="N53" s="442" t="s">
        <v>29</v>
      </c>
      <c r="O53" s="443">
        <v>0.001171</v>
      </c>
      <c r="P53" s="444">
        <v>0</v>
      </c>
      <c r="Q53" s="440"/>
      <c r="R53" s="441"/>
      <c r="S53" s="442"/>
      <c r="T53" s="443"/>
      <c r="U53" s="444"/>
      <c r="V53" s="458"/>
      <c r="W53" s="442"/>
      <c r="X53" s="442"/>
      <c r="Y53" s="464"/>
      <c r="Z53" s="465"/>
      <c r="AA53" s="440">
        <v>2.053107</v>
      </c>
      <c r="AB53" s="441">
        <v>2.35358434</v>
      </c>
      <c r="AC53" s="442">
        <v>0.872332027838015</v>
      </c>
      <c r="AD53" s="443">
        <v>-0.300477340000003</v>
      </c>
      <c r="AE53" s="466">
        <v>0</v>
      </c>
      <c r="AF53" s="440">
        <v>0.057132</v>
      </c>
      <c r="AG53" s="441">
        <v>0.340944</v>
      </c>
      <c r="AH53" s="442">
        <v>0.167570040827819</v>
      </c>
      <c r="AI53" s="443">
        <v>-0.283812</v>
      </c>
      <c r="AJ53" s="444">
        <v>0</v>
      </c>
      <c r="AK53" s="440">
        <v>0.121</v>
      </c>
      <c r="AL53" s="441">
        <v>0</v>
      </c>
      <c r="AM53" s="442" t="s">
        <v>29</v>
      </c>
      <c r="AN53" s="443">
        <v>0.121</v>
      </c>
      <c r="AO53" s="444">
        <v>0.0082</v>
      </c>
      <c r="AP53" s="440">
        <v>0</v>
      </c>
      <c r="AQ53" s="441">
        <v>0</v>
      </c>
      <c r="AR53" s="477" t="s">
        <v>29</v>
      </c>
      <c r="AS53" s="443">
        <v>0</v>
      </c>
      <c r="AT53" s="444">
        <v>0</v>
      </c>
      <c r="AU53" s="440">
        <v>-1.99041</v>
      </c>
      <c r="AV53" s="441">
        <v>-2.69452834</v>
      </c>
      <c r="AW53" s="477">
        <v>1.26131413410928</v>
      </c>
      <c r="AX53" s="481">
        <v>0.704118340000003</v>
      </c>
      <c r="AY53" s="444">
        <v>0.0082</v>
      </c>
      <c r="AZ53" s="458" t="s">
        <v>29</v>
      </c>
      <c r="BA53" s="442" t="s">
        <v>29</v>
      </c>
      <c r="BB53" s="442" t="s">
        <v>29</v>
      </c>
      <c r="BC53" s="464" t="s">
        <v>29</v>
      </c>
      <c r="BD53" s="465" t="s">
        <v>29</v>
      </c>
      <c r="BE53" s="490">
        <v>2</v>
      </c>
      <c r="BF53" s="491">
        <v>2</v>
      </c>
      <c r="BG53" s="442">
        <v>1</v>
      </c>
      <c r="BH53" s="492">
        <v>0</v>
      </c>
      <c r="BI53" s="493">
        <v>0.83333333</v>
      </c>
      <c r="BJ53" s="498">
        <v>0</v>
      </c>
      <c r="BK53" s="498">
        <v>0</v>
      </c>
      <c r="BL53" s="442" t="s">
        <v>29</v>
      </c>
      <c r="BM53" s="498">
        <v>0</v>
      </c>
      <c r="BN53" s="458" t="s">
        <v>29</v>
      </c>
      <c r="BO53" s="442" t="s">
        <v>29</v>
      </c>
      <c r="BP53" s="442" t="s">
        <v>29</v>
      </c>
      <c r="BQ53" s="442" t="s">
        <v>29</v>
      </c>
      <c r="BR53" s="465" t="s">
        <v>29</v>
      </c>
      <c r="BS53" s="490">
        <v>0</v>
      </c>
      <c r="BT53" s="491">
        <v>0</v>
      </c>
      <c r="BU53" s="442" t="s">
        <v>29</v>
      </c>
      <c r="BV53" s="492">
        <v>0</v>
      </c>
      <c r="BW53" s="493" t="s">
        <v>29</v>
      </c>
      <c r="BX53" s="490">
        <v>-0.969462380674753</v>
      </c>
      <c r="BY53" s="491">
        <v>-1.14486160287759</v>
      </c>
      <c r="BZ53" s="442">
        <v>1.15320561171933</v>
      </c>
      <c r="CA53" s="492">
        <v>0.175399222202839</v>
      </c>
      <c r="CB53" s="493" t="s">
        <v>29</v>
      </c>
      <c r="CC53" s="477"/>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451" t="s">
        <v>77</v>
      </c>
      <c r="B54" s="440">
        <v>18.334614</v>
      </c>
      <c r="C54" s="441">
        <v>20</v>
      </c>
      <c r="D54" s="442">
        <v>0.9167307</v>
      </c>
      <c r="E54" s="443">
        <v>-1.665386</v>
      </c>
      <c r="F54" s="444">
        <v>37.785626</v>
      </c>
      <c r="G54" s="440">
        <v>10.11876</v>
      </c>
      <c r="H54" s="441">
        <v>9.54616453</v>
      </c>
      <c r="I54" s="442">
        <v>1.0599817306941</v>
      </c>
      <c r="J54" s="443">
        <v>0.572595469999989</v>
      </c>
      <c r="K54" s="444">
        <v>22.055319</v>
      </c>
      <c r="L54" s="440">
        <v>0</v>
      </c>
      <c r="M54" s="441">
        <v>0</v>
      </c>
      <c r="N54" s="442" t="s">
        <v>29</v>
      </c>
      <c r="O54" s="443">
        <v>0</v>
      </c>
      <c r="P54" s="444">
        <v>0</v>
      </c>
      <c r="Q54" s="440">
        <v>8.21585400000001</v>
      </c>
      <c r="R54" s="441">
        <v>10.45383547</v>
      </c>
      <c r="S54" s="442">
        <v>0.785917668551178</v>
      </c>
      <c r="T54" s="443">
        <v>-2.23798146999999</v>
      </c>
      <c r="U54" s="444">
        <v>15.730307</v>
      </c>
      <c r="V54" s="458">
        <v>0.448106188654968</v>
      </c>
      <c r="W54" s="442">
        <v>0.5226917735</v>
      </c>
      <c r="X54" s="442">
        <v>0.857304842688456</v>
      </c>
      <c r="Y54" s="464">
        <v>-0.0745855848450324</v>
      </c>
      <c r="Z54" s="465">
        <v>0.416303993481543</v>
      </c>
      <c r="AA54" s="440">
        <v>11.8661189999999</v>
      </c>
      <c r="AB54" s="441">
        <v>18.320658</v>
      </c>
      <c r="AC54" s="442">
        <v>0.647690656088875</v>
      </c>
      <c r="AD54" s="443">
        <v>-6.4545390000001</v>
      </c>
      <c r="AE54" s="466">
        <v>21.469148</v>
      </c>
      <c r="AF54" s="440">
        <v>3.18299999999999</v>
      </c>
      <c r="AG54" s="441">
        <v>4.40303</v>
      </c>
      <c r="AH54" s="442">
        <v>0.722911267922316</v>
      </c>
      <c r="AI54" s="443">
        <v>-1.22003</v>
      </c>
      <c r="AJ54" s="444">
        <v>2.373743</v>
      </c>
      <c r="AK54" s="440">
        <v>0</v>
      </c>
      <c r="AL54" s="441">
        <v>0</v>
      </c>
      <c r="AM54" s="442" t="s">
        <v>29</v>
      </c>
      <c r="AN54" s="443">
        <v>0</v>
      </c>
      <c r="AO54" s="444">
        <v>0</v>
      </c>
      <c r="AP54" s="440">
        <v>0</v>
      </c>
      <c r="AQ54" s="441">
        <v>0</v>
      </c>
      <c r="AR54" s="477" t="s">
        <v>29</v>
      </c>
      <c r="AS54" s="443">
        <v>0</v>
      </c>
      <c r="AT54" s="444">
        <v>0</v>
      </c>
      <c r="AU54" s="440">
        <v>-6.83326499999988</v>
      </c>
      <c r="AV54" s="441">
        <v>-12.26985253</v>
      </c>
      <c r="AW54" s="477">
        <v>1.44308499362218</v>
      </c>
      <c r="AX54" s="481">
        <v>5.43658753000012</v>
      </c>
      <c r="AY54" s="444">
        <v>-8.11258399999998</v>
      </c>
      <c r="AZ54" s="458">
        <v>-0.372697510839327</v>
      </c>
      <c r="BA54" s="442">
        <v>-0.6134926265</v>
      </c>
      <c r="BB54" s="442">
        <v>1.39249879339939</v>
      </c>
      <c r="BC54" s="464">
        <v>0.240795115660673</v>
      </c>
      <c r="BD54" s="465">
        <v>-0.214700267239187</v>
      </c>
      <c r="BE54" s="490">
        <v>57</v>
      </c>
      <c r="BF54" s="491">
        <v>57</v>
      </c>
      <c r="BG54" s="442">
        <v>1</v>
      </c>
      <c r="BH54" s="492">
        <v>0</v>
      </c>
      <c r="BI54" s="493">
        <v>59.8333333333333</v>
      </c>
      <c r="BJ54" s="498">
        <v>0.268835982404692</v>
      </c>
      <c r="BK54" s="498">
        <v>0.292397660818713</v>
      </c>
      <c r="BL54" s="442">
        <v>0.919419059824047</v>
      </c>
      <c r="BM54" s="498">
        <v>-0.0235616784140214</v>
      </c>
      <c r="BN54" s="458">
        <v>0.647197644848149</v>
      </c>
      <c r="BO54" s="442">
        <v>0.9160329</v>
      </c>
      <c r="BP54" s="442">
        <v>0.706522271032131</v>
      </c>
      <c r="BQ54" s="442">
        <v>-0.268835255151851</v>
      </c>
      <c r="BR54" s="465">
        <v>0.568182938136316</v>
      </c>
      <c r="BS54" s="490">
        <v>1.54512305160602</v>
      </c>
      <c r="BT54" s="491">
        <v>1.09166384744478</v>
      </c>
      <c r="BU54" s="442">
        <v>1.41538354981951</v>
      </c>
      <c r="BV54" s="492">
        <v>0.453459204161238</v>
      </c>
      <c r="BW54" s="493">
        <v>1.75999653083578</v>
      </c>
      <c r="BX54" s="490">
        <v>-0.575863515274028</v>
      </c>
      <c r="BY54" s="491">
        <v>-0.669727721023994</v>
      </c>
      <c r="BZ54" s="442">
        <v>1.14015278568199</v>
      </c>
      <c r="CA54" s="492">
        <v>0.0938642057499652</v>
      </c>
      <c r="CB54" s="493">
        <v>-0.377871725510485</v>
      </c>
      <c r="CC54" s="477"/>
    </row>
    <row r="55" s="159" customFormat="1" outlineLevel="2" spans="1:16366">
      <c r="A55" s="451" t="s">
        <v>78</v>
      </c>
      <c r="B55" s="440">
        <v>11.417081</v>
      </c>
      <c r="C55" s="441">
        <v>20.95</v>
      </c>
      <c r="D55" s="442">
        <v>0.544968066825776</v>
      </c>
      <c r="E55" s="443">
        <v>-9.532919</v>
      </c>
      <c r="F55" s="444">
        <v>18.5076479999999</v>
      </c>
      <c r="G55" s="440">
        <v>0</v>
      </c>
      <c r="H55" s="441">
        <v>0</v>
      </c>
      <c r="I55" s="442" t="s">
        <v>29</v>
      </c>
      <c r="J55" s="443">
        <v>0</v>
      </c>
      <c r="K55" s="444">
        <v>0</v>
      </c>
      <c r="L55" s="440">
        <v>0</v>
      </c>
      <c r="M55" s="441">
        <v>0</v>
      </c>
      <c r="N55" s="442" t="s">
        <v>29</v>
      </c>
      <c r="O55" s="443">
        <v>0</v>
      </c>
      <c r="P55" s="444">
        <v>0</v>
      </c>
      <c r="Q55" s="440">
        <v>3.1458870000001</v>
      </c>
      <c r="R55" s="441">
        <v>1.55</v>
      </c>
      <c r="S55" s="442">
        <v>2.0296045161291</v>
      </c>
      <c r="T55" s="443">
        <v>1.5958870000001</v>
      </c>
      <c r="U55" s="444">
        <v>1.6823129999999</v>
      </c>
      <c r="V55" s="458">
        <v>0.275542146017892</v>
      </c>
      <c r="W55" s="442">
        <v>0.0739856801909308</v>
      </c>
      <c r="X55" s="442">
        <v>3.72426319940312</v>
      </c>
      <c r="Y55" s="464">
        <v>0.201556465826961</v>
      </c>
      <c r="Z55" s="465">
        <v>0.0908982600058048</v>
      </c>
      <c r="AA55" s="440">
        <v>8.2711939999999</v>
      </c>
      <c r="AB55" s="441">
        <v>19.4</v>
      </c>
      <c r="AC55" s="442">
        <v>0.426350206185562</v>
      </c>
      <c r="AD55" s="443">
        <v>-11.1288060000001</v>
      </c>
      <c r="AE55" s="466">
        <v>16.825335</v>
      </c>
      <c r="AF55" s="440">
        <v>0.20033</v>
      </c>
      <c r="AG55" s="441">
        <v>0.22106767</v>
      </c>
      <c r="AH55" s="442">
        <v>0.906193112724262</v>
      </c>
      <c r="AI55" s="443">
        <v>-0.0207376700000001</v>
      </c>
      <c r="AJ55" s="444">
        <v>2.2127</v>
      </c>
      <c r="AK55" s="440">
        <v>0</v>
      </c>
      <c r="AL55" s="441">
        <v>0</v>
      </c>
      <c r="AM55" s="442" t="s">
        <v>29</v>
      </c>
      <c r="AN55" s="443">
        <v>0</v>
      </c>
      <c r="AO55" s="444">
        <v>0</v>
      </c>
      <c r="AP55" s="440">
        <v>0</v>
      </c>
      <c r="AQ55" s="441">
        <v>0</v>
      </c>
      <c r="AR55" s="477" t="s">
        <v>29</v>
      </c>
      <c r="AS55" s="443">
        <v>0</v>
      </c>
      <c r="AT55" s="444">
        <v>0</v>
      </c>
      <c r="AU55" s="440">
        <v>2.9455570000001</v>
      </c>
      <c r="AV55" s="441">
        <v>1.32893233</v>
      </c>
      <c r="AW55" s="477">
        <v>2.21648381449197</v>
      </c>
      <c r="AX55" s="481">
        <v>1.6166246700001</v>
      </c>
      <c r="AY55" s="444">
        <v>-0.530387000000095</v>
      </c>
      <c r="AZ55" s="487">
        <v>0.257995629530884</v>
      </c>
      <c r="BA55" s="442">
        <v>0.063433524105012</v>
      </c>
      <c r="BB55" s="442">
        <v>4.06718108714537</v>
      </c>
      <c r="BC55" s="464">
        <v>0.194562105425872</v>
      </c>
      <c r="BD55" s="465">
        <v>-0.0286577203110897</v>
      </c>
      <c r="BE55" s="490">
        <v>56</v>
      </c>
      <c r="BF55" s="491">
        <v>56</v>
      </c>
      <c r="BG55" s="442">
        <v>1</v>
      </c>
      <c r="BH55" s="492">
        <v>0</v>
      </c>
      <c r="BI55" s="493">
        <v>53.6666666633333</v>
      </c>
      <c r="BJ55" s="498">
        <v>0.169897038690476</v>
      </c>
      <c r="BK55" s="498">
        <v>0.311755952380952</v>
      </c>
      <c r="BL55" s="442">
        <v>0.544968066825776</v>
      </c>
      <c r="BM55" s="498">
        <v>-0.141858913690476</v>
      </c>
      <c r="BN55" s="458">
        <v>0.724457853982108</v>
      </c>
      <c r="BO55" s="442">
        <v>0.926014319809069</v>
      </c>
      <c r="BP55" s="442">
        <v>0.782339795923978</v>
      </c>
      <c r="BQ55" s="442">
        <v>-0.201556465826961</v>
      </c>
      <c r="BR55" s="465">
        <v>0.909101739994195</v>
      </c>
      <c r="BS55" s="490">
        <v>1.38034254788367</v>
      </c>
      <c r="BT55" s="491">
        <v>1.07989690721649</v>
      </c>
      <c r="BU55" s="442">
        <v>1.27821696558202</v>
      </c>
      <c r="BV55" s="492">
        <v>0.300445640667177</v>
      </c>
      <c r="BW55" s="493">
        <v>1.09998689476316</v>
      </c>
      <c r="BX55" s="490">
        <v>0.356122344609513</v>
      </c>
      <c r="BY55" s="491">
        <v>0.0685016664948454</v>
      </c>
      <c r="BZ55" s="442">
        <v>5.19873986768352</v>
      </c>
      <c r="CA55" s="492">
        <v>0.287620678114667</v>
      </c>
      <c r="CB55" s="493">
        <v>-0.0315231167759866</v>
      </c>
      <c r="CC55" s="477"/>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451" t="s">
        <v>79</v>
      </c>
      <c r="B56" s="440">
        <v>7.37788499999999</v>
      </c>
      <c r="C56" s="441">
        <v>20.000064</v>
      </c>
      <c r="D56" s="442">
        <v>0.368893069542177</v>
      </c>
      <c r="E56" s="443">
        <v>-12.622179</v>
      </c>
      <c r="F56" s="444">
        <v>19.9995629999999</v>
      </c>
      <c r="G56" s="440">
        <v>0</v>
      </c>
      <c r="H56" s="441">
        <v>0</v>
      </c>
      <c r="I56" s="442" t="s">
        <v>29</v>
      </c>
      <c r="J56" s="443">
        <v>0</v>
      </c>
      <c r="K56" s="444">
        <v>0</v>
      </c>
      <c r="L56" s="440">
        <v>4.9563779999999</v>
      </c>
      <c r="M56" s="441">
        <v>14</v>
      </c>
      <c r="N56" s="442">
        <v>0.354026999999993</v>
      </c>
      <c r="O56" s="443">
        <v>-9.0436220000001</v>
      </c>
      <c r="P56" s="444">
        <v>14.0379590000001</v>
      </c>
      <c r="Q56" s="440">
        <v>2.42150700000009</v>
      </c>
      <c r="R56" s="441">
        <v>6.000064</v>
      </c>
      <c r="S56" s="442">
        <v>0.403580195144601</v>
      </c>
      <c r="T56" s="443">
        <v>-3.57855699999991</v>
      </c>
      <c r="U56" s="444">
        <v>5.9616039999998</v>
      </c>
      <c r="V56" s="458">
        <v>0.328211540299163</v>
      </c>
      <c r="W56" s="442">
        <v>0.300002239992832</v>
      </c>
      <c r="X56" s="442">
        <v>1.09403029893045</v>
      </c>
      <c r="Y56" s="464">
        <v>0.0282093003063315</v>
      </c>
      <c r="Z56" s="465">
        <v>0.298086713194675</v>
      </c>
      <c r="AA56" s="440">
        <v>1.671425</v>
      </c>
      <c r="AB56" s="441">
        <v>2.955918</v>
      </c>
      <c r="AC56" s="442">
        <v>0.565450394767379</v>
      </c>
      <c r="AD56" s="443">
        <v>-1.284493</v>
      </c>
      <c r="AE56" s="466">
        <v>3.18076900000001</v>
      </c>
      <c r="AF56" s="440">
        <v>0.091013</v>
      </c>
      <c r="AG56" s="441">
        <v>0.150396</v>
      </c>
      <c r="AH56" s="442">
        <v>0.605155722226655</v>
      </c>
      <c r="AI56" s="443">
        <v>-0.059383</v>
      </c>
      <c r="AJ56" s="444">
        <v>0.080395</v>
      </c>
      <c r="AK56" s="440">
        <v>0</v>
      </c>
      <c r="AL56" s="441">
        <v>0.02</v>
      </c>
      <c r="AM56" s="442">
        <v>0</v>
      </c>
      <c r="AN56" s="443">
        <v>-0.02</v>
      </c>
      <c r="AO56" s="444">
        <v>0</v>
      </c>
      <c r="AP56" s="440">
        <v>0</v>
      </c>
      <c r="AQ56" s="441">
        <v>0</v>
      </c>
      <c r="AR56" s="477" t="s">
        <v>29</v>
      </c>
      <c r="AS56" s="443">
        <v>0</v>
      </c>
      <c r="AT56" s="444">
        <v>0</v>
      </c>
      <c r="AU56" s="440">
        <v>0.659069000000091</v>
      </c>
      <c r="AV56" s="441">
        <v>2.91375</v>
      </c>
      <c r="AW56" s="477">
        <v>0.226192706992738</v>
      </c>
      <c r="AX56" s="481">
        <v>-2.25468099999991</v>
      </c>
      <c r="AY56" s="444">
        <v>2.70043999999979</v>
      </c>
      <c r="AZ56" s="458">
        <v>0.0893303433165591</v>
      </c>
      <c r="BA56" s="442">
        <v>0.145687033801492</v>
      </c>
      <c r="BB56" s="442">
        <v>0.613166051814039</v>
      </c>
      <c r="BC56" s="464">
        <v>-0.0563566904849326</v>
      </c>
      <c r="BD56" s="465">
        <v>0.135024950295154</v>
      </c>
      <c r="BE56" s="490">
        <v>8</v>
      </c>
      <c r="BF56" s="491">
        <v>8</v>
      </c>
      <c r="BG56" s="442">
        <v>1</v>
      </c>
      <c r="BH56" s="492">
        <v>0</v>
      </c>
      <c r="BI56" s="493">
        <v>8</v>
      </c>
      <c r="BJ56" s="498">
        <v>0.768529687499999</v>
      </c>
      <c r="BK56" s="498">
        <v>2.08334</v>
      </c>
      <c r="BL56" s="442">
        <v>0.368893069542177</v>
      </c>
      <c r="BM56" s="498">
        <v>-1.3148103125</v>
      </c>
      <c r="BN56" s="458">
        <v>0.226545276864576</v>
      </c>
      <c r="BO56" s="442">
        <v>0.147795427054633</v>
      </c>
      <c r="BP56" s="442">
        <v>1.5328300839838</v>
      </c>
      <c r="BQ56" s="442">
        <v>0.0787498498099425</v>
      </c>
      <c r="BR56" s="465">
        <v>0.159041925066064</v>
      </c>
      <c r="BS56" s="490">
        <v>4.41412866266808</v>
      </c>
      <c r="BT56" s="491">
        <v>6.76610920871283</v>
      </c>
      <c r="BU56" s="442">
        <v>0.652388030773126</v>
      </c>
      <c r="BV56" s="492">
        <v>-2.35198054604475</v>
      </c>
      <c r="BW56" s="493">
        <v>6.28765025061545</v>
      </c>
      <c r="BX56" s="490">
        <v>0.394315628879604</v>
      </c>
      <c r="BY56" s="491">
        <v>0.98573438099433</v>
      </c>
      <c r="BZ56" s="442">
        <v>0.400022193079894</v>
      </c>
      <c r="CA56" s="492">
        <v>-0.591418752114726</v>
      </c>
      <c r="CB56" s="493">
        <v>0.848989662562663</v>
      </c>
      <c r="CC56" s="477"/>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451" t="s">
        <v>80</v>
      </c>
      <c r="B57" s="440">
        <v>0</v>
      </c>
      <c r="C57" s="441">
        <v>0</v>
      </c>
      <c r="D57" s="442" t="s">
        <v>29</v>
      </c>
      <c r="E57" s="443">
        <v>0</v>
      </c>
      <c r="F57" s="444">
        <v>14.182755</v>
      </c>
      <c r="G57" s="440">
        <v>0</v>
      </c>
      <c r="H57" s="441">
        <v>0</v>
      </c>
      <c r="I57" s="442" t="s">
        <v>29</v>
      </c>
      <c r="J57" s="443">
        <v>0</v>
      </c>
      <c r="K57" s="444">
        <v>0</v>
      </c>
      <c r="L57" s="440">
        <v>0</v>
      </c>
      <c r="M57" s="441">
        <v>0</v>
      </c>
      <c r="N57" s="442" t="s">
        <v>29</v>
      </c>
      <c r="O57" s="443">
        <v>0</v>
      </c>
      <c r="P57" s="444">
        <v>13.905575</v>
      </c>
      <c r="Q57" s="440">
        <v>0</v>
      </c>
      <c r="R57" s="441">
        <v>0</v>
      </c>
      <c r="S57" s="442" t="s">
        <v>29</v>
      </c>
      <c r="T57" s="443">
        <v>0</v>
      </c>
      <c r="U57" s="444">
        <v>0.27718</v>
      </c>
      <c r="V57" s="458" t="s">
        <v>29</v>
      </c>
      <c r="W57" s="442" t="s">
        <v>29</v>
      </c>
      <c r="X57" s="442" t="s">
        <v>29</v>
      </c>
      <c r="Y57" s="464" t="s">
        <v>29</v>
      </c>
      <c r="Z57" s="465">
        <v>0.0195434525943654</v>
      </c>
      <c r="AA57" s="440">
        <v>0.975977999999997</v>
      </c>
      <c r="AB57" s="441">
        <v>-0.70567</v>
      </c>
      <c r="AC57" s="442">
        <v>-1.38305156801337</v>
      </c>
      <c r="AD57" s="443">
        <v>1.681648</v>
      </c>
      <c r="AE57" s="466">
        <v>6.564886</v>
      </c>
      <c r="AF57" s="440">
        <v>2.530059</v>
      </c>
      <c r="AG57" s="441">
        <v>0</v>
      </c>
      <c r="AH57" s="442" t="s">
        <v>29</v>
      </c>
      <c r="AI57" s="443">
        <v>2.530059</v>
      </c>
      <c r="AJ57" s="444">
        <v>1.92028</v>
      </c>
      <c r="AK57" s="440">
        <v>0</v>
      </c>
      <c r="AL57" s="441">
        <v>0</v>
      </c>
      <c r="AM57" s="442" t="s">
        <v>29</v>
      </c>
      <c r="AN57" s="443">
        <v>0</v>
      </c>
      <c r="AO57" s="444">
        <v>0</v>
      </c>
      <c r="AP57" s="440">
        <v>0.00668399999999999</v>
      </c>
      <c r="AQ57" s="441">
        <v>0</v>
      </c>
      <c r="AR57" s="477" t="s">
        <v>29</v>
      </c>
      <c r="AS57" s="443">
        <v>0.00668399999999999</v>
      </c>
      <c r="AT57" s="444">
        <v>0</v>
      </c>
      <c r="AU57" s="440">
        <v>-3.51272099999999</v>
      </c>
      <c r="AV57" s="441">
        <v>0.70567</v>
      </c>
      <c r="AW57" s="477">
        <v>-4.97785225388637</v>
      </c>
      <c r="AX57" s="481">
        <v>-4.218391</v>
      </c>
      <c r="AY57" s="444">
        <v>-8.20798599999999</v>
      </c>
      <c r="AZ57" s="458" t="s">
        <v>29</v>
      </c>
      <c r="BA57" s="442" t="s">
        <v>29</v>
      </c>
      <c r="BB57" s="442" t="s">
        <v>29</v>
      </c>
      <c r="BC57" s="464" t="s">
        <v>29</v>
      </c>
      <c r="BD57" s="465">
        <v>-0.578730014020548</v>
      </c>
      <c r="BE57" s="490">
        <v>95</v>
      </c>
      <c r="BF57" s="491">
        <v>20</v>
      </c>
      <c r="BG57" s="442">
        <v>4.75</v>
      </c>
      <c r="BH57" s="492">
        <v>75</v>
      </c>
      <c r="BI57" s="493">
        <v>8.41666666333333</v>
      </c>
      <c r="BJ57" s="498">
        <v>0</v>
      </c>
      <c r="BK57" s="498">
        <v>0</v>
      </c>
      <c r="BL57" s="442" t="s">
        <v>29</v>
      </c>
      <c r="BM57" s="498">
        <v>0</v>
      </c>
      <c r="BN57" s="458" t="s">
        <v>29</v>
      </c>
      <c r="BO57" s="442" t="s">
        <v>29</v>
      </c>
      <c r="BP57" s="442" t="s">
        <v>29</v>
      </c>
      <c r="BQ57" s="442" t="s">
        <v>29</v>
      </c>
      <c r="BR57" s="465">
        <v>0.462878051549223</v>
      </c>
      <c r="BS57" s="490">
        <v>0</v>
      </c>
      <c r="BT57" s="491">
        <v>0</v>
      </c>
      <c r="BU57" s="442" t="s">
        <v>29</v>
      </c>
      <c r="BV57" s="492">
        <v>0</v>
      </c>
      <c r="BW57" s="493">
        <v>2.16039623536494</v>
      </c>
      <c r="BX57" s="490">
        <v>-3.59918051431488</v>
      </c>
      <c r="BY57" s="491">
        <v>-1</v>
      </c>
      <c r="BZ57" s="442">
        <v>-1.59918051431488</v>
      </c>
      <c r="CA57" s="492">
        <v>-2.59918051431488</v>
      </c>
      <c r="CB57" s="493">
        <v>-1.25028614358269</v>
      </c>
      <c r="CC57" s="477"/>
    </row>
    <row r="58" s="164" customFormat="1" outlineLevel="2" spans="1:81">
      <c r="A58" s="451" t="s">
        <v>81</v>
      </c>
      <c r="B58" s="440">
        <v>83.8010609999999</v>
      </c>
      <c r="C58" s="441">
        <v>0</v>
      </c>
      <c r="D58" s="442" t="s">
        <v>29</v>
      </c>
      <c r="E58" s="443">
        <v>83.8010609999999</v>
      </c>
      <c r="F58" s="444">
        <v>0</v>
      </c>
      <c r="G58" s="440">
        <v>0</v>
      </c>
      <c r="H58" s="441">
        <v>0</v>
      </c>
      <c r="I58" s="442" t="s">
        <v>29</v>
      </c>
      <c r="J58" s="443">
        <v>0</v>
      </c>
      <c r="K58" s="444">
        <v>0</v>
      </c>
      <c r="L58" s="440">
        <v>76.074655</v>
      </c>
      <c r="M58" s="441">
        <v>0</v>
      </c>
      <c r="N58" s="442" t="s">
        <v>29</v>
      </c>
      <c r="O58" s="443">
        <v>76.074655</v>
      </c>
      <c r="P58" s="444">
        <v>0</v>
      </c>
      <c r="Q58" s="440">
        <v>7.72640599999994</v>
      </c>
      <c r="R58" s="441">
        <v>0</v>
      </c>
      <c r="S58" s="442" t="s">
        <v>29</v>
      </c>
      <c r="T58" s="443">
        <v>7.72640599999994</v>
      </c>
      <c r="U58" s="444">
        <v>0</v>
      </c>
      <c r="V58" s="458">
        <v>0.0921993815806216</v>
      </c>
      <c r="W58" s="442" t="s">
        <v>29</v>
      </c>
      <c r="X58" s="442" t="s">
        <v>29</v>
      </c>
      <c r="Y58" s="464" t="s">
        <v>29</v>
      </c>
      <c r="Z58" s="465" t="s">
        <v>29</v>
      </c>
      <c r="AA58" s="440">
        <v>0</v>
      </c>
      <c r="AB58" s="441">
        <v>0</v>
      </c>
      <c r="AC58" s="442" t="s">
        <v>29</v>
      </c>
      <c r="AD58" s="443">
        <v>0</v>
      </c>
      <c r="AE58" s="466">
        <v>0</v>
      </c>
      <c r="AF58" s="440">
        <v>0</v>
      </c>
      <c r="AG58" s="441">
        <v>0</v>
      </c>
      <c r="AH58" s="442" t="s">
        <v>29</v>
      </c>
      <c r="AI58" s="443">
        <v>0</v>
      </c>
      <c r="AJ58" s="444">
        <v>0</v>
      </c>
      <c r="AK58" s="440">
        <v>0</v>
      </c>
      <c r="AL58" s="441">
        <v>0</v>
      </c>
      <c r="AM58" s="442" t="s">
        <v>29</v>
      </c>
      <c r="AN58" s="443">
        <v>0</v>
      </c>
      <c r="AO58" s="444">
        <v>0</v>
      </c>
      <c r="AP58" s="440">
        <v>0</v>
      </c>
      <c r="AQ58" s="441">
        <v>0</v>
      </c>
      <c r="AR58" s="477" t="s">
        <v>29</v>
      </c>
      <c r="AS58" s="443">
        <v>0</v>
      </c>
      <c r="AT58" s="444">
        <v>0</v>
      </c>
      <c r="AU58" s="440">
        <v>7.72640599999994</v>
      </c>
      <c r="AV58" s="441">
        <v>0</v>
      </c>
      <c r="AW58" s="477" t="s">
        <v>29</v>
      </c>
      <c r="AX58" s="481">
        <v>7.72640599999994</v>
      </c>
      <c r="AY58" s="444">
        <v>0</v>
      </c>
      <c r="AZ58" s="458">
        <v>0.0921993815806216</v>
      </c>
      <c r="BA58" s="442" t="s">
        <v>29</v>
      </c>
      <c r="BB58" s="442" t="s">
        <v>29</v>
      </c>
      <c r="BC58" s="464" t="s">
        <v>29</v>
      </c>
      <c r="BD58" s="465" t="s">
        <v>29</v>
      </c>
      <c r="BE58" s="490">
        <v>0</v>
      </c>
      <c r="BF58" s="491">
        <v>0</v>
      </c>
      <c r="BG58" s="442" t="s">
        <v>29</v>
      </c>
      <c r="BH58" s="492">
        <v>0</v>
      </c>
      <c r="BI58" s="493">
        <v>0</v>
      </c>
      <c r="BJ58" s="498" t="s">
        <v>29</v>
      </c>
      <c r="BK58" s="498" t="s">
        <v>29</v>
      </c>
      <c r="BL58" s="442" t="s">
        <v>29</v>
      </c>
      <c r="BM58" s="498" t="s">
        <v>29</v>
      </c>
      <c r="BN58" s="458">
        <v>0</v>
      </c>
      <c r="BO58" s="442" t="s">
        <v>29</v>
      </c>
      <c r="BP58" s="442" t="s">
        <v>29</v>
      </c>
      <c r="BQ58" s="442" t="s">
        <v>29</v>
      </c>
      <c r="BR58" s="465" t="s">
        <v>29</v>
      </c>
      <c r="BS58" s="490" t="s">
        <v>29</v>
      </c>
      <c r="BT58" s="491" t="s">
        <v>29</v>
      </c>
      <c r="BU58" s="442" t="s">
        <v>29</v>
      </c>
      <c r="BV58" s="492" t="s">
        <v>29</v>
      </c>
      <c r="BW58" s="493" t="s">
        <v>29</v>
      </c>
      <c r="BX58" s="490" t="s">
        <v>29</v>
      </c>
      <c r="BY58" s="491" t="s">
        <v>29</v>
      </c>
      <c r="BZ58" s="442" t="s">
        <v>29</v>
      </c>
      <c r="CA58" s="492" t="s">
        <v>29</v>
      </c>
      <c r="CB58" s="493" t="s">
        <v>29</v>
      </c>
      <c r="CC58" s="477"/>
    </row>
    <row r="59" s="164" customFormat="1" outlineLevel="2" spans="1:81">
      <c r="A59" s="451" t="s">
        <v>82</v>
      </c>
      <c r="B59" s="440">
        <v>0</v>
      </c>
      <c r="C59" s="441">
        <v>0</v>
      </c>
      <c r="D59" s="442" t="s">
        <v>29</v>
      </c>
      <c r="E59" s="443">
        <v>0</v>
      </c>
      <c r="F59" s="444">
        <v>0</v>
      </c>
      <c r="G59" s="440">
        <v>0</v>
      </c>
      <c r="H59" s="441">
        <v>0</v>
      </c>
      <c r="I59" s="442" t="s">
        <v>29</v>
      </c>
      <c r="J59" s="443">
        <v>0</v>
      </c>
      <c r="K59" s="444">
        <v>0</v>
      </c>
      <c r="L59" s="440">
        <v>0</v>
      </c>
      <c r="M59" s="441">
        <v>0</v>
      </c>
      <c r="N59" s="442" t="s">
        <v>29</v>
      </c>
      <c r="O59" s="443">
        <v>0</v>
      </c>
      <c r="P59" s="444">
        <v>0</v>
      </c>
      <c r="Q59" s="440">
        <v>0</v>
      </c>
      <c r="R59" s="441">
        <v>0</v>
      </c>
      <c r="S59" s="442" t="s">
        <v>29</v>
      </c>
      <c r="T59" s="443">
        <v>0</v>
      </c>
      <c r="U59" s="444">
        <v>0</v>
      </c>
      <c r="V59" s="458" t="s">
        <v>29</v>
      </c>
      <c r="W59" s="442" t="s">
        <v>29</v>
      </c>
      <c r="X59" s="442" t="s">
        <v>29</v>
      </c>
      <c r="Y59" s="464" t="s">
        <v>29</v>
      </c>
      <c r="Z59" s="465" t="s">
        <v>29</v>
      </c>
      <c r="AA59" s="440">
        <v>0</v>
      </c>
      <c r="AB59" s="441">
        <v>0</v>
      </c>
      <c r="AC59" s="442" t="s">
        <v>29</v>
      </c>
      <c r="AD59" s="443">
        <v>0</v>
      </c>
      <c r="AE59" s="466">
        <v>0</v>
      </c>
      <c r="AF59" s="440">
        <v>0.0680199999999999</v>
      </c>
      <c r="AG59" s="441">
        <v>0</v>
      </c>
      <c r="AH59" s="442" t="s">
        <v>29</v>
      </c>
      <c r="AI59" s="443">
        <v>0.0680199999999999</v>
      </c>
      <c r="AJ59" s="444">
        <v>0</v>
      </c>
      <c r="AK59" s="440">
        <v>0</v>
      </c>
      <c r="AL59" s="441">
        <v>0</v>
      </c>
      <c r="AM59" s="442" t="s">
        <v>29</v>
      </c>
      <c r="AN59" s="443">
        <v>0</v>
      </c>
      <c r="AO59" s="444">
        <v>0</v>
      </c>
      <c r="AP59" s="440">
        <v>0</v>
      </c>
      <c r="AQ59" s="441">
        <v>0</v>
      </c>
      <c r="AR59" s="477" t="s">
        <v>29</v>
      </c>
      <c r="AS59" s="443">
        <v>0</v>
      </c>
      <c r="AT59" s="444">
        <v>0</v>
      </c>
      <c r="AU59" s="440">
        <v>-0.0680199999999999</v>
      </c>
      <c r="AV59" s="441">
        <v>0</v>
      </c>
      <c r="AW59" s="477" t="s">
        <v>29</v>
      </c>
      <c r="AX59" s="481">
        <v>-0.0680199999999999</v>
      </c>
      <c r="AY59" s="444">
        <v>0</v>
      </c>
      <c r="AZ59" s="458" t="s">
        <v>29</v>
      </c>
      <c r="BA59" s="442" t="s">
        <v>29</v>
      </c>
      <c r="BB59" s="442" t="s">
        <v>29</v>
      </c>
      <c r="BC59" s="464" t="s">
        <v>29</v>
      </c>
      <c r="BD59" s="465" t="s">
        <v>29</v>
      </c>
      <c r="BE59" s="490">
        <v>0</v>
      </c>
      <c r="BF59" s="491">
        <v>0</v>
      </c>
      <c r="BG59" s="442" t="s">
        <v>29</v>
      </c>
      <c r="BH59" s="492">
        <v>0</v>
      </c>
      <c r="BI59" s="493">
        <v>0</v>
      </c>
      <c r="BJ59" s="498" t="s">
        <v>29</v>
      </c>
      <c r="BK59" s="498" t="s">
        <v>29</v>
      </c>
      <c r="BL59" s="442" t="s">
        <v>29</v>
      </c>
      <c r="BM59" s="498" t="s">
        <v>29</v>
      </c>
      <c r="BN59" s="458" t="s">
        <v>29</v>
      </c>
      <c r="BO59" s="442" t="s">
        <v>29</v>
      </c>
      <c r="BP59" s="442" t="s">
        <v>29</v>
      </c>
      <c r="BQ59" s="442" t="s">
        <v>29</v>
      </c>
      <c r="BR59" s="465" t="s">
        <v>29</v>
      </c>
      <c r="BS59" s="490" t="s">
        <v>29</v>
      </c>
      <c r="BT59" s="491" t="s">
        <v>29</v>
      </c>
      <c r="BU59" s="442" t="s">
        <v>29</v>
      </c>
      <c r="BV59" s="492" t="s">
        <v>29</v>
      </c>
      <c r="BW59" s="493" t="s">
        <v>29</v>
      </c>
      <c r="BX59" s="490" t="s">
        <v>29</v>
      </c>
      <c r="BY59" s="491" t="s">
        <v>29</v>
      </c>
      <c r="BZ59" s="442" t="s">
        <v>29</v>
      </c>
      <c r="CA59" s="492" t="s">
        <v>29</v>
      </c>
      <c r="CB59" s="493" t="s">
        <v>29</v>
      </c>
      <c r="CC59" s="477"/>
    </row>
    <row r="60" s="159" customFormat="1" outlineLevel="2" spans="1:81">
      <c r="A60" s="451" t="s">
        <v>83</v>
      </c>
      <c r="B60" s="440">
        <v>0</v>
      </c>
      <c r="C60" s="441">
        <v>0</v>
      </c>
      <c r="D60" s="442" t="s">
        <v>29</v>
      </c>
      <c r="E60" s="443">
        <v>0</v>
      </c>
      <c r="F60" s="444">
        <v>0</v>
      </c>
      <c r="G60" s="440">
        <v>0</v>
      </c>
      <c r="H60" s="441">
        <v>0</v>
      </c>
      <c r="I60" s="442" t="s">
        <v>29</v>
      </c>
      <c r="J60" s="443">
        <v>0</v>
      </c>
      <c r="K60" s="444">
        <v>0</v>
      </c>
      <c r="L60" s="440">
        <v>0</v>
      </c>
      <c r="M60" s="441">
        <v>0</v>
      </c>
      <c r="N60" s="442" t="s">
        <v>29</v>
      </c>
      <c r="O60" s="443">
        <v>0</v>
      </c>
      <c r="P60" s="444">
        <v>0</v>
      </c>
      <c r="Q60" s="440">
        <v>0</v>
      </c>
      <c r="R60" s="441">
        <v>0</v>
      </c>
      <c r="S60" s="442" t="s">
        <v>29</v>
      </c>
      <c r="T60" s="443">
        <v>0</v>
      </c>
      <c r="U60" s="444">
        <v>0</v>
      </c>
      <c r="V60" s="458" t="s">
        <v>29</v>
      </c>
      <c r="W60" s="442" t="s">
        <v>29</v>
      </c>
      <c r="X60" s="442" t="s">
        <v>29</v>
      </c>
      <c r="Y60" s="464" t="s">
        <v>29</v>
      </c>
      <c r="Z60" s="465" t="s">
        <v>29</v>
      </c>
      <c r="AA60" s="440">
        <v>0</v>
      </c>
      <c r="AB60" s="441">
        <v>0</v>
      </c>
      <c r="AC60" s="442" t="s">
        <v>29</v>
      </c>
      <c r="AD60" s="443">
        <v>0</v>
      </c>
      <c r="AE60" s="466">
        <v>0</v>
      </c>
      <c r="AF60" s="440">
        <v>0.01</v>
      </c>
      <c r="AG60" s="441">
        <v>0.186617</v>
      </c>
      <c r="AH60" s="442">
        <v>0.0535856861915045</v>
      </c>
      <c r="AI60" s="443">
        <v>-0.176617</v>
      </c>
      <c r="AJ60" s="444">
        <v>0.216617</v>
      </c>
      <c r="AK60" s="440">
        <v>0</v>
      </c>
      <c r="AL60" s="441">
        <v>0</v>
      </c>
      <c r="AM60" s="442" t="s">
        <v>29</v>
      </c>
      <c r="AN60" s="443">
        <v>0</v>
      </c>
      <c r="AO60" s="444">
        <v>0</v>
      </c>
      <c r="AP60" s="440">
        <v>0</v>
      </c>
      <c r="AQ60" s="441">
        <v>0</v>
      </c>
      <c r="AR60" s="477" t="s">
        <v>29</v>
      </c>
      <c r="AS60" s="443">
        <v>0</v>
      </c>
      <c r="AT60" s="444">
        <v>0</v>
      </c>
      <c r="AU60" s="440">
        <v>-0.01</v>
      </c>
      <c r="AV60" s="441">
        <v>-0.186617</v>
      </c>
      <c r="AW60" s="477">
        <v>1.9464143138085</v>
      </c>
      <c r="AX60" s="481">
        <v>0.176617</v>
      </c>
      <c r="AY60" s="444">
        <v>-0.216617</v>
      </c>
      <c r="AZ60" s="458" t="s">
        <v>29</v>
      </c>
      <c r="BA60" s="442" t="s">
        <v>29</v>
      </c>
      <c r="BB60" s="442" t="s">
        <v>29</v>
      </c>
      <c r="BC60" s="464" t="s">
        <v>29</v>
      </c>
      <c r="BD60" s="465" t="s">
        <v>29</v>
      </c>
      <c r="BE60" s="490">
        <v>0</v>
      </c>
      <c r="BF60" s="491">
        <v>0</v>
      </c>
      <c r="BG60" s="442" t="s">
        <v>29</v>
      </c>
      <c r="BH60" s="492">
        <v>0</v>
      </c>
      <c r="BI60" s="493">
        <v>1.5</v>
      </c>
      <c r="BJ60" s="498" t="s">
        <v>29</v>
      </c>
      <c r="BK60" s="498" t="s">
        <v>29</v>
      </c>
      <c r="BL60" s="442" t="s">
        <v>29</v>
      </c>
      <c r="BM60" s="498" t="s">
        <v>29</v>
      </c>
      <c r="BN60" s="458" t="s">
        <v>29</v>
      </c>
      <c r="BO60" s="442" t="s">
        <v>29</v>
      </c>
      <c r="BP60" s="442" t="s">
        <v>29</v>
      </c>
      <c r="BQ60" s="442" t="s">
        <v>29</v>
      </c>
      <c r="BR60" s="465" t="s">
        <v>29</v>
      </c>
      <c r="BS60" s="490" t="s">
        <v>29</v>
      </c>
      <c r="BT60" s="491" t="s">
        <v>29</v>
      </c>
      <c r="BU60" s="442" t="s">
        <v>29</v>
      </c>
      <c r="BV60" s="492" t="s">
        <v>29</v>
      </c>
      <c r="BW60" s="493" t="s">
        <v>29</v>
      </c>
      <c r="BX60" s="490" t="s">
        <v>29</v>
      </c>
      <c r="BY60" s="491" t="s">
        <v>29</v>
      </c>
      <c r="BZ60" s="442" t="s">
        <v>29</v>
      </c>
      <c r="CA60" s="492" t="s">
        <v>29</v>
      </c>
      <c r="CB60" s="493" t="s">
        <v>29</v>
      </c>
      <c r="CC60" s="477"/>
    </row>
    <row r="61" s="163" customFormat="1" spans="1:81">
      <c r="A61" s="445" t="s">
        <v>84</v>
      </c>
      <c r="B61" s="446">
        <v>120.930641</v>
      </c>
      <c r="C61" s="447">
        <v>60.950064</v>
      </c>
      <c r="D61" s="448">
        <v>1.98409374926989</v>
      </c>
      <c r="E61" s="447">
        <v>59.9805769999999</v>
      </c>
      <c r="F61" s="449">
        <v>90.4755919999998</v>
      </c>
      <c r="G61" s="446">
        <v>10.11876</v>
      </c>
      <c r="H61" s="447">
        <v>9.54616453</v>
      </c>
      <c r="I61" s="448">
        <v>1.0599817306941</v>
      </c>
      <c r="J61" s="447">
        <v>0.572595469999989</v>
      </c>
      <c r="K61" s="449">
        <v>22.055319</v>
      </c>
      <c r="L61" s="446">
        <v>81.0322039999999</v>
      </c>
      <c r="M61" s="447">
        <v>14</v>
      </c>
      <c r="N61" s="448">
        <v>5.78801457142856</v>
      </c>
      <c r="O61" s="447">
        <v>67.0322039999999</v>
      </c>
      <c r="P61" s="449">
        <v>27.9435340000001</v>
      </c>
      <c r="Q61" s="446">
        <v>21.5096540000001</v>
      </c>
      <c r="R61" s="447">
        <v>18.00389947</v>
      </c>
      <c r="S61" s="448">
        <v>1.19472195653179</v>
      </c>
      <c r="T61" s="447">
        <v>3.50575453000014</v>
      </c>
      <c r="U61" s="459">
        <v>23.6514039999997</v>
      </c>
      <c r="V61" s="460">
        <v>0.177867691944179</v>
      </c>
      <c r="W61" s="448">
        <v>0.29538770410479</v>
      </c>
      <c r="X61" s="448">
        <v>0.602149952325301</v>
      </c>
      <c r="Y61" s="467">
        <v>-0.11752001216061</v>
      </c>
      <c r="Z61" s="468">
        <v>0.26141198390832</v>
      </c>
      <c r="AA61" s="446">
        <v>24.8378229999998</v>
      </c>
      <c r="AB61" s="447">
        <v>42.32449034</v>
      </c>
      <c r="AC61" s="448">
        <v>0.586842813710767</v>
      </c>
      <c r="AD61" s="447">
        <v>-17.4866673400002</v>
      </c>
      <c r="AE61" s="469">
        <v>48.040138</v>
      </c>
      <c r="AF61" s="446">
        <v>6.13955399999999</v>
      </c>
      <c r="AG61" s="447">
        <v>5.30205467</v>
      </c>
      <c r="AH61" s="448">
        <v>1.15795750555699</v>
      </c>
      <c r="AI61" s="447">
        <v>0.837499329999993</v>
      </c>
      <c r="AJ61" s="449">
        <v>6.803735</v>
      </c>
      <c r="AK61" s="446">
        <v>0.121</v>
      </c>
      <c r="AL61" s="447">
        <v>0.02</v>
      </c>
      <c r="AM61" s="448">
        <v>6.05</v>
      </c>
      <c r="AN61" s="447">
        <v>0.101</v>
      </c>
      <c r="AO61" s="449">
        <v>0.0082</v>
      </c>
      <c r="AP61" s="446">
        <v>0.00668399999999999</v>
      </c>
      <c r="AQ61" s="447">
        <v>0</v>
      </c>
      <c r="AR61" s="467" t="s">
        <v>29</v>
      </c>
      <c r="AS61" s="447">
        <v>0.00668399999999999</v>
      </c>
      <c r="AT61" s="449">
        <v>0</v>
      </c>
      <c r="AU61" s="446">
        <v>-1.08338399999974</v>
      </c>
      <c r="AV61" s="447">
        <v>-10.20264554</v>
      </c>
      <c r="AW61" s="467">
        <v>1.89381342361133</v>
      </c>
      <c r="AX61" s="482">
        <v>9.11926154000026</v>
      </c>
      <c r="AY61" s="449">
        <v>-14.3589340000003</v>
      </c>
      <c r="AZ61" s="460">
        <v>-0.00895872204960643</v>
      </c>
      <c r="BA61" s="448">
        <v>-0.167393516436669</v>
      </c>
      <c r="BB61" s="448">
        <v>1.94648106903832</v>
      </c>
      <c r="BC61" s="467">
        <v>0.158434794387062</v>
      </c>
      <c r="BD61" s="468">
        <v>-0.158705057160613</v>
      </c>
      <c r="BE61" s="494">
        <v>218</v>
      </c>
      <c r="BF61" s="495">
        <v>143</v>
      </c>
      <c r="BG61" s="448">
        <v>1.52447552447552</v>
      </c>
      <c r="BH61" s="448">
        <v>75</v>
      </c>
      <c r="BI61" s="496">
        <v>132.24999999</v>
      </c>
      <c r="BJ61" s="497">
        <v>0.497656958847736</v>
      </c>
      <c r="BK61" s="497">
        <v>0.355186853146853</v>
      </c>
      <c r="BL61" s="448">
        <v>1.40111311676837</v>
      </c>
      <c r="BM61" s="497">
        <v>0.142470105700883</v>
      </c>
      <c r="BN61" s="460">
        <v>0.20538899649097</v>
      </c>
      <c r="BO61" s="448">
        <v>0.69441256599829</v>
      </c>
      <c r="BP61" s="448">
        <v>0.295773732429082</v>
      </c>
      <c r="BQ61" s="448">
        <v>-0.48902356950732</v>
      </c>
      <c r="BR61" s="468">
        <v>0.530973458565489</v>
      </c>
      <c r="BS61" s="494">
        <v>4.86880999997467</v>
      </c>
      <c r="BT61" s="495">
        <v>1.44006610618055</v>
      </c>
      <c r="BU61" s="448">
        <v>3.38096284544055</v>
      </c>
      <c r="BV61" s="448">
        <v>3.42874389379413</v>
      </c>
      <c r="BW61" s="496">
        <v>1.88333330766035</v>
      </c>
      <c r="BX61" s="494">
        <v>-0.0436183155021174</v>
      </c>
      <c r="BY61" s="495">
        <v>-0.241057729414823</v>
      </c>
      <c r="BZ61" s="448">
        <v>1.81905448289087</v>
      </c>
      <c r="CA61" s="448">
        <v>0.197439413912705</v>
      </c>
      <c r="CB61" s="496">
        <v>-0.298894520244723</v>
      </c>
      <c r="CC61" s="477"/>
    </row>
    <row r="62" s="164" customFormat="1" outlineLevel="2" spans="1:81">
      <c r="A62" s="451" t="s">
        <v>85</v>
      </c>
      <c r="B62" s="440">
        <v>9.07197699999999</v>
      </c>
      <c r="C62" s="441">
        <v>12.1</v>
      </c>
      <c r="D62" s="442">
        <v>0.749750165289255</v>
      </c>
      <c r="E62" s="443">
        <v>-3.02802300000001</v>
      </c>
      <c r="F62" s="444">
        <v>0</v>
      </c>
      <c r="G62" s="440">
        <v>4.99015999999999</v>
      </c>
      <c r="H62" s="441">
        <v>6.53</v>
      </c>
      <c r="I62" s="442">
        <v>0.764189892802448</v>
      </c>
      <c r="J62" s="443">
        <v>-1.53984000000001</v>
      </c>
      <c r="K62" s="444">
        <v>0</v>
      </c>
      <c r="L62" s="440">
        <v>0</v>
      </c>
      <c r="M62" s="441">
        <v>0</v>
      </c>
      <c r="N62" s="442" t="s">
        <v>29</v>
      </c>
      <c r="O62" s="443">
        <v>0</v>
      </c>
      <c r="P62" s="444">
        <v>0</v>
      </c>
      <c r="Q62" s="440">
        <v>4.081817</v>
      </c>
      <c r="R62" s="441">
        <v>5.57</v>
      </c>
      <c r="S62" s="442">
        <v>0.732821723518852</v>
      </c>
      <c r="T62" s="443">
        <v>-1.48818299999999</v>
      </c>
      <c r="U62" s="444">
        <v>0</v>
      </c>
      <c r="V62" s="458">
        <v>0.449936877044553</v>
      </c>
      <c r="W62" s="442">
        <v>0.460330578512397</v>
      </c>
      <c r="X62" s="442">
        <v>0.977421223023175</v>
      </c>
      <c r="Y62" s="464">
        <v>-0.0103937014678441</v>
      </c>
      <c r="Z62" s="465" t="s">
        <v>29</v>
      </c>
      <c r="AA62" s="440">
        <v>7.51826999999998</v>
      </c>
      <c r="AB62" s="441">
        <v>3.12</v>
      </c>
      <c r="AC62" s="442">
        <v>2.40970192307692</v>
      </c>
      <c r="AD62" s="443">
        <v>4.39826999999998</v>
      </c>
      <c r="AE62" s="466">
        <v>0</v>
      </c>
      <c r="AF62" s="440">
        <v>3.426466</v>
      </c>
      <c r="AG62" s="441">
        <v>3.86620927</v>
      </c>
      <c r="AH62" s="442">
        <v>0.886259837662641</v>
      </c>
      <c r="AI62" s="443">
        <v>-0.439743270000001</v>
      </c>
      <c r="AJ62" s="444">
        <v>0</v>
      </c>
      <c r="AK62" s="440">
        <v>0</v>
      </c>
      <c r="AL62" s="441">
        <v>0</v>
      </c>
      <c r="AM62" s="442" t="s">
        <v>29</v>
      </c>
      <c r="AN62" s="443">
        <v>0</v>
      </c>
      <c r="AO62" s="444">
        <v>0</v>
      </c>
      <c r="AP62" s="440">
        <v>0</v>
      </c>
      <c r="AQ62" s="441">
        <v>0</v>
      </c>
      <c r="AR62" s="477" t="s">
        <v>29</v>
      </c>
      <c r="AS62" s="443">
        <v>0</v>
      </c>
      <c r="AT62" s="444">
        <v>0</v>
      </c>
      <c r="AU62" s="440">
        <v>-6.86291899999998</v>
      </c>
      <c r="AV62" s="441">
        <v>-1.41620927</v>
      </c>
      <c r="AW62" s="477">
        <v>-2.84597802413762</v>
      </c>
      <c r="AX62" s="481">
        <v>-5.44670972999998</v>
      </c>
      <c r="AY62" s="444">
        <v>0</v>
      </c>
      <c r="AZ62" s="458">
        <v>-0.756496516690903</v>
      </c>
      <c r="BA62" s="442">
        <v>-0.117042088429752</v>
      </c>
      <c r="BB62" s="442">
        <v>-4.46345709342795</v>
      </c>
      <c r="BC62" s="464">
        <v>-0.639454428261151</v>
      </c>
      <c r="BD62" s="465" t="s">
        <v>29</v>
      </c>
      <c r="BE62" s="490">
        <v>37</v>
      </c>
      <c r="BF62" s="491">
        <v>26</v>
      </c>
      <c r="BG62" s="442">
        <v>1.42307692307692</v>
      </c>
      <c r="BH62" s="492">
        <v>11</v>
      </c>
      <c r="BI62" s="493">
        <v>0</v>
      </c>
      <c r="BJ62" s="498">
        <v>0.204323806306306</v>
      </c>
      <c r="BK62" s="498">
        <v>0.387820512820513</v>
      </c>
      <c r="BL62" s="442">
        <v>0.526851467500558</v>
      </c>
      <c r="BM62" s="498">
        <v>-0.183496706514207</v>
      </c>
      <c r="BN62" s="458">
        <v>0.828735566679676</v>
      </c>
      <c r="BO62" s="442">
        <v>0.257851239669422</v>
      </c>
      <c r="BP62" s="442">
        <v>3.2140065246231</v>
      </c>
      <c r="BQ62" s="442">
        <v>0.570884327010255</v>
      </c>
      <c r="BR62" s="465" t="s">
        <v>29</v>
      </c>
      <c r="BS62" s="490">
        <v>1.20665751562527</v>
      </c>
      <c r="BT62" s="491">
        <v>3.87820512820513</v>
      </c>
      <c r="BU62" s="442">
        <v>0.311138136260401</v>
      </c>
      <c r="BV62" s="492">
        <v>-2.67154761257986</v>
      </c>
      <c r="BW62" s="493" t="s">
        <v>29</v>
      </c>
      <c r="BX62" s="490">
        <v>-0.912832207409416</v>
      </c>
      <c r="BY62" s="491">
        <v>-0.453913227564102</v>
      </c>
      <c r="BZ62" s="442">
        <v>-0.0110279938482398</v>
      </c>
      <c r="CA62" s="492">
        <v>-0.458918979845314</v>
      </c>
      <c r="CB62" s="493" t="s">
        <v>29</v>
      </c>
      <c r="CC62" s="477"/>
    </row>
    <row r="63" s="164" customFormat="1" outlineLevel="2" spans="1:81">
      <c r="A63" s="451" t="s">
        <v>86</v>
      </c>
      <c r="B63" s="440">
        <v>2.544754</v>
      </c>
      <c r="C63" s="441">
        <v>8</v>
      </c>
      <c r="D63" s="442">
        <v>0.31809425</v>
      </c>
      <c r="E63" s="443">
        <v>-5.455246</v>
      </c>
      <c r="F63" s="444">
        <v>0</v>
      </c>
      <c r="G63" s="440">
        <v>0</v>
      </c>
      <c r="H63" s="441">
        <v>0</v>
      </c>
      <c r="I63" s="442" t="s">
        <v>29</v>
      </c>
      <c r="J63" s="443">
        <v>0</v>
      </c>
      <c r="K63" s="444">
        <v>0</v>
      </c>
      <c r="L63" s="440">
        <v>1.81988500000001</v>
      </c>
      <c r="M63" s="441">
        <v>5.6</v>
      </c>
      <c r="N63" s="442">
        <v>0.324979464285716</v>
      </c>
      <c r="O63" s="443">
        <v>-3.78011499999999</v>
      </c>
      <c r="P63" s="444">
        <v>0</v>
      </c>
      <c r="Q63" s="440">
        <v>0.724868999999991</v>
      </c>
      <c r="R63" s="441">
        <v>2.4</v>
      </c>
      <c r="S63" s="442">
        <v>0.302028749999996</v>
      </c>
      <c r="T63" s="443">
        <v>-1.67513100000001</v>
      </c>
      <c r="U63" s="444">
        <v>0</v>
      </c>
      <c r="V63" s="458">
        <v>0.284848358623266</v>
      </c>
      <c r="W63" s="442">
        <v>0.3</v>
      </c>
      <c r="X63" s="442">
        <v>0.94949452874422</v>
      </c>
      <c r="Y63" s="464">
        <v>-0.0151516413767341</v>
      </c>
      <c r="Z63" s="465" t="s">
        <v>29</v>
      </c>
      <c r="AA63" s="440">
        <v>0.44090999999999</v>
      </c>
      <c r="AB63" s="441">
        <v>1.26</v>
      </c>
      <c r="AC63" s="442">
        <v>0.349928571428563</v>
      </c>
      <c r="AD63" s="443">
        <v>-0.81909000000001</v>
      </c>
      <c r="AE63" s="466">
        <v>0</v>
      </c>
      <c r="AF63" s="440">
        <v>0.03291</v>
      </c>
      <c r="AG63" s="441">
        <v>0</v>
      </c>
      <c r="AH63" s="442" t="s">
        <v>29</v>
      </c>
      <c r="AI63" s="443">
        <v>0.03291</v>
      </c>
      <c r="AJ63" s="444">
        <v>0</v>
      </c>
      <c r="AK63" s="440">
        <v>0</v>
      </c>
      <c r="AL63" s="441">
        <v>0</v>
      </c>
      <c r="AM63" s="442" t="s">
        <v>29</v>
      </c>
      <c r="AN63" s="443">
        <v>0</v>
      </c>
      <c r="AO63" s="444">
        <v>0</v>
      </c>
      <c r="AP63" s="440">
        <v>0</v>
      </c>
      <c r="AQ63" s="441">
        <v>0</v>
      </c>
      <c r="AR63" s="477" t="s">
        <v>29</v>
      </c>
      <c r="AS63" s="443">
        <v>0</v>
      </c>
      <c r="AT63" s="444">
        <v>0</v>
      </c>
      <c r="AU63" s="440">
        <v>0.251049000000001</v>
      </c>
      <c r="AV63" s="441">
        <v>1.14</v>
      </c>
      <c r="AW63" s="477">
        <v>0.220218421052632</v>
      </c>
      <c r="AX63" s="481">
        <v>-0.888951</v>
      </c>
      <c r="AY63" s="444">
        <v>0</v>
      </c>
      <c r="AZ63" s="458">
        <v>0.0986535437217117</v>
      </c>
      <c r="BA63" s="442">
        <v>0.1425</v>
      </c>
      <c r="BB63" s="442">
        <v>0.692305569976924</v>
      </c>
      <c r="BC63" s="464">
        <v>-0.0438464562782884</v>
      </c>
      <c r="BD63" s="465" t="s">
        <v>29</v>
      </c>
      <c r="BE63" s="490">
        <v>6</v>
      </c>
      <c r="BF63" s="491">
        <v>4</v>
      </c>
      <c r="BG63" s="442">
        <v>1.5</v>
      </c>
      <c r="BH63" s="492">
        <v>2</v>
      </c>
      <c r="BI63" s="493">
        <v>0</v>
      </c>
      <c r="BJ63" s="498">
        <v>0.353438055555556</v>
      </c>
      <c r="BK63" s="498">
        <v>1.66666666666667</v>
      </c>
      <c r="BL63" s="442">
        <v>0.212062833333333</v>
      </c>
      <c r="BM63" s="498">
        <v>-1.31322861111111</v>
      </c>
      <c r="BN63" s="458">
        <v>0.17326232712474</v>
      </c>
      <c r="BO63" s="442">
        <v>0.1575</v>
      </c>
      <c r="BP63" s="442">
        <v>1.10007826745866</v>
      </c>
      <c r="BQ63" s="442">
        <v>0.0157623271247397</v>
      </c>
      <c r="BR63" s="465" t="s">
        <v>29</v>
      </c>
      <c r="BS63" s="490">
        <v>5.77159511011331</v>
      </c>
      <c r="BT63" s="491">
        <v>6.34920634920635</v>
      </c>
      <c r="BU63" s="442">
        <v>0.909026229842846</v>
      </c>
      <c r="BV63" s="492">
        <v>-0.57761123909304</v>
      </c>
      <c r="BW63" s="493" t="s">
        <v>29</v>
      </c>
      <c r="BX63" s="490">
        <v>0.569388310539581</v>
      </c>
      <c r="BY63" s="491">
        <v>0.904761904761905</v>
      </c>
      <c r="BZ63" s="442">
        <v>0.629323922175326</v>
      </c>
      <c r="CA63" s="492">
        <v>-0.335373594222324</v>
      </c>
      <c r="CB63" s="493" t="s">
        <v>29</v>
      </c>
      <c r="CC63" s="477"/>
    </row>
    <row r="64" s="164" customFormat="1" outlineLevel="2" spans="1:81">
      <c r="A64" s="451" t="s">
        <v>87</v>
      </c>
      <c r="B64" s="440">
        <v>2.81767899999998</v>
      </c>
      <c r="C64" s="441">
        <v>1</v>
      </c>
      <c r="D64" s="442">
        <v>2.81767899999998</v>
      </c>
      <c r="E64" s="443">
        <v>1.81767899999998</v>
      </c>
      <c r="F64" s="444">
        <v>0</v>
      </c>
      <c r="G64" s="440">
        <v>0</v>
      </c>
      <c r="H64" s="441">
        <v>0</v>
      </c>
      <c r="I64" s="442" t="s">
        <v>29</v>
      </c>
      <c r="J64" s="443">
        <v>0</v>
      </c>
      <c r="K64" s="444">
        <v>0</v>
      </c>
      <c r="L64" s="440">
        <v>2.648294</v>
      </c>
      <c r="M64" s="441">
        <v>0.81</v>
      </c>
      <c r="N64" s="442">
        <v>3.2694987654321</v>
      </c>
      <c r="O64" s="443">
        <v>1.838294</v>
      </c>
      <c r="P64" s="444">
        <v>0</v>
      </c>
      <c r="Q64" s="440">
        <v>0.169384999999981</v>
      </c>
      <c r="R64" s="441">
        <v>0.19</v>
      </c>
      <c r="S64" s="442">
        <v>0.891499999999903</v>
      </c>
      <c r="T64" s="443">
        <v>-0.0206150000000185</v>
      </c>
      <c r="U64" s="444">
        <v>0</v>
      </c>
      <c r="V64" s="458">
        <v>0.0601150805325882</v>
      </c>
      <c r="W64" s="442">
        <v>0.19</v>
      </c>
      <c r="X64" s="442">
        <v>0.316395160697833</v>
      </c>
      <c r="Y64" s="464">
        <v>-0.129884919467412</v>
      </c>
      <c r="Z64" s="465" t="s">
        <v>29</v>
      </c>
      <c r="AA64" s="440">
        <v>2.39249199999998</v>
      </c>
      <c r="AB64" s="441">
        <v>6.26</v>
      </c>
      <c r="AC64" s="442">
        <v>0.382187220447281</v>
      </c>
      <c r="AD64" s="443">
        <v>-3.86750800000002</v>
      </c>
      <c r="AE64" s="466">
        <v>0</v>
      </c>
      <c r="AF64" s="440">
        <v>11.185911</v>
      </c>
      <c r="AG64" s="441">
        <v>2.56251333</v>
      </c>
      <c r="AH64" s="442">
        <v>4.36521085336169</v>
      </c>
      <c r="AI64" s="443">
        <v>8.62339767</v>
      </c>
      <c r="AJ64" s="444">
        <v>0</v>
      </c>
      <c r="AK64" s="440">
        <v>0</v>
      </c>
      <c r="AL64" s="441">
        <v>0</v>
      </c>
      <c r="AM64" s="442" t="s">
        <v>29</v>
      </c>
      <c r="AN64" s="443">
        <v>0</v>
      </c>
      <c r="AO64" s="444">
        <v>0</v>
      </c>
      <c r="AP64" s="440">
        <v>0</v>
      </c>
      <c r="AQ64" s="441">
        <v>0</v>
      </c>
      <c r="AR64" s="477" t="s">
        <v>29</v>
      </c>
      <c r="AS64" s="443">
        <v>0</v>
      </c>
      <c r="AT64" s="444">
        <v>0</v>
      </c>
      <c r="AU64" s="440">
        <v>-13.409018</v>
      </c>
      <c r="AV64" s="441">
        <v>-8.63251333</v>
      </c>
      <c r="AW64" s="477">
        <v>0.446684356292793</v>
      </c>
      <c r="AX64" s="481">
        <v>-4.77650466999999</v>
      </c>
      <c r="AY64" s="444">
        <v>0</v>
      </c>
      <c r="AZ64" s="458">
        <v>-4.75888772283858</v>
      </c>
      <c r="BA64" s="442">
        <v>-8.63251333</v>
      </c>
      <c r="BB64" s="442">
        <v>1.44872512315732</v>
      </c>
      <c r="BC64" s="464">
        <v>3.87362560716142</v>
      </c>
      <c r="BD64" s="465" t="s">
        <v>29</v>
      </c>
      <c r="BE64" s="490">
        <v>35</v>
      </c>
      <c r="BF64" s="491">
        <v>0</v>
      </c>
      <c r="BG64" s="442" t="s">
        <v>29</v>
      </c>
      <c r="BH64" s="492">
        <v>35</v>
      </c>
      <c r="BI64" s="493">
        <v>0</v>
      </c>
      <c r="BJ64" s="498">
        <v>0.0715146954314716</v>
      </c>
      <c r="BK64" s="498" t="s">
        <v>29</v>
      </c>
      <c r="BL64" s="442" t="s">
        <v>29</v>
      </c>
      <c r="BM64" s="498" t="s">
        <v>29</v>
      </c>
      <c r="BN64" s="458">
        <v>0.849100270115933</v>
      </c>
      <c r="BO64" s="442">
        <v>6.26</v>
      </c>
      <c r="BP64" s="442">
        <v>0.135639020785293</v>
      </c>
      <c r="BQ64" s="442">
        <v>-5.41089972988406</v>
      </c>
      <c r="BR64" s="465" t="s">
        <v>29</v>
      </c>
      <c r="BS64" s="490">
        <v>1.17771720866779</v>
      </c>
      <c r="BT64" s="491">
        <v>0.159744408945687</v>
      </c>
      <c r="BU64" s="442">
        <v>7.37250972626034</v>
      </c>
      <c r="BV64" s="492">
        <v>1.0179727997221</v>
      </c>
      <c r="BW64" s="493" t="s">
        <v>29</v>
      </c>
      <c r="BX64" s="490">
        <v>-5.60462396530485</v>
      </c>
      <c r="BY64" s="491">
        <v>-1.37899573961661</v>
      </c>
      <c r="BZ64" s="442">
        <v>-2.06427939136566</v>
      </c>
      <c r="CA64" s="492">
        <v>-4.22562822568823</v>
      </c>
      <c r="CB64" s="493" t="s">
        <v>29</v>
      </c>
      <c r="CC64" s="477"/>
    </row>
    <row r="65" s="164" customFormat="1" outlineLevel="2" spans="1:81">
      <c r="A65" s="451" t="s">
        <v>88</v>
      </c>
      <c r="B65" s="440">
        <v>20.0700930000001</v>
      </c>
      <c r="C65" s="441">
        <v>50</v>
      </c>
      <c r="D65" s="442">
        <v>0.401401860000003</v>
      </c>
      <c r="E65" s="505">
        <v>-29.9299069999999</v>
      </c>
      <c r="F65" s="444">
        <v>0</v>
      </c>
      <c r="G65" s="440">
        <v>0</v>
      </c>
      <c r="H65" s="441">
        <v>0</v>
      </c>
      <c r="I65" s="442" t="s">
        <v>29</v>
      </c>
      <c r="J65" s="443">
        <v>0</v>
      </c>
      <c r="K65" s="444">
        <v>0</v>
      </c>
      <c r="L65" s="440">
        <v>19.122286</v>
      </c>
      <c r="M65" s="441">
        <v>43.75</v>
      </c>
      <c r="N65" s="442">
        <v>0.437080822857143</v>
      </c>
      <c r="O65" s="443">
        <v>-24.627714</v>
      </c>
      <c r="P65" s="444">
        <v>0</v>
      </c>
      <c r="Q65" s="440">
        <v>0.947807000000125</v>
      </c>
      <c r="R65" s="441">
        <v>6.25</v>
      </c>
      <c r="S65" s="442">
        <v>0.15164912000002</v>
      </c>
      <c r="T65" s="443">
        <v>-5.30219299999987</v>
      </c>
      <c r="U65" s="444">
        <v>0</v>
      </c>
      <c r="V65" s="458">
        <v>0.0472248434524005</v>
      </c>
      <c r="W65" s="442">
        <v>0.125</v>
      </c>
      <c r="X65" s="442">
        <v>0.377798747619204</v>
      </c>
      <c r="Y65" s="464">
        <v>-0.0777751565475995</v>
      </c>
      <c r="Z65" s="465" t="s">
        <v>29</v>
      </c>
      <c r="AA65" s="440">
        <v>10.086043</v>
      </c>
      <c r="AB65" s="441">
        <v>7.6</v>
      </c>
      <c r="AC65" s="442">
        <v>1.32711092105263</v>
      </c>
      <c r="AD65" s="443">
        <v>2.486043</v>
      </c>
      <c r="AE65" s="466">
        <v>0</v>
      </c>
      <c r="AF65" s="440">
        <v>6.44878</v>
      </c>
      <c r="AG65" s="441">
        <v>7.02</v>
      </c>
      <c r="AH65" s="442">
        <v>0.918629629629629</v>
      </c>
      <c r="AI65" s="443">
        <v>-0.571220000000003</v>
      </c>
      <c r="AJ65" s="444">
        <v>0</v>
      </c>
      <c r="AK65" s="440">
        <v>0.0037</v>
      </c>
      <c r="AL65" s="441">
        <v>0</v>
      </c>
      <c r="AM65" s="442" t="s">
        <v>29</v>
      </c>
      <c r="AN65" s="443">
        <v>0.0037</v>
      </c>
      <c r="AO65" s="444">
        <v>0</v>
      </c>
      <c r="AP65" s="440">
        <v>0.061518</v>
      </c>
      <c r="AQ65" s="441">
        <v>0</v>
      </c>
      <c r="AR65" s="477" t="s">
        <v>29</v>
      </c>
      <c r="AS65" s="443">
        <v>0.061518</v>
      </c>
      <c r="AT65" s="444">
        <v>0</v>
      </c>
      <c r="AU65" s="440">
        <v>-15.6448339999999</v>
      </c>
      <c r="AV65" s="441">
        <v>-8.37</v>
      </c>
      <c r="AW65" s="477">
        <v>0.130844205495835</v>
      </c>
      <c r="AX65" s="481">
        <v>-7.27483399999987</v>
      </c>
      <c r="AY65" s="444">
        <v>0</v>
      </c>
      <c r="AZ65" s="458">
        <v>-0.779509791010922</v>
      </c>
      <c r="BA65" s="442">
        <v>-0.1674</v>
      </c>
      <c r="BB65" s="442">
        <v>-2.65656983877492</v>
      </c>
      <c r="BC65" s="464">
        <v>-0.612109791010922</v>
      </c>
      <c r="BD65" s="465" t="s">
        <v>29</v>
      </c>
      <c r="BE65" s="490">
        <v>8</v>
      </c>
      <c r="BF65" s="491">
        <v>45</v>
      </c>
      <c r="BG65" s="442">
        <v>0.177777777777778</v>
      </c>
      <c r="BH65" s="492">
        <v>-37</v>
      </c>
      <c r="BI65" s="493">
        <v>0</v>
      </c>
      <c r="BJ65" s="498">
        <v>1.49776813432837</v>
      </c>
      <c r="BK65" s="498">
        <v>0.925925925925926</v>
      </c>
      <c r="BL65" s="442">
        <v>1.61758958507464</v>
      </c>
      <c r="BM65" s="498">
        <v>0.571842208402442</v>
      </c>
      <c r="BN65" s="458">
        <v>0.502540919964842</v>
      </c>
      <c r="BO65" s="442">
        <v>0.152</v>
      </c>
      <c r="BP65" s="442">
        <v>3.30619026292659</v>
      </c>
      <c r="BQ65" s="442">
        <v>0.350540919964842</v>
      </c>
      <c r="BR65" s="465" t="s">
        <v>29</v>
      </c>
      <c r="BS65" s="490">
        <v>1.98988770918388</v>
      </c>
      <c r="BT65" s="491">
        <v>6.57894736842105</v>
      </c>
      <c r="BU65" s="442">
        <v>0.30246293179595</v>
      </c>
      <c r="BV65" s="492">
        <v>-4.58905965923717</v>
      </c>
      <c r="BW65" s="493" t="s">
        <v>29</v>
      </c>
      <c r="BX65" s="490">
        <v>-1.55113695232113</v>
      </c>
      <c r="BY65" s="491">
        <v>-1.10131578947368</v>
      </c>
      <c r="BZ65" s="442">
        <v>0.591560234451542</v>
      </c>
      <c r="CA65" s="492">
        <v>-0.449821162847446</v>
      </c>
      <c r="CB65" s="493" t="s">
        <v>29</v>
      </c>
      <c r="CC65" s="477"/>
    </row>
    <row r="66" s="164" customFormat="1" outlineLevel="2" spans="1:81">
      <c r="A66" s="451" t="s">
        <v>90</v>
      </c>
      <c r="B66" s="440">
        <v>0</v>
      </c>
      <c r="C66" s="441">
        <v>0</v>
      </c>
      <c r="D66" s="442" t="s">
        <v>29</v>
      </c>
      <c r="E66" s="443">
        <v>0</v>
      </c>
      <c r="F66" s="444">
        <v>0</v>
      </c>
      <c r="G66" s="440">
        <v>0.3099</v>
      </c>
      <c r="H66" s="441">
        <v>0</v>
      </c>
      <c r="I66" s="442" t="s">
        <v>29</v>
      </c>
      <c r="J66" s="443">
        <v>0.3099</v>
      </c>
      <c r="K66" s="444">
        <v>0</v>
      </c>
      <c r="L66" s="440">
        <v>0</v>
      </c>
      <c r="M66" s="441">
        <v>0</v>
      </c>
      <c r="N66" s="442" t="s">
        <v>29</v>
      </c>
      <c r="O66" s="443">
        <v>0</v>
      </c>
      <c r="P66" s="444">
        <v>0</v>
      </c>
      <c r="Q66" s="440">
        <v>-0.3099</v>
      </c>
      <c r="R66" s="441">
        <v>0</v>
      </c>
      <c r="S66" s="442" t="s">
        <v>29</v>
      </c>
      <c r="T66" s="443">
        <v>-0.3099</v>
      </c>
      <c r="U66" s="444">
        <v>0</v>
      </c>
      <c r="V66" s="458" t="s">
        <v>29</v>
      </c>
      <c r="W66" s="442" t="s">
        <v>29</v>
      </c>
      <c r="X66" s="442" t="s">
        <v>29</v>
      </c>
      <c r="Y66" s="464" t="s">
        <v>29</v>
      </c>
      <c r="Z66" s="465" t="s">
        <v>29</v>
      </c>
      <c r="AA66" s="440">
        <v>1.76399399999999</v>
      </c>
      <c r="AB66" s="441">
        <v>6.00091666</v>
      </c>
      <c r="AC66" s="442">
        <v>0.293954090673872</v>
      </c>
      <c r="AD66" s="443">
        <v>-4.23692266000001</v>
      </c>
      <c r="AE66" s="466">
        <v>0</v>
      </c>
      <c r="AF66" s="440">
        <v>0.878010999999999</v>
      </c>
      <c r="AG66" s="441">
        <v>0.02</v>
      </c>
      <c r="AH66" s="442">
        <v>43.9005499999999</v>
      </c>
      <c r="AI66" s="443">
        <v>0.858010999999999</v>
      </c>
      <c r="AJ66" s="444">
        <v>0</v>
      </c>
      <c r="AK66" s="440">
        <v>0</v>
      </c>
      <c r="AL66" s="441">
        <v>0</v>
      </c>
      <c r="AM66" s="442" t="s">
        <v>29</v>
      </c>
      <c r="AN66" s="443">
        <v>0</v>
      </c>
      <c r="AO66" s="444">
        <v>0</v>
      </c>
      <c r="AP66" s="440">
        <v>0</v>
      </c>
      <c r="AQ66" s="441">
        <v>0</v>
      </c>
      <c r="AR66" s="477" t="s">
        <v>29</v>
      </c>
      <c r="AS66" s="443">
        <v>0</v>
      </c>
      <c r="AT66" s="444">
        <v>0</v>
      </c>
      <c r="AU66" s="440">
        <v>-2.95190499999999</v>
      </c>
      <c r="AV66" s="441">
        <v>-6.02091666</v>
      </c>
      <c r="AW66" s="477">
        <v>1.50972498596252</v>
      </c>
      <c r="AX66" s="481">
        <v>3.06901166000001</v>
      </c>
      <c r="AY66" s="444">
        <v>0</v>
      </c>
      <c r="AZ66" s="458" t="s">
        <v>29</v>
      </c>
      <c r="BA66" s="442" t="s">
        <v>29</v>
      </c>
      <c r="BB66" s="442" t="s">
        <v>29</v>
      </c>
      <c r="BC66" s="464" t="s">
        <v>29</v>
      </c>
      <c r="BD66" s="465" t="s">
        <v>29</v>
      </c>
      <c r="BE66" s="490">
        <v>31</v>
      </c>
      <c r="BF66" s="491">
        <v>25</v>
      </c>
      <c r="BG66" s="442">
        <v>1.24</v>
      </c>
      <c r="BH66" s="492">
        <v>6</v>
      </c>
      <c r="BI66" s="493">
        <v>0</v>
      </c>
      <c r="BJ66" s="498">
        <v>0</v>
      </c>
      <c r="BK66" s="498">
        <v>0</v>
      </c>
      <c r="BL66" s="442" t="s">
        <v>29</v>
      </c>
      <c r="BM66" s="498">
        <v>0</v>
      </c>
      <c r="BN66" s="458" t="s">
        <v>29</v>
      </c>
      <c r="BO66" s="442" t="s">
        <v>29</v>
      </c>
      <c r="BP66" s="442" t="s">
        <v>29</v>
      </c>
      <c r="BQ66" s="442" t="s">
        <v>29</v>
      </c>
      <c r="BR66" s="465" t="s">
        <v>29</v>
      </c>
      <c r="BS66" s="490">
        <v>0</v>
      </c>
      <c r="BT66" s="491">
        <v>0</v>
      </c>
      <c r="BU66" s="442" t="s">
        <v>29</v>
      </c>
      <c r="BV66" s="492">
        <v>0</v>
      </c>
      <c r="BW66" s="493" t="s">
        <v>29</v>
      </c>
      <c r="BX66" s="490">
        <v>-1.67342122478875</v>
      </c>
      <c r="BY66" s="491">
        <v>-1.00333282415557</v>
      </c>
      <c r="BZ66" s="442">
        <v>0.33213746774691</v>
      </c>
      <c r="CA66" s="492">
        <v>-0.670088400633182</v>
      </c>
      <c r="CB66" s="493" t="s">
        <v>29</v>
      </c>
      <c r="CC66" s="477"/>
    </row>
    <row r="67" s="164" customFormat="1" outlineLevel="2" spans="1:81">
      <c r="A67" s="451" t="s">
        <v>204</v>
      </c>
      <c r="B67" s="440">
        <v>16.6999999999999</v>
      </c>
      <c r="C67" s="441">
        <v>20</v>
      </c>
      <c r="D67" s="442">
        <v>0.834999999999995</v>
      </c>
      <c r="E67" s="443">
        <v>-3.3000000000001</v>
      </c>
      <c r="F67" s="444">
        <v>0</v>
      </c>
      <c r="G67" s="440">
        <v>0</v>
      </c>
      <c r="H67" s="441">
        <v>0</v>
      </c>
      <c r="I67" s="442" t="s">
        <v>29</v>
      </c>
      <c r="J67" s="443">
        <v>0</v>
      </c>
      <c r="K67" s="444">
        <v>0</v>
      </c>
      <c r="L67" s="440">
        <v>0.045558</v>
      </c>
      <c r="M67" s="441">
        <v>0</v>
      </c>
      <c r="N67" s="442" t="s">
        <v>29</v>
      </c>
      <c r="O67" s="443">
        <v>0.045558</v>
      </c>
      <c r="P67" s="444">
        <v>0</v>
      </c>
      <c r="Q67" s="440">
        <v>2.51455399999999</v>
      </c>
      <c r="R67" s="441">
        <v>5</v>
      </c>
      <c r="S67" s="442">
        <v>0.502910799999999</v>
      </c>
      <c r="T67" s="443">
        <v>-2.48544600000001</v>
      </c>
      <c r="U67" s="444">
        <v>0</v>
      </c>
      <c r="V67" s="458">
        <v>0.150572095808384</v>
      </c>
      <c r="W67" s="442">
        <v>0.25</v>
      </c>
      <c r="X67" s="442">
        <v>0.602288383233535</v>
      </c>
      <c r="Y67" s="464">
        <v>-0.0994279041916163</v>
      </c>
      <c r="Z67" s="465" t="s">
        <v>29</v>
      </c>
      <c r="AA67" s="440">
        <v>14.1854459999999</v>
      </c>
      <c r="AB67" s="441">
        <v>15</v>
      </c>
      <c r="AC67" s="442">
        <v>0.945696399999994</v>
      </c>
      <c r="AD67" s="443">
        <v>-0.814554000000093</v>
      </c>
      <c r="AE67" s="466">
        <v>0</v>
      </c>
      <c r="AF67" s="440">
        <v>3.687072</v>
      </c>
      <c r="AG67" s="441">
        <v>1.1</v>
      </c>
      <c r="AH67" s="442">
        <v>3.35188363636363</v>
      </c>
      <c r="AI67" s="443">
        <v>2.587072</v>
      </c>
      <c r="AJ67" s="444">
        <v>0</v>
      </c>
      <c r="AK67" s="440">
        <v>0</v>
      </c>
      <c r="AL67" s="441">
        <v>0</v>
      </c>
      <c r="AM67" s="442" t="s">
        <v>29</v>
      </c>
      <c r="AN67" s="443">
        <v>0</v>
      </c>
      <c r="AO67" s="444">
        <v>0</v>
      </c>
      <c r="AP67" s="440">
        <v>0</v>
      </c>
      <c r="AQ67" s="441">
        <v>0</v>
      </c>
      <c r="AR67" s="477" t="s">
        <v>29</v>
      </c>
      <c r="AS67" s="443">
        <v>0</v>
      </c>
      <c r="AT67" s="444">
        <v>0</v>
      </c>
      <c r="AU67" s="440">
        <v>-1.218076</v>
      </c>
      <c r="AV67" s="441">
        <v>3.9</v>
      </c>
      <c r="AW67" s="477">
        <v>-0.312327179487181</v>
      </c>
      <c r="AX67" s="481">
        <v>-5.118076</v>
      </c>
      <c r="AY67" s="444">
        <v>0</v>
      </c>
      <c r="AZ67" s="458">
        <v>-0.0729386826347313</v>
      </c>
      <c r="BA67" s="442">
        <v>0.195</v>
      </c>
      <c r="BB67" s="442">
        <v>-0.374044526331955</v>
      </c>
      <c r="BC67" s="464">
        <v>-0.267938682634731</v>
      </c>
      <c r="BD67" s="465" t="s">
        <v>29</v>
      </c>
      <c r="BE67" s="490">
        <v>93</v>
      </c>
      <c r="BF67" s="491">
        <v>127</v>
      </c>
      <c r="BG67" s="442">
        <v>0.732283464566929</v>
      </c>
      <c r="BH67" s="492">
        <v>-34</v>
      </c>
      <c r="BI67" s="493">
        <v>0</v>
      </c>
      <c r="BJ67" s="498">
        <v>0.149910233393177</v>
      </c>
      <c r="BK67" s="498">
        <v>0.131233595800525</v>
      </c>
      <c r="BL67" s="442">
        <v>1.14231597845601</v>
      </c>
      <c r="BM67" s="498">
        <v>0.0186766375926519</v>
      </c>
      <c r="BN67" s="458">
        <v>0.849427904191616</v>
      </c>
      <c r="BO67" s="442">
        <v>0.75</v>
      </c>
      <c r="BP67" s="442">
        <v>1.13257053892215</v>
      </c>
      <c r="BQ67" s="442">
        <v>0.0994279041916163</v>
      </c>
      <c r="BR67" s="465" t="s">
        <v>29</v>
      </c>
      <c r="BS67" s="490">
        <v>1.17726294964571</v>
      </c>
      <c r="BT67" s="491">
        <v>1.33333333333333</v>
      </c>
      <c r="BU67" s="442">
        <v>0.882947212234286</v>
      </c>
      <c r="BV67" s="492">
        <v>-0.156070383687618</v>
      </c>
      <c r="BW67" s="493" t="s">
        <v>29</v>
      </c>
      <c r="BX67" s="490">
        <v>-0.0858680086618364</v>
      </c>
      <c r="BY67" s="491">
        <v>0.26</v>
      </c>
      <c r="BZ67" s="442">
        <v>-0.330261571776294</v>
      </c>
      <c r="CA67" s="492">
        <v>-0.345868008661836</v>
      </c>
      <c r="CB67" s="493" t="s">
        <v>29</v>
      </c>
      <c r="CC67" s="477"/>
    </row>
    <row r="68" s="164" customFormat="1" outlineLevel="2" spans="1:81">
      <c r="A68" s="451" t="s">
        <v>92</v>
      </c>
      <c r="B68" s="440">
        <v>0</v>
      </c>
      <c r="C68" s="441">
        <v>8</v>
      </c>
      <c r="D68" s="442">
        <v>0</v>
      </c>
      <c r="E68" s="443">
        <v>-8</v>
      </c>
      <c r="F68" s="444">
        <v>0</v>
      </c>
      <c r="G68" s="440">
        <v>0</v>
      </c>
      <c r="H68" s="441">
        <v>0</v>
      </c>
      <c r="I68" s="442" t="s">
        <v>29</v>
      </c>
      <c r="J68" s="443">
        <v>0</v>
      </c>
      <c r="K68" s="444">
        <v>0</v>
      </c>
      <c r="L68" s="440">
        <v>0</v>
      </c>
      <c r="M68" s="441">
        <v>0</v>
      </c>
      <c r="N68" s="442" t="s">
        <v>29</v>
      </c>
      <c r="O68" s="443">
        <v>0</v>
      </c>
      <c r="P68" s="444">
        <v>0</v>
      </c>
      <c r="Q68" s="440">
        <v>0</v>
      </c>
      <c r="R68" s="441">
        <v>8</v>
      </c>
      <c r="S68" s="442">
        <v>0</v>
      </c>
      <c r="T68" s="443">
        <v>-8</v>
      </c>
      <c r="U68" s="444">
        <v>0</v>
      </c>
      <c r="V68" s="458" t="s">
        <v>29</v>
      </c>
      <c r="W68" s="442">
        <v>1</v>
      </c>
      <c r="X68" s="442" t="s">
        <v>29</v>
      </c>
      <c r="Y68" s="464" t="s">
        <v>29</v>
      </c>
      <c r="Z68" s="465" t="s">
        <v>29</v>
      </c>
      <c r="AA68" s="440">
        <v>0.80738600000001</v>
      </c>
      <c r="AB68" s="441">
        <v>3.6</v>
      </c>
      <c r="AC68" s="442">
        <v>0.224273888888892</v>
      </c>
      <c r="AD68" s="443">
        <v>-2.79261399999999</v>
      </c>
      <c r="AE68" s="466">
        <v>0</v>
      </c>
      <c r="AF68" s="440">
        <v>1.29124</v>
      </c>
      <c r="AG68" s="441">
        <v>0</v>
      </c>
      <c r="AH68" s="442" t="s">
        <v>29</v>
      </c>
      <c r="AI68" s="443">
        <v>1.29124</v>
      </c>
      <c r="AJ68" s="444">
        <v>0</v>
      </c>
      <c r="AK68" s="440">
        <v>0</v>
      </c>
      <c r="AL68" s="441">
        <v>0</v>
      </c>
      <c r="AM68" s="442" t="s">
        <v>29</v>
      </c>
      <c r="AN68" s="443">
        <v>0</v>
      </c>
      <c r="AO68" s="444">
        <v>0</v>
      </c>
      <c r="AP68" s="440">
        <v>0</v>
      </c>
      <c r="AQ68" s="441">
        <v>0</v>
      </c>
      <c r="AR68" s="477" t="s">
        <v>29</v>
      </c>
      <c r="AS68" s="443">
        <v>0</v>
      </c>
      <c r="AT68" s="444">
        <v>0</v>
      </c>
      <c r="AU68" s="440">
        <v>-2.09862600000001</v>
      </c>
      <c r="AV68" s="441">
        <v>4.4</v>
      </c>
      <c r="AW68" s="477">
        <v>-0.476960454545457</v>
      </c>
      <c r="AX68" s="481">
        <v>-6.49862600000001</v>
      </c>
      <c r="AY68" s="444">
        <v>0</v>
      </c>
      <c r="AZ68" s="458" t="s">
        <v>29</v>
      </c>
      <c r="BA68" s="442">
        <v>0.55</v>
      </c>
      <c r="BB68" s="442" t="s">
        <v>29</v>
      </c>
      <c r="BC68" s="464" t="s">
        <v>29</v>
      </c>
      <c r="BD68" s="465" t="s">
        <v>29</v>
      </c>
      <c r="BE68" s="490">
        <v>7</v>
      </c>
      <c r="BF68" s="491">
        <v>0</v>
      </c>
      <c r="BG68" s="442" t="s">
        <v>29</v>
      </c>
      <c r="BH68" s="492">
        <v>7</v>
      </c>
      <c r="BI68" s="493">
        <v>0</v>
      </c>
      <c r="BJ68" s="498">
        <v>0</v>
      </c>
      <c r="BK68" s="498" t="s">
        <v>29</v>
      </c>
      <c r="BL68" s="442" t="s">
        <v>29</v>
      </c>
      <c r="BM68" s="498" t="s">
        <v>29</v>
      </c>
      <c r="BN68" s="458" t="s">
        <v>29</v>
      </c>
      <c r="BO68" s="442">
        <v>0.45</v>
      </c>
      <c r="BP68" s="442" t="s">
        <v>29</v>
      </c>
      <c r="BQ68" s="442" t="s">
        <v>29</v>
      </c>
      <c r="BR68" s="465" t="s">
        <v>29</v>
      </c>
      <c r="BS68" s="490">
        <v>0</v>
      </c>
      <c r="BT68" s="491">
        <v>2.22222222222222</v>
      </c>
      <c r="BU68" s="442">
        <v>0</v>
      </c>
      <c r="BV68" s="492">
        <v>-2.22222222222222</v>
      </c>
      <c r="BW68" s="493" t="s">
        <v>29</v>
      </c>
      <c r="BX68" s="490">
        <v>-2.59928460488538</v>
      </c>
      <c r="BY68" s="491">
        <v>1.22222222222222</v>
      </c>
      <c r="BZ68" s="442">
        <v>-2.12668740399713</v>
      </c>
      <c r="CA68" s="492">
        <v>-3.8215068271076</v>
      </c>
      <c r="CB68" s="493" t="s">
        <v>29</v>
      </c>
      <c r="CC68" s="477"/>
    </row>
    <row r="69" s="164" customFormat="1" outlineLevel="2" spans="1:81">
      <c r="A69" s="451" t="s">
        <v>93</v>
      </c>
      <c r="B69" s="252">
        <v>0</v>
      </c>
      <c r="C69" s="441">
        <v>0</v>
      </c>
      <c r="D69" s="442" t="s">
        <v>29</v>
      </c>
      <c r="E69" s="443">
        <v>0</v>
      </c>
      <c r="F69" s="444">
        <v>0</v>
      </c>
      <c r="G69" s="440">
        <v>0</v>
      </c>
      <c r="H69" s="441">
        <v>0</v>
      </c>
      <c r="I69" s="442" t="s">
        <v>29</v>
      </c>
      <c r="J69" s="443">
        <v>0</v>
      </c>
      <c r="K69" s="444">
        <v>0</v>
      </c>
      <c r="L69" s="440">
        <v>0</v>
      </c>
      <c r="M69" s="441">
        <v>0</v>
      </c>
      <c r="N69" s="442" t="s">
        <v>29</v>
      </c>
      <c r="O69" s="443">
        <v>0</v>
      </c>
      <c r="P69" s="444">
        <v>0</v>
      </c>
      <c r="Q69" s="440">
        <v>0</v>
      </c>
      <c r="R69" s="441">
        <v>7.5e-5</v>
      </c>
      <c r="S69" s="442">
        <v>0</v>
      </c>
      <c r="T69" s="443">
        <v>-7.5e-5</v>
      </c>
      <c r="U69" s="444">
        <v>0</v>
      </c>
      <c r="V69" s="458" t="s">
        <v>29</v>
      </c>
      <c r="W69" s="442" t="s">
        <v>29</v>
      </c>
      <c r="X69" s="442" t="s">
        <v>29</v>
      </c>
      <c r="Y69" s="464" t="s">
        <v>29</v>
      </c>
      <c r="Z69" s="465" t="s">
        <v>29</v>
      </c>
      <c r="AA69" s="440">
        <v>0</v>
      </c>
      <c r="AB69" s="441">
        <v>-7.5e-5</v>
      </c>
      <c r="AC69" s="442">
        <v>0</v>
      </c>
      <c r="AD69" s="443">
        <v>7.5e-5</v>
      </c>
      <c r="AE69" s="466">
        <v>0</v>
      </c>
      <c r="AF69" s="440">
        <v>0</v>
      </c>
      <c r="AG69" s="441">
        <v>0</v>
      </c>
      <c r="AH69" s="442" t="s">
        <v>29</v>
      </c>
      <c r="AI69" s="443">
        <v>0</v>
      </c>
      <c r="AJ69" s="444">
        <v>0</v>
      </c>
      <c r="AK69" s="440">
        <v>0</v>
      </c>
      <c r="AL69" s="441">
        <v>0</v>
      </c>
      <c r="AM69" s="442" t="s">
        <v>29</v>
      </c>
      <c r="AN69" s="443">
        <v>0</v>
      </c>
      <c r="AO69" s="444">
        <v>0</v>
      </c>
      <c r="AP69" s="440">
        <v>0</v>
      </c>
      <c r="AQ69" s="441">
        <v>0</v>
      </c>
      <c r="AR69" s="477" t="s">
        <v>29</v>
      </c>
      <c r="AS69" s="443">
        <v>0</v>
      </c>
      <c r="AT69" s="444">
        <v>0</v>
      </c>
      <c r="AU69" s="440">
        <v>0</v>
      </c>
      <c r="AV69" s="441">
        <v>7.5e-5</v>
      </c>
      <c r="AW69" s="477">
        <v>0</v>
      </c>
      <c r="AX69" s="481">
        <v>-7.5e-5</v>
      </c>
      <c r="AY69" s="444">
        <v>0</v>
      </c>
      <c r="AZ69" s="458" t="s">
        <v>29</v>
      </c>
      <c r="BA69" s="442" t="s">
        <v>29</v>
      </c>
      <c r="BB69" s="442" t="s">
        <v>29</v>
      </c>
      <c r="BC69" s="464" t="s">
        <v>29</v>
      </c>
      <c r="BD69" s="465" t="s">
        <v>29</v>
      </c>
      <c r="BE69" s="490">
        <v>0</v>
      </c>
      <c r="BF69" s="491">
        <v>10</v>
      </c>
      <c r="BG69" s="442">
        <v>0</v>
      </c>
      <c r="BH69" s="492">
        <v>-10</v>
      </c>
      <c r="BI69" s="493">
        <v>0</v>
      </c>
      <c r="BJ69" s="498" t="s">
        <v>29</v>
      </c>
      <c r="BK69" s="498">
        <v>0</v>
      </c>
      <c r="BL69" s="442" t="s">
        <v>29</v>
      </c>
      <c r="BM69" s="498" t="s">
        <v>29</v>
      </c>
      <c r="BN69" s="458" t="s">
        <v>29</v>
      </c>
      <c r="BO69" s="442" t="s">
        <v>29</v>
      </c>
      <c r="BP69" s="442" t="s">
        <v>29</v>
      </c>
      <c r="BQ69" s="442" t="s">
        <v>29</v>
      </c>
      <c r="BR69" s="465" t="s">
        <v>29</v>
      </c>
      <c r="BS69" s="490" t="s">
        <v>29</v>
      </c>
      <c r="BT69" s="491">
        <v>0</v>
      </c>
      <c r="BU69" s="442" t="s">
        <v>29</v>
      </c>
      <c r="BV69" s="492" t="s">
        <v>29</v>
      </c>
      <c r="BW69" s="493" t="s">
        <v>29</v>
      </c>
      <c r="BX69" s="490" t="s">
        <v>29</v>
      </c>
      <c r="BY69" s="491">
        <v>-1</v>
      </c>
      <c r="BZ69" s="442" t="s">
        <v>29</v>
      </c>
      <c r="CA69" s="492" t="s">
        <v>29</v>
      </c>
      <c r="CB69" s="493" t="s">
        <v>29</v>
      </c>
      <c r="CC69" s="477"/>
    </row>
    <row r="70" s="164" customFormat="1" outlineLevel="2" spans="1:81">
      <c r="A70" s="451" t="s">
        <v>178</v>
      </c>
      <c r="B70" s="440">
        <v>0</v>
      </c>
      <c r="C70" s="441">
        <v>0</v>
      </c>
      <c r="D70" s="442" t="s">
        <v>29</v>
      </c>
      <c r="E70" s="443">
        <v>0</v>
      </c>
      <c r="F70" s="444">
        <v>0</v>
      </c>
      <c r="G70" s="440">
        <v>0</v>
      </c>
      <c r="H70" s="441">
        <v>0</v>
      </c>
      <c r="I70" s="442" t="s">
        <v>29</v>
      </c>
      <c r="J70" s="443">
        <v>0</v>
      </c>
      <c r="K70" s="444">
        <v>0</v>
      </c>
      <c r="L70" s="440">
        <v>0</v>
      </c>
      <c r="M70" s="441">
        <v>0</v>
      </c>
      <c r="N70" s="442" t="s">
        <v>29</v>
      </c>
      <c r="O70" s="443">
        <v>0</v>
      </c>
      <c r="P70" s="444">
        <v>0</v>
      </c>
      <c r="Q70" s="440">
        <v>0</v>
      </c>
      <c r="R70" s="441">
        <v>0</v>
      </c>
      <c r="S70" s="442" t="s">
        <v>29</v>
      </c>
      <c r="T70" s="443">
        <v>0</v>
      </c>
      <c r="U70" s="444">
        <v>0</v>
      </c>
      <c r="V70" s="458" t="s">
        <v>29</v>
      </c>
      <c r="W70" s="442" t="s">
        <v>29</v>
      </c>
      <c r="X70" s="442" t="s">
        <v>29</v>
      </c>
      <c r="Y70" s="464" t="s">
        <v>29</v>
      </c>
      <c r="Z70" s="465" t="s">
        <v>29</v>
      </c>
      <c r="AA70" s="440">
        <v>0</v>
      </c>
      <c r="AB70" s="441">
        <v>0</v>
      </c>
      <c r="AC70" s="442" t="s">
        <v>29</v>
      </c>
      <c r="AD70" s="443">
        <v>0</v>
      </c>
      <c r="AE70" s="466">
        <v>0</v>
      </c>
      <c r="AF70" s="440">
        <v>0</v>
      </c>
      <c r="AG70" s="441">
        <v>0</v>
      </c>
      <c r="AH70" s="442" t="s">
        <v>29</v>
      </c>
      <c r="AI70" s="443">
        <v>0</v>
      </c>
      <c r="AJ70" s="444">
        <v>0</v>
      </c>
      <c r="AK70" s="440">
        <v>0</v>
      </c>
      <c r="AL70" s="441">
        <v>0</v>
      </c>
      <c r="AM70" s="442" t="s">
        <v>29</v>
      </c>
      <c r="AN70" s="443">
        <v>0</v>
      </c>
      <c r="AO70" s="444">
        <v>0</v>
      </c>
      <c r="AP70" s="440">
        <v>0</v>
      </c>
      <c r="AQ70" s="441">
        <v>0</v>
      </c>
      <c r="AR70" s="477" t="s">
        <v>29</v>
      </c>
      <c r="AS70" s="443">
        <v>0</v>
      </c>
      <c r="AT70" s="444">
        <v>0</v>
      </c>
      <c r="AU70" s="440">
        <v>0</v>
      </c>
      <c r="AV70" s="441">
        <v>0</v>
      </c>
      <c r="AW70" s="477" t="s">
        <v>29</v>
      </c>
      <c r="AX70" s="481">
        <v>0</v>
      </c>
      <c r="AY70" s="444">
        <v>0</v>
      </c>
      <c r="AZ70" s="458" t="s">
        <v>29</v>
      </c>
      <c r="BA70" s="442" t="s">
        <v>29</v>
      </c>
      <c r="BB70" s="442" t="s">
        <v>29</v>
      </c>
      <c r="BC70" s="464" t="s">
        <v>29</v>
      </c>
      <c r="BD70" s="465" t="s">
        <v>29</v>
      </c>
      <c r="BE70" s="490">
        <v>0</v>
      </c>
      <c r="BF70" s="491">
        <v>0</v>
      </c>
      <c r="BG70" s="442" t="s">
        <v>29</v>
      </c>
      <c r="BH70" s="492">
        <v>0</v>
      </c>
      <c r="BI70" s="493">
        <v>0</v>
      </c>
      <c r="BJ70" s="498" t="s">
        <v>29</v>
      </c>
      <c r="BK70" s="498" t="s">
        <v>29</v>
      </c>
      <c r="BL70" s="442" t="s">
        <v>29</v>
      </c>
      <c r="BM70" s="498" t="s">
        <v>29</v>
      </c>
      <c r="BN70" s="458" t="s">
        <v>29</v>
      </c>
      <c r="BO70" s="442" t="s">
        <v>29</v>
      </c>
      <c r="BP70" s="442" t="s">
        <v>29</v>
      </c>
      <c r="BQ70" s="442" t="s">
        <v>29</v>
      </c>
      <c r="BR70" s="465" t="s">
        <v>29</v>
      </c>
      <c r="BS70" s="490" t="s">
        <v>29</v>
      </c>
      <c r="BT70" s="491" t="s">
        <v>29</v>
      </c>
      <c r="BU70" s="442" t="s">
        <v>29</v>
      </c>
      <c r="BV70" s="492" t="s">
        <v>29</v>
      </c>
      <c r="BW70" s="493" t="s">
        <v>29</v>
      </c>
      <c r="BX70" s="490" t="s">
        <v>29</v>
      </c>
      <c r="BY70" s="491" t="s">
        <v>29</v>
      </c>
      <c r="BZ70" s="442" t="s">
        <v>29</v>
      </c>
      <c r="CA70" s="492" t="s">
        <v>29</v>
      </c>
      <c r="CB70" s="493" t="s">
        <v>29</v>
      </c>
      <c r="CC70" s="477"/>
    </row>
    <row r="71" s="164" customFormat="1" outlineLevel="2" spans="1:81">
      <c r="A71" s="451" t="s">
        <v>179</v>
      </c>
      <c r="B71" s="440">
        <v>0</v>
      </c>
      <c r="C71" s="441">
        <v>0</v>
      </c>
      <c r="D71" s="442" t="s">
        <v>29</v>
      </c>
      <c r="E71" s="443">
        <v>0</v>
      </c>
      <c r="F71" s="444">
        <v>0</v>
      </c>
      <c r="G71" s="440">
        <v>0</v>
      </c>
      <c r="H71" s="441">
        <v>0</v>
      </c>
      <c r="I71" s="442" t="s">
        <v>29</v>
      </c>
      <c r="J71" s="443">
        <v>0</v>
      </c>
      <c r="K71" s="444">
        <v>0</v>
      </c>
      <c r="L71" s="440">
        <v>0</v>
      </c>
      <c r="M71" s="441">
        <v>0</v>
      </c>
      <c r="N71" s="442" t="s">
        <v>29</v>
      </c>
      <c r="O71" s="443">
        <v>0</v>
      </c>
      <c r="P71" s="444">
        <v>0</v>
      </c>
      <c r="Q71" s="440">
        <v>0</v>
      </c>
      <c r="R71" s="441">
        <v>0</v>
      </c>
      <c r="S71" s="442" t="s">
        <v>29</v>
      </c>
      <c r="T71" s="443">
        <v>0</v>
      </c>
      <c r="U71" s="444">
        <v>0</v>
      </c>
      <c r="V71" s="458" t="s">
        <v>29</v>
      </c>
      <c r="W71" s="442" t="s">
        <v>29</v>
      </c>
      <c r="X71" s="442" t="s">
        <v>29</v>
      </c>
      <c r="Y71" s="464" t="s">
        <v>29</v>
      </c>
      <c r="Z71" s="465" t="s">
        <v>29</v>
      </c>
      <c r="AA71" s="440">
        <v>0</v>
      </c>
      <c r="AB71" s="441">
        <v>0</v>
      </c>
      <c r="AC71" s="442" t="s">
        <v>29</v>
      </c>
      <c r="AD71" s="443">
        <v>0</v>
      </c>
      <c r="AE71" s="466">
        <v>0</v>
      </c>
      <c r="AF71" s="440">
        <v>0</v>
      </c>
      <c r="AG71" s="441">
        <v>0</v>
      </c>
      <c r="AH71" s="442" t="s">
        <v>29</v>
      </c>
      <c r="AI71" s="443">
        <v>0</v>
      </c>
      <c r="AJ71" s="444">
        <v>0</v>
      </c>
      <c r="AK71" s="440">
        <v>0</v>
      </c>
      <c r="AL71" s="441">
        <v>0</v>
      </c>
      <c r="AM71" s="442" t="s">
        <v>29</v>
      </c>
      <c r="AN71" s="443">
        <v>0</v>
      </c>
      <c r="AO71" s="444">
        <v>0</v>
      </c>
      <c r="AP71" s="440">
        <v>0</v>
      </c>
      <c r="AQ71" s="441">
        <v>0</v>
      </c>
      <c r="AR71" s="477" t="s">
        <v>29</v>
      </c>
      <c r="AS71" s="443">
        <v>0</v>
      </c>
      <c r="AT71" s="444">
        <v>0</v>
      </c>
      <c r="AU71" s="440">
        <v>0</v>
      </c>
      <c r="AV71" s="441">
        <v>0</v>
      </c>
      <c r="AW71" s="477" t="s">
        <v>29</v>
      </c>
      <c r="AX71" s="481">
        <v>0</v>
      </c>
      <c r="AY71" s="444">
        <v>0</v>
      </c>
      <c r="AZ71" s="458" t="s">
        <v>29</v>
      </c>
      <c r="BA71" s="442" t="s">
        <v>29</v>
      </c>
      <c r="BB71" s="442" t="s">
        <v>29</v>
      </c>
      <c r="BC71" s="464" t="s">
        <v>29</v>
      </c>
      <c r="BD71" s="465" t="s">
        <v>29</v>
      </c>
      <c r="BE71" s="490">
        <v>0</v>
      </c>
      <c r="BF71" s="491">
        <v>0</v>
      </c>
      <c r="BG71" s="442" t="s">
        <v>29</v>
      </c>
      <c r="BH71" s="492">
        <v>0</v>
      </c>
      <c r="BI71" s="493">
        <v>0</v>
      </c>
      <c r="BJ71" s="498" t="s">
        <v>29</v>
      </c>
      <c r="BK71" s="498" t="s">
        <v>29</v>
      </c>
      <c r="BL71" s="442" t="s">
        <v>29</v>
      </c>
      <c r="BM71" s="498" t="s">
        <v>29</v>
      </c>
      <c r="BN71" s="458" t="s">
        <v>29</v>
      </c>
      <c r="BO71" s="442" t="s">
        <v>29</v>
      </c>
      <c r="BP71" s="442" t="s">
        <v>29</v>
      </c>
      <c r="BQ71" s="442" t="s">
        <v>29</v>
      </c>
      <c r="BR71" s="465" t="s">
        <v>29</v>
      </c>
      <c r="BS71" s="490" t="s">
        <v>29</v>
      </c>
      <c r="BT71" s="491" t="s">
        <v>29</v>
      </c>
      <c r="BU71" s="442" t="s">
        <v>29</v>
      </c>
      <c r="BV71" s="492" t="s">
        <v>29</v>
      </c>
      <c r="BW71" s="493" t="s">
        <v>29</v>
      </c>
      <c r="BX71" s="490" t="s">
        <v>29</v>
      </c>
      <c r="BY71" s="491" t="s">
        <v>29</v>
      </c>
      <c r="BZ71" s="442" t="s">
        <v>29</v>
      </c>
      <c r="CA71" s="492" t="s">
        <v>29</v>
      </c>
      <c r="CB71" s="493" t="s">
        <v>29</v>
      </c>
      <c r="CC71" s="477"/>
    </row>
    <row r="72" s="164" customFormat="1" outlineLevel="2" spans="1:81">
      <c r="A72" s="451" t="s">
        <v>180</v>
      </c>
      <c r="B72" s="440">
        <v>0</v>
      </c>
      <c r="C72" s="441">
        <v>0</v>
      </c>
      <c r="D72" s="442" t="s">
        <v>29</v>
      </c>
      <c r="E72" s="443">
        <v>0</v>
      </c>
      <c r="F72" s="444">
        <v>0</v>
      </c>
      <c r="G72" s="440">
        <v>0</v>
      </c>
      <c r="H72" s="441">
        <v>0</v>
      </c>
      <c r="I72" s="442" t="s">
        <v>29</v>
      </c>
      <c r="J72" s="443">
        <v>0</v>
      </c>
      <c r="K72" s="444">
        <v>0</v>
      </c>
      <c r="L72" s="440">
        <v>0</v>
      </c>
      <c r="M72" s="441">
        <v>0</v>
      </c>
      <c r="N72" s="442" t="s">
        <v>29</v>
      </c>
      <c r="O72" s="443">
        <v>0</v>
      </c>
      <c r="P72" s="444">
        <v>0</v>
      </c>
      <c r="Q72" s="440">
        <v>0</v>
      </c>
      <c r="R72" s="441">
        <v>0</v>
      </c>
      <c r="S72" s="442" t="s">
        <v>29</v>
      </c>
      <c r="T72" s="443">
        <v>0</v>
      </c>
      <c r="U72" s="444">
        <v>0</v>
      </c>
      <c r="V72" s="458" t="s">
        <v>29</v>
      </c>
      <c r="W72" s="442" t="s">
        <v>29</v>
      </c>
      <c r="X72" s="442" t="s">
        <v>29</v>
      </c>
      <c r="Y72" s="464" t="s">
        <v>29</v>
      </c>
      <c r="Z72" s="465" t="s">
        <v>29</v>
      </c>
      <c r="AA72" s="440">
        <v>0</v>
      </c>
      <c r="AB72" s="441">
        <v>0</v>
      </c>
      <c r="AC72" s="442" t="s">
        <v>29</v>
      </c>
      <c r="AD72" s="443">
        <v>0</v>
      </c>
      <c r="AE72" s="466">
        <v>0</v>
      </c>
      <c r="AF72" s="440">
        <v>0</v>
      </c>
      <c r="AG72" s="441">
        <v>0</v>
      </c>
      <c r="AH72" s="442" t="s">
        <v>29</v>
      </c>
      <c r="AI72" s="443">
        <v>0</v>
      </c>
      <c r="AJ72" s="444">
        <v>0</v>
      </c>
      <c r="AK72" s="440">
        <v>0</v>
      </c>
      <c r="AL72" s="441">
        <v>0</v>
      </c>
      <c r="AM72" s="442" t="s">
        <v>29</v>
      </c>
      <c r="AN72" s="443">
        <v>0</v>
      </c>
      <c r="AO72" s="444">
        <v>0</v>
      </c>
      <c r="AP72" s="440">
        <v>0</v>
      </c>
      <c r="AQ72" s="441">
        <v>0</v>
      </c>
      <c r="AR72" s="477" t="s">
        <v>29</v>
      </c>
      <c r="AS72" s="443">
        <v>0</v>
      </c>
      <c r="AT72" s="444">
        <v>0</v>
      </c>
      <c r="AU72" s="440">
        <v>0</v>
      </c>
      <c r="AV72" s="441">
        <v>0</v>
      </c>
      <c r="AW72" s="477" t="s">
        <v>29</v>
      </c>
      <c r="AX72" s="481">
        <v>0</v>
      </c>
      <c r="AY72" s="444">
        <v>0</v>
      </c>
      <c r="AZ72" s="458" t="s">
        <v>29</v>
      </c>
      <c r="BA72" s="442" t="s">
        <v>29</v>
      </c>
      <c r="BB72" s="442" t="s">
        <v>29</v>
      </c>
      <c r="BC72" s="464" t="s">
        <v>29</v>
      </c>
      <c r="BD72" s="465" t="s">
        <v>29</v>
      </c>
      <c r="BE72" s="490">
        <v>0</v>
      </c>
      <c r="BF72" s="491">
        <v>0</v>
      </c>
      <c r="BG72" s="442" t="s">
        <v>29</v>
      </c>
      <c r="BH72" s="492">
        <v>0</v>
      </c>
      <c r="BI72" s="493">
        <v>0</v>
      </c>
      <c r="BJ72" s="498" t="s">
        <v>29</v>
      </c>
      <c r="BK72" s="498" t="s">
        <v>29</v>
      </c>
      <c r="BL72" s="442" t="s">
        <v>29</v>
      </c>
      <c r="BM72" s="498" t="s">
        <v>29</v>
      </c>
      <c r="BN72" s="458" t="s">
        <v>29</v>
      </c>
      <c r="BO72" s="442" t="s">
        <v>29</v>
      </c>
      <c r="BP72" s="442" t="s">
        <v>29</v>
      </c>
      <c r="BQ72" s="442" t="s">
        <v>29</v>
      </c>
      <c r="BR72" s="465" t="s">
        <v>29</v>
      </c>
      <c r="BS72" s="490" t="s">
        <v>29</v>
      </c>
      <c r="BT72" s="491" t="s">
        <v>29</v>
      </c>
      <c r="BU72" s="442" t="s">
        <v>29</v>
      </c>
      <c r="BV72" s="492" t="s">
        <v>29</v>
      </c>
      <c r="BW72" s="493" t="s">
        <v>29</v>
      </c>
      <c r="BX72" s="490" t="s">
        <v>29</v>
      </c>
      <c r="BY72" s="491" t="s">
        <v>29</v>
      </c>
      <c r="BZ72" s="442" t="s">
        <v>29</v>
      </c>
      <c r="CA72" s="492" t="s">
        <v>29</v>
      </c>
      <c r="CB72" s="493" t="s">
        <v>29</v>
      </c>
      <c r="CC72" s="477"/>
    </row>
    <row r="73" s="164" customFormat="1" outlineLevel="2" spans="1:81">
      <c r="A73" s="451" t="s">
        <v>94</v>
      </c>
      <c r="B73" s="440">
        <v>0</v>
      </c>
      <c r="C73" s="441">
        <v>0</v>
      </c>
      <c r="D73" s="442" t="s">
        <v>29</v>
      </c>
      <c r="E73" s="443">
        <v>0</v>
      </c>
      <c r="F73" s="444">
        <v>0</v>
      </c>
      <c r="G73" s="440">
        <v>0</v>
      </c>
      <c r="H73" s="441">
        <v>0</v>
      </c>
      <c r="I73" s="442" t="s">
        <v>29</v>
      </c>
      <c r="J73" s="443">
        <v>0</v>
      </c>
      <c r="K73" s="444">
        <v>0</v>
      </c>
      <c r="L73" s="440">
        <v>0</v>
      </c>
      <c r="M73" s="441">
        <v>0</v>
      </c>
      <c r="N73" s="442" t="s">
        <v>29</v>
      </c>
      <c r="O73" s="443">
        <v>0</v>
      </c>
      <c r="P73" s="444">
        <v>0</v>
      </c>
      <c r="Q73" s="440"/>
      <c r="R73" s="441"/>
      <c r="S73" s="442"/>
      <c r="T73" s="443"/>
      <c r="U73" s="444"/>
      <c r="V73" s="458"/>
      <c r="W73" s="442"/>
      <c r="X73" s="442"/>
      <c r="Y73" s="464"/>
      <c r="Z73" s="465"/>
      <c r="AA73" s="440">
        <v>0</v>
      </c>
      <c r="AB73" s="441">
        <v>0</v>
      </c>
      <c r="AC73" s="442" t="s">
        <v>29</v>
      </c>
      <c r="AD73" s="443">
        <v>0</v>
      </c>
      <c r="AE73" s="466">
        <v>0</v>
      </c>
      <c r="AF73" s="440">
        <v>0</v>
      </c>
      <c r="AG73" s="441">
        <v>0</v>
      </c>
      <c r="AH73" s="442" t="s">
        <v>29</v>
      </c>
      <c r="AI73" s="443">
        <v>0</v>
      </c>
      <c r="AJ73" s="444">
        <v>0</v>
      </c>
      <c r="AK73" s="440">
        <v>0</v>
      </c>
      <c r="AL73" s="441">
        <v>0</v>
      </c>
      <c r="AM73" s="442" t="s">
        <v>29</v>
      </c>
      <c r="AN73" s="443">
        <v>0</v>
      </c>
      <c r="AO73" s="444">
        <v>0</v>
      </c>
      <c r="AP73" s="440">
        <v>0</v>
      </c>
      <c r="AQ73" s="441">
        <v>0</v>
      </c>
      <c r="AR73" s="477" t="s">
        <v>29</v>
      </c>
      <c r="AS73" s="443">
        <v>0</v>
      </c>
      <c r="AT73" s="444">
        <v>0</v>
      </c>
      <c r="AU73" s="440">
        <v>0</v>
      </c>
      <c r="AV73" s="441">
        <v>0</v>
      </c>
      <c r="AW73" s="477" t="s">
        <v>29</v>
      </c>
      <c r="AX73" s="481">
        <v>0</v>
      </c>
      <c r="AY73" s="444">
        <v>0</v>
      </c>
      <c r="AZ73" s="458" t="s">
        <v>29</v>
      </c>
      <c r="BA73" s="442" t="s">
        <v>29</v>
      </c>
      <c r="BB73" s="442" t="s">
        <v>29</v>
      </c>
      <c r="BC73" s="464" t="s">
        <v>29</v>
      </c>
      <c r="BD73" s="465" t="s">
        <v>29</v>
      </c>
      <c r="BE73" s="490">
        <v>0</v>
      </c>
      <c r="BF73" s="491">
        <v>0</v>
      </c>
      <c r="BG73" s="442" t="s">
        <v>29</v>
      </c>
      <c r="BH73" s="492">
        <v>0</v>
      </c>
      <c r="BI73" s="493">
        <v>0</v>
      </c>
      <c r="BJ73" s="498" t="s">
        <v>29</v>
      </c>
      <c r="BK73" s="498" t="s">
        <v>29</v>
      </c>
      <c r="BL73" s="442" t="s">
        <v>29</v>
      </c>
      <c r="BM73" s="498" t="s">
        <v>29</v>
      </c>
      <c r="BN73" s="458" t="s">
        <v>29</v>
      </c>
      <c r="BO73" s="442" t="s">
        <v>29</v>
      </c>
      <c r="BP73" s="442" t="s">
        <v>29</v>
      </c>
      <c r="BQ73" s="442" t="s">
        <v>29</v>
      </c>
      <c r="BR73" s="465" t="s">
        <v>29</v>
      </c>
      <c r="BS73" s="490" t="s">
        <v>29</v>
      </c>
      <c r="BT73" s="491" t="s">
        <v>29</v>
      </c>
      <c r="BU73" s="442" t="s">
        <v>29</v>
      </c>
      <c r="BV73" s="492" t="s">
        <v>29</v>
      </c>
      <c r="BW73" s="493" t="s">
        <v>29</v>
      </c>
      <c r="BX73" s="490" t="s">
        <v>29</v>
      </c>
      <c r="BY73" s="491" t="s">
        <v>29</v>
      </c>
      <c r="BZ73" s="442" t="s">
        <v>29</v>
      </c>
      <c r="CA73" s="492" t="s">
        <v>29</v>
      </c>
      <c r="CB73" s="493" t="s">
        <v>29</v>
      </c>
      <c r="CC73" s="477"/>
    </row>
    <row r="74" s="164" customFormat="1" outlineLevel="2" spans="1:81">
      <c r="A74" s="451" t="s">
        <v>181</v>
      </c>
      <c r="B74" s="440">
        <v>0</v>
      </c>
      <c r="C74" s="441">
        <v>0</v>
      </c>
      <c r="D74" s="442" t="s">
        <v>29</v>
      </c>
      <c r="E74" s="443">
        <v>0</v>
      </c>
      <c r="F74" s="444">
        <v>0</v>
      </c>
      <c r="G74" s="440">
        <v>0</v>
      </c>
      <c r="H74" s="441">
        <v>0</v>
      </c>
      <c r="I74" s="442" t="s">
        <v>29</v>
      </c>
      <c r="J74" s="443">
        <v>0</v>
      </c>
      <c r="K74" s="444">
        <v>0</v>
      </c>
      <c r="L74" s="440">
        <v>0</v>
      </c>
      <c r="M74" s="441">
        <v>0</v>
      </c>
      <c r="N74" s="442" t="s">
        <v>29</v>
      </c>
      <c r="O74" s="443">
        <v>0</v>
      </c>
      <c r="P74" s="444">
        <v>0</v>
      </c>
      <c r="Q74" s="440">
        <v>0</v>
      </c>
      <c r="R74" s="441">
        <v>0</v>
      </c>
      <c r="S74" s="442" t="s">
        <v>29</v>
      </c>
      <c r="T74" s="443">
        <v>0</v>
      </c>
      <c r="U74" s="444">
        <v>0</v>
      </c>
      <c r="V74" s="458" t="s">
        <v>29</v>
      </c>
      <c r="W74" s="442" t="s">
        <v>29</v>
      </c>
      <c r="X74" s="442" t="s">
        <v>29</v>
      </c>
      <c r="Y74" s="464" t="s">
        <v>29</v>
      </c>
      <c r="Z74" s="465" t="s">
        <v>29</v>
      </c>
      <c r="AA74" s="440">
        <v>0</v>
      </c>
      <c r="AB74" s="441">
        <v>0</v>
      </c>
      <c r="AC74" s="442" t="s">
        <v>29</v>
      </c>
      <c r="AD74" s="443">
        <v>0</v>
      </c>
      <c r="AE74" s="466">
        <v>0</v>
      </c>
      <c r="AF74" s="440">
        <v>0</v>
      </c>
      <c r="AG74" s="441">
        <v>0</v>
      </c>
      <c r="AH74" s="442" t="s">
        <v>29</v>
      </c>
      <c r="AI74" s="443">
        <v>0</v>
      </c>
      <c r="AJ74" s="444">
        <v>0</v>
      </c>
      <c r="AK74" s="440">
        <v>0</v>
      </c>
      <c r="AL74" s="441">
        <v>0</v>
      </c>
      <c r="AM74" s="442" t="s">
        <v>29</v>
      </c>
      <c r="AN74" s="443">
        <v>0</v>
      </c>
      <c r="AO74" s="444">
        <v>0</v>
      </c>
      <c r="AP74" s="440">
        <v>0</v>
      </c>
      <c r="AQ74" s="441">
        <v>0</v>
      </c>
      <c r="AR74" s="477" t="s">
        <v>29</v>
      </c>
      <c r="AS74" s="443">
        <v>0</v>
      </c>
      <c r="AT74" s="444">
        <v>0</v>
      </c>
      <c r="AU74" s="440">
        <v>0</v>
      </c>
      <c r="AV74" s="441">
        <v>0</v>
      </c>
      <c r="AW74" s="477" t="s">
        <v>29</v>
      </c>
      <c r="AX74" s="481">
        <v>0</v>
      </c>
      <c r="AY74" s="444">
        <v>0</v>
      </c>
      <c r="AZ74" s="458" t="s">
        <v>29</v>
      </c>
      <c r="BA74" s="442" t="s">
        <v>29</v>
      </c>
      <c r="BB74" s="442" t="s">
        <v>29</v>
      </c>
      <c r="BC74" s="464" t="s">
        <v>29</v>
      </c>
      <c r="BD74" s="465" t="s">
        <v>29</v>
      </c>
      <c r="BE74" s="490">
        <v>0</v>
      </c>
      <c r="BF74" s="491">
        <v>0</v>
      </c>
      <c r="BG74" s="442" t="s">
        <v>29</v>
      </c>
      <c r="BH74" s="492">
        <v>0</v>
      </c>
      <c r="BI74" s="493">
        <v>0</v>
      </c>
      <c r="BJ74" s="498" t="s">
        <v>29</v>
      </c>
      <c r="BK74" s="498" t="s">
        <v>29</v>
      </c>
      <c r="BL74" s="442" t="s">
        <v>29</v>
      </c>
      <c r="BM74" s="498" t="s">
        <v>29</v>
      </c>
      <c r="BN74" s="458" t="s">
        <v>29</v>
      </c>
      <c r="BO74" s="442" t="s">
        <v>29</v>
      </c>
      <c r="BP74" s="442" t="s">
        <v>29</v>
      </c>
      <c r="BQ74" s="442" t="s">
        <v>29</v>
      </c>
      <c r="BR74" s="465" t="s">
        <v>29</v>
      </c>
      <c r="BS74" s="490" t="s">
        <v>29</v>
      </c>
      <c r="BT74" s="491" t="s">
        <v>29</v>
      </c>
      <c r="BU74" s="442" t="s">
        <v>29</v>
      </c>
      <c r="BV74" s="492" t="s">
        <v>29</v>
      </c>
      <c r="BW74" s="493" t="s">
        <v>29</v>
      </c>
      <c r="BX74" s="490" t="s">
        <v>29</v>
      </c>
      <c r="BY74" s="491" t="s">
        <v>29</v>
      </c>
      <c r="BZ74" s="442" t="s">
        <v>29</v>
      </c>
      <c r="CA74" s="492" t="s">
        <v>29</v>
      </c>
      <c r="CB74" s="493" t="s">
        <v>29</v>
      </c>
      <c r="CC74" s="477"/>
    </row>
    <row r="75" s="164" customFormat="1" outlineLevel="2" spans="1:81">
      <c r="A75" s="451" t="s">
        <v>182</v>
      </c>
      <c r="B75" s="440">
        <v>0</v>
      </c>
      <c r="C75" s="441">
        <v>0</v>
      </c>
      <c r="D75" s="442" t="s">
        <v>29</v>
      </c>
      <c r="E75" s="443">
        <v>0</v>
      </c>
      <c r="F75" s="444">
        <v>0</v>
      </c>
      <c r="G75" s="440">
        <v>0</v>
      </c>
      <c r="H75" s="441">
        <v>0</v>
      </c>
      <c r="I75" s="442" t="s">
        <v>29</v>
      </c>
      <c r="J75" s="443">
        <v>0</v>
      </c>
      <c r="K75" s="444">
        <v>0</v>
      </c>
      <c r="L75" s="440">
        <v>0</v>
      </c>
      <c r="M75" s="441">
        <v>0</v>
      </c>
      <c r="N75" s="442" t="s">
        <v>29</v>
      </c>
      <c r="O75" s="443">
        <v>0</v>
      </c>
      <c r="P75" s="444">
        <v>0</v>
      </c>
      <c r="Q75" s="440">
        <v>0</v>
      </c>
      <c r="R75" s="441">
        <v>0</v>
      </c>
      <c r="S75" s="442" t="s">
        <v>29</v>
      </c>
      <c r="T75" s="443">
        <v>0</v>
      </c>
      <c r="U75" s="444">
        <v>0</v>
      </c>
      <c r="V75" s="458" t="s">
        <v>29</v>
      </c>
      <c r="W75" s="442" t="s">
        <v>29</v>
      </c>
      <c r="X75" s="442" t="s">
        <v>29</v>
      </c>
      <c r="Y75" s="464" t="s">
        <v>29</v>
      </c>
      <c r="Z75" s="465" t="s">
        <v>29</v>
      </c>
      <c r="AA75" s="440">
        <v>0</v>
      </c>
      <c r="AB75" s="441">
        <v>0</v>
      </c>
      <c r="AC75" s="442" t="s">
        <v>29</v>
      </c>
      <c r="AD75" s="443">
        <v>0</v>
      </c>
      <c r="AE75" s="466">
        <v>0</v>
      </c>
      <c r="AF75" s="440">
        <v>0</v>
      </c>
      <c r="AG75" s="441">
        <v>0</v>
      </c>
      <c r="AH75" s="442" t="s">
        <v>29</v>
      </c>
      <c r="AI75" s="443">
        <v>0</v>
      </c>
      <c r="AJ75" s="444">
        <v>0</v>
      </c>
      <c r="AK75" s="440">
        <v>0</v>
      </c>
      <c r="AL75" s="441">
        <v>0</v>
      </c>
      <c r="AM75" s="442" t="s">
        <v>29</v>
      </c>
      <c r="AN75" s="443">
        <v>0</v>
      </c>
      <c r="AO75" s="444">
        <v>0</v>
      </c>
      <c r="AP75" s="440">
        <v>0</v>
      </c>
      <c r="AQ75" s="441">
        <v>0</v>
      </c>
      <c r="AR75" s="477" t="s">
        <v>29</v>
      </c>
      <c r="AS75" s="443">
        <v>0</v>
      </c>
      <c r="AT75" s="444">
        <v>0</v>
      </c>
      <c r="AU75" s="440">
        <v>0</v>
      </c>
      <c r="AV75" s="441">
        <v>0</v>
      </c>
      <c r="AW75" s="477" t="s">
        <v>29</v>
      </c>
      <c r="AX75" s="481">
        <v>0</v>
      </c>
      <c r="AY75" s="444">
        <v>0</v>
      </c>
      <c r="AZ75" s="458" t="s">
        <v>29</v>
      </c>
      <c r="BA75" s="442" t="s">
        <v>29</v>
      </c>
      <c r="BB75" s="442" t="s">
        <v>29</v>
      </c>
      <c r="BC75" s="464" t="s">
        <v>29</v>
      </c>
      <c r="BD75" s="465" t="s">
        <v>29</v>
      </c>
      <c r="BE75" s="490">
        <v>0</v>
      </c>
      <c r="BF75" s="491">
        <v>0</v>
      </c>
      <c r="BG75" s="442" t="s">
        <v>29</v>
      </c>
      <c r="BH75" s="492">
        <v>0</v>
      </c>
      <c r="BI75" s="493">
        <v>0</v>
      </c>
      <c r="BJ75" s="498" t="s">
        <v>29</v>
      </c>
      <c r="BK75" s="498" t="s">
        <v>29</v>
      </c>
      <c r="BL75" s="442" t="s">
        <v>29</v>
      </c>
      <c r="BM75" s="498" t="s">
        <v>29</v>
      </c>
      <c r="BN75" s="458" t="s">
        <v>29</v>
      </c>
      <c r="BO75" s="442" t="s">
        <v>29</v>
      </c>
      <c r="BP75" s="442" t="s">
        <v>29</v>
      </c>
      <c r="BQ75" s="442" t="s">
        <v>29</v>
      </c>
      <c r="BR75" s="465" t="s">
        <v>29</v>
      </c>
      <c r="BS75" s="490" t="s">
        <v>29</v>
      </c>
      <c r="BT75" s="491" t="s">
        <v>29</v>
      </c>
      <c r="BU75" s="442" t="s">
        <v>29</v>
      </c>
      <c r="BV75" s="492" t="s">
        <v>29</v>
      </c>
      <c r="BW75" s="493" t="s">
        <v>29</v>
      </c>
      <c r="BX75" s="490" t="s">
        <v>29</v>
      </c>
      <c r="BY75" s="491" t="s">
        <v>29</v>
      </c>
      <c r="BZ75" s="442" t="s">
        <v>29</v>
      </c>
      <c r="CA75" s="492" t="s">
        <v>29</v>
      </c>
      <c r="CB75" s="493" t="s">
        <v>29</v>
      </c>
      <c r="CC75" s="477"/>
    </row>
    <row r="76" s="163" customFormat="1" spans="1:81">
      <c r="A76" s="445" t="s">
        <v>95</v>
      </c>
      <c r="B76" s="446">
        <v>51.204503</v>
      </c>
      <c r="C76" s="447">
        <v>99.1</v>
      </c>
      <c r="D76" s="448">
        <v>0.516695287588295</v>
      </c>
      <c r="E76" s="447">
        <v>-47.895497</v>
      </c>
      <c r="F76" s="449">
        <v>0</v>
      </c>
      <c r="G76" s="446">
        <v>5.30005999999999</v>
      </c>
      <c r="H76" s="447">
        <v>6.53</v>
      </c>
      <c r="I76" s="448">
        <v>0.811647779479324</v>
      </c>
      <c r="J76" s="447">
        <v>-1.22994000000002</v>
      </c>
      <c r="K76" s="449">
        <v>0</v>
      </c>
      <c r="L76" s="446">
        <v>23.636023</v>
      </c>
      <c r="M76" s="447">
        <v>50.16</v>
      </c>
      <c r="N76" s="448">
        <v>0.471212579744817</v>
      </c>
      <c r="O76" s="447">
        <v>-26.523977</v>
      </c>
      <c r="P76" s="449">
        <v>0</v>
      </c>
      <c r="Q76" s="446">
        <v>8.1285320000001</v>
      </c>
      <c r="R76" s="447">
        <v>27.410075</v>
      </c>
      <c r="S76" s="448">
        <v>0.296552709177195</v>
      </c>
      <c r="T76" s="447">
        <v>-19.2815429999999</v>
      </c>
      <c r="U76" s="459">
        <v>0</v>
      </c>
      <c r="V76" s="460">
        <v>0.158746429000592</v>
      </c>
      <c r="W76" s="448">
        <v>0.276590060544904</v>
      </c>
      <c r="X76" s="448">
        <v>0.573941191841272</v>
      </c>
      <c r="Y76" s="467">
        <v>-0.117843631544312</v>
      </c>
      <c r="Z76" s="468" t="s">
        <v>29</v>
      </c>
      <c r="AA76" s="446">
        <v>37.1945409999998</v>
      </c>
      <c r="AB76" s="447">
        <v>42.84084166</v>
      </c>
      <c r="AC76" s="448">
        <v>0.868202854070628</v>
      </c>
      <c r="AD76" s="447">
        <v>-5.64630066000015</v>
      </c>
      <c r="AE76" s="469">
        <v>0</v>
      </c>
      <c r="AF76" s="446">
        <v>26.95039</v>
      </c>
      <c r="AG76" s="447">
        <v>14.5687226</v>
      </c>
      <c r="AH76" s="448">
        <v>1.84988009861619</v>
      </c>
      <c r="AI76" s="447">
        <v>12.3816674</v>
      </c>
      <c r="AJ76" s="449">
        <v>0</v>
      </c>
      <c r="AK76" s="446">
        <v>0.0037</v>
      </c>
      <c r="AL76" s="447">
        <v>0</v>
      </c>
      <c r="AM76" s="448" t="s">
        <v>29</v>
      </c>
      <c r="AN76" s="447">
        <v>0.0037</v>
      </c>
      <c r="AO76" s="449"/>
      <c r="AP76" s="446">
        <v>0</v>
      </c>
      <c r="AQ76" s="447">
        <v>0</v>
      </c>
      <c r="AR76" s="467" t="s">
        <v>29</v>
      </c>
      <c r="AS76" s="447">
        <v>0</v>
      </c>
      <c r="AT76" s="449">
        <v>0</v>
      </c>
      <c r="AU76" s="446">
        <v>-41.9343289999998</v>
      </c>
      <c r="AV76" s="447">
        <v>-14.99956426</v>
      </c>
      <c r="AW76" s="467">
        <v>-0.79570314664593</v>
      </c>
      <c r="AX76" s="482">
        <v>-26.9347647399998</v>
      </c>
      <c r="AY76" s="449">
        <v>0</v>
      </c>
      <c r="AZ76" s="460">
        <v>-0.81895783657933</v>
      </c>
      <c r="BA76" s="448">
        <v>-0.151357863370333</v>
      </c>
      <c r="BB76" s="448">
        <v>-3.41073861868382</v>
      </c>
      <c r="BC76" s="467">
        <v>-0.667599973208997</v>
      </c>
      <c r="BD76" s="468" t="s">
        <v>29</v>
      </c>
      <c r="BE76" s="494">
        <v>217</v>
      </c>
      <c r="BF76" s="495">
        <v>237</v>
      </c>
      <c r="BG76" s="448">
        <v>0.915611814345992</v>
      </c>
      <c r="BH76" s="448">
        <v>-20</v>
      </c>
      <c r="BI76" s="496">
        <v>0</v>
      </c>
      <c r="BJ76" s="497">
        <v>0.196789019984627</v>
      </c>
      <c r="BK76" s="497">
        <v>0.34845288326301</v>
      </c>
      <c r="BL76" s="448">
        <v>0.564750729400888</v>
      </c>
      <c r="BM76" s="497">
        <v>-0.151663863278383</v>
      </c>
      <c r="BN76" s="460">
        <v>0.72639199329793</v>
      </c>
      <c r="BO76" s="448">
        <v>0.432299108577195</v>
      </c>
      <c r="BP76" s="448">
        <v>1.68029954003067</v>
      </c>
      <c r="BQ76" s="448">
        <v>0.294092884720735</v>
      </c>
      <c r="BR76" s="468" t="s">
        <v>29</v>
      </c>
      <c r="BS76" s="494">
        <v>1.37666715661312</v>
      </c>
      <c r="BT76" s="495">
        <v>2.31321319003236</v>
      </c>
      <c r="BU76" s="448">
        <v>0.595131984611354</v>
      </c>
      <c r="BV76" s="448">
        <v>-0.936546033419241</v>
      </c>
      <c r="BW76" s="496" t="s">
        <v>29</v>
      </c>
      <c r="BX76" s="494">
        <v>-1.1274323562697</v>
      </c>
      <c r="BY76" s="495">
        <v>-0.350123005963371</v>
      </c>
      <c r="BZ76" s="448">
        <v>-1.2201036123506</v>
      </c>
      <c r="CA76" s="448">
        <v>-0.777309350306331</v>
      </c>
      <c r="CB76" s="496" t="s">
        <v>29</v>
      </c>
      <c r="CC76" s="477"/>
    </row>
    <row r="77" s="163" customFormat="1" spans="1:81">
      <c r="A77" s="445" t="s">
        <v>96</v>
      </c>
      <c r="B77" s="446">
        <v>0</v>
      </c>
      <c r="C77" s="447">
        <v>0</v>
      </c>
      <c r="D77" s="448" t="s">
        <v>29</v>
      </c>
      <c r="E77" s="447">
        <v>0</v>
      </c>
      <c r="F77" s="449">
        <v>0</v>
      </c>
      <c r="G77" s="446">
        <v>0</v>
      </c>
      <c r="H77" s="447">
        <v>0</v>
      </c>
      <c r="I77" s="448" t="s">
        <v>29</v>
      </c>
      <c r="J77" s="447">
        <v>0</v>
      </c>
      <c r="K77" s="449">
        <v>0</v>
      </c>
      <c r="L77" s="446">
        <v>0</v>
      </c>
      <c r="M77" s="447">
        <v>0</v>
      </c>
      <c r="N77" s="448" t="s">
        <v>29</v>
      </c>
      <c r="O77" s="447">
        <v>0</v>
      </c>
      <c r="P77" s="449">
        <v>0</v>
      </c>
      <c r="Q77" s="446">
        <v>0</v>
      </c>
      <c r="R77" s="447">
        <v>0</v>
      </c>
      <c r="S77" s="448" t="s">
        <v>29</v>
      </c>
      <c r="T77" s="447">
        <v>0</v>
      </c>
      <c r="U77" s="459">
        <v>0</v>
      </c>
      <c r="V77" s="460" t="s">
        <v>29</v>
      </c>
      <c r="W77" s="448" t="s">
        <v>29</v>
      </c>
      <c r="X77" s="448" t="s">
        <v>29</v>
      </c>
      <c r="Y77" s="467" t="s">
        <v>29</v>
      </c>
      <c r="Z77" s="468" t="s">
        <v>29</v>
      </c>
      <c r="AA77" s="446">
        <v>14.410592</v>
      </c>
      <c r="AB77" s="447">
        <v>9.5197682</v>
      </c>
      <c r="AC77" s="448">
        <v>1.51375450507293</v>
      </c>
      <c r="AD77" s="447">
        <v>4.89082379999997</v>
      </c>
      <c r="AE77" s="469">
        <v>10.793553</v>
      </c>
      <c r="AF77" s="446">
        <v>2.78925599999999</v>
      </c>
      <c r="AG77" s="447">
        <v>2.31035</v>
      </c>
      <c r="AH77" s="448">
        <v>1.20728720756595</v>
      </c>
      <c r="AI77" s="447">
        <v>0.478905999999993</v>
      </c>
      <c r="AJ77" s="449">
        <v>1.428726</v>
      </c>
      <c r="AK77" s="446">
        <v>0</v>
      </c>
      <c r="AL77" s="447">
        <v>0</v>
      </c>
      <c r="AM77" s="448" t="s">
        <v>29</v>
      </c>
      <c r="AN77" s="447">
        <v>0</v>
      </c>
      <c r="AO77" s="449">
        <v>0</v>
      </c>
      <c r="AP77" s="446">
        <v>0</v>
      </c>
      <c r="AQ77" s="447">
        <v>0</v>
      </c>
      <c r="AR77" s="467" t="s">
        <v>29</v>
      </c>
      <c r="AS77" s="447">
        <v>0</v>
      </c>
      <c r="AT77" s="449">
        <v>0</v>
      </c>
      <c r="AU77" s="446">
        <v>-17.199848</v>
      </c>
      <c r="AV77" s="469">
        <v>-11.8301182</v>
      </c>
      <c r="AW77" s="467">
        <v>0.546096690732983</v>
      </c>
      <c r="AX77" s="483">
        <v>-5.36972979999997</v>
      </c>
      <c r="AY77" s="449">
        <v>-12.222279</v>
      </c>
      <c r="AZ77" s="460" t="s">
        <v>29</v>
      </c>
      <c r="BA77" s="448" t="s">
        <v>29</v>
      </c>
      <c r="BB77" s="448" t="s">
        <v>29</v>
      </c>
      <c r="BC77" s="467" t="s">
        <v>29</v>
      </c>
      <c r="BD77" s="468" t="s">
        <v>29</v>
      </c>
      <c r="BE77" s="494">
        <v>14</v>
      </c>
      <c r="BF77" s="495">
        <v>8</v>
      </c>
      <c r="BG77" s="448">
        <v>1.75</v>
      </c>
      <c r="BH77" s="448">
        <v>6</v>
      </c>
      <c r="BI77" s="496">
        <v>4.66666667</v>
      </c>
      <c r="BJ77" s="497">
        <v>0</v>
      </c>
      <c r="BK77" s="497">
        <v>0</v>
      </c>
      <c r="BL77" s="448" t="s">
        <v>29</v>
      </c>
      <c r="BM77" s="497">
        <v>0</v>
      </c>
      <c r="BN77" s="460" t="s">
        <v>29</v>
      </c>
      <c r="BO77" s="448" t="s">
        <v>29</v>
      </c>
      <c r="BP77" s="448" t="s">
        <v>29</v>
      </c>
      <c r="BQ77" s="448" t="s">
        <v>29</v>
      </c>
      <c r="BR77" s="468" t="s">
        <v>29</v>
      </c>
      <c r="BS77" s="494">
        <v>0</v>
      </c>
      <c r="BT77" s="495">
        <v>0</v>
      </c>
      <c r="BU77" s="448" t="s">
        <v>29</v>
      </c>
      <c r="BV77" s="448">
        <v>0</v>
      </c>
      <c r="BW77" s="496">
        <v>0</v>
      </c>
      <c r="BX77" s="494">
        <v>-1.19355596217005</v>
      </c>
      <c r="BY77" s="495">
        <v>-1.24268973271849</v>
      </c>
      <c r="BZ77" s="448">
        <v>1.03953824454714</v>
      </c>
      <c r="CA77" s="448">
        <v>0.0491337705484438</v>
      </c>
      <c r="CB77" s="496">
        <v>-1.13236846106189</v>
      </c>
      <c r="CC77" s="477"/>
    </row>
    <row r="78" s="159" customFormat="1" ht="16.2" spans="1:81">
      <c r="A78" s="213" t="s">
        <v>183</v>
      </c>
      <c r="B78" s="214">
        <v>172.135144</v>
      </c>
      <c r="C78" s="215">
        <v>160.050064</v>
      </c>
      <c r="D78" s="238">
        <v>1.07550812350815</v>
      </c>
      <c r="E78" s="215">
        <v>12.0850799999999</v>
      </c>
      <c r="F78" s="217">
        <v>90.4755919999998</v>
      </c>
      <c r="G78" s="214">
        <v>15.41882</v>
      </c>
      <c r="H78" s="215">
        <v>16.07616453</v>
      </c>
      <c r="I78" s="238">
        <v>0.959110611938977</v>
      </c>
      <c r="J78" s="215">
        <v>-0.657344530000028</v>
      </c>
      <c r="K78" s="217">
        <v>22.055319</v>
      </c>
      <c r="L78" s="214">
        <v>104.668227</v>
      </c>
      <c r="M78" s="215">
        <v>64.16</v>
      </c>
      <c r="N78" s="238">
        <v>1.63136264027431</v>
      </c>
      <c r="O78" s="215">
        <v>40.5082269999999</v>
      </c>
      <c r="P78" s="217">
        <v>27.9435340000001</v>
      </c>
      <c r="Q78" s="214">
        <v>29.6381860000002</v>
      </c>
      <c r="R78" s="215">
        <v>45.41397447</v>
      </c>
      <c r="S78" s="238">
        <v>0.652622597909349</v>
      </c>
      <c r="T78" s="215">
        <v>-15.7757884699998</v>
      </c>
      <c r="U78" s="217">
        <v>23.6514039999997</v>
      </c>
      <c r="V78" s="237"/>
      <c r="W78" s="238"/>
      <c r="X78" s="238"/>
      <c r="Y78" s="216"/>
      <c r="Z78" s="257"/>
      <c r="AA78" s="214">
        <v>76.4429559999996</v>
      </c>
      <c r="AB78" s="215">
        <v>94.6851002</v>
      </c>
      <c r="AC78" s="238">
        <v>0.807338808730538</v>
      </c>
      <c r="AD78" s="215">
        <v>-18.2421442000004</v>
      </c>
      <c r="AE78" s="328">
        <v>58.833691</v>
      </c>
      <c r="AF78" s="214">
        <v>35.8792</v>
      </c>
      <c r="AG78" s="215">
        <v>22.18112727</v>
      </c>
      <c r="AH78" s="238">
        <v>1.6175553011017</v>
      </c>
      <c r="AI78" s="215">
        <v>13.69807273</v>
      </c>
      <c r="AJ78" s="217">
        <v>8.232461</v>
      </c>
      <c r="AK78" s="214">
        <v>0.1247</v>
      </c>
      <c r="AL78" s="215">
        <v>0.02</v>
      </c>
      <c r="AM78" s="238">
        <v>6.235</v>
      </c>
      <c r="AN78" s="215">
        <v>0.1047</v>
      </c>
      <c r="AO78" s="217">
        <v>0.0082</v>
      </c>
      <c r="AP78" s="214">
        <v>0.00668399999999999</v>
      </c>
      <c r="AQ78" s="215">
        <v>0</v>
      </c>
      <c r="AR78" s="216" t="s">
        <v>29</v>
      </c>
      <c r="AS78" s="215">
        <v>0.00668399999999999</v>
      </c>
      <c r="AT78" s="217">
        <v>0</v>
      </c>
      <c r="AU78" s="214">
        <v>-60.2175609999995</v>
      </c>
      <c r="AV78" s="215">
        <v>-37.032328</v>
      </c>
      <c r="AW78" s="216">
        <v>0.373919106570898</v>
      </c>
      <c r="AX78" s="488">
        <v>-23.1852329999995</v>
      </c>
      <c r="AY78" s="217">
        <v>-26.5812130000003</v>
      </c>
      <c r="AZ78" s="237">
        <v>-0.349827232258856</v>
      </c>
      <c r="BA78" s="238">
        <v>-0.231379651307106</v>
      </c>
      <c r="BB78" s="238">
        <v>0.488081253979693</v>
      </c>
      <c r="BC78" s="216">
        <v>-0.11844758095175</v>
      </c>
      <c r="BD78" s="257">
        <v>-0.293794297582494</v>
      </c>
      <c r="BE78" s="292">
        <v>449</v>
      </c>
      <c r="BF78" s="293">
        <v>388</v>
      </c>
      <c r="BG78" s="238">
        <v>1.15721649484536</v>
      </c>
      <c r="BH78" s="238">
        <v>61</v>
      </c>
      <c r="BI78" s="279">
        <v>136.91666666</v>
      </c>
      <c r="BJ78" s="504">
        <v>0.331794803392444</v>
      </c>
      <c r="BK78" s="504">
        <v>0.343750137457045</v>
      </c>
      <c r="BL78" s="238">
        <v>0.965220860264835</v>
      </c>
      <c r="BM78" s="504">
        <v>-0.0119553340646006</v>
      </c>
      <c r="BN78" s="237">
        <v>0.444086862355079</v>
      </c>
      <c r="BO78" s="238">
        <v>0.591596765622037</v>
      </c>
      <c r="BP78" s="238">
        <v>0.750658029524792</v>
      </c>
      <c r="BQ78" s="238">
        <v>-0.147509903266958</v>
      </c>
      <c r="BR78" s="257">
        <v>0.650271412426902</v>
      </c>
      <c r="BS78" s="292">
        <v>2.25181171696187</v>
      </c>
      <c r="BT78" s="293">
        <v>1.69034054631544</v>
      </c>
      <c r="BU78" s="238">
        <v>1.33216452854445</v>
      </c>
      <c r="BV78" s="238">
        <v>0.561471170646433</v>
      </c>
      <c r="BW78" s="279">
        <v>1.53781941031032</v>
      </c>
      <c r="BX78" s="292">
        <v>-0.787745060512833</v>
      </c>
      <c r="BY78" s="293">
        <v>-0.391110406196729</v>
      </c>
      <c r="BZ78" s="238">
        <v>-0.0141245234896568</v>
      </c>
      <c r="CA78" s="238">
        <v>-0.396634654316104</v>
      </c>
      <c r="CB78" s="279">
        <v>-0.451802573460847</v>
      </c>
      <c r="CC78" s="477"/>
    </row>
    <row r="79" s="159" customFormat="1" outlineLevel="2" spans="1:81">
      <c r="A79" s="451" t="s">
        <v>98</v>
      </c>
      <c r="B79" s="506">
        <v>0</v>
      </c>
      <c r="C79" s="441">
        <v>0</v>
      </c>
      <c r="D79" s="442" t="s">
        <v>29</v>
      </c>
      <c r="E79" s="441">
        <v>0</v>
      </c>
      <c r="F79" s="444">
        <v>20.4987740000001</v>
      </c>
      <c r="G79" s="506">
        <v>0</v>
      </c>
      <c r="H79" s="441">
        <v>0</v>
      </c>
      <c r="I79" s="442" t="s">
        <v>29</v>
      </c>
      <c r="J79" s="441">
        <v>0</v>
      </c>
      <c r="K79" s="444">
        <v>0</v>
      </c>
      <c r="L79" s="506">
        <v>0</v>
      </c>
      <c r="M79" s="441">
        <v>0</v>
      </c>
      <c r="N79" s="442" t="s">
        <v>29</v>
      </c>
      <c r="O79" s="441">
        <v>0</v>
      </c>
      <c r="P79" s="444">
        <v>0</v>
      </c>
      <c r="Q79" s="440">
        <v>0</v>
      </c>
      <c r="R79" s="441">
        <v>0</v>
      </c>
      <c r="S79" s="442" t="s">
        <v>29</v>
      </c>
      <c r="T79" s="443">
        <v>0</v>
      </c>
      <c r="U79" s="444">
        <v>10.0803270000001</v>
      </c>
      <c r="V79" s="513" t="s">
        <v>29</v>
      </c>
      <c r="W79" s="442" t="s">
        <v>29</v>
      </c>
      <c r="X79" s="442" t="s">
        <v>29</v>
      </c>
      <c r="Y79" s="477" t="s">
        <v>29</v>
      </c>
      <c r="Z79" s="465">
        <v>0.491752677501594</v>
      </c>
      <c r="AA79" s="506">
        <v>0</v>
      </c>
      <c r="AB79" s="441">
        <v>0</v>
      </c>
      <c r="AC79" s="442" t="s">
        <v>29</v>
      </c>
      <c r="AD79" s="441">
        <v>0</v>
      </c>
      <c r="AE79" s="466">
        <v>10.418447</v>
      </c>
      <c r="AF79" s="506">
        <v>0.0359999999999999</v>
      </c>
      <c r="AG79" s="441">
        <v>0</v>
      </c>
      <c r="AH79" s="442" t="s">
        <v>29</v>
      </c>
      <c r="AI79" s="441">
        <v>0.0359999999999999</v>
      </c>
      <c r="AJ79" s="444">
        <v>0.0329519999999999</v>
      </c>
      <c r="AK79" s="506">
        <v>0</v>
      </c>
      <c r="AL79" s="441">
        <v>0</v>
      </c>
      <c r="AM79" s="442" t="s">
        <v>29</v>
      </c>
      <c r="AN79" s="441">
        <v>0</v>
      </c>
      <c r="AO79" s="444">
        <v>0</v>
      </c>
      <c r="AP79" s="506">
        <v>0</v>
      </c>
      <c r="AQ79" s="441">
        <v>0</v>
      </c>
      <c r="AR79" s="477" t="s">
        <v>29</v>
      </c>
      <c r="AS79" s="441">
        <v>0</v>
      </c>
      <c r="AT79" s="444">
        <v>0</v>
      </c>
      <c r="AU79" s="440">
        <v>-0.0359999999999999</v>
      </c>
      <c r="AV79" s="441">
        <v>0</v>
      </c>
      <c r="AW79" s="477" t="s">
        <v>29</v>
      </c>
      <c r="AX79" s="481">
        <v>-0.0359999999999999</v>
      </c>
      <c r="AY79" s="444">
        <v>10.0473750000001</v>
      </c>
      <c r="AZ79" s="513" t="s">
        <v>29</v>
      </c>
      <c r="BA79" s="442" t="s">
        <v>29</v>
      </c>
      <c r="BB79" s="442" t="s">
        <v>29</v>
      </c>
      <c r="BC79" s="477" t="s">
        <v>29</v>
      </c>
      <c r="BD79" s="465">
        <v>0.490145166730462</v>
      </c>
      <c r="BE79" s="521">
        <v>0</v>
      </c>
      <c r="BF79" s="491">
        <v>0</v>
      </c>
      <c r="BG79" s="442" t="s">
        <v>29</v>
      </c>
      <c r="BH79" s="442">
        <v>0</v>
      </c>
      <c r="BI79" s="493">
        <v>20.41666667</v>
      </c>
      <c r="BJ79" s="498" t="s">
        <v>29</v>
      </c>
      <c r="BK79" s="498" t="s">
        <v>29</v>
      </c>
      <c r="BL79" s="442" t="s">
        <v>29</v>
      </c>
      <c r="BM79" s="498" t="s">
        <v>29</v>
      </c>
      <c r="BN79" s="513" t="s">
        <v>29</v>
      </c>
      <c r="BO79" s="442" t="s">
        <v>29</v>
      </c>
      <c r="BP79" s="442" t="s">
        <v>29</v>
      </c>
      <c r="BQ79" s="442" t="s">
        <v>29</v>
      </c>
      <c r="BR79" s="465">
        <v>0.508247322498406</v>
      </c>
      <c r="BS79" s="521" t="s">
        <v>29</v>
      </c>
      <c r="BT79" s="491" t="s">
        <v>29</v>
      </c>
      <c r="BU79" s="442" t="s">
        <v>29</v>
      </c>
      <c r="BV79" s="442" t="s">
        <v>29</v>
      </c>
      <c r="BW79" s="493">
        <v>1.96754602677348</v>
      </c>
      <c r="BX79" s="521" t="s">
        <v>29</v>
      </c>
      <c r="BY79" s="491" t="s">
        <v>29</v>
      </c>
      <c r="BZ79" s="442" t="s">
        <v>29</v>
      </c>
      <c r="CA79" s="442" t="s">
        <v>29</v>
      </c>
      <c r="CB79" s="493">
        <v>0.964383175342747</v>
      </c>
      <c r="CC79" s="477"/>
    </row>
    <row r="80" s="159" customFormat="1" outlineLevel="2" spans="1:81">
      <c r="A80" s="451" t="s">
        <v>99</v>
      </c>
      <c r="B80" s="506">
        <v>7.81100499999999</v>
      </c>
      <c r="C80" s="441">
        <v>1.88</v>
      </c>
      <c r="D80" s="442">
        <v>4.15478989361702</v>
      </c>
      <c r="E80" s="441">
        <v>5.93100499999999</v>
      </c>
      <c r="F80" s="444">
        <v>1.943258</v>
      </c>
      <c r="G80" s="506">
        <v>3.990985</v>
      </c>
      <c r="H80" s="441">
        <v>1.2</v>
      </c>
      <c r="I80" s="442">
        <v>3.32582083333333</v>
      </c>
      <c r="J80" s="441">
        <v>2.790985</v>
      </c>
      <c r="K80" s="444">
        <v>0.923532999999998</v>
      </c>
      <c r="L80" s="506">
        <v>0</v>
      </c>
      <c r="M80" s="441">
        <v>0</v>
      </c>
      <c r="N80" s="442" t="s">
        <v>29</v>
      </c>
      <c r="O80" s="441">
        <v>0</v>
      </c>
      <c r="P80" s="444">
        <v>0</v>
      </c>
      <c r="Q80" s="440">
        <v>3.82001999999999</v>
      </c>
      <c r="R80" s="441">
        <v>0.68</v>
      </c>
      <c r="S80" s="442">
        <v>5.61767647058822</v>
      </c>
      <c r="T80" s="443">
        <v>3.14001999999999</v>
      </c>
      <c r="U80" s="444">
        <v>1.019725</v>
      </c>
      <c r="V80" s="513">
        <v>0.489056145784057</v>
      </c>
      <c r="W80" s="442">
        <v>0.361702127659574</v>
      </c>
      <c r="X80" s="442">
        <v>1.35209640305004</v>
      </c>
      <c r="Y80" s="477">
        <v>0.127354018124483</v>
      </c>
      <c r="Z80" s="465">
        <v>0.524750187571595</v>
      </c>
      <c r="AA80" s="506">
        <v>2.88042599999999</v>
      </c>
      <c r="AB80" s="441">
        <v>2.11666667</v>
      </c>
      <c r="AC80" s="442">
        <v>1.36083117895932</v>
      </c>
      <c r="AD80" s="441">
        <v>0.763759329999989</v>
      </c>
      <c r="AE80" s="466">
        <v>3.939722</v>
      </c>
      <c r="AF80" s="506">
        <v>0.568449999999999</v>
      </c>
      <c r="AG80" s="441">
        <v>0.2</v>
      </c>
      <c r="AH80" s="442">
        <v>2.84224999999999</v>
      </c>
      <c r="AI80" s="441">
        <v>0.368449999999999</v>
      </c>
      <c r="AJ80" s="444">
        <v>0.018365</v>
      </c>
      <c r="AK80" s="506">
        <v>0</v>
      </c>
      <c r="AL80" s="441">
        <v>0</v>
      </c>
      <c r="AM80" s="442" t="s">
        <v>29</v>
      </c>
      <c r="AN80" s="441">
        <v>0</v>
      </c>
      <c r="AO80" s="444">
        <v>0</v>
      </c>
      <c r="AP80" s="506">
        <v>0</v>
      </c>
      <c r="AQ80" s="441">
        <v>0</v>
      </c>
      <c r="AR80" s="477" t="s">
        <v>29</v>
      </c>
      <c r="AS80" s="441">
        <v>0</v>
      </c>
      <c r="AT80" s="444">
        <v>0</v>
      </c>
      <c r="AU80" s="440">
        <v>0.371144000000005</v>
      </c>
      <c r="AV80" s="441">
        <v>-1.63666667</v>
      </c>
      <c r="AW80" s="477">
        <v>2.22676822764406</v>
      </c>
      <c r="AX80" s="481">
        <v>2.00781067</v>
      </c>
      <c r="AY80" s="444">
        <v>-2.938362</v>
      </c>
      <c r="AZ80" s="513">
        <v>0.0475155245707825</v>
      </c>
      <c r="BA80" s="442">
        <v>-0.870567377659574</v>
      </c>
      <c r="BB80" s="442">
        <v>2.05457995071964</v>
      </c>
      <c r="BC80" s="477">
        <v>0.918082902230357</v>
      </c>
      <c r="BD80" s="465">
        <v>-1.51208022815293</v>
      </c>
      <c r="BE80" s="521">
        <v>6</v>
      </c>
      <c r="BF80" s="491">
        <v>9</v>
      </c>
      <c r="BG80" s="442">
        <v>0.666666666666667</v>
      </c>
      <c r="BH80" s="442">
        <v>-3</v>
      </c>
      <c r="BI80" s="493">
        <v>7.33333333333333</v>
      </c>
      <c r="BJ80" s="498">
        <v>1.08486180555555</v>
      </c>
      <c r="BK80" s="498">
        <v>0.162068965517241</v>
      </c>
      <c r="BL80" s="442">
        <v>6.69382816193853</v>
      </c>
      <c r="BM80" s="498">
        <v>0.922792840038313</v>
      </c>
      <c r="BN80" s="513">
        <v>0.368765094888557</v>
      </c>
      <c r="BO80" s="442">
        <v>1.12588652659574</v>
      </c>
      <c r="BP80" s="442">
        <v>0.327533091637186</v>
      </c>
      <c r="BQ80" s="442">
        <v>-0.757121431707188</v>
      </c>
      <c r="BR80" s="465">
        <v>2.02737979208113</v>
      </c>
      <c r="BS80" s="521">
        <v>2.71175340036509</v>
      </c>
      <c r="BT80" s="491">
        <v>0.88818897497923</v>
      </c>
      <c r="BU80" s="442">
        <v>3.05312661692125</v>
      </c>
      <c r="BV80" s="442">
        <v>1.82356442538586</v>
      </c>
      <c r="BW80" s="493">
        <v>0.493247493097229</v>
      </c>
      <c r="BX80" s="521">
        <v>0.128850385324951</v>
      </c>
      <c r="BY80" s="491">
        <v>-0.773228346813814</v>
      </c>
      <c r="BZ80" s="442">
        <v>2.16663950029237</v>
      </c>
      <c r="CA80" s="442">
        <v>0.902078732138764</v>
      </c>
      <c r="CB80" s="493">
        <v>-0.745829781898316</v>
      </c>
      <c r="CC80" s="477"/>
    </row>
    <row r="81" s="159" customFormat="1" outlineLevel="2" spans="1:81">
      <c r="A81" s="451" t="s">
        <v>100</v>
      </c>
      <c r="B81" s="506">
        <v>0</v>
      </c>
      <c r="C81" s="441">
        <v>0</v>
      </c>
      <c r="D81" s="442" t="s">
        <v>29</v>
      </c>
      <c r="E81" s="441">
        <v>0</v>
      </c>
      <c r="F81" s="444">
        <v>0</v>
      </c>
      <c r="G81" s="506">
        <v>0</v>
      </c>
      <c r="H81" s="441">
        <v>0</v>
      </c>
      <c r="I81" s="442" t="s">
        <v>29</v>
      </c>
      <c r="J81" s="441">
        <v>0</v>
      </c>
      <c r="K81" s="444">
        <v>0</v>
      </c>
      <c r="L81" s="506">
        <v>0</v>
      </c>
      <c r="M81" s="441">
        <v>0</v>
      </c>
      <c r="N81" s="442" t="s">
        <v>29</v>
      </c>
      <c r="O81" s="441">
        <v>0</v>
      </c>
      <c r="P81" s="444">
        <v>0</v>
      </c>
      <c r="Q81" s="440">
        <v>0</v>
      </c>
      <c r="R81" s="441">
        <v>0</v>
      </c>
      <c r="S81" s="442" t="s">
        <v>29</v>
      </c>
      <c r="T81" s="443">
        <v>0</v>
      </c>
      <c r="U81" s="444">
        <v>0</v>
      </c>
      <c r="V81" s="513" t="s">
        <v>29</v>
      </c>
      <c r="W81" s="442" t="s">
        <v>29</v>
      </c>
      <c r="X81" s="442" t="s">
        <v>29</v>
      </c>
      <c r="Y81" s="477" t="s">
        <v>29</v>
      </c>
      <c r="Z81" s="465" t="s">
        <v>29</v>
      </c>
      <c r="AA81" s="506">
        <v>0</v>
      </c>
      <c r="AB81" s="441">
        <v>0</v>
      </c>
      <c r="AC81" s="442" t="s">
        <v>29</v>
      </c>
      <c r="AD81" s="441">
        <v>0</v>
      </c>
      <c r="AE81" s="466">
        <v>0.291644999999999</v>
      </c>
      <c r="AF81" s="506">
        <v>0</v>
      </c>
      <c r="AG81" s="441">
        <v>0</v>
      </c>
      <c r="AH81" s="442" t="s">
        <v>29</v>
      </c>
      <c r="AI81" s="441">
        <v>0</v>
      </c>
      <c r="AJ81" s="444">
        <v>0.271868</v>
      </c>
      <c r="AK81" s="506">
        <v>0</v>
      </c>
      <c r="AL81" s="441">
        <v>0</v>
      </c>
      <c r="AM81" s="442" t="s">
        <v>29</v>
      </c>
      <c r="AN81" s="441">
        <v>0</v>
      </c>
      <c r="AO81" s="444">
        <v>0</v>
      </c>
      <c r="AP81" s="506">
        <v>0</v>
      </c>
      <c r="AQ81" s="441">
        <v>0</v>
      </c>
      <c r="AR81" s="477" t="s">
        <v>29</v>
      </c>
      <c r="AS81" s="441">
        <v>0</v>
      </c>
      <c r="AT81" s="444">
        <v>0</v>
      </c>
      <c r="AU81" s="440">
        <v>0</v>
      </c>
      <c r="AV81" s="441">
        <v>0</v>
      </c>
      <c r="AW81" s="477" t="s">
        <v>29</v>
      </c>
      <c r="AX81" s="481">
        <v>0</v>
      </c>
      <c r="AY81" s="444">
        <v>-0.563512999999999</v>
      </c>
      <c r="AZ81" s="513" t="s">
        <v>29</v>
      </c>
      <c r="BA81" s="442" t="s">
        <v>29</v>
      </c>
      <c r="BB81" s="442" t="s">
        <v>29</v>
      </c>
      <c r="BC81" s="477" t="s">
        <v>29</v>
      </c>
      <c r="BD81" s="465" t="s">
        <v>29</v>
      </c>
      <c r="BE81" s="521">
        <v>1</v>
      </c>
      <c r="BF81" s="491">
        <v>1</v>
      </c>
      <c r="BG81" s="442">
        <v>1</v>
      </c>
      <c r="BH81" s="442">
        <v>0</v>
      </c>
      <c r="BI81" s="493">
        <v>1.41666666666667</v>
      </c>
      <c r="BJ81" s="498">
        <v>0</v>
      </c>
      <c r="BK81" s="498">
        <v>0</v>
      </c>
      <c r="BL81" s="442" t="s">
        <v>29</v>
      </c>
      <c r="BM81" s="498">
        <v>0</v>
      </c>
      <c r="BN81" s="513" t="s">
        <v>29</v>
      </c>
      <c r="BO81" s="442" t="s">
        <v>29</v>
      </c>
      <c r="BP81" s="442" t="s">
        <v>29</v>
      </c>
      <c r="BQ81" s="442" t="s">
        <v>29</v>
      </c>
      <c r="BR81" s="465" t="s">
        <v>29</v>
      </c>
      <c r="BS81" s="521" t="s">
        <v>29</v>
      </c>
      <c r="BT81" s="491" t="s">
        <v>29</v>
      </c>
      <c r="BU81" s="442" t="s">
        <v>29</v>
      </c>
      <c r="BV81" s="442" t="s">
        <v>29</v>
      </c>
      <c r="BW81" s="493">
        <v>0</v>
      </c>
      <c r="BX81" s="521" t="s">
        <v>29</v>
      </c>
      <c r="BY81" s="491" t="s">
        <v>29</v>
      </c>
      <c r="BZ81" s="442" t="s">
        <v>29</v>
      </c>
      <c r="CA81" s="442" t="s">
        <v>29</v>
      </c>
      <c r="CB81" s="493">
        <v>-1.93218810540212</v>
      </c>
      <c r="CC81" s="477"/>
    </row>
    <row r="82" s="159" customFormat="1" outlineLevel="2" spans="1:81">
      <c r="A82" s="451" t="s">
        <v>101</v>
      </c>
      <c r="B82" s="506">
        <v>0</v>
      </c>
      <c r="C82" s="441">
        <v>0</v>
      </c>
      <c r="D82" s="442" t="s">
        <v>29</v>
      </c>
      <c r="E82" s="441">
        <v>0</v>
      </c>
      <c r="F82" s="444">
        <v>7.89990199999999</v>
      </c>
      <c r="G82" s="506">
        <v>0</v>
      </c>
      <c r="H82" s="441">
        <v>0</v>
      </c>
      <c r="I82" s="442" t="s">
        <v>29</v>
      </c>
      <c r="J82" s="441">
        <v>0</v>
      </c>
      <c r="K82" s="444">
        <v>0</v>
      </c>
      <c r="L82" s="506">
        <v>0</v>
      </c>
      <c r="M82" s="441">
        <v>0</v>
      </c>
      <c r="N82" s="442" t="s">
        <v>29</v>
      </c>
      <c r="O82" s="441">
        <v>0</v>
      </c>
      <c r="P82" s="444">
        <v>0</v>
      </c>
      <c r="Q82" s="440">
        <v>0</v>
      </c>
      <c r="R82" s="441">
        <v>3.19999999999999e-7</v>
      </c>
      <c r="S82" s="442">
        <v>0</v>
      </c>
      <c r="T82" s="443">
        <v>-3.19999999999999e-7</v>
      </c>
      <c r="U82" s="444">
        <v>1.03350799999999</v>
      </c>
      <c r="V82" s="513" t="s">
        <v>29</v>
      </c>
      <c r="W82" s="442" t="s">
        <v>29</v>
      </c>
      <c r="X82" s="442" t="s">
        <v>29</v>
      </c>
      <c r="Y82" s="477" t="s">
        <v>29</v>
      </c>
      <c r="Z82" s="465">
        <v>0.130825420365973</v>
      </c>
      <c r="AA82" s="506">
        <v>0</v>
      </c>
      <c r="AB82" s="441">
        <v>-3.19999999999999e-7</v>
      </c>
      <c r="AC82" s="442">
        <v>0</v>
      </c>
      <c r="AD82" s="441">
        <v>3.19999999999999e-7</v>
      </c>
      <c r="AE82" s="466">
        <v>6.866394</v>
      </c>
      <c r="AF82" s="506">
        <v>0</v>
      </c>
      <c r="AG82" s="441">
        <v>0</v>
      </c>
      <c r="AH82" s="442" t="s">
        <v>29</v>
      </c>
      <c r="AI82" s="441">
        <v>0</v>
      </c>
      <c r="AJ82" s="444">
        <v>0</v>
      </c>
      <c r="AK82" s="506">
        <v>0</v>
      </c>
      <c r="AL82" s="441">
        <v>0</v>
      </c>
      <c r="AM82" s="442" t="s">
        <v>29</v>
      </c>
      <c r="AN82" s="441">
        <v>0</v>
      </c>
      <c r="AO82" s="444">
        <v>0</v>
      </c>
      <c r="AP82" s="506">
        <v>0</v>
      </c>
      <c r="AQ82" s="441">
        <v>0</v>
      </c>
      <c r="AR82" s="477" t="s">
        <v>29</v>
      </c>
      <c r="AS82" s="441">
        <v>0</v>
      </c>
      <c r="AT82" s="444">
        <v>0</v>
      </c>
      <c r="AU82" s="440">
        <v>0</v>
      </c>
      <c r="AV82" s="441">
        <v>3.19999999999999e-7</v>
      </c>
      <c r="AW82" s="477">
        <v>0</v>
      </c>
      <c r="AX82" s="481">
        <v>-3.19999999999999e-7</v>
      </c>
      <c r="AY82" s="444">
        <v>1.03350799999999</v>
      </c>
      <c r="AZ82" s="513" t="s">
        <v>29</v>
      </c>
      <c r="BA82" s="442" t="s">
        <v>29</v>
      </c>
      <c r="BB82" s="442" t="s">
        <v>29</v>
      </c>
      <c r="BC82" s="477" t="s">
        <v>29</v>
      </c>
      <c r="BD82" s="465">
        <v>0.130825420365973</v>
      </c>
      <c r="BE82" s="521">
        <v>0</v>
      </c>
      <c r="BF82" s="491">
        <v>16</v>
      </c>
      <c r="BG82" s="442">
        <v>0</v>
      </c>
      <c r="BH82" s="442">
        <v>-16</v>
      </c>
      <c r="BI82" s="493">
        <v>14</v>
      </c>
      <c r="BJ82" s="498" t="s">
        <v>29</v>
      </c>
      <c r="BK82" s="498">
        <v>0</v>
      </c>
      <c r="BL82" s="442" t="s">
        <v>29</v>
      </c>
      <c r="BM82" s="498" t="s">
        <v>29</v>
      </c>
      <c r="BN82" s="513" t="s">
        <v>29</v>
      </c>
      <c r="BO82" s="442" t="s">
        <v>29</v>
      </c>
      <c r="BP82" s="442" t="s">
        <v>29</v>
      </c>
      <c r="BQ82" s="442" t="s">
        <v>29</v>
      </c>
      <c r="BR82" s="465">
        <v>0.869174579634027</v>
      </c>
      <c r="BS82" s="521" t="s">
        <v>29</v>
      </c>
      <c r="BT82" s="491">
        <v>0</v>
      </c>
      <c r="BU82" s="442" t="s">
        <v>29</v>
      </c>
      <c r="BV82" s="442" t="s">
        <v>29</v>
      </c>
      <c r="BW82" s="493">
        <v>1.15051685062057</v>
      </c>
      <c r="BX82" s="521" t="s">
        <v>29</v>
      </c>
      <c r="BY82" s="491">
        <v>-1</v>
      </c>
      <c r="BZ82" s="442" t="s">
        <v>29</v>
      </c>
      <c r="CA82" s="442" t="s">
        <v>29</v>
      </c>
      <c r="CB82" s="493">
        <v>0.150516850620572</v>
      </c>
      <c r="CC82" s="477"/>
    </row>
    <row r="83" s="159" customFormat="1" outlineLevel="2" spans="1:81">
      <c r="A83" s="451" t="s">
        <v>102</v>
      </c>
      <c r="B83" s="506">
        <v>37.915063</v>
      </c>
      <c r="C83" s="441">
        <v>120</v>
      </c>
      <c r="D83" s="442">
        <v>0.315958858333333</v>
      </c>
      <c r="E83" s="441">
        <v>-82.084937</v>
      </c>
      <c r="F83" s="444">
        <v>88.2150279999998</v>
      </c>
      <c r="G83" s="506">
        <v>0</v>
      </c>
      <c r="H83" s="441">
        <v>0</v>
      </c>
      <c r="I83" s="442" t="s">
        <v>29</v>
      </c>
      <c r="J83" s="441">
        <v>0</v>
      </c>
      <c r="K83" s="444">
        <v>0</v>
      </c>
      <c r="L83" s="506">
        <v>34.523604</v>
      </c>
      <c r="M83" s="441">
        <v>108</v>
      </c>
      <c r="N83" s="442">
        <v>0.319663</v>
      </c>
      <c r="O83" s="441">
        <v>-73.476396</v>
      </c>
      <c r="P83" s="444">
        <v>81.1237609999999</v>
      </c>
      <c r="Q83" s="440">
        <v>3.391459</v>
      </c>
      <c r="R83" s="441">
        <v>12</v>
      </c>
      <c r="S83" s="442">
        <v>0.282621583333333</v>
      </c>
      <c r="T83" s="443">
        <v>-8.608541</v>
      </c>
      <c r="U83" s="444">
        <v>7.0912669999999</v>
      </c>
      <c r="V83" s="513">
        <v>0.0894488557225923</v>
      </c>
      <c r="W83" s="442">
        <v>0.1</v>
      </c>
      <c r="X83" s="442">
        <v>0.894488557225923</v>
      </c>
      <c r="Y83" s="477">
        <v>-0.0105511442774077</v>
      </c>
      <c r="Z83" s="465">
        <v>0.0803861559733328</v>
      </c>
      <c r="AA83" s="506">
        <v>5.18812899999999</v>
      </c>
      <c r="AB83" s="441">
        <v>7.68905935</v>
      </c>
      <c r="AC83" s="442">
        <v>0.674741702962663</v>
      </c>
      <c r="AD83" s="441">
        <v>-2.50093035000001</v>
      </c>
      <c r="AE83" s="466">
        <v>7.55468399999999</v>
      </c>
      <c r="AF83" s="506">
        <v>4.80530500000001</v>
      </c>
      <c r="AG83" s="441">
        <v>6.697039</v>
      </c>
      <c r="AH83" s="442">
        <v>0.71752680550315</v>
      </c>
      <c r="AI83" s="441">
        <v>-1.89173399999999</v>
      </c>
      <c r="AJ83" s="444">
        <v>2.160617</v>
      </c>
      <c r="AK83" s="506">
        <v>0</v>
      </c>
      <c r="AL83" s="441">
        <v>0</v>
      </c>
      <c r="AM83" s="442" t="s">
        <v>29</v>
      </c>
      <c r="AN83" s="441">
        <v>0</v>
      </c>
      <c r="AO83" s="444">
        <v>0</v>
      </c>
      <c r="AP83" s="506">
        <v>0</v>
      </c>
      <c r="AQ83" s="441">
        <v>0</v>
      </c>
      <c r="AR83" s="477" t="s">
        <v>29</v>
      </c>
      <c r="AS83" s="441">
        <v>0</v>
      </c>
      <c r="AT83" s="444">
        <v>0</v>
      </c>
      <c r="AU83" s="440">
        <v>-6.601975</v>
      </c>
      <c r="AV83" s="441">
        <v>-2.38609834999999</v>
      </c>
      <c r="AW83" s="477">
        <v>-0.76684948883185</v>
      </c>
      <c r="AX83" s="481">
        <v>-4.21587665000001</v>
      </c>
      <c r="AY83" s="444">
        <v>-2.62403400000009</v>
      </c>
      <c r="AZ83" s="513">
        <v>-0.174125386525139</v>
      </c>
      <c r="BA83" s="442">
        <v>-0.0198841529166666</v>
      </c>
      <c r="BB83" s="442">
        <v>-6.75699293074686</v>
      </c>
      <c r="BC83" s="477">
        <v>-0.154241233608472</v>
      </c>
      <c r="BD83" s="465">
        <v>-0.0297458841139868</v>
      </c>
      <c r="BE83" s="521">
        <v>18</v>
      </c>
      <c r="BF83" s="491">
        <v>19</v>
      </c>
      <c r="BG83" s="442">
        <v>0.947368421052632</v>
      </c>
      <c r="BH83" s="442">
        <v>-1</v>
      </c>
      <c r="BI83" s="493">
        <v>15.16666667</v>
      </c>
      <c r="BJ83" s="498">
        <v>1.7392230733945</v>
      </c>
      <c r="BK83" s="498">
        <v>5.26315789473684</v>
      </c>
      <c r="BL83" s="442">
        <v>0.330452383944954</v>
      </c>
      <c r="BM83" s="498">
        <v>-3.52393482134235</v>
      </c>
      <c r="BN83" s="513">
        <v>0.136835563216656</v>
      </c>
      <c r="BO83" s="442">
        <v>0.0640754945833333</v>
      </c>
      <c r="BP83" s="442">
        <v>2.13553659018105</v>
      </c>
      <c r="BQ83" s="442">
        <v>0.0727600686333225</v>
      </c>
      <c r="BR83" s="465">
        <v>0.0856394218907918</v>
      </c>
      <c r="BS83" s="521">
        <v>7.30804168516243</v>
      </c>
      <c r="BT83" s="491">
        <v>15.6065904212327</v>
      </c>
      <c r="BU83" s="442">
        <v>0.4682663854124</v>
      </c>
      <c r="BV83" s="442">
        <v>-8.2985487360703</v>
      </c>
      <c r="BW83" s="493">
        <v>11.6768653725291</v>
      </c>
      <c r="BX83" s="521">
        <v>-1.27251558317074</v>
      </c>
      <c r="BY83" s="491">
        <v>-0.310323830443576</v>
      </c>
      <c r="BZ83" s="442">
        <v>-2.10060542676277</v>
      </c>
      <c r="CA83" s="442">
        <v>-0.962191752727161</v>
      </c>
      <c r="CB83" s="493">
        <v>-0.347338684185876</v>
      </c>
      <c r="CC83" s="477"/>
    </row>
    <row r="84" s="159" customFormat="1" outlineLevel="2" spans="1:81">
      <c r="A84" s="451" t="s">
        <v>103</v>
      </c>
      <c r="B84" s="506">
        <v>94.2903359999999</v>
      </c>
      <c r="C84" s="441">
        <v>350</v>
      </c>
      <c r="D84" s="442">
        <v>0.26940096</v>
      </c>
      <c r="E84" s="441">
        <v>-255.709664</v>
      </c>
      <c r="F84" s="444">
        <v>0</v>
      </c>
      <c r="G84" s="506">
        <v>0</v>
      </c>
      <c r="H84" s="441">
        <v>0</v>
      </c>
      <c r="I84" s="442" t="s">
        <v>29</v>
      </c>
      <c r="J84" s="441">
        <v>0</v>
      </c>
      <c r="K84" s="444">
        <v>0</v>
      </c>
      <c r="L84" s="506">
        <v>76.8993010000001</v>
      </c>
      <c r="M84" s="441">
        <v>284.9</v>
      </c>
      <c r="N84" s="442">
        <v>0.269916816426817</v>
      </c>
      <c r="O84" s="441">
        <v>-208.000699</v>
      </c>
      <c r="P84" s="444">
        <v>0</v>
      </c>
      <c r="Q84" s="440">
        <v>17.3910349999998</v>
      </c>
      <c r="R84" s="441">
        <v>65.1</v>
      </c>
      <c r="S84" s="442">
        <v>0.267143394777262</v>
      </c>
      <c r="T84" s="443">
        <v>-47.7089650000003</v>
      </c>
      <c r="U84" s="444">
        <v>0</v>
      </c>
      <c r="V84" s="514">
        <v>0.184441330233459</v>
      </c>
      <c r="W84" s="442">
        <v>0.186</v>
      </c>
      <c r="X84" s="442">
        <v>0.991620055018595</v>
      </c>
      <c r="Y84" s="477">
        <v>-0.00155866976654129</v>
      </c>
      <c r="Z84" s="465" t="s">
        <v>29</v>
      </c>
      <c r="AA84" s="506">
        <v>23.7705269999999</v>
      </c>
      <c r="AB84" s="441">
        <v>26.53</v>
      </c>
      <c r="AC84" s="442">
        <v>0.895986694308325</v>
      </c>
      <c r="AD84" s="441">
        <v>-2.75947300000015</v>
      </c>
      <c r="AE84" s="466">
        <v>7.14999999999999</v>
      </c>
      <c r="AF84" s="506">
        <v>11.257572</v>
      </c>
      <c r="AG84" s="441">
        <v>20.707789</v>
      </c>
      <c r="AH84" s="442">
        <v>0.543639497195958</v>
      </c>
      <c r="AI84" s="441">
        <v>-9.45021700000001</v>
      </c>
      <c r="AJ84" s="444">
        <v>0.1189</v>
      </c>
      <c r="AK84" s="506">
        <v>0</v>
      </c>
      <c r="AL84" s="441">
        <v>0</v>
      </c>
      <c r="AM84" s="442" t="s">
        <v>29</v>
      </c>
      <c r="AN84" s="441">
        <v>0</v>
      </c>
      <c r="AO84" s="444">
        <v>0</v>
      </c>
      <c r="AP84" s="506">
        <v>0</v>
      </c>
      <c r="AQ84" s="441">
        <v>0</v>
      </c>
      <c r="AR84" s="477" t="s">
        <v>29</v>
      </c>
      <c r="AS84" s="441">
        <v>0</v>
      </c>
      <c r="AT84" s="444">
        <v>0</v>
      </c>
      <c r="AU84" s="440">
        <v>-17.6370640000001</v>
      </c>
      <c r="AV84" s="441">
        <v>17.862211</v>
      </c>
      <c r="AW84" s="477">
        <v>-0.987395345402652</v>
      </c>
      <c r="AX84" s="481">
        <v>-35.4992750000001</v>
      </c>
      <c r="AY84" s="444">
        <v>-7.26889999999999</v>
      </c>
      <c r="AZ84" s="487">
        <v>-0.187050600816611</v>
      </c>
      <c r="BA84" s="442">
        <v>0.0510348885714287</v>
      </c>
      <c r="BB84" s="442">
        <v>-3.665151547354</v>
      </c>
      <c r="BC84" s="477">
        <v>-0.23808548938804</v>
      </c>
      <c r="BD84" s="465" t="s">
        <v>29</v>
      </c>
      <c r="BE84" s="521">
        <v>81</v>
      </c>
      <c r="BF84" s="491">
        <v>62</v>
      </c>
      <c r="BG84" s="442">
        <v>1.30645161290323</v>
      </c>
      <c r="BH84" s="442">
        <v>19</v>
      </c>
      <c r="BI84" s="493">
        <v>18.58333333</v>
      </c>
      <c r="BJ84" s="498">
        <v>0.982190999999999</v>
      </c>
      <c r="BK84" s="498">
        <v>4.70430107526882</v>
      </c>
      <c r="BL84" s="442">
        <v>0.208785744</v>
      </c>
      <c r="BM84" s="498">
        <v>-3.72211007526882</v>
      </c>
      <c r="BN84" s="513">
        <v>0.25209929255104</v>
      </c>
      <c r="BO84" s="442">
        <v>0.0758</v>
      </c>
      <c r="BP84" s="442">
        <v>3.32584818668919</v>
      </c>
      <c r="BQ84" s="442">
        <v>0.17629929255104</v>
      </c>
      <c r="BR84" s="465" t="s">
        <v>29</v>
      </c>
      <c r="BS84" s="521">
        <v>3.96669102035476</v>
      </c>
      <c r="BT84" s="491">
        <v>13.1926121372032</v>
      </c>
      <c r="BU84" s="442">
        <v>0.300675179342891</v>
      </c>
      <c r="BV84" s="442">
        <v>-9.2259211168484</v>
      </c>
      <c r="BW84" s="493">
        <v>0</v>
      </c>
      <c r="BX84" s="521">
        <v>-0.741971938611214</v>
      </c>
      <c r="BY84" s="491">
        <v>0.673283490388242</v>
      </c>
      <c r="BZ84" s="442">
        <v>-1.10202009881954</v>
      </c>
      <c r="CA84" s="442">
        <v>-1.41525542899946</v>
      </c>
      <c r="CB84" s="493">
        <v>-1.01662937062937</v>
      </c>
      <c r="CC84" s="477"/>
    </row>
    <row r="85" s="163" customFormat="1" spans="1:81">
      <c r="A85" s="445" t="s">
        <v>104</v>
      </c>
      <c r="B85" s="446">
        <v>140.016404</v>
      </c>
      <c r="C85" s="447">
        <v>471.88</v>
      </c>
      <c r="D85" s="448">
        <v>0.296720361108756</v>
      </c>
      <c r="E85" s="447">
        <v>-331.863596</v>
      </c>
      <c r="F85" s="449">
        <v>118.556962</v>
      </c>
      <c r="G85" s="446">
        <v>3.990985</v>
      </c>
      <c r="H85" s="447">
        <v>1.2</v>
      </c>
      <c r="I85" s="448">
        <v>3.32582083333333</v>
      </c>
      <c r="J85" s="447">
        <v>2.790985</v>
      </c>
      <c r="K85" s="449">
        <v>0.923532999999998</v>
      </c>
      <c r="L85" s="446">
        <v>111.422905</v>
      </c>
      <c r="M85" s="447">
        <v>392.9</v>
      </c>
      <c r="N85" s="448">
        <v>0.283591002799695</v>
      </c>
      <c r="O85" s="447">
        <v>-281.477095</v>
      </c>
      <c r="P85" s="449">
        <v>81.1237609999999</v>
      </c>
      <c r="Q85" s="446">
        <v>24.6025139999998</v>
      </c>
      <c r="R85" s="447">
        <v>77.78000032</v>
      </c>
      <c r="S85" s="448">
        <v>0.316308998441513</v>
      </c>
      <c r="T85" s="447">
        <v>-53.1774863200003</v>
      </c>
      <c r="U85" s="449">
        <v>19.224827</v>
      </c>
      <c r="V85" s="460">
        <v>0.17571165447157</v>
      </c>
      <c r="W85" s="448">
        <v>0.164830042214122</v>
      </c>
      <c r="X85" s="448">
        <v>1.06601716599279</v>
      </c>
      <c r="Y85" s="467">
        <v>0.0108816122574479</v>
      </c>
      <c r="Z85" s="468">
        <v>0.16215687949224</v>
      </c>
      <c r="AA85" s="446">
        <v>31.8390819999998</v>
      </c>
      <c r="AB85" s="447">
        <v>36.3357257</v>
      </c>
      <c r="AC85" s="448">
        <v>0.876247312710197</v>
      </c>
      <c r="AD85" s="447">
        <v>-4.49664370000017</v>
      </c>
      <c r="AE85" s="449">
        <v>36.220892</v>
      </c>
      <c r="AF85" s="446">
        <v>16.667327</v>
      </c>
      <c r="AG85" s="447">
        <v>27.604828</v>
      </c>
      <c r="AH85" s="448">
        <v>0.603783041140484</v>
      </c>
      <c r="AI85" s="447">
        <v>-10.937501</v>
      </c>
      <c r="AJ85" s="449">
        <v>2.602702</v>
      </c>
      <c r="AK85" s="446">
        <v>0</v>
      </c>
      <c r="AL85" s="447">
        <v>0</v>
      </c>
      <c r="AM85" s="448" t="s">
        <v>29</v>
      </c>
      <c r="AN85" s="447">
        <v>0</v>
      </c>
      <c r="AO85" s="449">
        <v>0</v>
      </c>
      <c r="AP85" s="446">
        <v>0</v>
      </c>
      <c r="AQ85" s="447">
        <v>0</v>
      </c>
      <c r="AR85" s="448" t="s">
        <v>29</v>
      </c>
      <c r="AS85" s="447">
        <v>0</v>
      </c>
      <c r="AT85" s="449">
        <v>0</v>
      </c>
      <c r="AU85" s="446">
        <v>-23.9038950000001</v>
      </c>
      <c r="AV85" s="447">
        <v>13.8394463000001</v>
      </c>
      <c r="AW85" s="448">
        <v>-1.72722914499838</v>
      </c>
      <c r="AX85" s="482">
        <v>-37.7433413000001</v>
      </c>
      <c r="AY85" s="449">
        <v>-2.31392599999998</v>
      </c>
      <c r="AZ85" s="460">
        <v>-0.170722103390115</v>
      </c>
      <c r="BA85" s="448">
        <v>0.0293283171569044</v>
      </c>
      <c r="BB85" s="448">
        <v>-5.82106714397433</v>
      </c>
      <c r="BC85" s="467">
        <v>-0.200050420547019</v>
      </c>
      <c r="BD85" s="468">
        <v>-0.0195174198205246</v>
      </c>
      <c r="BE85" s="494">
        <v>106</v>
      </c>
      <c r="BF85" s="495">
        <v>107</v>
      </c>
      <c r="BG85" s="448">
        <v>0.990654205607477</v>
      </c>
      <c r="BH85" s="448">
        <v>-1</v>
      </c>
      <c r="BI85" s="496">
        <v>76.91666667</v>
      </c>
      <c r="BJ85" s="497">
        <v>1.1112413015873</v>
      </c>
      <c r="BK85" s="497">
        <v>3.65232198142415</v>
      </c>
      <c r="BL85" s="448">
        <v>0.304256116311518</v>
      </c>
      <c r="BM85" s="497">
        <v>-2.54108067983685</v>
      </c>
      <c r="BN85" s="460">
        <v>0.227395370045355</v>
      </c>
      <c r="BO85" s="448">
        <v>0.0770020464948716</v>
      </c>
      <c r="BP85" s="448">
        <v>2.95310813668438</v>
      </c>
      <c r="BQ85" s="448">
        <v>0.150393323550483</v>
      </c>
      <c r="BR85" s="468">
        <v>0.305514677408822</v>
      </c>
      <c r="BS85" s="494">
        <v>4.39762691650471</v>
      </c>
      <c r="BT85" s="495">
        <v>12.9866678292323</v>
      </c>
      <c r="BU85" s="448">
        <v>0.338626272291794</v>
      </c>
      <c r="BV85" s="448">
        <v>-8.58904091272761</v>
      </c>
      <c r="BW85" s="496">
        <v>3.27316516666679</v>
      </c>
      <c r="BX85" s="494">
        <v>-0.750772117110669</v>
      </c>
      <c r="BY85" s="495">
        <v>0.380877112907093</v>
      </c>
      <c r="BZ85" s="448">
        <v>-1.97116626772427</v>
      </c>
      <c r="CA85" s="448">
        <v>-1.13164923001776</v>
      </c>
      <c r="CB85" s="496">
        <v>-0.0638837386997531</v>
      </c>
      <c r="CC85" s="477"/>
    </row>
    <row r="86" s="159" customFormat="1" outlineLevel="2" spans="1:81">
      <c r="A86" s="451" t="s">
        <v>105</v>
      </c>
      <c r="B86" s="440">
        <v>20.876272</v>
      </c>
      <c r="C86" s="441">
        <v>27</v>
      </c>
      <c r="D86" s="477">
        <v>0.773195259259259</v>
      </c>
      <c r="E86" s="481">
        <v>-6.12372800000001</v>
      </c>
      <c r="F86" s="444">
        <v>0</v>
      </c>
      <c r="G86" s="440">
        <v>0.767881</v>
      </c>
      <c r="H86" s="441">
        <v>0</v>
      </c>
      <c r="I86" s="442" t="s">
        <v>29</v>
      </c>
      <c r="J86" s="443">
        <v>0.767881</v>
      </c>
      <c r="K86" s="444">
        <v>0</v>
      </c>
      <c r="L86" s="440">
        <v>0</v>
      </c>
      <c r="M86" s="441">
        <v>0</v>
      </c>
      <c r="N86" s="442" t="s">
        <v>29</v>
      </c>
      <c r="O86" s="443">
        <v>0</v>
      </c>
      <c r="P86" s="444">
        <v>0</v>
      </c>
      <c r="Q86" s="440">
        <v>-33.084758</v>
      </c>
      <c r="R86" s="441">
        <v>-1</v>
      </c>
      <c r="S86" s="442">
        <v>-31.084758</v>
      </c>
      <c r="T86" s="443">
        <v>-32.084758</v>
      </c>
      <c r="U86" s="444">
        <v>0</v>
      </c>
      <c r="V86" s="458">
        <v>-1.58480201829139</v>
      </c>
      <c r="W86" s="442">
        <v>-0.037037037037037</v>
      </c>
      <c r="X86" s="442">
        <v>-40.7896544938675</v>
      </c>
      <c r="Y86" s="464">
        <v>-1.54776498125435</v>
      </c>
      <c r="Z86" s="465" t="s">
        <v>29</v>
      </c>
      <c r="AA86" s="440">
        <v>53.96103</v>
      </c>
      <c r="AB86" s="441">
        <v>28</v>
      </c>
      <c r="AC86" s="442">
        <v>1.92717964285714</v>
      </c>
      <c r="AD86" s="443">
        <v>25.96103</v>
      </c>
      <c r="AE86" s="466">
        <v>0</v>
      </c>
      <c r="AF86" s="440">
        <v>-5.90966899999999</v>
      </c>
      <c r="AG86" s="441">
        <v>3.58333333</v>
      </c>
      <c r="AH86" s="442">
        <v>-1.64920995502252</v>
      </c>
      <c r="AI86" s="443">
        <v>-9.49300232999999</v>
      </c>
      <c r="AJ86" s="444">
        <v>0</v>
      </c>
      <c r="AK86" s="440">
        <v>0</v>
      </c>
      <c r="AL86" s="441">
        <v>0</v>
      </c>
      <c r="AM86" s="442" t="s">
        <v>29</v>
      </c>
      <c r="AN86" s="443">
        <v>0</v>
      </c>
      <c r="AO86" s="444">
        <v>0</v>
      </c>
      <c r="AP86" s="440">
        <v>0</v>
      </c>
      <c r="AQ86" s="441">
        <v>0</v>
      </c>
      <c r="AR86" s="477" t="s">
        <v>29</v>
      </c>
      <c r="AS86" s="443">
        <v>0</v>
      </c>
      <c r="AT86" s="444">
        <v>0</v>
      </c>
      <c r="AU86" s="440">
        <v>-27.94297</v>
      </c>
      <c r="AV86" s="441">
        <v>-4.58333333</v>
      </c>
      <c r="AW86" s="477">
        <v>-4.09664800443393</v>
      </c>
      <c r="AX86" s="481">
        <v>-23.35963667</v>
      </c>
      <c r="AY86" s="444">
        <v>0</v>
      </c>
      <c r="AZ86" s="458">
        <v>-1.33850382865293</v>
      </c>
      <c r="BA86" s="442">
        <v>-0.169753086296296</v>
      </c>
      <c r="BB86" s="442">
        <v>-5.88500437816273</v>
      </c>
      <c r="BC86" s="464">
        <v>-1.16875074235664</v>
      </c>
      <c r="BD86" s="465" t="s">
        <v>29</v>
      </c>
      <c r="BE86" s="490">
        <v>187</v>
      </c>
      <c r="BF86" s="491">
        <v>72</v>
      </c>
      <c r="BG86" s="442">
        <v>2.59722222222222</v>
      </c>
      <c r="BH86" s="492">
        <v>115</v>
      </c>
      <c r="BI86" s="493">
        <v>4.99999999666667</v>
      </c>
      <c r="BJ86" s="498">
        <v>0.0866235352697095</v>
      </c>
      <c r="BK86" s="498">
        <v>0.3125</v>
      </c>
      <c r="BL86" s="442">
        <v>0.27719531286307</v>
      </c>
      <c r="BM86" s="498">
        <v>-0.22587646473029</v>
      </c>
      <c r="BN86" s="458">
        <v>2.58480201829139</v>
      </c>
      <c r="BO86" s="442">
        <v>1.03703703703704</v>
      </c>
      <c r="BP86" s="442">
        <v>2.49248766049527</v>
      </c>
      <c r="BQ86" s="442">
        <v>1.54776498125435</v>
      </c>
      <c r="BR86" s="465" t="s">
        <v>29</v>
      </c>
      <c r="BS86" s="490">
        <v>0.386876825738871</v>
      </c>
      <c r="BT86" s="491">
        <v>0.964285714285714</v>
      </c>
      <c r="BU86" s="442">
        <v>0.401205597062533</v>
      </c>
      <c r="BV86" s="492">
        <v>-0.577408888546843</v>
      </c>
      <c r="BW86" s="493" t="s">
        <v>29</v>
      </c>
      <c r="BX86" s="490">
        <v>-0.517836112468572</v>
      </c>
      <c r="BY86" s="491">
        <v>-0.163690476071429</v>
      </c>
      <c r="BZ86" s="442">
        <v>-1.16350788938147</v>
      </c>
      <c r="CA86" s="492">
        <v>-0.354145636397144</v>
      </c>
      <c r="CB86" s="493" t="s">
        <v>29</v>
      </c>
      <c r="CC86" s="477"/>
    </row>
    <row r="87" s="164" customFormat="1" outlineLevel="2" spans="1:81">
      <c r="A87" s="451" t="s">
        <v>107</v>
      </c>
      <c r="B87" s="440">
        <v>22.572104</v>
      </c>
      <c r="C87" s="441">
        <v>70</v>
      </c>
      <c r="D87" s="477">
        <v>0.322458628571428</v>
      </c>
      <c r="E87" s="481">
        <v>-47.427896</v>
      </c>
      <c r="F87" s="444">
        <v>0</v>
      </c>
      <c r="G87" s="440">
        <v>0</v>
      </c>
      <c r="H87" s="441">
        <v>0</v>
      </c>
      <c r="I87" s="442" t="s">
        <v>29</v>
      </c>
      <c r="J87" s="443">
        <v>0</v>
      </c>
      <c r="K87" s="444">
        <v>0</v>
      </c>
      <c r="L87" s="440">
        <v>18.579441</v>
      </c>
      <c r="M87" s="441">
        <v>57.4</v>
      </c>
      <c r="N87" s="442">
        <v>0.323683641114983</v>
      </c>
      <c r="O87" s="443">
        <v>-38.820559</v>
      </c>
      <c r="P87" s="444">
        <v>0</v>
      </c>
      <c r="Q87" s="440">
        <v>3.99266299999999</v>
      </c>
      <c r="R87" s="441">
        <v>12.6</v>
      </c>
      <c r="S87" s="442">
        <v>0.316878015873015</v>
      </c>
      <c r="T87" s="443">
        <v>-8.60733700000001</v>
      </c>
      <c r="U87" s="444">
        <v>0</v>
      </c>
      <c r="V87" s="458">
        <v>0.17688483980049</v>
      </c>
      <c r="W87" s="442">
        <v>0.18</v>
      </c>
      <c r="X87" s="442">
        <v>0.982693554447165</v>
      </c>
      <c r="Y87" s="464">
        <v>-0.00311516019951036</v>
      </c>
      <c r="Z87" s="465" t="s">
        <v>29</v>
      </c>
      <c r="AA87" s="440">
        <v>9.68401200000001</v>
      </c>
      <c r="AB87" s="441">
        <v>11.5</v>
      </c>
      <c r="AC87" s="442">
        <v>0.842088000000001</v>
      </c>
      <c r="AD87" s="443">
        <v>-1.81598799999999</v>
      </c>
      <c r="AE87" s="466">
        <v>0</v>
      </c>
      <c r="AF87" s="440">
        <v>4.67316299999991</v>
      </c>
      <c r="AG87" s="441">
        <v>12.86176167</v>
      </c>
      <c r="AH87" s="442">
        <v>0.363337707531935</v>
      </c>
      <c r="AI87" s="443">
        <v>-8.18859867000009</v>
      </c>
      <c r="AJ87" s="444">
        <v>0</v>
      </c>
      <c r="AK87" s="440">
        <v>3.49999999999999e-5</v>
      </c>
      <c r="AL87" s="441">
        <v>0</v>
      </c>
      <c r="AM87" s="442" t="s">
        <v>29</v>
      </c>
      <c r="AN87" s="443">
        <v>3.49999999999999e-5</v>
      </c>
      <c r="AO87" s="444">
        <v>0</v>
      </c>
      <c r="AP87" s="440">
        <v>0</v>
      </c>
      <c r="AQ87" s="441">
        <v>0</v>
      </c>
      <c r="AR87" s="477" t="s">
        <v>29</v>
      </c>
      <c r="AS87" s="443">
        <v>0</v>
      </c>
      <c r="AT87" s="444">
        <v>0</v>
      </c>
      <c r="AU87" s="440">
        <v>-10.3644769999999</v>
      </c>
      <c r="AV87" s="441">
        <v>-11.76176167</v>
      </c>
      <c r="AW87" s="477">
        <v>1.1187989273379</v>
      </c>
      <c r="AX87" s="481">
        <v>1.39728467000007</v>
      </c>
      <c r="AY87" s="444">
        <v>0</v>
      </c>
      <c r="AZ87" s="458">
        <v>-0.459171949588746</v>
      </c>
      <c r="BA87" s="442">
        <v>-0.168025166714286</v>
      </c>
      <c r="BB87" s="442">
        <v>-0.732756994489605</v>
      </c>
      <c r="BC87" s="464">
        <v>-0.29114678287446</v>
      </c>
      <c r="BD87" s="465" t="s">
        <v>29</v>
      </c>
      <c r="BE87" s="490">
        <v>34</v>
      </c>
      <c r="BF87" s="491">
        <v>0</v>
      </c>
      <c r="BG87" s="442" t="s">
        <v>29</v>
      </c>
      <c r="BH87" s="492">
        <v>34</v>
      </c>
      <c r="BI87" s="493">
        <v>0</v>
      </c>
      <c r="BJ87" s="498">
        <v>0.575818979591836</v>
      </c>
      <c r="BK87" s="498" t="s">
        <v>29</v>
      </c>
      <c r="BL87" s="442" t="s">
        <v>29</v>
      </c>
      <c r="BM87" s="498" t="s">
        <v>29</v>
      </c>
      <c r="BN87" s="458">
        <v>0.429025668143298</v>
      </c>
      <c r="BO87" s="442">
        <v>0.164285714285714</v>
      </c>
      <c r="BP87" s="442">
        <v>2.61146058869834</v>
      </c>
      <c r="BQ87" s="442">
        <v>0.264739953857584</v>
      </c>
      <c r="BR87" s="465" t="s">
        <v>29</v>
      </c>
      <c r="BS87" s="490">
        <v>2.33086286964535</v>
      </c>
      <c r="BT87" s="491">
        <v>6.08695652173913</v>
      </c>
      <c r="BU87" s="442">
        <v>0.382927471441735</v>
      </c>
      <c r="BV87" s="492">
        <v>-3.75609365209378</v>
      </c>
      <c r="BW87" s="493" t="s">
        <v>29</v>
      </c>
      <c r="BX87" s="490">
        <v>-1.07026684807907</v>
      </c>
      <c r="BY87" s="491">
        <v>-1.02276188434783</v>
      </c>
      <c r="BZ87" s="442">
        <v>0.953552274035379</v>
      </c>
      <c r="CA87" s="492">
        <v>-0.0475049637312475</v>
      </c>
      <c r="CB87" s="493" t="s">
        <v>29</v>
      </c>
      <c r="CC87" s="477"/>
    </row>
    <row r="88" s="159" customFormat="1" outlineLevel="2" spans="1:81">
      <c r="A88" s="451" t="s">
        <v>108</v>
      </c>
      <c r="B88" s="440">
        <v>-4e-6</v>
      </c>
      <c r="C88" s="441">
        <v>0</v>
      </c>
      <c r="D88" s="442" t="s">
        <v>29</v>
      </c>
      <c r="E88" s="443">
        <v>-4e-6</v>
      </c>
      <c r="F88" s="444">
        <v>0</v>
      </c>
      <c r="G88" s="440">
        <v>0</v>
      </c>
      <c r="H88" s="441">
        <v>0</v>
      </c>
      <c r="I88" s="442" t="s">
        <v>29</v>
      </c>
      <c r="J88" s="443">
        <v>0</v>
      </c>
      <c r="K88" s="444">
        <v>0</v>
      </c>
      <c r="L88" s="440">
        <v>0</v>
      </c>
      <c r="M88" s="441">
        <v>0</v>
      </c>
      <c r="N88" s="442" t="s">
        <v>29</v>
      </c>
      <c r="O88" s="443">
        <v>0</v>
      </c>
      <c r="P88" s="444">
        <v>0</v>
      </c>
      <c r="Q88" s="440">
        <v>-4e-6</v>
      </c>
      <c r="R88" s="441">
        <v>0</v>
      </c>
      <c r="S88" s="442" t="s">
        <v>29</v>
      </c>
      <c r="T88" s="443">
        <v>-4e-6</v>
      </c>
      <c r="U88" s="444">
        <v>0</v>
      </c>
      <c r="V88" s="458">
        <v>1</v>
      </c>
      <c r="W88" s="442" t="s">
        <v>29</v>
      </c>
      <c r="X88" s="442" t="s">
        <v>29</v>
      </c>
      <c r="Y88" s="464" t="s">
        <v>29</v>
      </c>
      <c r="Z88" s="465" t="s">
        <v>29</v>
      </c>
      <c r="AA88" s="440">
        <v>5.35472799999999</v>
      </c>
      <c r="AB88" s="441">
        <v>2.6</v>
      </c>
      <c r="AC88" s="442">
        <v>2.05951076923077</v>
      </c>
      <c r="AD88" s="443">
        <v>2.75472799999999</v>
      </c>
      <c r="AE88" s="466">
        <v>0</v>
      </c>
      <c r="AF88" s="440">
        <v>4.709051</v>
      </c>
      <c r="AG88" s="441">
        <v>4.54333333</v>
      </c>
      <c r="AH88" s="442">
        <v>1.03647490905097</v>
      </c>
      <c r="AI88" s="443">
        <v>0.16571767</v>
      </c>
      <c r="AJ88" s="444">
        <v>0</v>
      </c>
      <c r="AK88" s="440">
        <v>0</v>
      </c>
      <c r="AL88" s="441">
        <v>0</v>
      </c>
      <c r="AM88" s="442" t="s">
        <v>29</v>
      </c>
      <c r="AN88" s="443">
        <v>0</v>
      </c>
      <c r="AO88" s="444">
        <v>0</v>
      </c>
      <c r="AP88" s="440">
        <v>0</v>
      </c>
      <c r="AQ88" s="441">
        <v>0</v>
      </c>
      <c r="AR88" s="477" t="s">
        <v>29</v>
      </c>
      <c r="AS88" s="443">
        <v>0</v>
      </c>
      <c r="AT88" s="444">
        <v>0</v>
      </c>
      <c r="AU88" s="440">
        <v>-10.063783</v>
      </c>
      <c r="AV88" s="441">
        <v>-7.14333333</v>
      </c>
      <c r="AW88" s="477">
        <v>0.59116430172243</v>
      </c>
      <c r="AX88" s="481">
        <v>-2.92044966999999</v>
      </c>
      <c r="AY88" s="444">
        <v>0</v>
      </c>
      <c r="AZ88" s="458">
        <v>2515945.75</v>
      </c>
      <c r="BA88" s="442" t="s">
        <v>29</v>
      </c>
      <c r="BB88" s="442" t="s">
        <v>29</v>
      </c>
      <c r="BC88" s="464" t="s">
        <v>29</v>
      </c>
      <c r="BD88" s="465" t="s">
        <v>29</v>
      </c>
      <c r="BE88" s="490">
        <v>4</v>
      </c>
      <c r="BF88" s="491">
        <v>0</v>
      </c>
      <c r="BG88" s="442" t="s">
        <v>29</v>
      </c>
      <c r="BH88" s="492">
        <v>4</v>
      </c>
      <c r="BI88" s="493">
        <v>0</v>
      </c>
      <c r="BJ88" s="498">
        <v>-8.69565217391305e-7</v>
      </c>
      <c r="BK88" s="498" t="s">
        <v>29</v>
      </c>
      <c r="BL88" s="442" t="s">
        <v>29</v>
      </c>
      <c r="BM88" s="498" t="s">
        <v>29</v>
      </c>
      <c r="BN88" s="458">
        <v>-1338682</v>
      </c>
      <c r="BO88" s="442" t="s">
        <v>29</v>
      </c>
      <c r="BP88" s="442" t="s">
        <v>29</v>
      </c>
      <c r="BQ88" s="442" t="s">
        <v>29</v>
      </c>
      <c r="BR88" s="465" t="s">
        <v>29</v>
      </c>
      <c r="BS88" s="490">
        <v>-7.47003395877439e-7</v>
      </c>
      <c r="BT88" s="491">
        <v>0</v>
      </c>
      <c r="BU88" s="442" t="s">
        <v>29</v>
      </c>
      <c r="BV88" s="492">
        <v>-7.47003395877439e-7</v>
      </c>
      <c r="BW88" s="493" t="s">
        <v>29</v>
      </c>
      <c r="BX88" s="490">
        <v>-1.87942001909341</v>
      </c>
      <c r="BY88" s="491">
        <v>-2.74743589615385</v>
      </c>
      <c r="BZ88" s="442">
        <v>1.31593671694964</v>
      </c>
      <c r="CA88" s="492">
        <v>0.868015877060437</v>
      </c>
      <c r="CB88" s="493" t="s">
        <v>29</v>
      </c>
      <c r="CC88" s="477"/>
    </row>
    <row r="89" s="159" customFormat="1" outlineLevel="2" spans="1:81">
      <c r="A89" s="451" t="s">
        <v>109</v>
      </c>
      <c r="B89" s="440">
        <v>0</v>
      </c>
      <c r="C89" s="441">
        <v>0</v>
      </c>
      <c r="D89" s="442" t="s">
        <v>29</v>
      </c>
      <c r="E89" s="443">
        <v>0</v>
      </c>
      <c r="F89" s="444">
        <v>0</v>
      </c>
      <c r="G89" s="440">
        <v>0</v>
      </c>
      <c r="H89" s="441">
        <v>0</v>
      </c>
      <c r="I89" s="442" t="s">
        <v>29</v>
      </c>
      <c r="J89" s="443">
        <v>0</v>
      </c>
      <c r="K89" s="444">
        <v>0</v>
      </c>
      <c r="L89" s="440">
        <v>0</v>
      </c>
      <c r="M89" s="441">
        <v>0</v>
      </c>
      <c r="N89" s="442" t="s">
        <v>29</v>
      </c>
      <c r="O89" s="443">
        <v>0</v>
      </c>
      <c r="P89" s="444">
        <v>0</v>
      </c>
      <c r="Q89" s="440">
        <v>0</v>
      </c>
      <c r="R89" s="441">
        <v>0</v>
      </c>
      <c r="S89" s="442" t="s">
        <v>29</v>
      </c>
      <c r="T89" s="443">
        <v>0</v>
      </c>
      <c r="U89" s="444">
        <v>0</v>
      </c>
      <c r="V89" s="458" t="s">
        <v>29</v>
      </c>
      <c r="W89" s="442" t="s">
        <v>29</v>
      </c>
      <c r="X89" s="442" t="s">
        <v>29</v>
      </c>
      <c r="Y89" s="464" t="s">
        <v>29</v>
      </c>
      <c r="Z89" s="465" t="s">
        <v>29</v>
      </c>
      <c r="AA89" s="440">
        <v>0</v>
      </c>
      <c r="AB89" s="441">
        <v>0</v>
      </c>
      <c r="AC89" s="442" t="s">
        <v>29</v>
      </c>
      <c r="AD89" s="443">
        <v>0</v>
      </c>
      <c r="AE89" s="466">
        <v>0</v>
      </c>
      <c r="AF89" s="440">
        <v>0</v>
      </c>
      <c r="AG89" s="441">
        <v>0</v>
      </c>
      <c r="AH89" s="442" t="s">
        <v>29</v>
      </c>
      <c r="AI89" s="443">
        <v>0</v>
      </c>
      <c r="AJ89" s="444">
        <v>0</v>
      </c>
      <c r="AK89" s="440">
        <v>0</v>
      </c>
      <c r="AL89" s="441">
        <v>0</v>
      </c>
      <c r="AM89" s="442" t="s">
        <v>29</v>
      </c>
      <c r="AN89" s="443">
        <v>0</v>
      </c>
      <c r="AO89" s="444">
        <v>0</v>
      </c>
      <c r="AP89" s="440">
        <v>0</v>
      </c>
      <c r="AQ89" s="441">
        <v>0</v>
      </c>
      <c r="AR89" s="477" t="s">
        <v>29</v>
      </c>
      <c r="AS89" s="443">
        <v>0</v>
      </c>
      <c r="AT89" s="444">
        <v>0</v>
      </c>
      <c r="AU89" s="440">
        <v>0</v>
      </c>
      <c r="AV89" s="441">
        <v>0</v>
      </c>
      <c r="AW89" s="477" t="s">
        <v>29</v>
      </c>
      <c r="AX89" s="481">
        <v>0</v>
      </c>
      <c r="AY89" s="444">
        <v>0</v>
      </c>
      <c r="AZ89" s="458" t="s">
        <v>29</v>
      </c>
      <c r="BA89" s="442" t="s">
        <v>29</v>
      </c>
      <c r="BB89" s="442" t="s">
        <v>29</v>
      </c>
      <c r="BC89" s="464" t="s">
        <v>29</v>
      </c>
      <c r="BD89" s="465" t="s">
        <v>29</v>
      </c>
      <c r="BE89" s="490">
        <v>0</v>
      </c>
      <c r="BF89" s="491">
        <v>0</v>
      </c>
      <c r="BG89" s="442" t="s">
        <v>29</v>
      </c>
      <c r="BH89" s="492">
        <v>0</v>
      </c>
      <c r="BI89" s="493">
        <v>0</v>
      </c>
      <c r="BJ89" s="498">
        <v>0</v>
      </c>
      <c r="BK89" s="498" t="s">
        <v>29</v>
      </c>
      <c r="BL89" s="442" t="s">
        <v>29</v>
      </c>
      <c r="BM89" s="498" t="s">
        <v>29</v>
      </c>
      <c r="BN89" s="458" t="s">
        <v>29</v>
      </c>
      <c r="BO89" s="442" t="s">
        <v>29</v>
      </c>
      <c r="BP89" s="442" t="s">
        <v>29</v>
      </c>
      <c r="BQ89" s="442" t="s">
        <v>29</v>
      </c>
      <c r="BR89" s="465" t="s">
        <v>29</v>
      </c>
      <c r="BS89" s="490" t="s">
        <v>29</v>
      </c>
      <c r="BT89" s="491" t="s">
        <v>29</v>
      </c>
      <c r="BU89" s="442" t="s">
        <v>29</v>
      </c>
      <c r="BV89" s="492" t="s">
        <v>29</v>
      </c>
      <c r="BW89" s="493" t="s">
        <v>29</v>
      </c>
      <c r="BX89" s="490" t="s">
        <v>29</v>
      </c>
      <c r="BY89" s="491" t="s">
        <v>29</v>
      </c>
      <c r="BZ89" s="442" t="s">
        <v>29</v>
      </c>
      <c r="CA89" s="492" t="s">
        <v>29</v>
      </c>
      <c r="CB89" s="493" t="s">
        <v>29</v>
      </c>
      <c r="CC89" s="477"/>
    </row>
    <row r="90" s="159" customFormat="1" outlineLevel="2" spans="1:81">
      <c r="A90" s="451" t="s">
        <v>189</v>
      </c>
      <c r="B90" s="440">
        <v>0</v>
      </c>
      <c r="C90" s="441">
        <v>0</v>
      </c>
      <c r="D90" s="442" t="s">
        <v>29</v>
      </c>
      <c r="E90" s="443">
        <v>0</v>
      </c>
      <c r="F90" s="444">
        <v>0</v>
      </c>
      <c r="G90" s="440">
        <v>0</v>
      </c>
      <c r="H90" s="441">
        <v>0</v>
      </c>
      <c r="I90" s="442" t="s">
        <v>29</v>
      </c>
      <c r="J90" s="443">
        <v>0</v>
      </c>
      <c r="K90" s="444">
        <v>0</v>
      </c>
      <c r="L90" s="440">
        <v>0</v>
      </c>
      <c r="M90" s="441">
        <v>0</v>
      </c>
      <c r="N90" s="442" t="s">
        <v>29</v>
      </c>
      <c r="O90" s="443">
        <v>0</v>
      </c>
      <c r="P90" s="444">
        <v>0</v>
      </c>
      <c r="Q90" s="440">
        <v>0</v>
      </c>
      <c r="R90" s="441">
        <v>0</v>
      </c>
      <c r="S90" s="442" t="s">
        <v>29</v>
      </c>
      <c r="T90" s="443">
        <v>0</v>
      </c>
      <c r="U90" s="444">
        <v>0</v>
      </c>
      <c r="V90" s="458" t="s">
        <v>29</v>
      </c>
      <c r="W90" s="442" t="s">
        <v>29</v>
      </c>
      <c r="X90" s="442" t="s">
        <v>29</v>
      </c>
      <c r="Y90" s="464" t="s">
        <v>29</v>
      </c>
      <c r="Z90" s="465" t="s">
        <v>29</v>
      </c>
      <c r="AA90" s="440">
        <v>0</v>
      </c>
      <c r="AB90" s="441">
        <v>0</v>
      </c>
      <c r="AC90" s="442" t="s">
        <v>29</v>
      </c>
      <c r="AD90" s="443">
        <v>0</v>
      </c>
      <c r="AE90" s="466">
        <v>0</v>
      </c>
      <c r="AF90" s="440">
        <v>0</v>
      </c>
      <c r="AG90" s="441">
        <v>0</v>
      </c>
      <c r="AH90" s="442" t="s">
        <v>29</v>
      </c>
      <c r="AI90" s="443">
        <v>0</v>
      </c>
      <c r="AJ90" s="444">
        <v>0</v>
      </c>
      <c r="AK90" s="440">
        <v>0</v>
      </c>
      <c r="AL90" s="441">
        <v>0</v>
      </c>
      <c r="AM90" s="442" t="s">
        <v>29</v>
      </c>
      <c r="AN90" s="443">
        <v>0</v>
      </c>
      <c r="AO90" s="444">
        <v>0</v>
      </c>
      <c r="AP90" s="440">
        <v>0</v>
      </c>
      <c r="AQ90" s="441">
        <v>0</v>
      </c>
      <c r="AR90" s="477" t="s">
        <v>29</v>
      </c>
      <c r="AS90" s="443">
        <v>0</v>
      </c>
      <c r="AT90" s="444">
        <v>0</v>
      </c>
      <c r="AU90" s="440">
        <v>0</v>
      </c>
      <c r="AV90" s="441">
        <v>0</v>
      </c>
      <c r="AW90" s="477" t="s">
        <v>29</v>
      </c>
      <c r="AX90" s="481">
        <v>0</v>
      </c>
      <c r="AY90" s="444">
        <v>0</v>
      </c>
      <c r="AZ90" s="458" t="s">
        <v>29</v>
      </c>
      <c r="BA90" s="442" t="s">
        <v>29</v>
      </c>
      <c r="BB90" s="442" t="s">
        <v>29</v>
      </c>
      <c r="BC90" s="464" t="s">
        <v>29</v>
      </c>
      <c r="BD90" s="465" t="s">
        <v>29</v>
      </c>
      <c r="BE90" s="490">
        <v>0</v>
      </c>
      <c r="BF90" s="491">
        <v>0</v>
      </c>
      <c r="BG90" s="442" t="s">
        <v>29</v>
      </c>
      <c r="BH90" s="492">
        <v>0</v>
      </c>
      <c r="BI90" s="493">
        <v>0</v>
      </c>
      <c r="BJ90" s="498">
        <v>0</v>
      </c>
      <c r="BK90" s="498" t="s">
        <v>29</v>
      </c>
      <c r="BL90" s="442" t="s">
        <v>29</v>
      </c>
      <c r="BM90" s="498" t="s">
        <v>29</v>
      </c>
      <c r="BN90" s="458" t="s">
        <v>29</v>
      </c>
      <c r="BO90" s="442" t="s">
        <v>29</v>
      </c>
      <c r="BP90" s="442" t="s">
        <v>29</v>
      </c>
      <c r="BQ90" s="442" t="s">
        <v>29</v>
      </c>
      <c r="BR90" s="465" t="s">
        <v>29</v>
      </c>
      <c r="BS90" s="490" t="s">
        <v>29</v>
      </c>
      <c r="BT90" s="491" t="s">
        <v>29</v>
      </c>
      <c r="BU90" s="442" t="s">
        <v>29</v>
      </c>
      <c r="BV90" s="492" t="s">
        <v>29</v>
      </c>
      <c r="BW90" s="493" t="s">
        <v>29</v>
      </c>
      <c r="BX90" s="490" t="s">
        <v>29</v>
      </c>
      <c r="BY90" s="491" t="s">
        <v>29</v>
      </c>
      <c r="BZ90" s="442" t="s">
        <v>29</v>
      </c>
      <c r="CA90" s="492" t="s">
        <v>29</v>
      </c>
      <c r="CB90" s="493" t="s">
        <v>29</v>
      </c>
      <c r="CC90" s="477"/>
    </row>
    <row r="91" s="159" customFormat="1" outlineLevel="2" spans="1:81">
      <c r="A91" s="451" t="s">
        <v>110</v>
      </c>
      <c r="B91" s="440">
        <v>0</v>
      </c>
      <c r="C91" s="441">
        <v>0</v>
      </c>
      <c r="D91" s="442" t="s">
        <v>29</v>
      </c>
      <c r="E91" s="443">
        <v>0</v>
      </c>
      <c r="F91" s="444">
        <v>0</v>
      </c>
      <c r="G91" s="440">
        <v>0</v>
      </c>
      <c r="H91" s="441">
        <v>0</v>
      </c>
      <c r="I91" s="442" t="s">
        <v>29</v>
      </c>
      <c r="J91" s="443">
        <v>0</v>
      </c>
      <c r="K91" s="444">
        <v>0</v>
      </c>
      <c r="L91" s="440">
        <v>0</v>
      </c>
      <c r="M91" s="441">
        <v>0</v>
      </c>
      <c r="N91" s="442" t="s">
        <v>29</v>
      </c>
      <c r="O91" s="443">
        <v>0</v>
      </c>
      <c r="P91" s="444">
        <v>0</v>
      </c>
      <c r="Q91" s="440">
        <v>0</v>
      </c>
      <c r="R91" s="441">
        <v>0</v>
      </c>
      <c r="S91" s="442" t="s">
        <v>29</v>
      </c>
      <c r="T91" s="443">
        <v>0</v>
      </c>
      <c r="U91" s="444">
        <v>0</v>
      </c>
      <c r="V91" s="458" t="s">
        <v>29</v>
      </c>
      <c r="W91" s="442" t="s">
        <v>29</v>
      </c>
      <c r="X91" s="442" t="s">
        <v>29</v>
      </c>
      <c r="Y91" s="464" t="s">
        <v>29</v>
      </c>
      <c r="Z91" s="465" t="s">
        <v>29</v>
      </c>
      <c r="AA91" s="440">
        <v>0</v>
      </c>
      <c r="AB91" s="441">
        <v>0</v>
      </c>
      <c r="AC91" s="442" t="s">
        <v>29</v>
      </c>
      <c r="AD91" s="443">
        <v>0</v>
      </c>
      <c r="AE91" s="466">
        <v>0</v>
      </c>
      <c r="AF91" s="440">
        <v>0</v>
      </c>
      <c r="AG91" s="441">
        <v>0</v>
      </c>
      <c r="AH91" s="442" t="s">
        <v>29</v>
      </c>
      <c r="AI91" s="443">
        <v>0</v>
      </c>
      <c r="AJ91" s="444">
        <v>0</v>
      </c>
      <c r="AK91" s="440">
        <v>0</v>
      </c>
      <c r="AL91" s="441">
        <v>0</v>
      </c>
      <c r="AM91" s="442" t="s">
        <v>29</v>
      </c>
      <c r="AN91" s="443">
        <v>0</v>
      </c>
      <c r="AO91" s="444">
        <v>0</v>
      </c>
      <c r="AP91" s="440">
        <v>0</v>
      </c>
      <c r="AQ91" s="441">
        <v>0</v>
      </c>
      <c r="AR91" s="477" t="s">
        <v>29</v>
      </c>
      <c r="AS91" s="443">
        <v>0</v>
      </c>
      <c r="AT91" s="444">
        <v>0</v>
      </c>
      <c r="AU91" s="440">
        <v>0</v>
      </c>
      <c r="AV91" s="441">
        <v>0</v>
      </c>
      <c r="AW91" s="477" t="s">
        <v>29</v>
      </c>
      <c r="AX91" s="481">
        <v>0</v>
      </c>
      <c r="AY91" s="444">
        <v>0</v>
      </c>
      <c r="AZ91" s="458" t="s">
        <v>29</v>
      </c>
      <c r="BA91" s="442" t="s">
        <v>29</v>
      </c>
      <c r="BB91" s="442" t="s">
        <v>29</v>
      </c>
      <c r="BC91" s="464" t="s">
        <v>29</v>
      </c>
      <c r="BD91" s="465" t="s">
        <v>29</v>
      </c>
      <c r="BE91" s="490">
        <v>0</v>
      </c>
      <c r="BF91" s="491">
        <v>45</v>
      </c>
      <c r="BG91" s="442">
        <v>0</v>
      </c>
      <c r="BH91" s="492">
        <v>-45</v>
      </c>
      <c r="BI91" s="493">
        <v>0</v>
      </c>
      <c r="BJ91" s="498" t="s">
        <v>29</v>
      </c>
      <c r="BK91" s="498">
        <v>0</v>
      </c>
      <c r="BL91" s="442" t="s">
        <v>29</v>
      </c>
      <c r="BM91" s="498" t="s">
        <v>29</v>
      </c>
      <c r="BN91" s="458" t="s">
        <v>29</v>
      </c>
      <c r="BO91" s="442" t="s">
        <v>29</v>
      </c>
      <c r="BP91" s="442" t="s">
        <v>29</v>
      </c>
      <c r="BQ91" s="442" t="s">
        <v>29</v>
      </c>
      <c r="BR91" s="465" t="s">
        <v>29</v>
      </c>
      <c r="BS91" s="490" t="s">
        <v>29</v>
      </c>
      <c r="BT91" s="491" t="s">
        <v>29</v>
      </c>
      <c r="BU91" s="442" t="s">
        <v>29</v>
      </c>
      <c r="BV91" s="492" t="s">
        <v>29</v>
      </c>
      <c r="BW91" s="493" t="s">
        <v>29</v>
      </c>
      <c r="BX91" s="490" t="s">
        <v>29</v>
      </c>
      <c r="BY91" s="491" t="s">
        <v>29</v>
      </c>
      <c r="BZ91" s="442" t="s">
        <v>29</v>
      </c>
      <c r="CA91" s="492" t="s">
        <v>29</v>
      </c>
      <c r="CB91" s="493" t="s">
        <v>29</v>
      </c>
      <c r="CC91" s="477"/>
    </row>
    <row r="92" s="159" customFormat="1" outlineLevel="2" spans="1:81">
      <c r="A92" s="451" t="s">
        <v>111</v>
      </c>
      <c r="B92" s="440">
        <v>0</v>
      </c>
      <c r="C92" s="441">
        <v>0</v>
      </c>
      <c r="D92" s="442" t="s">
        <v>29</v>
      </c>
      <c r="E92" s="443">
        <v>0</v>
      </c>
      <c r="F92" s="444">
        <v>0</v>
      </c>
      <c r="G92" s="440">
        <v>0</v>
      </c>
      <c r="H92" s="441">
        <v>0</v>
      </c>
      <c r="I92" s="442" t="s">
        <v>29</v>
      </c>
      <c r="J92" s="443">
        <v>0</v>
      </c>
      <c r="K92" s="444">
        <v>0</v>
      </c>
      <c r="L92" s="440">
        <v>0</v>
      </c>
      <c r="M92" s="441">
        <v>0</v>
      </c>
      <c r="N92" s="442" t="s">
        <v>29</v>
      </c>
      <c r="O92" s="443">
        <v>0</v>
      </c>
      <c r="P92" s="444">
        <v>0</v>
      </c>
      <c r="Q92" s="440">
        <v>0</v>
      </c>
      <c r="R92" s="441">
        <v>0</v>
      </c>
      <c r="S92" s="442" t="s">
        <v>29</v>
      </c>
      <c r="T92" s="443">
        <v>0</v>
      </c>
      <c r="U92" s="444">
        <v>0</v>
      </c>
      <c r="V92" s="458" t="s">
        <v>29</v>
      </c>
      <c r="W92" s="442" t="s">
        <v>29</v>
      </c>
      <c r="X92" s="442" t="s">
        <v>29</v>
      </c>
      <c r="Y92" s="464" t="s">
        <v>29</v>
      </c>
      <c r="Z92" s="465" t="s">
        <v>29</v>
      </c>
      <c r="AA92" s="440">
        <v>0</v>
      </c>
      <c r="AB92" s="441">
        <v>0</v>
      </c>
      <c r="AC92" s="442" t="s">
        <v>29</v>
      </c>
      <c r="AD92" s="443">
        <v>0</v>
      </c>
      <c r="AE92" s="466">
        <v>0</v>
      </c>
      <c r="AF92" s="440">
        <v>0</v>
      </c>
      <c r="AG92" s="441">
        <v>0</v>
      </c>
      <c r="AH92" s="442" t="s">
        <v>29</v>
      </c>
      <c r="AI92" s="443">
        <v>0</v>
      </c>
      <c r="AJ92" s="444">
        <v>0</v>
      </c>
      <c r="AK92" s="440">
        <v>0</v>
      </c>
      <c r="AL92" s="441">
        <v>0</v>
      </c>
      <c r="AM92" s="442" t="s">
        <v>29</v>
      </c>
      <c r="AN92" s="443">
        <v>0</v>
      </c>
      <c r="AO92" s="444">
        <v>0</v>
      </c>
      <c r="AP92" s="440">
        <v>0</v>
      </c>
      <c r="AQ92" s="441">
        <v>0</v>
      </c>
      <c r="AR92" s="477" t="s">
        <v>29</v>
      </c>
      <c r="AS92" s="443">
        <v>0</v>
      </c>
      <c r="AT92" s="444">
        <v>0</v>
      </c>
      <c r="AU92" s="440">
        <v>0</v>
      </c>
      <c r="AV92" s="441">
        <v>0</v>
      </c>
      <c r="AW92" s="477" t="s">
        <v>29</v>
      </c>
      <c r="AX92" s="481">
        <v>0</v>
      </c>
      <c r="AY92" s="444">
        <v>0</v>
      </c>
      <c r="AZ92" s="458" t="s">
        <v>29</v>
      </c>
      <c r="BA92" s="442" t="s">
        <v>29</v>
      </c>
      <c r="BB92" s="442" t="s">
        <v>29</v>
      </c>
      <c r="BC92" s="464" t="s">
        <v>29</v>
      </c>
      <c r="BD92" s="465" t="s">
        <v>29</v>
      </c>
      <c r="BE92" s="490">
        <v>0</v>
      </c>
      <c r="BF92" s="491">
        <v>0</v>
      </c>
      <c r="BG92" s="442" t="s">
        <v>29</v>
      </c>
      <c r="BH92" s="492">
        <v>0</v>
      </c>
      <c r="BI92" s="493">
        <v>0</v>
      </c>
      <c r="BJ92" s="498" t="s">
        <v>29</v>
      </c>
      <c r="BK92" s="498" t="s">
        <v>29</v>
      </c>
      <c r="BL92" s="442" t="s">
        <v>29</v>
      </c>
      <c r="BM92" s="498" t="s">
        <v>29</v>
      </c>
      <c r="BN92" s="458" t="s">
        <v>29</v>
      </c>
      <c r="BO92" s="442" t="s">
        <v>29</v>
      </c>
      <c r="BP92" s="442" t="s">
        <v>29</v>
      </c>
      <c r="BQ92" s="442" t="s">
        <v>29</v>
      </c>
      <c r="BR92" s="465" t="s">
        <v>29</v>
      </c>
      <c r="BS92" s="490" t="s">
        <v>29</v>
      </c>
      <c r="BT92" s="491" t="s">
        <v>29</v>
      </c>
      <c r="BU92" s="442" t="s">
        <v>29</v>
      </c>
      <c r="BV92" s="492" t="s">
        <v>29</v>
      </c>
      <c r="BW92" s="493" t="s">
        <v>29</v>
      </c>
      <c r="BX92" s="490" t="s">
        <v>29</v>
      </c>
      <c r="BY92" s="491" t="s">
        <v>29</v>
      </c>
      <c r="BZ92" s="442" t="s">
        <v>29</v>
      </c>
      <c r="CA92" s="492" t="s">
        <v>29</v>
      </c>
      <c r="CB92" s="493" t="s">
        <v>29</v>
      </c>
      <c r="CC92" s="477"/>
    </row>
    <row r="93" s="159" customFormat="1" outlineLevel="2" spans="1:81">
      <c r="A93" s="451" t="s">
        <v>184</v>
      </c>
      <c r="B93" s="440">
        <v>0</v>
      </c>
      <c r="C93" s="441">
        <v>0</v>
      </c>
      <c r="D93" s="442" t="s">
        <v>29</v>
      </c>
      <c r="E93" s="443">
        <v>0</v>
      </c>
      <c r="F93" s="444">
        <v>0</v>
      </c>
      <c r="G93" s="440">
        <v>0</v>
      </c>
      <c r="H93" s="441">
        <v>0</v>
      </c>
      <c r="I93" s="442" t="s">
        <v>29</v>
      </c>
      <c r="J93" s="443">
        <v>0</v>
      </c>
      <c r="K93" s="444">
        <v>0</v>
      </c>
      <c r="L93" s="440">
        <v>0</v>
      </c>
      <c r="M93" s="441">
        <v>0</v>
      </c>
      <c r="N93" s="442" t="s">
        <v>29</v>
      </c>
      <c r="O93" s="443">
        <v>0</v>
      </c>
      <c r="P93" s="444">
        <v>0</v>
      </c>
      <c r="Q93" s="440">
        <v>0</v>
      </c>
      <c r="R93" s="441">
        <v>0</v>
      </c>
      <c r="S93" s="442" t="s">
        <v>29</v>
      </c>
      <c r="T93" s="443">
        <v>0</v>
      </c>
      <c r="U93" s="444">
        <v>0</v>
      </c>
      <c r="V93" s="458" t="s">
        <v>29</v>
      </c>
      <c r="W93" s="442" t="s">
        <v>29</v>
      </c>
      <c r="X93" s="442" t="s">
        <v>29</v>
      </c>
      <c r="Y93" s="464" t="s">
        <v>29</v>
      </c>
      <c r="Z93" s="465" t="s">
        <v>29</v>
      </c>
      <c r="AA93" s="440">
        <v>0</v>
      </c>
      <c r="AB93" s="441">
        <v>0</v>
      </c>
      <c r="AC93" s="442" t="s">
        <v>29</v>
      </c>
      <c r="AD93" s="443">
        <v>0</v>
      </c>
      <c r="AE93" s="466">
        <v>0</v>
      </c>
      <c r="AF93" s="440">
        <v>0</v>
      </c>
      <c r="AG93" s="441">
        <v>0</v>
      </c>
      <c r="AH93" s="442" t="s">
        <v>29</v>
      </c>
      <c r="AI93" s="443">
        <v>0</v>
      </c>
      <c r="AJ93" s="444">
        <v>0</v>
      </c>
      <c r="AK93" s="440">
        <v>0</v>
      </c>
      <c r="AL93" s="441">
        <v>0</v>
      </c>
      <c r="AM93" s="442" t="s">
        <v>29</v>
      </c>
      <c r="AN93" s="443">
        <v>0</v>
      </c>
      <c r="AO93" s="444">
        <v>0</v>
      </c>
      <c r="AP93" s="440">
        <v>0</v>
      </c>
      <c r="AQ93" s="441">
        <v>0</v>
      </c>
      <c r="AR93" s="477" t="s">
        <v>29</v>
      </c>
      <c r="AS93" s="443">
        <v>0</v>
      </c>
      <c r="AT93" s="444">
        <v>0</v>
      </c>
      <c r="AU93" s="440">
        <v>0</v>
      </c>
      <c r="AV93" s="441">
        <v>0</v>
      </c>
      <c r="AW93" s="477" t="s">
        <v>29</v>
      </c>
      <c r="AX93" s="481">
        <v>0</v>
      </c>
      <c r="AY93" s="444">
        <v>0</v>
      </c>
      <c r="AZ93" s="458" t="s">
        <v>29</v>
      </c>
      <c r="BA93" s="442" t="s">
        <v>29</v>
      </c>
      <c r="BB93" s="442" t="s">
        <v>29</v>
      </c>
      <c r="BC93" s="464" t="s">
        <v>29</v>
      </c>
      <c r="BD93" s="465" t="s">
        <v>29</v>
      </c>
      <c r="BE93" s="490">
        <v>0</v>
      </c>
      <c r="BF93" s="491">
        <v>0</v>
      </c>
      <c r="BG93" s="442" t="s">
        <v>29</v>
      </c>
      <c r="BH93" s="492">
        <v>0</v>
      </c>
      <c r="BI93" s="493">
        <v>0</v>
      </c>
      <c r="BJ93" s="498" t="s">
        <v>29</v>
      </c>
      <c r="BK93" s="498" t="s">
        <v>29</v>
      </c>
      <c r="BL93" s="442" t="s">
        <v>29</v>
      </c>
      <c r="BM93" s="498" t="s">
        <v>29</v>
      </c>
      <c r="BN93" s="458" t="s">
        <v>29</v>
      </c>
      <c r="BO93" s="442" t="s">
        <v>29</v>
      </c>
      <c r="BP93" s="442" t="s">
        <v>29</v>
      </c>
      <c r="BQ93" s="442" t="s">
        <v>29</v>
      </c>
      <c r="BR93" s="465" t="s">
        <v>29</v>
      </c>
      <c r="BS93" s="490" t="s">
        <v>29</v>
      </c>
      <c r="BT93" s="491" t="s">
        <v>29</v>
      </c>
      <c r="BU93" s="442" t="s">
        <v>29</v>
      </c>
      <c r="BV93" s="492" t="s">
        <v>29</v>
      </c>
      <c r="BW93" s="493" t="s">
        <v>29</v>
      </c>
      <c r="BX93" s="490" t="s">
        <v>29</v>
      </c>
      <c r="BY93" s="491" t="s">
        <v>29</v>
      </c>
      <c r="BZ93" s="442" t="s">
        <v>29</v>
      </c>
      <c r="CA93" s="492" t="s">
        <v>29</v>
      </c>
      <c r="CB93" s="493" t="s">
        <v>29</v>
      </c>
      <c r="CC93" s="477"/>
    </row>
    <row r="94" s="163" customFormat="1" spans="1:81">
      <c r="A94" s="445" t="s">
        <v>112</v>
      </c>
      <c r="B94" s="446">
        <v>43.448372</v>
      </c>
      <c r="C94" s="447">
        <v>97</v>
      </c>
      <c r="D94" s="448">
        <v>0.447921360824742</v>
      </c>
      <c r="E94" s="447">
        <v>-53.551628</v>
      </c>
      <c r="F94" s="449">
        <v>0</v>
      </c>
      <c r="G94" s="446">
        <v>0.767881</v>
      </c>
      <c r="H94" s="447">
        <v>0</v>
      </c>
      <c r="I94" s="448" t="s">
        <v>29</v>
      </c>
      <c r="J94" s="447">
        <v>0.767881</v>
      </c>
      <c r="K94" s="449">
        <v>0</v>
      </c>
      <c r="L94" s="446">
        <v>18.579441</v>
      </c>
      <c r="M94" s="447">
        <v>57.4</v>
      </c>
      <c r="N94" s="448">
        <v>0.323683641114983</v>
      </c>
      <c r="O94" s="447">
        <v>-38.820559</v>
      </c>
      <c r="P94" s="449">
        <v>0</v>
      </c>
      <c r="Q94" s="446">
        <v>-29.092099</v>
      </c>
      <c r="R94" s="447">
        <v>11.6</v>
      </c>
      <c r="S94" s="448">
        <v>-2.50793956896552</v>
      </c>
      <c r="T94" s="447">
        <v>-40.692099</v>
      </c>
      <c r="U94" s="459">
        <v>0</v>
      </c>
      <c r="V94" s="460">
        <v>-0.669578574773757</v>
      </c>
      <c r="W94" s="448">
        <v>0.119587628865979</v>
      </c>
      <c r="X94" s="448">
        <v>-5.5990622200909</v>
      </c>
      <c r="Y94" s="467">
        <v>-0.789166203639737</v>
      </c>
      <c r="Z94" s="468" t="s">
        <v>29</v>
      </c>
      <c r="AA94" s="446">
        <v>68.99977</v>
      </c>
      <c r="AB94" s="447">
        <v>42.1</v>
      </c>
      <c r="AC94" s="448">
        <v>1.63894940617577</v>
      </c>
      <c r="AD94" s="447">
        <v>26.89977</v>
      </c>
      <c r="AE94" s="469">
        <v>0</v>
      </c>
      <c r="AF94" s="446">
        <v>3.47254499999992</v>
      </c>
      <c r="AG94" s="447">
        <v>20.98842833</v>
      </c>
      <c r="AH94" s="448">
        <v>0.1654504541932</v>
      </c>
      <c r="AI94" s="447">
        <v>-17.5158833300001</v>
      </c>
      <c r="AJ94" s="449">
        <v>0</v>
      </c>
      <c r="AK94" s="446">
        <v>3.49999999999999e-5</v>
      </c>
      <c r="AL94" s="447">
        <v>0</v>
      </c>
      <c r="AM94" s="448" t="s">
        <v>29</v>
      </c>
      <c r="AN94" s="447">
        <v>3.49999999999999e-5</v>
      </c>
      <c r="AO94" s="449">
        <v>0</v>
      </c>
      <c r="AP94" s="446">
        <v>0</v>
      </c>
      <c r="AQ94" s="447">
        <v>0</v>
      </c>
      <c r="AR94" s="467" t="s">
        <v>29</v>
      </c>
      <c r="AS94" s="447">
        <v>0</v>
      </c>
      <c r="AT94" s="449">
        <v>0</v>
      </c>
      <c r="AU94" s="446">
        <v>-48.3712299999999</v>
      </c>
      <c r="AV94" s="447">
        <v>-23.48842833</v>
      </c>
      <c r="AW94" s="467">
        <v>-0.0593642673919992</v>
      </c>
      <c r="AX94" s="482">
        <v>-24.8828016699999</v>
      </c>
      <c r="AY94" s="449">
        <v>0</v>
      </c>
      <c r="AZ94" s="460">
        <v>-1.11330362389642</v>
      </c>
      <c r="BA94" s="448">
        <v>-0.242148745670103</v>
      </c>
      <c r="BB94" s="448">
        <v>-2.59760227464965</v>
      </c>
      <c r="BC94" s="467">
        <v>-0.871154878226321</v>
      </c>
      <c r="BD94" s="468" t="s">
        <v>29</v>
      </c>
      <c r="BE94" s="494">
        <v>225</v>
      </c>
      <c r="BF94" s="495">
        <v>117</v>
      </c>
      <c r="BG94" s="448">
        <v>1.92307692307692</v>
      </c>
      <c r="BH94" s="448">
        <v>108</v>
      </c>
      <c r="BI94" s="496">
        <v>4.99999999666667</v>
      </c>
      <c r="BJ94" s="497">
        <v>0.152557485955056</v>
      </c>
      <c r="BK94" s="497">
        <v>0.690883190883191</v>
      </c>
      <c r="BL94" s="448">
        <v>0.22081516523804</v>
      </c>
      <c r="BM94" s="497">
        <v>-0.538325704928135</v>
      </c>
      <c r="BN94" s="460">
        <v>1.58808643048812</v>
      </c>
      <c r="BO94" s="448">
        <v>0.434020618556701</v>
      </c>
      <c r="BP94" s="448">
        <v>3.65901149067334</v>
      </c>
      <c r="BQ94" s="448">
        <v>1.15406581193142</v>
      </c>
      <c r="BR94" s="468" t="s">
        <v>29</v>
      </c>
      <c r="BS94" s="494">
        <v>0.629688649686803</v>
      </c>
      <c r="BT94" s="495">
        <v>2.30403800475059</v>
      </c>
      <c r="BU94" s="448">
        <v>0.2732978572352</v>
      </c>
      <c r="BV94" s="448">
        <v>-1.67434935506379</v>
      </c>
      <c r="BW94" s="496" t="s">
        <v>29</v>
      </c>
      <c r="BX94" s="494">
        <v>-0.701034655622764</v>
      </c>
      <c r="BY94" s="495">
        <v>-0.557919912826603</v>
      </c>
      <c r="BZ94" s="448">
        <v>0.743485149918569</v>
      </c>
      <c r="CA94" s="448">
        <v>-0.143114742796161</v>
      </c>
      <c r="CB94" s="496" t="s">
        <v>29</v>
      </c>
      <c r="CC94" s="477"/>
    </row>
    <row r="95" s="163" customFormat="1" spans="1:81">
      <c r="A95" s="445" t="s">
        <v>113</v>
      </c>
      <c r="B95" s="446">
        <v>0</v>
      </c>
      <c r="C95" s="447">
        <v>0</v>
      </c>
      <c r="D95" s="448" t="s">
        <v>29</v>
      </c>
      <c r="E95" s="447">
        <v>0</v>
      </c>
      <c r="F95" s="449">
        <v>0</v>
      </c>
      <c r="G95" s="446">
        <v>0</v>
      </c>
      <c r="H95" s="447">
        <v>0</v>
      </c>
      <c r="I95" s="448" t="s">
        <v>29</v>
      </c>
      <c r="J95" s="447">
        <v>0</v>
      </c>
      <c r="K95" s="449">
        <v>0</v>
      </c>
      <c r="L95" s="446">
        <v>0</v>
      </c>
      <c r="M95" s="447">
        <v>0</v>
      </c>
      <c r="N95" s="448" t="s">
        <v>29</v>
      </c>
      <c r="O95" s="447">
        <v>0</v>
      </c>
      <c r="P95" s="449">
        <v>0</v>
      </c>
      <c r="Q95" s="446">
        <v>0</v>
      </c>
      <c r="R95" s="447">
        <v>0</v>
      </c>
      <c r="S95" s="448" t="s">
        <v>29</v>
      </c>
      <c r="T95" s="447">
        <v>0</v>
      </c>
      <c r="U95" s="459">
        <v>0</v>
      </c>
      <c r="V95" s="460" t="s">
        <v>29</v>
      </c>
      <c r="W95" s="448" t="s">
        <v>29</v>
      </c>
      <c r="X95" s="448" t="s">
        <v>29</v>
      </c>
      <c r="Y95" s="467" t="s">
        <v>29</v>
      </c>
      <c r="Z95" s="468" t="s">
        <v>29</v>
      </c>
      <c r="AA95" s="446">
        <v>18.152952</v>
      </c>
      <c r="AB95" s="447">
        <v>18.12821519</v>
      </c>
      <c r="AC95" s="448">
        <v>1.00136454746045</v>
      </c>
      <c r="AD95" s="447">
        <v>0.0247368100000109</v>
      </c>
      <c r="AE95" s="469">
        <v>11.026065</v>
      </c>
      <c r="AF95" s="446">
        <v>3.662331</v>
      </c>
      <c r="AG95" s="447">
        <v>5.49635</v>
      </c>
      <c r="AH95" s="448">
        <v>0.666320558188616</v>
      </c>
      <c r="AI95" s="447">
        <v>-1.834019</v>
      </c>
      <c r="AJ95" s="449">
        <v>4.369228</v>
      </c>
      <c r="AK95" s="446">
        <v>0</v>
      </c>
      <c r="AL95" s="447">
        <v>0</v>
      </c>
      <c r="AM95" s="448" t="s">
        <v>29</v>
      </c>
      <c r="AN95" s="447">
        <v>0</v>
      </c>
      <c r="AO95" s="449">
        <v>0</v>
      </c>
      <c r="AP95" s="446">
        <v>0</v>
      </c>
      <c r="AQ95" s="447">
        <v>0</v>
      </c>
      <c r="AR95" s="467" t="s">
        <v>29</v>
      </c>
      <c r="AS95" s="447">
        <v>0</v>
      </c>
      <c r="AT95" s="449">
        <v>0</v>
      </c>
      <c r="AU95" s="446">
        <v>-21.815283</v>
      </c>
      <c r="AV95" s="469">
        <v>-23.62456519</v>
      </c>
      <c r="AW95" s="467">
        <v>1.07658478263828</v>
      </c>
      <c r="AX95" s="483">
        <v>1.80928218999999</v>
      </c>
      <c r="AY95" s="449">
        <v>-15.395293</v>
      </c>
      <c r="AZ95" s="460" t="s">
        <v>29</v>
      </c>
      <c r="BA95" s="448" t="s">
        <v>29</v>
      </c>
      <c r="BB95" s="448" t="s">
        <v>29</v>
      </c>
      <c r="BC95" s="467" t="s">
        <v>29</v>
      </c>
      <c r="BD95" s="468" t="s">
        <v>29</v>
      </c>
      <c r="BE95" s="494">
        <v>13</v>
      </c>
      <c r="BF95" s="495">
        <v>10</v>
      </c>
      <c r="BG95" s="448">
        <v>1.3</v>
      </c>
      <c r="BH95" s="448">
        <v>3</v>
      </c>
      <c r="BI95" s="496">
        <v>4.41666667</v>
      </c>
      <c r="BJ95" s="497">
        <v>0</v>
      </c>
      <c r="BK95" s="497">
        <v>0</v>
      </c>
      <c r="BL95" s="448" t="s">
        <v>29</v>
      </c>
      <c r="BM95" s="497">
        <v>0</v>
      </c>
      <c r="BN95" s="460" t="s">
        <v>29</v>
      </c>
      <c r="BO95" s="448" t="s">
        <v>29</v>
      </c>
      <c r="BP95" s="448" t="s">
        <v>29</v>
      </c>
      <c r="BQ95" s="448" t="s">
        <v>29</v>
      </c>
      <c r="BR95" s="468" t="s">
        <v>29</v>
      </c>
      <c r="BS95" s="494">
        <v>0</v>
      </c>
      <c r="BT95" s="495">
        <v>0</v>
      </c>
      <c r="BU95" s="448" t="s">
        <v>29</v>
      </c>
      <c r="BV95" s="448">
        <v>0</v>
      </c>
      <c r="BW95" s="496">
        <v>0</v>
      </c>
      <c r="BX95" s="494">
        <v>-1.20174850900283</v>
      </c>
      <c r="BY95" s="495">
        <v>-1.30319311318811</v>
      </c>
      <c r="BZ95" s="448">
        <v>1.07784310948137</v>
      </c>
      <c r="CA95" s="448">
        <v>0.101444604185272</v>
      </c>
      <c r="CB95" s="496">
        <v>-1.39626358088765</v>
      </c>
      <c r="CC95" s="477"/>
    </row>
    <row r="96" s="159" customFormat="1" ht="16.2" spans="1:81">
      <c r="A96" s="213" t="s">
        <v>185</v>
      </c>
      <c r="B96" s="214">
        <v>183.464776</v>
      </c>
      <c r="C96" s="215">
        <v>568.88</v>
      </c>
      <c r="D96" s="238">
        <v>0.322501715651807</v>
      </c>
      <c r="E96" s="215">
        <v>-385.415224</v>
      </c>
      <c r="F96" s="217">
        <v>118.556962</v>
      </c>
      <c r="G96" s="214">
        <v>4.758866</v>
      </c>
      <c r="H96" s="215">
        <v>1.2</v>
      </c>
      <c r="I96" s="238">
        <v>3.96572166666666</v>
      </c>
      <c r="J96" s="215">
        <v>3.558866</v>
      </c>
      <c r="K96" s="217">
        <v>0.923532999999998</v>
      </c>
      <c r="L96" s="214">
        <v>130.002346</v>
      </c>
      <c r="M96" s="215">
        <v>450.3</v>
      </c>
      <c r="N96" s="238">
        <v>0.288701634465912</v>
      </c>
      <c r="O96" s="215">
        <v>-320.297654</v>
      </c>
      <c r="P96" s="217">
        <v>81.1237609999999</v>
      </c>
      <c r="Q96" s="214">
        <v>-4.48958500000025</v>
      </c>
      <c r="R96" s="215">
        <v>89.38000032</v>
      </c>
      <c r="S96" s="238">
        <v>-0.0502303086140809</v>
      </c>
      <c r="T96" s="215">
        <v>-93.8695853200003</v>
      </c>
      <c r="U96" s="217">
        <v>19.224827</v>
      </c>
      <c r="V96" s="237">
        <v>-0.0244711006542218</v>
      </c>
      <c r="W96" s="238">
        <v>0.157115736745887</v>
      </c>
      <c r="X96" s="238">
        <v>-0.155752066349665</v>
      </c>
      <c r="Y96" s="216">
        <v>-0.181586837400109</v>
      </c>
      <c r="Z96" s="257">
        <v>0.16215687949224</v>
      </c>
      <c r="AA96" s="214">
        <v>118.991804</v>
      </c>
      <c r="AB96" s="215">
        <v>96.56394089</v>
      </c>
      <c r="AC96" s="238">
        <v>1.23225919430472</v>
      </c>
      <c r="AD96" s="215">
        <v>22.4278631099998</v>
      </c>
      <c r="AE96" s="328">
        <v>47.246957</v>
      </c>
      <c r="AF96" s="214">
        <v>23.8022029999999</v>
      </c>
      <c r="AG96" s="215">
        <v>54.08960633</v>
      </c>
      <c r="AH96" s="238">
        <v>0.440051326215668</v>
      </c>
      <c r="AI96" s="215">
        <v>-30.2874033300001</v>
      </c>
      <c r="AJ96" s="217">
        <v>6.97193</v>
      </c>
      <c r="AK96" s="214">
        <v>3.49999999999999e-5</v>
      </c>
      <c r="AL96" s="215">
        <v>0</v>
      </c>
      <c r="AM96" s="238" t="s">
        <v>29</v>
      </c>
      <c r="AN96" s="215">
        <v>3.49999999999999e-5</v>
      </c>
      <c r="AO96" s="217">
        <v>0</v>
      </c>
      <c r="AP96" s="214">
        <v>0</v>
      </c>
      <c r="AQ96" s="215">
        <v>0</v>
      </c>
      <c r="AR96" s="216" t="s">
        <v>29</v>
      </c>
      <c r="AS96" s="215">
        <v>0</v>
      </c>
      <c r="AT96" s="217">
        <v>0</v>
      </c>
      <c r="AU96" s="214">
        <v>-94.090408</v>
      </c>
      <c r="AV96" s="215">
        <v>-33.2735472199999</v>
      </c>
      <c r="AW96" s="216">
        <v>-0.827784106632445</v>
      </c>
      <c r="AX96" s="488">
        <v>-60.8168607800001</v>
      </c>
      <c r="AY96" s="217">
        <v>-17.709219</v>
      </c>
      <c r="AZ96" s="237">
        <v>-0.512852712392051</v>
      </c>
      <c r="BA96" s="238">
        <v>-0.0584895711222049</v>
      </c>
      <c r="BB96" s="238">
        <v>-6.7682761653445</v>
      </c>
      <c r="BC96" s="216">
        <v>-0.454363141269846</v>
      </c>
      <c r="BD96" s="257">
        <v>-0.149373083632153</v>
      </c>
      <c r="BE96" s="292">
        <v>344</v>
      </c>
      <c r="BF96" s="293">
        <v>234</v>
      </c>
      <c r="BG96" s="238">
        <v>1.47008547008547</v>
      </c>
      <c r="BH96" s="238">
        <v>110</v>
      </c>
      <c r="BI96" s="279">
        <v>86.3333333366667</v>
      </c>
      <c r="BJ96" s="504">
        <v>0.430870775011742</v>
      </c>
      <c r="BK96" s="504">
        <v>2.02017045454545</v>
      </c>
      <c r="BL96" s="238">
        <v>0.213284366199034</v>
      </c>
      <c r="BM96" s="504">
        <v>-1.58929967953371</v>
      </c>
      <c r="BN96" s="237">
        <v>0.648581196861461</v>
      </c>
      <c r="BO96" s="238">
        <v>0.169743954594994</v>
      </c>
      <c r="BP96" s="238">
        <v>3.82093841520875</v>
      </c>
      <c r="BQ96" s="238">
        <v>0.478837242266468</v>
      </c>
      <c r="BR96" s="257">
        <v>0.398516933994986</v>
      </c>
      <c r="BS96" s="292">
        <v>1.54182699843764</v>
      </c>
      <c r="BT96" s="293">
        <v>5.89122600793639</v>
      </c>
      <c r="BU96" s="238">
        <v>0.261715812016134</v>
      </c>
      <c r="BV96" s="238">
        <v>-4.34939900949875</v>
      </c>
      <c r="BW96" s="279">
        <v>2.50930365737628</v>
      </c>
      <c r="BX96" s="292">
        <v>-0.790730158188039</v>
      </c>
      <c r="BY96" s="293">
        <v>-0.344575282588179</v>
      </c>
      <c r="BZ96" s="238">
        <v>-0.294796516594852</v>
      </c>
      <c r="CA96" s="238">
        <v>-0.44615487559986</v>
      </c>
      <c r="CB96" s="279">
        <v>-0.374822425071735</v>
      </c>
      <c r="CC96" s="477"/>
    </row>
    <row r="97" s="159" customFormat="1" ht="16.2" spans="1:16366">
      <c r="A97" s="507" t="s">
        <v>115</v>
      </c>
      <c r="B97" s="508">
        <v>651.685811999999</v>
      </c>
      <c r="C97" s="509">
        <v>1193.15968664</v>
      </c>
      <c r="D97" s="510">
        <v>0.546184906594674</v>
      </c>
      <c r="E97" s="509">
        <v>-541.473874640001</v>
      </c>
      <c r="F97" s="511">
        <v>844.589311999999</v>
      </c>
      <c r="G97" s="508">
        <v>45.2214609999999</v>
      </c>
      <c r="H97" s="509">
        <v>63.42616453</v>
      </c>
      <c r="I97" s="510">
        <v>0.71297801680268</v>
      </c>
      <c r="J97" s="509">
        <v>-18.2047035300001</v>
      </c>
      <c r="K97" s="511">
        <v>209.007476</v>
      </c>
      <c r="L97" s="508">
        <v>352.329339</v>
      </c>
      <c r="M97" s="509">
        <v>737.12256</v>
      </c>
      <c r="N97" s="510">
        <v>0.4779793186631</v>
      </c>
      <c r="O97" s="509">
        <v>-384.793221</v>
      </c>
      <c r="P97" s="511">
        <v>262.617336999999</v>
      </c>
      <c r="Q97" s="508">
        <v>141.232279</v>
      </c>
      <c r="R97" s="509">
        <v>268.76103743</v>
      </c>
      <c r="S97" s="510">
        <v>0.525493874969821</v>
      </c>
      <c r="T97" s="509">
        <v>-127.52875843</v>
      </c>
      <c r="U97" s="511">
        <v>339.143133</v>
      </c>
      <c r="V97" s="515">
        <v>0.216718357833452</v>
      </c>
      <c r="W97" s="510">
        <v>0.225251523697423</v>
      </c>
      <c r="X97" s="510">
        <v>0.962117166961173</v>
      </c>
      <c r="Y97" s="516">
        <v>-0.00853316586397093</v>
      </c>
      <c r="Z97" s="517">
        <v>0.40154798099079</v>
      </c>
      <c r="AA97" s="508">
        <v>304.358211999999</v>
      </c>
      <c r="AB97" s="509">
        <v>352.45399329</v>
      </c>
      <c r="AC97" s="510">
        <v>0.863540257152294</v>
      </c>
      <c r="AD97" s="509">
        <v>-48.0957812900007</v>
      </c>
      <c r="AE97" s="518">
        <v>141.215092</v>
      </c>
      <c r="AF97" s="508">
        <v>143.791177</v>
      </c>
      <c r="AG97" s="509">
        <v>156.8597741</v>
      </c>
      <c r="AH97" s="510">
        <v>0.916686115513154</v>
      </c>
      <c r="AI97" s="509">
        <v>-13.0685971000002</v>
      </c>
      <c r="AJ97" s="511">
        <v>106.975446999999</v>
      </c>
      <c r="AK97" s="508">
        <v>0.388375</v>
      </c>
      <c r="AL97" s="509">
        <v>0.21</v>
      </c>
      <c r="AM97" s="510">
        <v>1.84940476190476</v>
      </c>
      <c r="AN97" s="509">
        <v>0.178375</v>
      </c>
      <c r="AO97" s="511">
        <v>0.1684</v>
      </c>
      <c r="AP97" s="508">
        <v>0.00668399999999999</v>
      </c>
      <c r="AQ97" s="509">
        <v>0</v>
      </c>
      <c r="AR97" s="516" t="s">
        <v>29</v>
      </c>
      <c r="AS97" s="509">
        <v>0.00668399999999999</v>
      </c>
      <c r="AT97" s="511">
        <v>0.0886289999999999</v>
      </c>
      <c r="AU97" s="508">
        <v>-193.694204</v>
      </c>
      <c r="AV97" s="509">
        <v>-116.49280528</v>
      </c>
      <c r="AW97" s="516">
        <v>1.66271387777502</v>
      </c>
      <c r="AX97" s="519">
        <v>-77.2013987199997</v>
      </c>
      <c r="AY97" s="511">
        <v>124.853731000001</v>
      </c>
      <c r="AZ97" s="458">
        <v>-0.29722022550339</v>
      </c>
      <c r="BA97" s="442">
        <v>-0.0976338763238387</v>
      </c>
      <c r="BB97" s="442">
        <v>-1.04423256245147</v>
      </c>
      <c r="BC97" s="464">
        <v>-0.199586349179551</v>
      </c>
      <c r="BD97" s="465">
        <v>0.147827742106215</v>
      </c>
      <c r="BE97" s="490">
        <v>1361</v>
      </c>
      <c r="BF97" s="491">
        <v>931</v>
      </c>
      <c r="BG97" s="442">
        <v>1.46186895810956</v>
      </c>
      <c r="BH97" s="492">
        <v>430</v>
      </c>
      <c r="BI97" s="493">
        <v>415.916666656667</v>
      </c>
      <c r="BJ97" s="498">
        <v>0.400642943563261</v>
      </c>
      <c r="BK97" s="498">
        <v>1.06722691112701</v>
      </c>
      <c r="BL97" s="442">
        <v>0.375405585622062</v>
      </c>
      <c r="BM97" s="498">
        <v>-0.666583967563752</v>
      </c>
      <c r="BN97" s="458">
        <v>0.467032128666321</v>
      </c>
      <c r="BO97" s="442">
        <v>0.295395492519973</v>
      </c>
      <c r="BP97" s="442">
        <v>1.58104013261049</v>
      </c>
      <c r="BQ97" s="442">
        <v>0.171636636146347</v>
      </c>
      <c r="BR97" s="465">
        <v>0.167199714693998</v>
      </c>
      <c r="BS97" s="490">
        <v>2.14118031420161</v>
      </c>
      <c r="BT97" s="491">
        <v>3.38529200790829</v>
      </c>
      <c r="BU97" s="442">
        <v>0.632495013487657</v>
      </c>
      <c r="BV97" s="492">
        <v>-1.24411169370668</v>
      </c>
      <c r="BW97" s="493">
        <v>5.98087144963231</v>
      </c>
      <c r="BX97" s="490">
        <v>-0.636402095830422</v>
      </c>
      <c r="BY97" s="491">
        <v>-0.330519181220198</v>
      </c>
      <c r="BZ97" s="442">
        <v>0.0745380843526912</v>
      </c>
      <c r="CA97" s="492">
        <v>-0.305882914610224</v>
      </c>
      <c r="CB97" s="493">
        <v>0.884138722226667</v>
      </c>
      <c r="CC97" s="477"/>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451" t="s">
        <v>116</v>
      </c>
      <c r="B98" s="440">
        <v>0</v>
      </c>
      <c r="C98" s="441">
        <v>0</v>
      </c>
      <c r="D98" s="442" t="s">
        <v>29</v>
      </c>
      <c r="E98" s="443">
        <v>0</v>
      </c>
      <c r="F98" s="444">
        <v>0</v>
      </c>
      <c r="G98" s="440">
        <v>0</v>
      </c>
      <c r="H98" s="441">
        <v>0</v>
      </c>
      <c r="I98" s="442" t="s">
        <v>29</v>
      </c>
      <c r="J98" s="443">
        <v>0</v>
      </c>
      <c r="K98" s="444">
        <v>0</v>
      </c>
      <c r="L98" s="440">
        <v>0</v>
      </c>
      <c r="M98" s="441">
        <v>0</v>
      </c>
      <c r="N98" s="442" t="s">
        <v>29</v>
      </c>
      <c r="O98" s="443">
        <v>0</v>
      </c>
      <c r="P98" s="444">
        <v>0</v>
      </c>
      <c r="Q98" s="440"/>
      <c r="R98" s="441"/>
      <c r="S98" s="442"/>
      <c r="T98" s="443"/>
      <c r="U98" s="444"/>
      <c r="V98" s="458"/>
      <c r="W98" s="442"/>
      <c r="X98" s="442"/>
      <c r="Y98" s="464"/>
      <c r="Z98" s="465"/>
      <c r="AA98" s="440">
        <v>23.245559</v>
      </c>
      <c r="AB98" s="441">
        <v>22.39550171</v>
      </c>
      <c r="AC98" s="442">
        <v>1.03795660847466</v>
      </c>
      <c r="AD98" s="443">
        <v>0.850057289999949</v>
      </c>
      <c r="AE98" s="466">
        <v>7.81597</v>
      </c>
      <c r="AF98" s="440">
        <v>7.896188</v>
      </c>
      <c r="AG98" s="441">
        <v>7.513813</v>
      </c>
      <c r="AH98" s="442">
        <v>1.05088960824551</v>
      </c>
      <c r="AI98" s="443">
        <v>0.382374999999997</v>
      </c>
      <c r="AJ98" s="444">
        <v>-9.51038700000001</v>
      </c>
      <c r="AK98" s="440">
        <v>0</v>
      </c>
      <c r="AL98" s="441">
        <v>0</v>
      </c>
      <c r="AM98" s="442" t="s">
        <v>29</v>
      </c>
      <c r="AN98" s="443">
        <v>0</v>
      </c>
      <c r="AO98" s="444">
        <v>0</v>
      </c>
      <c r="AP98" s="440">
        <v>0</v>
      </c>
      <c r="AQ98" s="441">
        <v>0</v>
      </c>
      <c r="AR98" s="477" t="s">
        <v>29</v>
      </c>
      <c r="AS98" s="443">
        <v>0</v>
      </c>
      <c r="AT98" s="444">
        <v>0</v>
      </c>
      <c r="AU98" s="440">
        <v>-31.1417469999999</v>
      </c>
      <c r="AV98" s="441">
        <v>-29.90931471</v>
      </c>
      <c r="AW98" s="477">
        <v>0.958794365502868</v>
      </c>
      <c r="AX98" s="481">
        <v>-1.23243228999995</v>
      </c>
      <c r="AY98" s="444">
        <v>1.694417</v>
      </c>
      <c r="AZ98" s="458" t="s">
        <v>29</v>
      </c>
      <c r="BA98" s="442" t="s">
        <v>29</v>
      </c>
      <c r="BB98" s="442" t="s">
        <v>29</v>
      </c>
      <c r="BC98" s="464" t="s">
        <v>29</v>
      </c>
      <c r="BD98" s="465" t="s">
        <v>29</v>
      </c>
      <c r="BE98" s="490">
        <v>10</v>
      </c>
      <c r="BF98" s="491">
        <v>8</v>
      </c>
      <c r="BG98" s="442">
        <v>1.25</v>
      </c>
      <c r="BH98" s="492">
        <v>2</v>
      </c>
      <c r="BI98" s="493">
        <v>7.16666667</v>
      </c>
      <c r="BJ98" s="498">
        <v>0</v>
      </c>
      <c r="BK98" s="498">
        <v>0</v>
      </c>
      <c r="BL98" s="442" t="s">
        <v>29</v>
      </c>
      <c r="BM98" s="498">
        <v>0</v>
      </c>
      <c r="BN98" s="458" t="s">
        <v>29</v>
      </c>
      <c r="BO98" s="442" t="s">
        <v>29</v>
      </c>
      <c r="BP98" s="442" t="s">
        <v>29</v>
      </c>
      <c r="BQ98" s="442" t="s">
        <v>29</v>
      </c>
      <c r="BR98" s="465" t="s">
        <v>29</v>
      </c>
      <c r="BS98" s="490">
        <v>0</v>
      </c>
      <c r="BT98" s="491">
        <v>0</v>
      </c>
      <c r="BU98" s="442" t="s">
        <v>29</v>
      </c>
      <c r="BV98" s="492">
        <v>0</v>
      </c>
      <c r="BW98" s="493">
        <v>0</v>
      </c>
      <c r="BX98" s="490">
        <v>-1.33968587290157</v>
      </c>
      <c r="BY98" s="491">
        <v>-1.33550545539442</v>
      </c>
      <c r="BZ98" s="442">
        <v>0.99686978627435</v>
      </c>
      <c r="CA98" s="492">
        <v>-0.00418041750715559</v>
      </c>
      <c r="CB98" s="493">
        <v>0.216789086959137</v>
      </c>
      <c r="CC98" s="477"/>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451" t="s">
        <v>117</v>
      </c>
      <c r="B99" s="440">
        <v>0</v>
      </c>
      <c r="C99" s="441">
        <v>0</v>
      </c>
      <c r="D99" s="442" t="s">
        <v>29</v>
      </c>
      <c r="E99" s="443">
        <v>0</v>
      </c>
      <c r="F99" s="444">
        <v>0</v>
      </c>
      <c r="G99" s="440">
        <v>0</v>
      </c>
      <c r="H99" s="441">
        <v>0</v>
      </c>
      <c r="I99" s="442" t="s">
        <v>29</v>
      </c>
      <c r="J99" s="443">
        <v>0</v>
      </c>
      <c r="K99" s="444">
        <v>0</v>
      </c>
      <c r="L99" s="440">
        <v>0</v>
      </c>
      <c r="M99" s="441">
        <v>0</v>
      </c>
      <c r="N99" s="442" t="s">
        <v>29</v>
      </c>
      <c r="O99" s="443">
        <v>0</v>
      </c>
      <c r="P99" s="444">
        <v>0</v>
      </c>
      <c r="Q99" s="440"/>
      <c r="R99" s="441"/>
      <c r="S99" s="442"/>
      <c r="T99" s="443"/>
      <c r="U99" s="444"/>
      <c r="V99" s="458"/>
      <c r="W99" s="442"/>
      <c r="X99" s="442"/>
      <c r="Y99" s="464"/>
      <c r="Z99" s="465"/>
      <c r="AA99" s="440">
        <v>13.303793</v>
      </c>
      <c r="AB99" s="441">
        <v>12.79253994</v>
      </c>
      <c r="AC99" s="442">
        <v>1.03996493756501</v>
      </c>
      <c r="AD99" s="443">
        <v>0.511253059999984</v>
      </c>
      <c r="AE99" s="466">
        <v>9.739083</v>
      </c>
      <c r="AF99" s="440">
        <v>3.249841</v>
      </c>
      <c r="AG99" s="441">
        <v>1.979675</v>
      </c>
      <c r="AH99" s="442">
        <v>1.64160329346989</v>
      </c>
      <c r="AI99" s="443">
        <v>1.270166</v>
      </c>
      <c r="AJ99" s="444">
        <v>-6.28650000000009</v>
      </c>
      <c r="AK99" s="440">
        <v>0</v>
      </c>
      <c r="AL99" s="441">
        <v>0</v>
      </c>
      <c r="AM99" s="442" t="s">
        <v>29</v>
      </c>
      <c r="AN99" s="443">
        <v>0</v>
      </c>
      <c r="AO99" s="444">
        <v>0</v>
      </c>
      <c r="AP99" s="440">
        <v>0</v>
      </c>
      <c r="AQ99" s="441">
        <v>0</v>
      </c>
      <c r="AR99" s="477" t="s">
        <v>29</v>
      </c>
      <c r="AS99" s="443">
        <v>0</v>
      </c>
      <c r="AT99" s="444">
        <v>0</v>
      </c>
      <c r="AU99" s="440">
        <v>-16.553634</v>
      </c>
      <c r="AV99" s="441">
        <v>-14.77221494</v>
      </c>
      <c r="AW99" s="477">
        <v>0.879407450593189</v>
      </c>
      <c r="AX99" s="481">
        <v>-1.78141905999998</v>
      </c>
      <c r="AY99" s="444">
        <v>-3.45258299999991</v>
      </c>
      <c r="AZ99" s="458" t="s">
        <v>29</v>
      </c>
      <c r="BA99" s="442" t="s">
        <v>29</v>
      </c>
      <c r="BB99" s="442" t="s">
        <v>29</v>
      </c>
      <c r="BC99" s="464" t="s">
        <v>29</v>
      </c>
      <c r="BD99" s="465" t="s">
        <v>29</v>
      </c>
      <c r="BE99" s="490">
        <v>7</v>
      </c>
      <c r="BF99" s="491">
        <v>8</v>
      </c>
      <c r="BG99" s="442">
        <v>0.875</v>
      </c>
      <c r="BH99" s="492">
        <v>-1</v>
      </c>
      <c r="BI99" s="493">
        <v>6.83333333</v>
      </c>
      <c r="BJ99" s="498">
        <v>0</v>
      </c>
      <c r="BK99" s="498">
        <v>0</v>
      </c>
      <c r="BL99" s="442" t="s">
        <v>29</v>
      </c>
      <c r="BM99" s="498">
        <v>0</v>
      </c>
      <c r="BN99" s="458" t="s">
        <v>29</v>
      </c>
      <c r="BO99" s="442" t="s">
        <v>29</v>
      </c>
      <c r="BP99" s="442" t="s">
        <v>29</v>
      </c>
      <c r="BQ99" s="442" t="s">
        <v>29</v>
      </c>
      <c r="BR99" s="465" t="s">
        <v>29</v>
      </c>
      <c r="BS99" s="490">
        <v>0</v>
      </c>
      <c r="BT99" s="491">
        <v>0</v>
      </c>
      <c r="BU99" s="442" t="s">
        <v>29</v>
      </c>
      <c r="BV99" s="492">
        <v>0</v>
      </c>
      <c r="BW99" s="493">
        <v>0</v>
      </c>
      <c r="BX99" s="490">
        <v>-1.24427928185593</v>
      </c>
      <c r="BY99" s="491">
        <v>-1.15475230167622</v>
      </c>
      <c r="BZ99" s="442">
        <v>0.922470836343209</v>
      </c>
      <c r="CA99" s="492">
        <v>-0.0895269801797118</v>
      </c>
      <c r="CB99" s="493">
        <v>-0.354508016822519</v>
      </c>
      <c r="CC99" s="477"/>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451" t="s">
        <v>118</v>
      </c>
      <c r="B100" s="440">
        <v>0</v>
      </c>
      <c r="C100" s="441">
        <v>0</v>
      </c>
      <c r="D100" s="442" t="s">
        <v>29</v>
      </c>
      <c r="E100" s="443">
        <v>0</v>
      </c>
      <c r="F100" s="444">
        <v>0</v>
      </c>
      <c r="G100" s="440">
        <v>0</v>
      </c>
      <c r="H100" s="441">
        <v>0</v>
      </c>
      <c r="I100" s="442" t="s">
        <v>29</v>
      </c>
      <c r="J100" s="443">
        <v>0</v>
      </c>
      <c r="K100" s="444">
        <v>0</v>
      </c>
      <c r="L100" s="440">
        <v>0</v>
      </c>
      <c r="M100" s="441">
        <v>0</v>
      </c>
      <c r="N100" s="442" t="s">
        <v>29</v>
      </c>
      <c r="O100" s="443">
        <v>0</v>
      </c>
      <c r="P100" s="444">
        <v>0</v>
      </c>
      <c r="Q100" s="440"/>
      <c r="R100" s="441"/>
      <c r="S100" s="442"/>
      <c r="T100" s="443"/>
      <c r="U100" s="444"/>
      <c r="V100" s="458"/>
      <c r="W100" s="442"/>
      <c r="X100" s="442"/>
      <c r="Y100" s="464"/>
      <c r="Z100" s="465"/>
      <c r="AA100" s="440">
        <v>17.77533</v>
      </c>
      <c r="AB100" s="441">
        <v>16.98901437</v>
      </c>
      <c r="AC100" s="442">
        <v>1.04628376978646</v>
      </c>
      <c r="AD100" s="443">
        <v>0.786315629999962</v>
      </c>
      <c r="AE100" s="466">
        <v>16.292176</v>
      </c>
      <c r="AF100" s="440">
        <v>0.645864</v>
      </c>
      <c r="AG100" s="441">
        <v>0.713048</v>
      </c>
      <c r="AH100" s="442">
        <v>0.90577913408354</v>
      </c>
      <c r="AI100" s="443">
        <v>-0.0671840000000002</v>
      </c>
      <c r="AJ100" s="444">
        <v>-25.166245</v>
      </c>
      <c r="AK100" s="440">
        <v>0</v>
      </c>
      <c r="AL100" s="441">
        <v>0</v>
      </c>
      <c r="AM100" s="442" t="s">
        <v>29</v>
      </c>
      <c r="AN100" s="443">
        <v>0</v>
      </c>
      <c r="AO100" s="444">
        <v>0</v>
      </c>
      <c r="AP100" s="440">
        <v>0</v>
      </c>
      <c r="AQ100" s="441">
        <v>0</v>
      </c>
      <c r="AR100" s="477" t="s">
        <v>29</v>
      </c>
      <c r="AS100" s="443">
        <v>0</v>
      </c>
      <c r="AT100" s="444">
        <v>0</v>
      </c>
      <c r="AU100" s="440">
        <v>-18.421194</v>
      </c>
      <c r="AV100" s="441">
        <v>-17.70206237</v>
      </c>
      <c r="AW100" s="477">
        <v>0.959375827800794</v>
      </c>
      <c r="AX100" s="481">
        <v>-0.719131629999961</v>
      </c>
      <c r="AY100" s="444">
        <v>8.874069</v>
      </c>
      <c r="AZ100" s="458" t="s">
        <v>29</v>
      </c>
      <c r="BA100" s="442" t="s">
        <v>29</v>
      </c>
      <c r="BB100" s="442" t="s">
        <v>29</v>
      </c>
      <c r="BC100" s="464" t="s">
        <v>29</v>
      </c>
      <c r="BD100" s="465" t="s">
        <v>29</v>
      </c>
      <c r="BE100" s="490">
        <v>12</v>
      </c>
      <c r="BF100" s="491">
        <v>13</v>
      </c>
      <c r="BG100" s="442">
        <v>0.923076923076923</v>
      </c>
      <c r="BH100" s="492">
        <v>-1</v>
      </c>
      <c r="BI100" s="493">
        <v>9.75</v>
      </c>
      <c r="BJ100" s="498">
        <v>0</v>
      </c>
      <c r="BK100" s="498">
        <v>0</v>
      </c>
      <c r="BL100" s="442" t="s">
        <v>29</v>
      </c>
      <c r="BM100" s="498">
        <v>0</v>
      </c>
      <c r="BN100" s="458" t="s">
        <v>29</v>
      </c>
      <c r="BO100" s="442" t="s">
        <v>29</v>
      </c>
      <c r="BP100" s="442" t="s">
        <v>29</v>
      </c>
      <c r="BQ100" s="442" t="s">
        <v>29</v>
      </c>
      <c r="BR100" s="465" t="s">
        <v>29</v>
      </c>
      <c r="BS100" s="490">
        <v>0</v>
      </c>
      <c r="BT100" s="491">
        <v>0</v>
      </c>
      <c r="BU100" s="442" t="s">
        <v>29</v>
      </c>
      <c r="BV100" s="492">
        <v>0</v>
      </c>
      <c r="BW100" s="493">
        <v>0</v>
      </c>
      <c r="BX100" s="490">
        <v>-1.03633485285505</v>
      </c>
      <c r="BY100" s="491">
        <v>-1.04197112230708</v>
      </c>
      <c r="BZ100" s="442">
        <v>1.00540923767594</v>
      </c>
      <c r="CA100" s="492">
        <v>0.00563626945202711</v>
      </c>
      <c r="CB100" s="493">
        <v>0.544682858815176</v>
      </c>
      <c r="CC100" s="477"/>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451" t="s">
        <v>119</v>
      </c>
      <c r="B101" s="440">
        <v>0</v>
      </c>
      <c r="C101" s="441">
        <v>0</v>
      </c>
      <c r="D101" s="442" t="s">
        <v>29</v>
      </c>
      <c r="E101" s="443">
        <v>0</v>
      </c>
      <c r="F101" s="444">
        <v>0</v>
      </c>
      <c r="G101" s="440">
        <v>0</v>
      </c>
      <c r="H101" s="441">
        <v>0</v>
      </c>
      <c r="I101" s="442" t="s">
        <v>29</v>
      </c>
      <c r="J101" s="443">
        <v>0</v>
      </c>
      <c r="K101" s="444">
        <v>0</v>
      </c>
      <c r="L101" s="440">
        <v>0</v>
      </c>
      <c r="M101" s="441">
        <v>0</v>
      </c>
      <c r="N101" s="442" t="s">
        <v>29</v>
      </c>
      <c r="O101" s="443">
        <v>0</v>
      </c>
      <c r="P101" s="444">
        <v>0</v>
      </c>
      <c r="Q101" s="440"/>
      <c r="R101" s="441"/>
      <c r="S101" s="442"/>
      <c r="T101" s="443"/>
      <c r="U101" s="444"/>
      <c r="V101" s="458"/>
      <c r="W101" s="442"/>
      <c r="X101" s="442"/>
      <c r="Y101" s="464"/>
      <c r="Z101" s="465"/>
      <c r="AA101" s="440">
        <v>5.345181</v>
      </c>
      <c r="AB101" s="441">
        <v>5.022898</v>
      </c>
      <c r="AC101" s="442">
        <v>1.06416276022328</v>
      </c>
      <c r="AD101" s="443">
        <v>0.322282999999996</v>
      </c>
      <c r="AE101" s="466">
        <v>7.33161599999998</v>
      </c>
      <c r="AF101" s="440">
        <v>0.506709</v>
      </c>
      <c r="AG101" s="441">
        <v>4.48186</v>
      </c>
      <c r="AH101" s="442">
        <v>0.113057748345553</v>
      </c>
      <c r="AI101" s="443">
        <v>-3.975151</v>
      </c>
      <c r="AJ101" s="444">
        <v>0.531627</v>
      </c>
      <c r="AK101" s="440">
        <v>0</v>
      </c>
      <c r="AL101" s="441">
        <v>0</v>
      </c>
      <c r="AM101" s="442" t="s">
        <v>29</v>
      </c>
      <c r="AN101" s="443">
        <v>0</v>
      </c>
      <c r="AO101" s="444">
        <v>0</v>
      </c>
      <c r="AP101" s="440">
        <v>0</v>
      </c>
      <c r="AQ101" s="441">
        <v>0</v>
      </c>
      <c r="AR101" s="477" t="s">
        <v>29</v>
      </c>
      <c r="AS101" s="443">
        <v>0</v>
      </c>
      <c r="AT101" s="444">
        <v>0</v>
      </c>
      <c r="AU101" s="440">
        <v>-5.85189</v>
      </c>
      <c r="AV101" s="441">
        <v>-9.504758</v>
      </c>
      <c r="AW101" s="477">
        <v>1.38431993744607</v>
      </c>
      <c r="AX101" s="481">
        <v>3.652868</v>
      </c>
      <c r="AY101" s="444">
        <v>-7.86324299999997</v>
      </c>
      <c r="AZ101" s="458" t="s">
        <v>29</v>
      </c>
      <c r="BA101" s="442" t="s">
        <v>29</v>
      </c>
      <c r="BB101" s="442" t="s">
        <v>29</v>
      </c>
      <c r="BC101" s="464" t="s">
        <v>29</v>
      </c>
      <c r="BD101" s="465" t="s">
        <v>29</v>
      </c>
      <c r="BE101" s="490">
        <v>4</v>
      </c>
      <c r="BF101" s="491">
        <v>4</v>
      </c>
      <c r="BG101" s="442">
        <v>1</v>
      </c>
      <c r="BH101" s="492">
        <v>0</v>
      </c>
      <c r="BI101" s="493">
        <v>4</v>
      </c>
      <c r="BJ101" s="498">
        <v>0</v>
      </c>
      <c r="BK101" s="498">
        <v>0</v>
      </c>
      <c r="BL101" s="442" t="s">
        <v>29</v>
      </c>
      <c r="BM101" s="498">
        <v>0</v>
      </c>
      <c r="BN101" s="458" t="s">
        <v>29</v>
      </c>
      <c r="BO101" s="442" t="s">
        <v>29</v>
      </c>
      <c r="BP101" s="442" t="s">
        <v>29</v>
      </c>
      <c r="BQ101" s="442" t="s">
        <v>29</v>
      </c>
      <c r="BR101" s="465" t="s">
        <v>29</v>
      </c>
      <c r="BS101" s="490">
        <v>0</v>
      </c>
      <c r="BT101" s="491">
        <v>0</v>
      </c>
      <c r="BU101" s="442" t="s">
        <v>29</v>
      </c>
      <c r="BV101" s="492">
        <v>0</v>
      </c>
      <c r="BW101" s="493">
        <v>0</v>
      </c>
      <c r="BX101" s="490">
        <v>-1.09479735110935</v>
      </c>
      <c r="BY101" s="491">
        <v>-1.89228568846112</v>
      </c>
      <c r="BZ101" s="442">
        <v>1.42144182678902</v>
      </c>
      <c r="CA101" s="492">
        <v>0.797488337351778</v>
      </c>
      <c r="CB101" s="493">
        <v>-1.07251157180081</v>
      </c>
      <c r="CC101" s="477"/>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451" t="s">
        <v>123</v>
      </c>
      <c r="B102" s="440">
        <v>48.4599999999999</v>
      </c>
      <c r="C102" s="441">
        <v>48.46</v>
      </c>
      <c r="D102" s="442">
        <v>0.999999999999998</v>
      </c>
      <c r="E102" s="443">
        <v>-9.9475983006414e-14</v>
      </c>
      <c r="F102" s="444">
        <v>0</v>
      </c>
      <c r="G102" s="440">
        <v>0</v>
      </c>
      <c r="H102" s="441">
        <v>0</v>
      </c>
      <c r="I102" s="442" t="s">
        <v>29</v>
      </c>
      <c r="J102" s="443">
        <v>0</v>
      </c>
      <c r="K102" s="444">
        <v>0</v>
      </c>
      <c r="L102" s="440">
        <v>0</v>
      </c>
      <c r="M102" s="441">
        <v>0</v>
      </c>
      <c r="N102" s="442" t="s">
        <v>29</v>
      </c>
      <c r="O102" s="443">
        <v>0</v>
      </c>
      <c r="P102" s="444">
        <v>0</v>
      </c>
      <c r="Q102" s="440"/>
      <c r="R102" s="441"/>
      <c r="S102" s="442"/>
      <c r="T102" s="443"/>
      <c r="U102" s="444"/>
      <c r="V102" s="458"/>
      <c r="W102" s="442"/>
      <c r="X102" s="442"/>
      <c r="Y102" s="464"/>
      <c r="Z102" s="465"/>
      <c r="AA102" s="440">
        <v>27.260528</v>
      </c>
      <c r="AB102" s="441">
        <v>8.36608869</v>
      </c>
      <c r="AC102" s="442">
        <v>3.2584555352114</v>
      </c>
      <c r="AD102" s="443">
        <v>18.89443931</v>
      </c>
      <c r="AE102" s="466">
        <v>21.1221529999999</v>
      </c>
      <c r="AF102" s="440">
        <v>3.78014099999999</v>
      </c>
      <c r="AG102" s="441">
        <v>5.458356</v>
      </c>
      <c r="AH102" s="442">
        <v>0.692542040130762</v>
      </c>
      <c r="AI102" s="443">
        <v>-1.67821500000001</v>
      </c>
      <c r="AJ102" s="444">
        <v>-6.49850199999992</v>
      </c>
      <c r="AK102" s="440">
        <v>0</v>
      </c>
      <c r="AL102" s="441">
        <v>0</v>
      </c>
      <c r="AM102" s="442" t="s">
        <v>29</v>
      </c>
      <c r="AN102" s="443">
        <v>0</v>
      </c>
      <c r="AO102" s="444">
        <v>0</v>
      </c>
      <c r="AP102" s="440">
        <v>0</v>
      </c>
      <c r="AQ102" s="441">
        <v>0</v>
      </c>
      <c r="AR102" s="477" t="s">
        <v>29</v>
      </c>
      <c r="AS102" s="443">
        <v>0</v>
      </c>
      <c r="AT102" s="444">
        <v>0</v>
      </c>
      <c r="AU102" s="440">
        <v>17.4193309999999</v>
      </c>
      <c r="AV102" s="441">
        <v>34.63555531</v>
      </c>
      <c r="AW102" s="477">
        <v>0.502932054765427</v>
      </c>
      <c r="AX102" s="481">
        <v>-17.2162243100001</v>
      </c>
      <c r="AY102" s="444">
        <v>-14.623651</v>
      </c>
      <c r="AZ102" s="458">
        <v>0.35945792406108</v>
      </c>
      <c r="BA102" s="442">
        <v>0.714724624638877</v>
      </c>
      <c r="BB102" s="442">
        <v>0.502932054765429</v>
      </c>
      <c r="BC102" s="464">
        <v>-0.355266700577797</v>
      </c>
      <c r="BD102" s="465" t="s">
        <v>29</v>
      </c>
      <c r="BE102" s="490">
        <v>1</v>
      </c>
      <c r="BF102" s="491">
        <v>4</v>
      </c>
      <c r="BG102" s="442">
        <v>0.25</v>
      </c>
      <c r="BH102" s="492">
        <v>-3</v>
      </c>
      <c r="BI102" s="493">
        <v>3.83333333</v>
      </c>
      <c r="BJ102" s="498">
        <v>34.6142857142856</v>
      </c>
      <c r="BK102" s="498">
        <v>10.0958333333333</v>
      </c>
      <c r="BL102" s="442">
        <v>3.42857142857142</v>
      </c>
      <c r="BM102" s="498">
        <v>24.5184523809523</v>
      </c>
      <c r="BN102" s="458">
        <v>0.562536690053654</v>
      </c>
      <c r="BO102" s="442">
        <v>0.172639056747833</v>
      </c>
      <c r="BP102" s="442">
        <v>3.25845553521141</v>
      </c>
      <c r="BQ102" s="442">
        <v>0.38989763330582</v>
      </c>
      <c r="BR102" s="465" t="s">
        <v>29</v>
      </c>
      <c r="BS102" s="490">
        <v>1.7776618266528</v>
      </c>
      <c r="BT102" s="491">
        <v>5.79243201879085</v>
      </c>
      <c r="BU102" s="442">
        <v>0.30689386096997</v>
      </c>
      <c r="BV102" s="492">
        <v>-4.01477019213805</v>
      </c>
      <c r="BW102" s="493">
        <v>0</v>
      </c>
      <c r="BX102" s="490">
        <v>0.638994629891245</v>
      </c>
      <c r="BY102" s="491">
        <v>4.1399938003765</v>
      </c>
      <c r="BZ102" s="442">
        <v>0.154346760092523</v>
      </c>
      <c r="CA102" s="492">
        <v>-3.50099917048526</v>
      </c>
      <c r="CB102" s="493">
        <v>-0.692337140063328</v>
      </c>
      <c r="CC102" s="477"/>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451" t="s">
        <v>121</v>
      </c>
      <c r="B103" s="440">
        <v>0</v>
      </c>
      <c r="C103" s="441">
        <v>0</v>
      </c>
      <c r="D103" s="442" t="s">
        <v>29</v>
      </c>
      <c r="E103" s="443">
        <v>0</v>
      </c>
      <c r="F103" s="444">
        <v>0</v>
      </c>
      <c r="G103" s="440">
        <v>0</v>
      </c>
      <c r="H103" s="441">
        <v>0</v>
      </c>
      <c r="I103" s="442" t="s">
        <v>29</v>
      </c>
      <c r="J103" s="443">
        <v>0</v>
      </c>
      <c r="K103" s="444">
        <v>0</v>
      </c>
      <c r="L103" s="440">
        <v>0</v>
      </c>
      <c r="M103" s="441">
        <v>0</v>
      </c>
      <c r="N103" s="442" t="s">
        <v>29</v>
      </c>
      <c r="O103" s="443">
        <v>0</v>
      </c>
      <c r="P103" s="444">
        <v>0</v>
      </c>
      <c r="Q103" s="440"/>
      <c r="R103" s="441"/>
      <c r="S103" s="442"/>
      <c r="T103" s="443"/>
      <c r="U103" s="444"/>
      <c r="V103" s="458"/>
      <c r="W103" s="442"/>
      <c r="X103" s="442"/>
      <c r="Y103" s="464"/>
      <c r="Z103" s="465"/>
      <c r="AA103" s="440">
        <v>14.3156480000001</v>
      </c>
      <c r="AB103" s="441">
        <v>13.14405525</v>
      </c>
      <c r="AC103" s="442">
        <v>1.08913480107291</v>
      </c>
      <c r="AD103" s="443">
        <v>1.17159275000009</v>
      </c>
      <c r="AE103" s="466">
        <v>74.854357</v>
      </c>
      <c r="AF103" s="440">
        <v>1.372106</v>
      </c>
      <c r="AG103" s="441">
        <v>4.506602</v>
      </c>
      <c r="AH103" s="442">
        <v>0.304465759345955</v>
      </c>
      <c r="AI103" s="443">
        <v>-3.134496</v>
      </c>
      <c r="AJ103" s="444">
        <v>6.035534</v>
      </c>
      <c r="AK103" s="440">
        <v>0</v>
      </c>
      <c r="AL103" s="441">
        <v>0</v>
      </c>
      <c r="AM103" s="442" t="s">
        <v>29</v>
      </c>
      <c r="AN103" s="443">
        <v>0</v>
      </c>
      <c r="AO103" s="444">
        <v>0</v>
      </c>
      <c r="AP103" s="440">
        <v>0</v>
      </c>
      <c r="AQ103" s="441">
        <v>0</v>
      </c>
      <c r="AR103" s="477" t="s">
        <v>29</v>
      </c>
      <c r="AS103" s="443">
        <v>0</v>
      </c>
      <c r="AT103" s="444">
        <v>0</v>
      </c>
      <c r="AU103" s="440">
        <v>-15.6877540000001</v>
      </c>
      <c r="AV103" s="441">
        <v>-17.65065725</v>
      </c>
      <c r="AW103" s="477">
        <v>1.11120850754721</v>
      </c>
      <c r="AX103" s="481">
        <v>1.96290324999991</v>
      </c>
      <c r="AY103" s="444">
        <v>-80.889891</v>
      </c>
      <c r="AZ103" s="458" t="s">
        <v>29</v>
      </c>
      <c r="BA103" s="442" t="s">
        <v>29</v>
      </c>
      <c r="BB103" s="442" t="s">
        <v>29</v>
      </c>
      <c r="BC103" s="464" t="s">
        <v>29</v>
      </c>
      <c r="BD103" s="465" t="s">
        <v>29</v>
      </c>
      <c r="BE103" s="490">
        <v>8</v>
      </c>
      <c r="BF103" s="491">
        <v>9</v>
      </c>
      <c r="BG103" s="442">
        <v>0.888888888888889</v>
      </c>
      <c r="BH103" s="492">
        <v>-1</v>
      </c>
      <c r="BI103" s="493">
        <v>10.83333333</v>
      </c>
      <c r="BJ103" s="498">
        <v>0</v>
      </c>
      <c r="BK103" s="498">
        <v>0</v>
      </c>
      <c r="BL103" s="442" t="s">
        <v>29</v>
      </c>
      <c r="BM103" s="498">
        <v>0</v>
      </c>
      <c r="BN103" s="458" t="s">
        <v>29</v>
      </c>
      <c r="BO103" s="442" t="s">
        <v>29</v>
      </c>
      <c r="BP103" s="442" t="s">
        <v>29</v>
      </c>
      <c r="BQ103" s="442" t="s">
        <v>29</v>
      </c>
      <c r="BR103" s="465" t="s">
        <v>29</v>
      </c>
      <c r="BS103" s="490">
        <v>0</v>
      </c>
      <c r="BT103" s="491">
        <v>0</v>
      </c>
      <c r="BU103" s="442" t="s">
        <v>29</v>
      </c>
      <c r="BV103" s="492">
        <v>0</v>
      </c>
      <c r="BW103" s="493">
        <v>0</v>
      </c>
      <c r="BX103" s="490">
        <v>-1.09584658689568</v>
      </c>
      <c r="BY103" s="491">
        <v>-1.34286237498888</v>
      </c>
      <c r="BZ103" s="442">
        <v>1.18394721059575</v>
      </c>
      <c r="CA103" s="492">
        <v>0.247015788093194</v>
      </c>
      <c r="CB103" s="493">
        <v>-1.08063036330671</v>
      </c>
      <c r="CC103" s="477"/>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451" t="s">
        <v>122</v>
      </c>
      <c r="B104" s="440">
        <v>0</v>
      </c>
      <c r="C104" s="441">
        <v>0</v>
      </c>
      <c r="D104" s="442" t="s">
        <v>29</v>
      </c>
      <c r="E104" s="443">
        <v>0</v>
      </c>
      <c r="F104" s="444">
        <v>0</v>
      </c>
      <c r="G104" s="440">
        <v>0</v>
      </c>
      <c r="H104" s="441">
        <v>0</v>
      </c>
      <c r="I104" s="442" t="s">
        <v>29</v>
      </c>
      <c r="J104" s="443">
        <v>0</v>
      </c>
      <c r="K104" s="444">
        <v>0</v>
      </c>
      <c r="L104" s="440">
        <v>0</v>
      </c>
      <c r="M104" s="441">
        <v>0</v>
      </c>
      <c r="N104" s="442" t="s">
        <v>29</v>
      </c>
      <c r="O104" s="443">
        <v>0</v>
      </c>
      <c r="P104" s="444">
        <v>0</v>
      </c>
      <c r="Q104" s="440"/>
      <c r="R104" s="441"/>
      <c r="S104" s="442"/>
      <c r="T104" s="443"/>
      <c r="U104" s="444"/>
      <c r="V104" s="458"/>
      <c r="W104" s="442"/>
      <c r="X104" s="442"/>
      <c r="Y104" s="464"/>
      <c r="Z104" s="465"/>
      <c r="AA104" s="440">
        <v>12.738245</v>
      </c>
      <c r="AB104" s="441">
        <v>14.63208665</v>
      </c>
      <c r="AC104" s="442">
        <v>0.870569270446467</v>
      </c>
      <c r="AD104" s="443">
        <v>-1.89384165</v>
      </c>
      <c r="AE104" s="466">
        <v>8.70975200000001</v>
      </c>
      <c r="AF104" s="440">
        <v>2.851451</v>
      </c>
      <c r="AG104" s="441">
        <v>4.481523</v>
      </c>
      <c r="AH104" s="442">
        <v>0.636268295398684</v>
      </c>
      <c r="AI104" s="443">
        <v>-1.630072</v>
      </c>
      <c r="AJ104" s="444">
        <v>4.357012</v>
      </c>
      <c r="AK104" s="440">
        <v>0</v>
      </c>
      <c r="AL104" s="441">
        <v>0</v>
      </c>
      <c r="AM104" s="442" t="s">
        <v>29</v>
      </c>
      <c r="AN104" s="443">
        <v>0</v>
      </c>
      <c r="AO104" s="444">
        <v>0</v>
      </c>
      <c r="AP104" s="440">
        <v>0</v>
      </c>
      <c r="AQ104" s="441">
        <v>0</v>
      </c>
      <c r="AR104" s="477" t="s">
        <v>29</v>
      </c>
      <c r="AS104" s="443">
        <v>0</v>
      </c>
      <c r="AT104" s="444">
        <v>0</v>
      </c>
      <c r="AU104" s="440">
        <v>-15.589696</v>
      </c>
      <c r="AV104" s="441">
        <v>-19.11360965</v>
      </c>
      <c r="AW104" s="477">
        <v>1.1843667268783</v>
      </c>
      <c r="AX104" s="481">
        <v>3.52391365000001</v>
      </c>
      <c r="AY104" s="444">
        <v>-13.066764</v>
      </c>
      <c r="AZ104" s="458" t="s">
        <v>29</v>
      </c>
      <c r="BA104" s="442" t="s">
        <v>29</v>
      </c>
      <c r="BB104" s="442" t="s">
        <v>29</v>
      </c>
      <c r="BC104" s="464" t="s">
        <v>29</v>
      </c>
      <c r="BD104" s="465" t="s">
        <v>29</v>
      </c>
      <c r="BE104" s="490">
        <v>5</v>
      </c>
      <c r="BF104" s="491">
        <v>6</v>
      </c>
      <c r="BG104" s="442">
        <v>0.833333333333333</v>
      </c>
      <c r="BH104" s="492">
        <v>-1</v>
      </c>
      <c r="BI104" s="493">
        <v>3.41666667</v>
      </c>
      <c r="BJ104" s="498">
        <v>0</v>
      </c>
      <c r="BK104" s="498">
        <v>0</v>
      </c>
      <c r="BL104" s="442" t="s">
        <v>29</v>
      </c>
      <c r="BM104" s="498">
        <v>0</v>
      </c>
      <c r="BN104" s="458" t="s">
        <v>29</v>
      </c>
      <c r="BO104" s="442" t="s">
        <v>29</v>
      </c>
      <c r="BP104" s="442" t="s">
        <v>29</v>
      </c>
      <c r="BQ104" s="442" t="s">
        <v>29</v>
      </c>
      <c r="BR104" s="465" t="s">
        <v>29</v>
      </c>
      <c r="BS104" s="490">
        <v>0</v>
      </c>
      <c r="BT104" s="491">
        <v>0</v>
      </c>
      <c r="BU104" s="442" t="s">
        <v>29</v>
      </c>
      <c r="BV104" s="492">
        <v>0</v>
      </c>
      <c r="BW104" s="493">
        <v>0</v>
      </c>
      <c r="BX104" s="490">
        <v>-1.22384959623559</v>
      </c>
      <c r="BY104" s="491">
        <v>-1.30628051262941</v>
      </c>
      <c r="BZ104" s="442">
        <v>1.06310353373327</v>
      </c>
      <c r="CA104" s="492">
        <v>0.0824309163938257</v>
      </c>
      <c r="CB104" s="493">
        <v>-1.50024524234444</v>
      </c>
      <c r="CC104" s="477"/>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451" t="s">
        <v>120</v>
      </c>
      <c r="B105" s="440">
        <v>0</v>
      </c>
      <c r="C105" s="441">
        <v>0</v>
      </c>
      <c r="D105" s="442" t="s">
        <v>29</v>
      </c>
      <c r="E105" s="443">
        <v>0</v>
      </c>
      <c r="F105" s="444">
        <v>0</v>
      </c>
      <c r="G105" s="440">
        <v>0</v>
      </c>
      <c r="H105" s="441">
        <v>0</v>
      </c>
      <c r="I105" s="442" t="s">
        <v>29</v>
      </c>
      <c r="J105" s="443">
        <v>0</v>
      </c>
      <c r="K105" s="444">
        <v>0</v>
      </c>
      <c r="L105" s="440">
        <v>0</v>
      </c>
      <c r="M105" s="441">
        <v>0</v>
      </c>
      <c r="N105" s="442" t="s">
        <v>29</v>
      </c>
      <c r="O105" s="443">
        <v>0</v>
      </c>
      <c r="P105" s="444">
        <v>3.526547</v>
      </c>
      <c r="Q105" s="440"/>
      <c r="R105" s="441"/>
      <c r="S105" s="442"/>
      <c r="T105" s="443"/>
      <c r="U105" s="444"/>
      <c r="V105" s="458"/>
      <c r="W105" s="442"/>
      <c r="X105" s="442"/>
      <c r="Y105" s="464"/>
      <c r="Z105" s="465"/>
      <c r="AA105" s="440">
        <v>31.323224</v>
      </c>
      <c r="AB105" s="441">
        <v>24.70611874</v>
      </c>
      <c r="AC105" s="442">
        <v>1.26783265026921</v>
      </c>
      <c r="AD105" s="443">
        <v>6.61710525999999</v>
      </c>
      <c r="AE105" s="466">
        <v>24.6091190000001</v>
      </c>
      <c r="AF105" s="440">
        <v>3.575804</v>
      </c>
      <c r="AG105" s="441">
        <v>3.31726233</v>
      </c>
      <c r="AH105" s="442">
        <v>1.07793826483418</v>
      </c>
      <c r="AI105" s="443">
        <v>0.258541669999997</v>
      </c>
      <c r="AJ105" s="444">
        <v>-0.330437000000002</v>
      </c>
      <c r="AK105" s="440">
        <v>0</v>
      </c>
      <c r="AL105" s="441">
        <v>0</v>
      </c>
      <c r="AM105" s="442" t="s">
        <v>29</v>
      </c>
      <c r="AN105" s="443">
        <v>0</v>
      </c>
      <c r="AO105" s="444">
        <v>0</v>
      </c>
      <c r="AP105" s="440">
        <v>0</v>
      </c>
      <c r="AQ105" s="441">
        <v>0</v>
      </c>
      <c r="AR105" s="477" t="s">
        <v>29</v>
      </c>
      <c r="AS105" s="443">
        <v>0</v>
      </c>
      <c r="AT105" s="444">
        <v>0</v>
      </c>
      <c r="AU105" s="440">
        <v>-34.899028</v>
      </c>
      <c r="AV105" s="441">
        <v>-28.02338107</v>
      </c>
      <c r="AW105" s="477">
        <v>0.754646060986531</v>
      </c>
      <c r="AX105" s="481">
        <v>-6.87564692999999</v>
      </c>
      <c r="AY105" s="444">
        <v>-27.8052290000001</v>
      </c>
      <c r="AZ105" s="458" t="s">
        <v>29</v>
      </c>
      <c r="BA105" s="442" t="s">
        <v>29</v>
      </c>
      <c r="BB105" s="442" t="s">
        <v>29</v>
      </c>
      <c r="BC105" s="464" t="s">
        <v>29</v>
      </c>
      <c r="BD105" s="465" t="s">
        <v>29</v>
      </c>
      <c r="BE105" s="490">
        <v>15</v>
      </c>
      <c r="BF105" s="491">
        <v>14</v>
      </c>
      <c r="BG105" s="442">
        <v>1.07142857142857</v>
      </c>
      <c r="BH105" s="492">
        <v>1</v>
      </c>
      <c r="BI105" s="493">
        <v>11.66666667</v>
      </c>
      <c r="BJ105" s="498">
        <v>0</v>
      </c>
      <c r="BK105" s="498">
        <v>0</v>
      </c>
      <c r="BL105" s="442" t="s">
        <v>29</v>
      </c>
      <c r="BM105" s="498">
        <v>0</v>
      </c>
      <c r="BN105" s="458" t="s">
        <v>29</v>
      </c>
      <c r="BO105" s="442" t="s">
        <v>29</v>
      </c>
      <c r="BP105" s="442" t="s">
        <v>29</v>
      </c>
      <c r="BQ105" s="442" t="s">
        <v>29</v>
      </c>
      <c r="BR105" s="465" t="s">
        <v>29</v>
      </c>
      <c r="BS105" s="490">
        <v>0</v>
      </c>
      <c r="BT105" s="491">
        <v>0</v>
      </c>
      <c r="BU105" s="442" t="s">
        <v>29</v>
      </c>
      <c r="BV105" s="492">
        <v>0</v>
      </c>
      <c r="BW105" s="493">
        <v>0</v>
      </c>
      <c r="BX105" s="490">
        <v>-1.11415823607429</v>
      </c>
      <c r="BY105" s="491">
        <v>-1.13426885723775</v>
      </c>
      <c r="BZ105" s="442">
        <v>1.01773003026146</v>
      </c>
      <c r="CA105" s="492">
        <v>0.0201106211634574</v>
      </c>
      <c r="CB105" s="493">
        <v>-1.1298750272206</v>
      </c>
      <c r="CC105" s="477"/>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451" t="s">
        <v>124</v>
      </c>
      <c r="B106" s="440">
        <v>0</v>
      </c>
      <c r="C106" s="441">
        <v>0</v>
      </c>
      <c r="D106" s="442" t="s">
        <v>29</v>
      </c>
      <c r="E106" s="443">
        <v>0</v>
      </c>
      <c r="F106" s="444">
        <v>0</v>
      </c>
      <c r="G106" s="440">
        <v>0</v>
      </c>
      <c r="H106" s="441">
        <v>0</v>
      </c>
      <c r="I106" s="442" t="s">
        <v>29</v>
      </c>
      <c r="J106" s="443">
        <v>0</v>
      </c>
      <c r="K106" s="444">
        <v>0</v>
      </c>
      <c r="L106" s="440">
        <v>0</v>
      </c>
      <c r="M106" s="441">
        <v>0</v>
      </c>
      <c r="N106" s="442" t="s">
        <v>29</v>
      </c>
      <c r="O106" s="443">
        <v>0</v>
      </c>
      <c r="P106" s="444">
        <v>0</v>
      </c>
      <c r="Q106" s="440"/>
      <c r="R106" s="441"/>
      <c r="S106" s="442"/>
      <c r="T106" s="443"/>
      <c r="U106" s="444"/>
      <c r="V106" s="458"/>
      <c r="W106" s="442"/>
      <c r="X106" s="442"/>
      <c r="Y106" s="464"/>
      <c r="Z106" s="465"/>
      <c r="AA106" s="440">
        <v>-0.378499999999981</v>
      </c>
      <c r="AB106" s="441">
        <v>0</v>
      </c>
      <c r="AC106" s="442" t="s">
        <v>29</v>
      </c>
      <c r="AD106" s="443">
        <v>-0.378499999999981</v>
      </c>
      <c r="AE106" s="466">
        <v>0</v>
      </c>
      <c r="AF106" s="440">
        <v>-2.36616282123236e-15</v>
      </c>
      <c r="AG106" s="441">
        <v>0</v>
      </c>
      <c r="AH106" s="442" t="s">
        <v>29</v>
      </c>
      <c r="AI106" s="443">
        <v>-2.36616282123236e-15</v>
      </c>
      <c r="AJ106" s="444">
        <v>0</v>
      </c>
      <c r="AK106" s="440">
        <v>0</v>
      </c>
      <c r="AL106" s="441">
        <v>0</v>
      </c>
      <c r="AM106" s="442" t="s">
        <v>29</v>
      </c>
      <c r="AN106" s="443">
        <v>0</v>
      </c>
      <c r="AO106" s="444">
        <v>0</v>
      </c>
      <c r="AP106" s="440">
        <v>0</v>
      </c>
      <c r="AQ106" s="441">
        <v>0</v>
      </c>
      <c r="AR106" s="477" t="s">
        <v>29</v>
      </c>
      <c r="AS106" s="443">
        <v>0</v>
      </c>
      <c r="AT106" s="444">
        <v>0</v>
      </c>
      <c r="AU106" s="440">
        <v>0.378499999999983</v>
      </c>
      <c r="AV106" s="441">
        <v>0</v>
      </c>
      <c r="AW106" s="477" t="s">
        <v>29</v>
      </c>
      <c r="AX106" s="481">
        <v>0.378499999999983</v>
      </c>
      <c r="AY106" s="444">
        <v>0</v>
      </c>
      <c r="AZ106" s="458" t="s">
        <v>29</v>
      </c>
      <c r="BA106" s="442" t="s">
        <v>29</v>
      </c>
      <c r="BB106" s="442" t="s">
        <v>29</v>
      </c>
      <c r="BC106" s="464" t="s">
        <v>29</v>
      </c>
      <c r="BD106" s="465" t="s">
        <v>29</v>
      </c>
      <c r="BE106" s="490">
        <v>12</v>
      </c>
      <c r="BF106" s="491">
        <v>0</v>
      </c>
      <c r="BG106" s="442" t="s">
        <v>29</v>
      </c>
      <c r="BH106" s="492">
        <v>12</v>
      </c>
      <c r="BI106" s="493">
        <v>0</v>
      </c>
      <c r="BJ106" s="498">
        <v>0</v>
      </c>
      <c r="BK106" s="498" t="s">
        <v>29</v>
      </c>
      <c r="BL106" s="442" t="s">
        <v>29</v>
      </c>
      <c r="BM106" s="498" t="s">
        <v>29</v>
      </c>
      <c r="BN106" s="458" t="s">
        <v>29</v>
      </c>
      <c r="BO106" s="442" t="s">
        <v>29</v>
      </c>
      <c r="BP106" s="442" t="s">
        <v>29</v>
      </c>
      <c r="BQ106" s="442" t="s">
        <v>29</v>
      </c>
      <c r="BR106" s="465" t="s">
        <v>29</v>
      </c>
      <c r="BS106" s="490">
        <v>0</v>
      </c>
      <c r="BT106" s="491" t="s">
        <v>29</v>
      </c>
      <c r="BU106" s="442" t="s">
        <v>29</v>
      </c>
      <c r="BV106" s="492" t="s">
        <v>29</v>
      </c>
      <c r="BW106" s="493" t="s">
        <v>29</v>
      </c>
      <c r="BX106" s="490">
        <v>-1.00000000000001</v>
      </c>
      <c r="BY106" s="491" t="s">
        <v>29</v>
      </c>
      <c r="BZ106" s="442" t="s">
        <v>29</v>
      </c>
      <c r="CA106" s="492" t="s">
        <v>29</v>
      </c>
      <c r="CB106" s="493" t="s">
        <v>29</v>
      </c>
      <c r="CC106" s="477"/>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451" t="s">
        <v>125</v>
      </c>
      <c r="B107" s="440">
        <v>0</v>
      </c>
      <c r="C107" s="441">
        <v>0</v>
      </c>
      <c r="D107" s="442" t="s">
        <v>29</v>
      </c>
      <c r="E107" s="443">
        <v>0</v>
      </c>
      <c r="F107" s="444">
        <v>0</v>
      </c>
      <c r="G107" s="440">
        <v>0</v>
      </c>
      <c r="H107" s="441">
        <v>0</v>
      </c>
      <c r="I107" s="442" t="s">
        <v>29</v>
      </c>
      <c r="J107" s="443">
        <v>0</v>
      </c>
      <c r="K107" s="444">
        <v>0</v>
      </c>
      <c r="L107" s="440">
        <v>0</v>
      </c>
      <c r="M107" s="441">
        <v>0</v>
      </c>
      <c r="N107" s="442" t="s">
        <v>29</v>
      </c>
      <c r="O107" s="443">
        <v>0</v>
      </c>
      <c r="P107" s="444">
        <v>0</v>
      </c>
      <c r="Q107" s="440"/>
      <c r="R107" s="441"/>
      <c r="S107" s="442"/>
      <c r="T107" s="443"/>
      <c r="U107" s="444"/>
      <c r="V107" s="458"/>
      <c r="W107" s="442"/>
      <c r="X107" s="442"/>
      <c r="Y107" s="464"/>
      <c r="Z107" s="465"/>
      <c r="AA107" s="440">
        <v>0</v>
      </c>
      <c r="AB107" s="441">
        <v>0</v>
      </c>
      <c r="AC107" s="442" t="s">
        <v>29</v>
      </c>
      <c r="AD107" s="443">
        <v>0</v>
      </c>
      <c r="AE107" s="466">
        <v>0</v>
      </c>
      <c r="AF107" s="440">
        <v>0</v>
      </c>
      <c r="AG107" s="441">
        <v>0</v>
      </c>
      <c r="AH107" s="442" t="s">
        <v>29</v>
      </c>
      <c r="AI107" s="443">
        <v>0</v>
      </c>
      <c r="AJ107" s="444">
        <v>0</v>
      </c>
      <c r="AK107" s="440">
        <v>0</v>
      </c>
      <c r="AL107" s="441">
        <v>0</v>
      </c>
      <c r="AM107" s="442" t="s">
        <v>29</v>
      </c>
      <c r="AN107" s="443">
        <v>0</v>
      </c>
      <c r="AO107" s="444">
        <v>0</v>
      </c>
      <c r="AP107" s="440">
        <v>0</v>
      </c>
      <c r="AQ107" s="441">
        <v>0</v>
      </c>
      <c r="AR107" s="477" t="s">
        <v>29</v>
      </c>
      <c r="AS107" s="443">
        <v>0</v>
      </c>
      <c r="AT107" s="444">
        <v>0</v>
      </c>
      <c r="AU107" s="440">
        <v>0</v>
      </c>
      <c r="AV107" s="441">
        <v>0</v>
      </c>
      <c r="AW107" s="477" t="s">
        <v>29</v>
      </c>
      <c r="AX107" s="481">
        <v>0</v>
      </c>
      <c r="AY107" s="444">
        <v>0</v>
      </c>
      <c r="AZ107" s="458" t="s">
        <v>29</v>
      </c>
      <c r="BA107" s="442" t="s">
        <v>29</v>
      </c>
      <c r="BB107" s="442" t="s">
        <v>29</v>
      </c>
      <c r="BC107" s="464" t="s">
        <v>29</v>
      </c>
      <c r="BD107" s="465" t="s">
        <v>29</v>
      </c>
      <c r="BE107" s="490">
        <v>0</v>
      </c>
      <c r="BF107" s="491">
        <v>0</v>
      </c>
      <c r="BG107" s="442" t="s">
        <v>29</v>
      </c>
      <c r="BH107" s="492">
        <v>0</v>
      </c>
      <c r="BI107" s="493">
        <v>0</v>
      </c>
      <c r="BJ107" s="498" t="s">
        <v>29</v>
      </c>
      <c r="BK107" s="498" t="s">
        <v>29</v>
      </c>
      <c r="BL107" s="442" t="s">
        <v>29</v>
      </c>
      <c r="BM107" s="498" t="s">
        <v>29</v>
      </c>
      <c r="BN107" s="458" t="s">
        <v>29</v>
      </c>
      <c r="BO107" s="442" t="s">
        <v>29</v>
      </c>
      <c r="BP107" s="442" t="s">
        <v>29</v>
      </c>
      <c r="BQ107" s="442" t="s">
        <v>29</v>
      </c>
      <c r="BR107" s="465" t="s">
        <v>29</v>
      </c>
      <c r="BS107" s="490" t="s">
        <v>29</v>
      </c>
      <c r="BT107" s="491" t="s">
        <v>29</v>
      </c>
      <c r="BU107" s="442" t="s">
        <v>29</v>
      </c>
      <c r="BV107" s="492" t="s">
        <v>29</v>
      </c>
      <c r="BW107" s="493" t="s">
        <v>29</v>
      </c>
      <c r="BX107" s="490" t="s">
        <v>29</v>
      </c>
      <c r="BY107" s="491" t="s">
        <v>29</v>
      </c>
      <c r="BZ107" s="442" t="s">
        <v>29</v>
      </c>
      <c r="CA107" s="492" t="s">
        <v>29</v>
      </c>
      <c r="CB107" s="493" t="s">
        <v>29</v>
      </c>
      <c r="CC107" s="477"/>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207</v>
      </c>
      <c r="B108" s="214">
        <v>48.4599999999999</v>
      </c>
      <c r="C108" s="215">
        <v>48.46</v>
      </c>
      <c r="D108" s="238">
        <v>0.999999999999998</v>
      </c>
      <c r="E108" s="215">
        <v>-9.9475983006414e-14</v>
      </c>
      <c r="F108" s="217">
        <v>0</v>
      </c>
      <c r="G108" s="214">
        <v>0</v>
      </c>
      <c r="H108" s="215">
        <v>0</v>
      </c>
      <c r="I108" s="238" t="s">
        <v>29</v>
      </c>
      <c r="J108" s="215">
        <v>0</v>
      </c>
      <c r="K108" s="217">
        <v>0</v>
      </c>
      <c r="L108" s="214">
        <v>0</v>
      </c>
      <c r="M108" s="215">
        <v>0</v>
      </c>
      <c r="N108" s="238" t="s">
        <v>29</v>
      </c>
      <c r="O108" s="215">
        <v>0</v>
      </c>
      <c r="P108" s="217">
        <v>3.526547</v>
      </c>
      <c r="Q108" s="214"/>
      <c r="R108" s="215"/>
      <c r="S108" s="238"/>
      <c r="T108" s="215"/>
      <c r="U108" s="217"/>
      <c r="V108" s="237"/>
      <c r="W108" s="238"/>
      <c r="X108" s="238"/>
      <c r="Y108" s="216"/>
      <c r="Z108" s="257"/>
      <c r="AA108" s="214">
        <v>144.929008</v>
      </c>
      <c r="AB108" s="215">
        <v>118.04830335</v>
      </c>
      <c r="AC108" s="238">
        <v>1.22770936885303</v>
      </c>
      <c r="AD108" s="215">
        <v>26.88070465</v>
      </c>
      <c r="AE108" s="328">
        <v>170.474226</v>
      </c>
      <c r="AF108" s="214">
        <v>23.878104</v>
      </c>
      <c r="AG108" s="215">
        <v>32.45213933</v>
      </c>
      <c r="AH108" s="238">
        <v>0.735794449702924</v>
      </c>
      <c r="AI108" s="215">
        <v>-8.57403533000003</v>
      </c>
      <c r="AJ108" s="217">
        <v>-36.867898</v>
      </c>
      <c r="AK108" s="214">
        <v>0</v>
      </c>
      <c r="AL108" s="215">
        <v>0</v>
      </c>
      <c r="AM108" s="238" t="s">
        <v>29</v>
      </c>
      <c r="AN108" s="215">
        <v>0</v>
      </c>
      <c r="AO108" s="217">
        <v>0</v>
      </c>
      <c r="AP108" s="214">
        <v>0</v>
      </c>
      <c r="AQ108" s="215">
        <v>0</v>
      </c>
      <c r="AR108" s="216" t="s">
        <v>29</v>
      </c>
      <c r="AS108" s="215">
        <v>0</v>
      </c>
      <c r="AT108" s="217">
        <v>0</v>
      </c>
      <c r="AU108" s="214">
        <v>-120.347112</v>
      </c>
      <c r="AV108" s="215">
        <v>-102.04044268</v>
      </c>
      <c r="AW108" s="216">
        <v>0.820593983726531</v>
      </c>
      <c r="AX108" s="488">
        <v>-18.30666932</v>
      </c>
      <c r="AY108" s="217">
        <v>-137.132875</v>
      </c>
      <c r="AZ108" s="237">
        <v>-2.48343194387124</v>
      </c>
      <c r="BA108" s="238">
        <v>-2.10566328270739</v>
      </c>
      <c r="BB108" s="238">
        <v>0.820593983726529</v>
      </c>
      <c r="BC108" s="216">
        <v>-0.377768661163853</v>
      </c>
      <c r="BD108" s="257" t="s">
        <v>29</v>
      </c>
      <c r="BE108" s="292">
        <v>74</v>
      </c>
      <c r="BF108" s="293">
        <v>66</v>
      </c>
      <c r="BG108" s="238">
        <v>1.12121212121212</v>
      </c>
      <c r="BH108" s="238">
        <v>8</v>
      </c>
      <c r="BI108" s="279">
        <v>57.5</v>
      </c>
      <c r="BJ108" s="504">
        <v>0.544494382022471</v>
      </c>
      <c r="BK108" s="504">
        <v>0.60575</v>
      </c>
      <c r="BL108" s="238">
        <v>0.89887640449438</v>
      </c>
      <c r="BM108" s="504">
        <v>-0.0612556179775292</v>
      </c>
      <c r="BN108" s="237">
        <v>2.99069352042923</v>
      </c>
      <c r="BO108" s="238">
        <v>2.43599470387949</v>
      </c>
      <c r="BP108" s="238">
        <v>1.22770936885304</v>
      </c>
      <c r="BQ108" s="238">
        <v>0.554698816549738</v>
      </c>
      <c r="BR108" s="257" t="s">
        <v>29</v>
      </c>
      <c r="BS108" s="292">
        <v>0.334370604399638</v>
      </c>
      <c r="BT108" s="293">
        <v>0.410509923690487</v>
      </c>
      <c r="BU108" s="238">
        <v>0.814525021450501</v>
      </c>
      <c r="BV108" s="238">
        <v>-0.0761393192908498</v>
      </c>
      <c r="BW108" s="279">
        <v>0</v>
      </c>
      <c r="BX108" s="292">
        <v>-0.830386640057593</v>
      </c>
      <c r="BY108" s="293">
        <v>-0.864395673502071</v>
      </c>
      <c r="BZ108" s="238">
        <v>1.039344289296</v>
      </c>
      <c r="CA108" s="238">
        <v>0.0340090334444775</v>
      </c>
      <c r="CB108" s="279">
        <v>-0.804419988978275</v>
      </c>
      <c r="CC108" s="477"/>
    </row>
    <row r="109" s="159" customFormat="1" ht="16.2" spans="1:16366">
      <c r="A109" s="302" t="s">
        <v>127</v>
      </c>
      <c r="B109" s="303">
        <v>700.145811999999</v>
      </c>
      <c r="C109" s="304">
        <v>1241.61968664</v>
      </c>
      <c r="D109" s="312">
        <v>0.563897157506172</v>
      </c>
      <c r="E109" s="306">
        <v>-541.473874640001</v>
      </c>
      <c r="F109" s="307">
        <v>844.589311999999</v>
      </c>
      <c r="G109" s="303">
        <v>45.2214609999999</v>
      </c>
      <c r="H109" s="304">
        <v>63.42616453</v>
      </c>
      <c r="I109" s="312">
        <v>0.71297801680268</v>
      </c>
      <c r="J109" s="304">
        <v>-18.2047035300001</v>
      </c>
      <c r="K109" s="317">
        <v>209.007476</v>
      </c>
      <c r="L109" s="303">
        <v>352.329339</v>
      </c>
      <c r="M109" s="304">
        <v>737.12256</v>
      </c>
      <c r="N109" s="312">
        <v>0.4779793186631</v>
      </c>
      <c r="O109" s="304">
        <v>-384.793221</v>
      </c>
      <c r="P109" s="317">
        <v>266.143883999999</v>
      </c>
      <c r="Q109" s="303">
        <v>141.232279</v>
      </c>
      <c r="R109" s="304">
        <v>268.76103743</v>
      </c>
      <c r="S109" s="312">
        <v>0.525493874969821</v>
      </c>
      <c r="T109" s="304">
        <v>-127.52875843</v>
      </c>
      <c r="U109" s="317">
        <v>339.143133</v>
      </c>
      <c r="V109" s="311">
        <v>0.201718380056524</v>
      </c>
      <c r="W109" s="312">
        <v>0.216460032264232</v>
      </c>
      <c r="X109" s="312">
        <v>0.931896655223111</v>
      </c>
      <c r="Y109" s="305">
        <v>-0.0147416522077075</v>
      </c>
      <c r="Z109" s="315">
        <v>0.40154798099079</v>
      </c>
      <c r="AA109" s="303">
        <v>449.287219999999</v>
      </c>
      <c r="AB109" s="304">
        <v>470.50229664</v>
      </c>
      <c r="AC109" s="312">
        <v>0.954909727770716</v>
      </c>
      <c r="AD109" s="306">
        <v>-21.2150766400007</v>
      </c>
      <c r="AE109" s="304">
        <v>311.689318</v>
      </c>
      <c r="AF109" s="303">
        <v>167.669281</v>
      </c>
      <c r="AG109" s="304">
        <v>189.31191343</v>
      </c>
      <c r="AH109" s="312">
        <v>0.885677387979057</v>
      </c>
      <c r="AI109" s="306">
        <v>-21.6426324300002</v>
      </c>
      <c r="AJ109" s="307">
        <v>70.1075489999989</v>
      </c>
      <c r="AK109" s="303">
        <v>0.388375</v>
      </c>
      <c r="AL109" s="304">
        <v>0.21</v>
      </c>
      <c r="AM109" s="312">
        <v>1.84940476190476</v>
      </c>
      <c r="AN109" s="306">
        <v>0.178375</v>
      </c>
      <c r="AO109" s="307">
        <v>0.1684</v>
      </c>
      <c r="AP109" s="303">
        <v>0.00668399999999999</v>
      </c>
      <c r="AQ109" s="304">
        <v>0</v>
      </c>
      <c r="AR109" s="305" t="s">
        <v>29</v>
      </c>
      <c r="AS109" s="306">
        <v>0.00668399999999999</v>
      </c>
      <c r="AT109" s="307">
        <v>0.0886289999999999</v>
      </c>
      <c r="AU109" s="303">
        <v>-314.041316</v>
      </c>
      <c r="AV109" s="304">
        <v>-218.53324796</v>
      </c>
      <c r="AW109" s="305">
        <v>0.562958639330335</v>
      </c>
      <c r="AX109" s="520">
        <v>-95.5080680399997</v>
      </c>
      <c r="AY109" s="307">
        <v>-12.2791439999988</v>
      </c>
      <c r="AZ109" s="311">
        <v>-0.448537019885795</v>
      </c>
      <c r="BA109" s="312">
        <v>-0.176006590674623</v>
      </c>
      <c r="BB109" s="312">
        <v>-0.548410364444757</v>
      </c>
      <c r="BC109" s="305">
        <v>-0.272530429211172</v>
      </c>
      <c r="BD109" s="315">
        <v>-0.0145385974289937</v>
      </c>
      <c r="BE109" s="324">
        <v>1435</v>
      </c>
      <c r="BF109" s="325">
        <v>997</v>
      </c>
      <c r="BG109" s="312">
        <v>1.43931795386158</v>
      </c>
      <c r="BH109" s="312">
        <v>438</v>
      </c>
      <c r="BI109" s="319">
        <v>473.416666656667</v>
      </c>
      <c r="BJ109" s="522">
        <v>0.40810550944276</v>
      </c>
      <c r="BK109" s="522">
        <v>1.03641042290484</v>
      </c>
      <c r="BL109" s="312">
        <v>0.39376824125227</v>
      </c>
      <c r="BM109" s="522">
        <v>-0.628304913462081</v>
      </c>
      <c r="BN109" s="311">
        <v>0.641705216684207</v>
      </c>
      <c r="BO109" s="312">
        <v>0.378942361902497</v>
      </c>
      <c r="BP109" s="312">
        <v>1.69341113899881</v>
      </c>
      <c r="BQ109" s="312">
        <v>0.262762854781709</v>
      </c>
      <c r="BR109" s="315">
        <v>0.369042460722023</v>
      </c>
      <c r="BS109" s="324">
        <v>1.55834793609309</v>
      </c>
      <c r="BT109" s="325">
        <v>2.63892375341584</v>
      </c>
      <c r="BU109" s="312">
        <v>0.590524047568996</v>
      </c>
      <c r="BV109" s="312">
        <v>-1.08057581732275</v>
      </c>
      <c r="BW109" s="319">
        <v>2.70971529412503</v>
      </c>
      <c r="BX109" s="324">
        <v>-0.698976739200372</v>
      </c>
      <c r="BY109" s="325">
        <v>-0.464467972889</v>
      </c>
      <c r="BZ109" s="312">
        <v>0.495102396721302</v>
      </c>
      <c r="CA109" s="312">
        <v>-0.234508766311371</v>
      </c>
      <c r="CB109" s="319">
        <v>-0.0393954598084712</v>
      </c>
      <c r="CC109" s="477"/>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451" t="s">
        <v>128</v>
      </c>
      <c r="B110" s="440">
        <v>20.1674670000009</v>
      </c>
      <c r="C110" s="441">
        <v>21.6667296</v>
      </c>
      <c r="D110" s="442">
        <v>0.930803465604742</v>
      </c>
      <c r="E110" s="443">
        <v>-1.49926259999915</v>
      </c>
      <c r="F110" s="512">
        <v>55.601577</v>
      </c>
      <c r="G110" s="440">
        <v>0</v>
      </c>
      <c r="H110" s="441">
        <v>0</v>
      </c>
      <c r="I110" s="442" t="s">
        <v>29</v>
      </c>
      <c r="J110" s="443">
        <v>0</v>
      </c>
      <c r="K110" s="444">
        <v>0</v>
      </c>
      <c r="L110" s="440">
        <v>15.480764000001</v>
      </c>
      <c r="M110" s="441">
        <v>14.52537553</v>
      </c>
      <c r="N110" s="442">
        <v>1.06577375352726</v>
      </c>
      <c r="O110" s="443">
        <v>0.955388470001045</v>
      </c>
      <c r="P110" s="444">
        <v>38.097842</v>
      </c>
      <c r="Q110" s="440">
        <v>4.68670299999981</v>
      </c>
      <c r="R110" s="441">
        <v>7.14135407</v>
      </c>
      <c r="S110" s="442">
        <v>0.656276520399416</v>
      </c>
      <c r="T110" s="443">
        <v>-2.45465107000019</v>
      </c>
      <c r="U110" s="444">
        <v>17.503735</v>
      </c>
      <c r="V110" s="458">
        <v>0.232389273278573</v>
      </c>
      <c r="W110" s="442">
        <v>0.329599999715693</v>
      </c>
      <c r="X110" s="442">
        <v>0.705064543322294</v>
      </c>
      <c r="Y110" s="464">
        <v>-0.0972107264371198</v>
      </c>
      <c r="Z110" s="465">
        <v>0.31480644874515</v>
      </c>
      <c r="AA110" s="440">
        <v>3.48655</v>
      </c>
      <c r="AB110" s="441">
        <v>4.71244936</v>
      </c>
      <c r="AC110" s="442">
        <v>0.73985940933273</v>
      </c>
      <c r="AD110" s="443">
        <v>-1.22589936</v>
      </c>
      <c r="AE110" s="466">
        <v>4.63453299999999</v>
      </c>
      <c r="AF110" s="440">
        <v>-0.403513000000009</v>
      </c>
      <c r="AG110" s="441">
        <v>0.519002089999999</v>
      </c>
      <c r="AH110" s="442">
        <v>-0.777478564681713</v>
      </c>
      <c r="AI110" s="443">
        <v>-0.922515090000008</v>
      </c>
      <c r="AJ110" s="444">
        <v>0.302067</v>
      </c>
      <c r="AK110" s="440">
        <v>0</v>
      </c>
      <c r="AL110" s="441">
        <v>0</v>
      </c>
      <c r="AM110" s="442" t="s">
        <v>29</v>
      </c>
      <c r="AN110" s="443">
        <v>0</v>
      </c>
      <c r="AO110" s="444">
        <v>0</v>
      </c>
      <c r="AP110" s="440">
        <v>0</v>
      </c>
      <c r="AQ110" s="441">
        <v>0</v>
      </c>
      <c r="AR110" s="477" t="s">
        <v>29</v>
      </c>
      <c r="AS110" s="443">
        <v>0</v>
      </c>
      <c r="AT110" s="444">
        <v>0</v>
      </c>
      <c r="AU110" s="440">
        <v>1.60366599999982</v>
      </c>
      <c r="AV110" s="441">
        <v>1.90990262</v>
      </c>
      <c r="AW110" s="477">
        <v>0.83965851620216</v>
      </c>
      <c r="AX110" s="481">
        <v>-0.306236620000182</v>
      </c>
      <c r="AY110" s="444">
        <v>12.567135</v>
      </c>
      <c r="AZ110" s="458">
        <v>0.0795174723726956</v>
      </c>
      <c r="BA110" s="442">
        <v>0.0881490956530883</v>
      </c>
      <c r="BB110" s="442">
        <v>0.902079275840077</v>
      </c>
      <c r="BC110" s="464">
        <v>-0.00863162328039276</v>
      </c>
      <c r="BD110" s="465">
        <v>0.226021197204533</v>
      </c>
      <c r="BE110" s="490">
        <v>9</v>
      </c>
      <c r="BF110" s="491">
        <v>8</v>
      </c>
      <c r="BG110" s="442">
        <v>1.125</v>
      </c>
      <c r="BH110" s="492">
        <v>1</v>
      </c>
      <c r="BI110" s="493">
        <v>7.83333333</v>
      </c>
      <c r="BJ110" s="498">
        <v>1.86735805555563</v>
      </c>
      <c r="BK110" s="498">
        <v>2.256951</v>
      </c>
      <c r="BL110" s="442">
        <v>0.827380858315327</v>
      </c>
      <c r="BM110" s="498">
        <v>-0.389592944444365</v>
      </c>
      <c r="BN110" s="458">
        <v>0.172879915955725</v>
      </c>
      <c r="BO110" s="442">
        <v>0.217497031024008</v>
      </c>
      <c r="BP110" s="442">
        <v>0.794861038524436</v>
      </c>
      <c r="BQ110" s="442">
        <v>-0.0446171150682835</v>
      </c>
      <c r="BR110" s="465">
        <v>0.083352545917897</v>
      </c>
      <c r="BS110" s="490">
        <v>5.78436190503531</v>
      </c>
      <c r="BT110" s="491">
        <v>4.59776391103755</v>
      </c>
      <c r="BU110" s="442">
        <v>1.25808154071356</v>
      </c>
      <c r="BV110" s="492">
        <v>1.18659799399776</v>
      </c>
      <c r="BW110" s="493">
        <v>11.9972340255211</v>
      </c>
      <c r="BX110" s="490">
        <v>0.459957837977318</v>
      </c>
      <c r="BY110" s="491">
        <v>0.405288730784366</v>
      </c>
      <c r="BZ110" s="442">
        <v>1.13488928519465</v>
      </c>
      <c r="CA110" s="492">
        <v>0.0546691071929512</v>
      </c>
      <c r="CB110" s="493">
        <v>2.71162919759123</v>
      </c>
      <c r="CC110" s="477"/>
    </row>
    <row r="111" s="159" customFormat="1" outlineLevel="3" spans="1:81">
      <c r="A111" s="451" t="s">
        <v>129</v>
      </c>
      <c r="B111" s="440">
        <v>26.3735910000011</v>
      </c>
      <c r="C111" s="441">
        <v>31.9002816</v>
      </c>
      <c r="D111" s="442">
        <v>0.826751040341947</v>
      </c>
      <c r="E111" s="443">
        <v>-5.52669059999894</v>
      </c>
      <c r="F111" s="512">
        <v>64.932789</v>
      </c>
      <c r="G111" s="440">
        <v>0</v>
      </c>
      <c r="H111" s="441">
        <v>0</v>
      </c>
      <c r="I111" s="442" t="s">
        <v>29</v>
      </c>
      <c r="J111" s="443">
        <v>0</v>
      </c>
      <c r="K111" s="444">
        <v>0</v>
      </c>
      <c r="L111" s="440">
        <v>20.0109870000001</v>
      </c>
      <c r="M111" s="441">
        <v>21.43698923</v>
      </c>
      <c r="N111" s="442">
        <v>0.933479360618221</v>
      </c>
      <c r="O111" s="443">
        <v>-1.42600222999991</v>
      </c>
      <c r="P111" s="444">
        <v>43.1140440000001</v>
      </c>
      <c r="Q111" s="440">
        <v>6.36260400000097</v>
      </c>
      <c r="R111" s="441">
        <v>10.46329237</v>
      </c>
      <c r="S111" s="442">
        <v>0.608088140425438</v>
      </c>
      <c r="T111" s="443">
        <v>-4.10068836999903</v>
      </c>
      <c r="U111" s="444">
        <v>21.8187449999999</v>
      </c>
      <c r="V111" s="458">
        <v>0.241249058575327</v>
      </c>
      <c r="W111" s="442">
        <v>0.328000000163008</v>
      </c>
      <c r="X111" s="442">
        <v>0.73551542212022</v>
      </c>
      <c r="Y111" s="464">
        <v>-0.0867509415876811</v>
      </c>
      <c r="Z111" s="465">
        <v>0.33602045031517</v>
      </c>
      <c r="AA111" s="440">
        <v>2.82936499999999</v>
      </c>
      <c r="AB111" s="441">
        <v>4.05964669</v>
      </c>
      <c r="AC111" s="442">
        <v>0.696948581010627</v>
      </c>
      <c r="AD111" s="443">
        <v>-1.23028169000001</v>
      </c>
      <c r="AE111" s="466">
        <v>4.21740299999999</v>
      </c>
      <c r="AF111" s="440">
        <v>0.0963420000000906</v>
      </c>
      <c r="AG111" s="441">
        <v>0.357671010000001</v>
      </c>
      <c r="AH111" s="442">
        <v>0.269359263978622</v>
      </c>
      <c r="AI111" s="443">
        <v>-0.26132900999991</v>
      </c>
      <c r="AJ111" s="444">
        <v>0.239179999999999</v>
      </c>
      <c r="AK111" s="440">
        <v>0</v>
      </c>
      <c r="AL111" s="441">
        <v>0</v>
      </c>
      <c r="AM111" s="442" t="s">
        <v>29</v>
      </c>
      <c r="AN111" s="443">
        <v>0</v>
      </c>
      <c r="AO111" s="444">
        <v>0</v>
      </c>
      <c r="AP111" s="440">
        <v>0</v>
      </c>
      <c r="AQ111" s="441">
        <v>0</v>
      </c>
      <c r="AR111" s="477" t="s">
        <v>29</v>
      </c>
      <c r="AS111" s="443">
        <v>0</v>
      </c>
      <c r="AT111" s="444">
        <v>0</v>
      </c>
      <c r="AU111" s="440">
        <v>3.43689700000089</v>
      </c>
      <c r="AV111" s="441">
        <v>6.04597467</v>
      </c>
      <c r="AW111" s="477">
        <v>0.568460370344372</v>
      </c>
      <c r="AX111" s="481">
        <v>-2.60907766999911</v>
      </c>
      <c r="AY111" s="444">
        <v>17.3621619999999</v>
      </c>
      <c r="AZ111" s="458">
        <v>0.130315852702833</v>
      </c>
      <c r="BA111" s="442">
        <v>0.189527313451678</v>
      </c>
      <c r="BB111" s="442">
        <v>0.687583495642479</v>
      </c>
      <c r="BC111" s="464">
        <v>-0.0592114607488455</v>
      </c>
      <c r="BD111" s="465">
        <v>0.267386666542229</v>
      </c>
      <c r="BE111" s="490">
        <v>7</v>
      </c>
      <c r="BF111" s="491">
        <v>7</v>
      </c>
      <c r="BG111" s="442">
        <v>1</v>
      </c>
      <c r="BH111" s="492">
        <v>0</v>
      </c>
      <c r="BI111" s="493">
        <v>7.08333333</v>
      </c>
      <c r="BJ111" s="498">
        <v>3.13971321428584</v>
      </c>
      <c r="BK111" s="498">
        <v>3.79765257142857</v>
      </c>
      <c r="BL111" s="442">
        <v>0.826751040341947</v>
      </c>
      <c r="BM111" s="498">
        <v>-0.657939357142731</v>
      </c>
      <c r="BN111" s="458">
        <v>0.107280233472942</v>
      </c>
      <c r="BO111" s="442">
        <v>0.127260528320853</v>
      </c>
      <c r="BP111" s="442">
        <v>0.842996920478463</v>
      </c>
      <c r="BQ111" s="442">
        <v>-0.0199802948479117</v>
      </c>
      <c r="BR111" s="465">
        <v>0.0649502826684373</v>
      </c>
      <c r="BS111" s="490">
        <v>9.32138165277409</v>
      </c>
      <c r="BT111" s="491">
        <v>7.85789602789301</v>
      </c>
      <c r="BU111" s="442">
        <v>1.18624395381234</v>
      </c>
      <c r="BV111" s="492">
        <v>1.46348562488109</v>
      </c>
      <c r="BW111" s="493">
        <v>15.3963918079444</v>
      </c>
      <c r="BX111" s="490">
        <v>1.2147237984498</v>
      </c>
      <c r="BY111" s="491">
        <v>1.48928592354917</v>
      </c>
      <c r="BZ111" s="442">
        <v>0.815641764447045</v>
      </c>
      <c r="CA111" s="492">
        <v>-0.274562125099379</v>
      </c>
      <c r="CB111" s="493">
        <v>4.11678988230434</v>
      </c>
      <c r="CC111" s="477"/>
    </row>
    <row r="112" s="159" customFormat="1" outlineLevel="3" spans="1:81">
      <c r="A112" s="451" t="s">
        <v>130</v>
      </c>
      <c r="B112" s="440">
        <v>5.89812299999986</v>
      </c>
      <c r="C112" s="441">
        <v>2.50000417</v>
      </c>
      <c r="D112" s="442">
        <v>2.35924526477884</v>
      </c>
      <c r="E112" s="443">
        <v>3.39811882999986</v>
      </c>
      <c r="F112" s="512">
        <v>21.7788889999998</v>
      </c>
      <c r="G112" s="440">
        <v>0</v>
      </c>
      <c r="H112" s="441">
        <v>0</v>
      </c>
      <c r="I112" s="442" t="s">
        <v>29</v>
      </c>
      <c r="J112" s="443">
        <v>0</v>
      </c>
      <c r="K112" s="444">
        <v>0</v>
      </c>
      <c r="L112" s="440">
        <v>4.599414</v>
      </c>
      <c r="M112" s="441">
        <v>1.66225276</v>
      </c>
      <c r="N112" s="442">
        <v>2.76697630509574</v>
      </c>
      <c r="O112" s="443">
        <v>2.93716124</v>
      </c>
      <c r="P112" s="444">
        <v>14.0094260000001</v>
      </c>
      <c r="Q112" s="440">
        <v>1.29870899999987</v>
      </c>
      <c r="R112" s="441">
        <v>0.83775141</v>
      </c>
      <c r="S112" s="442">
        <v>1.55023194768466</v>
      </c>
      <c r="T112" s="443">
        <v>0.460957589999867</v>
      </c>
      <c r="U112" s="444">
        <v>7.76946299999968</v>
      </c>
      <c r="V112" s="458">
        <v>0.220190219837717</v>
      </c>
      <c r="W112" s="442">
        <v>0.335100005053191</v>
      </c>
      <c r="X112" s="442">
        <v>0.657088082713594</v>
      </c>
      <c r="Y112" s="464">
        <v>-0.114909785215474</v>
      </c>
      <c r="Z112" s="465">
        <v>0.356742853136345</v>
      </c>
      <c r="AA112" s="440">
        <v>1.71859599999999</v>
      </c>
      <c r="AB112" s="441">
        <v>2.75521835</v>
      </c>
      <c r="AC112" s="442">
        <v>0.623760363674984</v>
      </c>
      <c r="AD112" s="443">
        <v>-1.03662235000001</v>
      </c>
      <c r="AE112" s="466">
        <v>2.565377</v>
      </c>
      <c r="AF112" s="440">
        <v>0.0609639999999999</v>
      </c>
      <c r="AG112" s="441">
        <v>0.195729149999999</v>
      </c>
      <c r="AH112" s="442">
        <v>0.311471234611708</v>
      </c>
      <c r="AI112" s="443">
        <v>-0.134765149999999</v>
      </c>
      <c r="AJ112" s="444">
        <v>0.107023</v>
      </c>
      <c r="AK112" s="440">
        <v>0</v>
      </c>
      <c r="AL112" s="441">
        <v>0</v>
      </c>
      <c r="AM112" s="442" t="s">
        <v>29</v>
      </c>
      <c r="AN112" s="443">
        <v>0</v>
      </c>
      <c r="AO112" s="444">
        <v>0</v>
      </c>
      <c r="AP112" s="440">
        <v>0</v>
      </c>
      <c r="AQ112" s="441">
        <v>0</v>
      </c>
      <c r="AR112" s="477" t="s">
        <v>29</v>
      </c>
      <c r="AS112" s="443">
        <v>0</v>
      </c>
      <c r="AT112" s="444">
        <v>0</v>
      </c>
      <c r="AU112" s="440">
        <v>-0.480851000000122</v>
      </c>
      <c r="AV112" s="441">
        <v>-2.11319609</v>
      </c>
      <c r="AW112" s="477">
        <v>1.77245320381029</v>
      </c>
      <c r="AX112" s="481">
        <v>1.63234508999988</v>
      </c>
      <c r="AY112" s="444">
        <v>5.09706299999969</v>
      </c>
      <c r="AZ112" s="458">
        <v>-0.0815261058475947</v>
      </c>
      <c r="BA112" s="442">
        <v>-0.84527702607792</v>
      </c>
      <c r="BB112" s="442">
        <v>1.90355102134282</v>
      </c>
      <c r="BC112" s="464">
        <v>0.763750920230326</v>
      </c>
      <c r="BD112" s="465">
        <v>0.234036869373811</v>
      </c>
      <c r="BE112" s="490">
        <v>5</v>
      </c>
      <c r="BF112" s="491">
        <v>5</v>
      </c>
      <c r="BG112" s="442">
        <v>1</v>
      </c>
      <c r="BH112" s="492">
        <v>0</v>
      </c>
      <c r="BI112" s="493">
        <v>5</v>
      </c>
      <c r="BJ112" s="498">
        <v>1.01691775862067</v>
      </c>
      <c r="BK112" s="498">
        <v>0.416667361666667</v>
      </c>
      <c r="BL112" s="442">
        <v>2.44059854977122</v>
      </c>
      <c r="BM112" s="498">
        <v>0.600250396954</v>
      </c>
      <c r="BN112" s="458">
        <v>0.291380156025913</v>
      </c>
      <c r="BO112" s="442">
        <v>1.10208550172138</v>
      </c>
      <c r="BP112" s="442">
        <v>0.26438979150964</v>
      </c>
      <c r="BQ112" s="442">
        <v>-0.81070534569547</v>
      </c>
      <c r="BR112" s="465">
        <v>0.117791913076926</v>
      </c>
      <c r="BS112" s="490">
        <v>3.43194270206605</v>
      </c>
      <c r="BT112" s="491">
        <v>0.907370615472273</v>
      </c>
      <c r="BU112" s="442">
        <v>3.7822942946855</v>
      </c>
      <c r="BV112" s="492">
        <v>2.52457208659378</v>
      </c>
      <c r="BW112" s="493">
        <v>8.48954715037977</v>
      </c>
      <c r="BX112" s="490">
        <v>-0.279792923991517</v>
      </c>
      <c r="BY112" s="491">
        <v>-0.766979535396895</v>
      </c>
      <c r="BZ112" s="442">
        <v>1.6352015782967</v>
      </c>
      <c r="CA112" s="492">
        <v>0.487186611405378</v>
      </c>
      <c r="CB112" s="493">
        <v>1.98686703747624</v>
      </c>
      <c r="CC112" s="477"/>
    </row>
    <row r="113" s="159" customFormat="1" outlineLevel="3" spans="1:81">
      <c r="A113" s="451" t="s">
        <v>131</v>
      </c>
      <c r="B113" s="440">
        <v>3.13047400000001</v>
      </c>
      <c r="C113" s="441">
        <v>7.3491</v>
      </c>
      <c r="D113" s="442">
        <v>0.425966989155135</v>
      </c>
      <c r="E113" s="443">
        <v>-4.21862599999999</v>
      </c>
      <c r="F113" s="512">
        <v>20.2363039999999</v>
      </c>
      <c r="G113" s="440">
        <v>0</v>
      </c>
      <c r="H113" s="441">
        <v>0</v>
      </c>
      <c r="I113" s="442" t="s">
        <v>29</v>
      </c>
      <c r="J113" s="443">
        <v>0</v>
      </c>
      <c r="K113" s="444">
        <v>0</v>
      </c>
      <c r="L113" s="440">
        <v>2.86644000000001</v>
      </c>
      <c r="M113" s="441">
        <v>5.4750795</v>
      </c>
      <c r="N113" s="442">
        <v>0.523543082799074</v>
      </c>
      <c r="O113" s="443">
        <v>-2.60863949999999</v>
      </c>
      <c r="P113" s="444">
        <v>20.7927699999999</v>
      </c>
      <c r="Q113" s="440">
        <v>0.264033999999996</v>
      </c>
      <c r="R113" s="441">
        <v>1.8740205</v>
      </c>
      <c r="S113" s="442">
        <v>0.140891735175787</v>
      </c>
      <c r="T113" s="443">
        <v>-1.6099865</v>
      </c>
      <c r="U113" s="444">
        <v>-0.556465999999997</v>
      </c>
      <c r="V113" s="458">
        <v>0.0843431378123553</v>
      </c>
      <c r="W113" s="442">
        <v>0.255</v>
      </c>
      <c r="X113" s="442">
        <v>0.330757403185707</v>
      </c>
      <c r="Y113" s="464">
        <v>-0.170656862187645</v>
      </c>
      <c r="Z113" s="465">
        <v>-0.02749840089376</v>
      </c>
      <c r="AA113" s="440">
        <v>2.26989500000001</v>
      </c>
      <c r="AB113" s="441">
        <v>2.84550035</v>
      </c>
      <c r="AC113" s="442">
        <v>0.79771383616242</v>
      </c>
      <c r="AD113" s="443">
        <v>-0.57560534999999</v>
      </c>
      <c r="AE113" s="466">
        <v>2.717075</v>
      </c>
      <c r="AF113" s="440">
        <v>0.059983</v>
      </c>
      <c r="AG113" s="441">
        <v>0.26864567</v>
      </c>
      <c r="AH113" s="442">
        <v>0.223279236177527</v>
      </c>
      <c r="AI113" s="443">
        <v>-0.20866267</v>
      </c>
      <c r="AJ113" s="444">
        <v>0.232434999999999</v>
      </c>
      <c r="AK113" s="440">
        <v>0</v>
      </c>
      <c r="AL113" s="441">
        <v>0</v>
      </c>
      <c r="AM113" s="442" t="s">
        <v>29</v>
      </c>
      <c r="AN113" s="443">
        <v>0</v>
      </c>
      <c r="AO113" s="444">
        <v>0</v>
      </c>
      <c r="AP113" s="440">
        <v>0</v>
      </c>
      <c r="AQ113" s="441">
        <v>0</v>
      </c>
      <c r="AR113" s="477" t="s">
        <v>29</v>
      </c>
      <c r="AS113" s="443">
        <v>0</v>
      </c>
      <c r="AT113" s="444">
        <v>0</v>
      </c>
      <c r="AU113" s="440">
        <v>-2.06584400000001</v>
      </c>
      <c r="AV113" s="441">
        <v>-1.24012552</v>
      </c>
      <c r="AW113" s="477">
        <v>0.334165399644373</v>
      </c>
      <c r="AX113" s="481">
        <v>-0.825718480000014</v>
      </c>
      <c r="AY113" s="444">
        <v>-3.50597599999999</v>
      </c>
      <c r="AZ113" s="458">
        <v>-0.659914121631424</v>
      </c>
      <c r="BA113" s="442">
        <v>-0.168745223224612</v>
      </c>
      <c r="BB113" s="442">
        <v>-1.91071290209518</v>
      </c>
      <c r="BC113" s="464">
        <v>-0.491168898406811</v>
      </c>
      <c r="BD113" s="465">
        <v>-0.173251795387142</v>
      </c>
      <c r="BE113" s="490">
        <v>5</v>
      </c>
      <c r="BF113" s="491">
        <v>5</v>
      </c>
      <c r="BG113" s="442">
        <v>1</v>
      </c>
      <c r="BH113" s="492">
        <v>0</v>
      </c>
      <c r="BI113" s="493">
        <v>5</v>
      </c>
      <c r="BJ113" s="498">
        <v>0.504915161290324</v>
      </c>
      <c r="BK113" s="498">
        <v>1.22485</v>
      </c>
      <c r="BL113" s="442">
        <v>0.412226118537228</v>
      </c>
      <c r="BM113" s="498">
        <v>-0.719934838709676</v>
      </c>
      <c r="BN113" s="458">
        <v>0.725096263377369</v>
      </c>
      <c r="BO113" s="442">
        <v>0.387190315820985</v>
      </c>
      <c r="BP113" s="442">
        <v>1.87271280749856</v>
      </c>
      <c r="BQ113" s="442">
        <v>0.337905947556384</v>
      </c>
      <c r="BR113" s="465">
        <v>0.134267354354827</v>
      </c>
      <c r="BS113" s="490">
        <v>1.37912722835197</v>
      </c>
      <c r="BT113" s="491">
        <v>2.58270922370472</v>
      </c>
      <c r="BU113" s="442">
        <v>0.533984707102918</v>
      </c>
      <c r="BV113" s="492">
        <v>-1.20358199535275</v>
      </c>
      <c r="BW113" s="493">
        <v>7.44782679903938</v>
      </c>
      <c r="BX113" s="490">
        <v>-0.91010553351587</v>
      </c>
      <c r="BY113" s="491">
        <v>-0.435819844478318</v>
      </c>
      <c r="BZ113" s="442">
        <v>-0.0882608835889007</v>
      </c>
      <c r="CA113" s="492">
        <v>-0.474285689037552</v>
      </c>
      <c r="CB113" s="493">
        <v>-1.29034936466605</v>
      </c>
      <c r="CC113" s="477"/>
    </row>
    <row r="114" s="159" customFormat="1" outlineLevel="3" spans="1:81">
      <c r="A114" s="451" t="s">
        <v>132</v>
      </c>
      <c r="B114" s="440">
        <v>10.24249</v>
      </c>
      <c r="C114" s="441">
        <v>15.33170689</v>
      </c>
      <c r="D114" s="442">
        <v>0.66805934091269</v>
      </c>
      <c r="E114" s="443">
        <v>-5.08921689000005</v>
      </c>
      <c r="F114" s="512">
        <v>44.9942839999999</v>
      </c>
      <c r="G114" s="440">
        <v>0</v>
      </c>
      <c r="H114" s="441">
        <v>0</v>
      </c>
      <c r="I114" s="442" t="s">
        <v>29</v>
      </c>
      <c r="J114" s="443">
        <v>0</v>
      </c>
      <c r="K114" s="444">
        <v>0</v>
      </c>
      <c r="L114" s="440">
        <v>9.4632370000009</v>
      </c>
      <c r="M114" s="441">
        <v>10.29677435</v>
      </c>
      <c r="N114" s="442">
        <v>0.919048692176196</v>
      </c>
      <c r="O114" s="443">
        <v>-0.833537349999103</v>
      </c>
      <c r="P114" s="444">
        <v>29.6665579999999</v>
      </c>
      <c r="Q114" s="440">
        <v>0.779252999999054</v>
      </c>
      <c r="R114" s="441">
        <v>5.03493254</v>
      </c>
      <c r="S114" s="442">
        <v>0.154769303026065</v>
      </c>
      <c r="T114" s="443">
        <v>-4.25567954000094</v>
      </c>
      <c r="U114" s="444">
        <v>15.327726</v>
      </c>
      <c r="V114" s="458">
        <v>0.0760804257557545</v>
      </c>
      <c r="W114" s="442">
        <v>0.32839999982546</v>
      </c>
      <c r="X114" s="442">
        <v>0.231669993289252</v>
      </c>
      <c r="Y114" s="464">
        <v>-0.252319574069705</v>
      </c>
      <c r="Z114" s="465">
        <v>0.340659404647933</v>
      </c>
      <c r="AA114" s="440">
        <v>2.94579499999998</v>
      </c>
      <c r="AB114" s="441">
        <v>5.0030007</v>
      </c>
      <c r="AC114" s="442">
        <v>0.588805634186695</v>
      </c>
      <c r="AD114" s="443">
        <v>-2.05720570000002</v>
      </c>
      <c r="AE114" s="466">
        <v>4.94524799999998</v>
      </c>
      <c r="AF114" s="440">
        <v>0.0910459999999893</v>
      </c>
      <c r="AG114" s="441">
        <v>0.533675999999999</v>
      </c>
      <c r="AH114" s="442">
        <v>0.170601638447278</v>
      </c>
      <c r="AI114" s="443">
        <v>-0.44263000000001</v>
      </c>
      <c r="AJ114" s="444">
        <v>0.273382999999989</v>
      </c>
      <c r="AK114" s="440">
        <v>0</v>
      </c>
      <c r="AL114" s="441">
        <v>0</v>
      </c>
      <c r="AM114" s="442" t="s">
        <v>29</v>
      </c>
      <c r="AN114" s="443">
        <v>0</v>
      </c>
      <c r="AO114" s="444">
        <v>0</v>
      </c>
      <c r="AP114" s="440">
        <v>0</v>
      </c>
      <c r="AQ114" s="441">
        <v>0</v>
      </c>
      <c r="AR114" s="477" t="s">
        <v>29</v>
      </c>
      <c r="AS114" s="443">
        <v>0</v>
      </c>
      <c r="AT114" s="444">
        <v>0</v>
      </c>
      <c r="AU114" s="440">
        <v>-2.25758800000091</v>
      </c>
      <c r="AV114" s="441">
        <v>-0.501744160000001</v>
      </c>
      <c r="AW114" s="477">
        <v>-2.49948037262837</v>
      </c>
      <c r="AX114" s="481">
        <v>-1.75584384000091</v>
      </c>
      <c r="AY114" s="444">
        <v>10.109095</v>
      </c>
      <c r="AZ114" s="458">
        <v>-0.220413981365949</v>
      </c>
      <c r="BA114" s="442">
        <v>-0.0327259165336157</v>
      </c>
      <c r="BB114" s="442">
        <v>-4.73515075244853</v>
      </c>
      <c r="BC114" s="464">
        <v>-0.187688064832334</v>
      </c>
      <c r="BD114" s="465">
        <v>0.224675094285311</v>
      </c>
      <c r="BE114" s="490">
        <v>9</v>
      </c>
      <c r="BF114" s="491">
        <v>10</v>
      </c>
      <c r="BG114" s="442">
        <v>0.9</v>
      </c>
      <c r="BH114" s="492">
        <v>-1</v>
      </c>
      <c r="BI114" s="493">
        <v>9.91666667</v>
      </c>
      <c r="BJ114" s="498">
        <v>0.948378703703699</v>
      </c>
      <c r="BK114" s="498">
        <v>1.27764224083333</v>
      </c>
      <c r="BL114" s="442">
        <v>0.742288156569656</v>
      </c>
      <c r="BM114" s="498">
        <v>-0.329263537129634</v>
      </c>
      <c r="BN114" s="458">
        <v>0.287605357681579</v>
      </c>
      <c r="BO114" s="442">
        <v>0.326317267600724</v>
      </c>
      <c r="BP114" s="442">
        <v>0.881367265043072</v>
      </c>
      <c r="BQ114" s="442">
        <v>-0.0387119099191458</v>
      </c>
      <c r="BR114" s="465">
        <v>0.10990836080423</v>
      </c>
      <c r="BS114" s="490">
        <v>3.47698668780415</v>
      </c>
      <c r="BT114" s="491">
        <v>3.06450224762111</v>
      </c>
      <c r="BU114" s="442">
        <v>1.13460079544834</v>
      </c>
      <c r="BV114" s="492">
        <v>0.412484440183039</v>
      </c>
      <c r="BW114" s="493">
        <v>9.0984888927714</v>
      </c>
      <c r="BX114" s="490">
        <v>-0.766376479015318</v>
      </c>
      <c r="BY114" s="491">
        <v>-0.100288644772726</v>
      </c>
      <c r="BZ114" s="442">
        <v>-5.64170740119261</v>
      </c>
      <c r="CA114" s="492">
        <v>-0.666087834242592</v>
      </c>
      <c r="CB114" s="493">
        <v>2.04420384983727</v>
      </c>
      <c r="CC114" s="477"/>
    </row>
    <row r="115" s="159" customFormat="1" outlineLevel="3" spans="1:81">
      <c r="A115" s="451" t="s">
        <v>133</v>
      </c>
      <c r="B115" s="440">
        <v>68.0760570000008</v>
      </c>
      <c r="C115" s="441">
        <v>60.00792</v>
      </c>
      <c r="D115" s="442">
        <v>1.13445120244129</v>
      </c>
      <c r="E115" s="443">
        <v>8.06813700000085</v>
      </c>
      <c r="F115" s="512">
        <v>100.39189</v>
      </c>
      <c r="G115" s="440">
        <v>0</v>
      </c>
      <c r="H115" s="441">
        <v>0</v>
      </c>
      <c r="I115" s="442" t="s">
        <v>29</v>
      </c>
      <c r="J115" s="443">
        <v>0</v>
      </c>
      <c r="K115" s="444">
        <v>0</v>
      </c>
      <c r="L115" s="440">
        <v>49.3171529999998</v>
      </c>
      <c r="M115" s="441">
        <v>39.36519551</v>
      </c>
      <c r="N115" s="442">
        <v>1.2528110774268</v>
      </c>
      <c r="O115" s="443">
        <v>9.95195748999982</v>
      </c>
      <c r="P115" s="444">
        <v>69.1218409999999</v>
      </c>
      <c r="Q115" s="440">
        <v>18.758904000001</v>
      </c>
      <c r="R115" s="441">
        <v>20.64272449</v>
      </c>
      <c r="S115" s="442">
        <v>0.908741673565834</v>
      </c>
      <c r="T115" s="443">
        <v>-1.88382048999897</v>
      </c>
      <c r="U115" s="444">
        <v>31.270049</v>
      </c>
      <c r="V115" s="458">
        <v>0.275558027692479</v>
      </c>
      <c r="W115" s="442">
        <v>0.344000000166645</v>
      </c>
      <c r="X115" s="442">
        <v>0.801040777787762</v>
      </c>
      <c r="Y115" s="464">
        <v>-0.0684419724741655</v>
      </c>
      <c r="Z115" s="465">
        <v>0.3114798316876</v>
      </c>
      <c r="AA115" s="440">
        <v>4.35326999999999</v>
      </c>
      <c r="AB115" s="441">
        <v>6.53762137</v>
      </c>
      <c r="AC115" s="442">
        <v>0.66587979841971</v>
      </c>
      <c r="AD115" s="443">
        <v>-2.18435137000001</v>
      </c>
      <c r="AE115" s="466">
        <v>6.28009099999999</v>
      </c>
      <c r="AF115" s="440">
        <v>0.386295000000099</v>
      </c>
      <c r="AG115" s="441">
        <v>0.351501</v>
      </c>
      <c r="AH115" s="442">
        <v>1.09898691611148</v>
      </c>
      <c r="AI115" s="443">
        <v>0.0347940000000996</v>
      </c>
      <c r="AJ115" s="444">
        <v>0.11158599999999</v>
      </c>
      <c r="AK115" s="440">
        <v>0</v>
      </c>
      <c r="AL115" s="441">
        <v>0</v>
      </c>
      <c r="AM115" s="442" t="s">
        <v>29</v>
      </c>
      <c r="AN115" s="443">
        <v>0</v>
      </c>
      <c r="AO115" s="444">
        <v>0</v>
      </c>
      <c r="AP115" s="440">
        <v>0</v>
      </c>
      <c r="AQ115" s="441">
        <v>0</v>
      </c>
      <c r="AR115" s="477" t="s">
        <v>29</v>
      </c>
      <c r="AS115" s="443">
        <v>0</v>
      </c>
      <c r="AT115" s="444">
        <v>0</v>
      </c>
      <c r="AU115" s="440">
        <v>14.0193390000009</v>
      </c>
      <c r="AV115" s="441">
        <v>13.75360212</v>
      </c>
      <c r="AW115" s="477">
        <v>1.01932125691018</v>
      </c>
      <c r="AX115" s="481">
        <v>0.265736880000933</v>
      </c>
      <c r="AY115" s="444">
        <v>24.8783720000001</v>
      </c>
      <c r="AZ115" s="458">
        <v>0.205936413150379</v>
      </c>
      <c r="BA115" s="442">
        <v>0.229196448068855</v>
      </c>
      <c r="BB115" s="442">
        <v>0.898514854333659</v>
      </c>
      <c r="BC115" s="464">
        <v>-0.0232600349184758</v>
      </c>
      <c r="BD115" s="465">
        <v>0.247812567329892</v>
      </c>
      <c r="BE115" s="490">
        <v>11</v>
      </c>
      <c r="BF115" s="491">
        <v>11</v>
      </c>
      <c r="BG115" s="442">
        <v>1</v>
      </c>
      <c r="BH115" s="492">
        <v>0</v>
      </c>
      <c r="BI115" s="493">
        <v>11</v>
      </c>
      <c r="BJ115" s="498">
        <v>5.15727704545461</v>
      </c>
      <c r="BK115" s="498">
        <v>4.54605454545455</v>
      </c>
      <c r="BL115" s="442">
        <v>1.13445120244129</v>
      </c>
      <c r="BM115" s="498">
        <v>0.611222500000064</v>
      </c>
      <c r="BN115" s="458">
        <v>0.0639471525208919</v>
      </c>
      <c r="BO115" s="442">
        <v>0.108945975297927</v>
      </c>
      <c r="BP115" s="442">
        <v>0.586962045601225</v>
      </c>
      <c r="BQ115" s="442">
        <v>-0.0449988227770354</v>
      </c>
      <c r="BR115" s="465">
        <v>0.0625557602312298</v>
      </c>
      <c r="BS115" s="490">
        <v>15.6379128792841</v>
      </c>
      <c r="BT115" s="491">
        <v>9.17886133255833</v>
      </c>
      <c r="BU115" s="442">
        <v>1.70368767025762</v>
      </c>
      <c r="BV115" s="492">
        <v>6.45905154672576</v>
      </c>
      <c r="BW115" s="493">
        <v>15.9857381047504</v>
      </c>
      <c r="BX115" s="490">
        <v>3.22041568751788</v>
      </c>
      <c r="BY115" s="491">
        <v>2.10376241473893</v>
      </c>
      <c r="BZ115" s="442">
        <v>1.53078867887158</v>
      </c>
      <c r="CA115" s="492">
        <v>1.11665327277896</v>
      </c>
      <c r="CB115" s="493">
        <v>3.96146680040148</v>
      </c>
      <c r="CC115" s="477"/>
    </row>
    <row r="116" s="159" customFormat="1" outlineLevel="3" spans="1:81">
      <c r="A116" s="451" t="s">
        <v>134</v>
      </c>
      <c r="B116" s="440">
        <v>9.62474999999995</v>
      </c>
      <c r="C116" s="441">
        <v>18.943968</v>
      </c>
      <c r="D116" s="442">
        <v>0.508064097236648</v>
      </c>
      <c r="E116" s="443">
        <v>-9.31921800000006</v>
      </c>
      <c r="F116" s="512">
        <v>37.557138</v>
      </c>
      <c r="G116" s="440">
        <v>0</v>
      </c>
      <c r="H116" s="441">
        <v>0</v>
      </c>
      <c r="I116" s="442" t="s">
        <v>29</v>
      </c>
      <c r="J116" s="443">
        <v>0</v>
      </c>
      <c r="K116" s="444">
        <v>0</v>
      </c>
      <c r="L116" s="440">
        <v>7.58380300000001</v>
      </c>
      <c r="M116" s="441">
        <v>12.73602969</v>
      </c>
      <c r="N116" s="442">
        <v>0.595460530839891</v>
      </c>
      <c r="O116" s="443">
        <v>-5.15222668999999</v>
      </c>
      <c r="P116" s="444">
        <v>26.672044</v>
      </c>
      <c r="Q116" s="440">
        <v>2.04094699999994</v>
      </c>
      <c r="R116" s="441">
        <v>6.20793831</v>
      </c>
      <c r="S116" s="442">
        <v>0.328764059512688</v>
      </c>
      <c r="T116" s="443">
        <v>-4.16699131000007</v>
      </c>
      <c r="U116" s="444">
        <v>10.885094</v>
      </c>
      <c r="V116" s="458">
        <v>0.212051949401278</v>
      </c>
      <c r="W116" s="442">
        <v>0.327699999809966</v>
      </c>
      <c r="X116" s="442">
        <v>0.647091698273564</v>
      </c>
      <c r="Y116" s="464">
        <v>-0.115648050408688</v>
      </c>
      <c r="Z116" s="465">
        <v>0.289827568863208</v>
      </c>
      <c r="AA116" s="440">
        <v>2.81042500000001</v>
      </c>
      <c r="AB116" s="441">
        <v>3.87820569</v>
      </c>
      <c r="AC116" s="442">
        <v>0.724671465272386</v>
      </c>
      <c r="AD116" s="443">
        <v>-1.06778068999999</v>
      </c>
      <c r="AE116" s="466">
        <v>3.75572399999999</v>
      </c>
      <c r="AF116" s="440">
        <v>0.065051</v>
      </c>
      <c r="AG116" s="441">
        <v>0.223357</v>
      </c>
      <c r="AH116" s="442">
        <v>0.291242271341395</v>
      </c>
      <c r="AI116" s="443">
        <v>-0.158306</v>
      </c>
      <c r="AJ116" s="444">
        <v>0.124766</v>
      </c>
      <c r="AK116" s="440">
        <v>0</v>
      </c>
      <c r="AL116" s="441">
        <v>0</v>
      </c>
      <c r="AM116" s="442" t="s">
        <v>29</v>
      </c>
      <c r="AN116" s="443">
        <v>0</v>
      </c>
      <c r="AO116" s="444">
        <v>0</v>
      </c>
      <c r="AP116" s="440">
        <v>0</v>
      </c>
      <c r="AQ116" s="441">
        <v>0</v>
      </c>
      <c r="AR116" s="477" t="s">
        <v>29</v>
      </c>
      <c r="AS116" s="443">
        <v>0</v>
      </c>
      <c r="AT116" s="444">
        <v>0</v>
      </c>
      <c r="AU116" s="440">
        <v>-0.834529000000072</v>
      </c>
      <c r="AV116" s="441">
        <v>2.10637562</v>
      </c>
      <c r="AW116" s="477">
        <v>-0.396191919464047</v>
      </c>
      <c r="AX116" s="481">
        <v>-2.94090462000007</v>
      </c>
      <c r="AY116" s="444">
        <v>7.00460400000002</v>
      </c>
      <c r="AZ116" s="458">
        <v>-0.0867065638068601</v>
      </c>
      <c r="BA116" s="442">
        <v>0.111189779247938</v>
      </c>
      <c r="BB116" s="442">
        <v>-0.779806960615655</v>
      </c>
      <c r="BC116" s="464">
        <v>-0.197896343054798</v>
      </c>
      <c r="BD116" s="465">
        <v>0.186505265656825</v>
      </c>
      <c r="BE116" s="490">
        <v>7</v>
      </c>
      <c r="BF116" s="491">
        <v>7</v>
      </c>
      <c r="BG116" s="442">
        <v>1</v>
      </c>
      <c r="BH116" s="492">
        <v>0</v>
      </c>
      <c r="BI116" s="493">
        <v>7</v>
      </c>
      <c r="BJ116" s="498">
        <v>1.14580357142856</v>
      </c>
      <c r="BK116" s="498">
        <v>2.25523428571429</v>
      </c>
      <c r="BL116" s="442">
        <v>0.508064097236648</v>
      </c>
      <c r="BM116" s="498">
        <v>-1.10943071428572</v>
      </c>
      <c r="BN116" s="458">
        <v>0.291999792202397</v>
      </c>
      <c r="BO116" s="442">
        <v>0.204719818466754</v>
      </c>
      <c r="BP116" s="442">
        <v>1.4263386631999</v>
      </c>
      <c r="BQ116" s="442">
        <v>0.0872799737356431</v>
      </c>
      <c r="BR116" s="465">
        <v>0.100000271586189</v>
      </c>
      <c r="BS116" s="490">
        <v>3.42465997135662</v>
      </c>
      <c r="BT116" s="491">
        <v>4.88472492545902</v>
      </c>
      <c r="BU116" s="442">
        <v>0.701095767646486</v>
      </c>
      <c r="BV116" s="492">
        <v>-1.4600649541024</v>
      </c>
      <c r="BW116" s="493">
        <v>9.99997284145484</v>
      </c>
      <c r="BX116" s="490">
        <v>-0.296940498323232</v>
      </c>
      <c r="BY116" s="491">
        <v>0.543131486148688</v>
      </c>
      <c r="BZ116" s="442">
        <v>-0.546719359668906</v>
      </c>
      <c r="CA116" s="492">
        <v>-0.840071984471921</v>
      </c>
      <c r="CB116" s="493">
        <v>1.86504759135657</v>
      </c>
      <c r="CC116" s="477"/>
    </row>
    <row r="117" s="159" customFormat="1" outlineLevel="3" spans="1:81">
      <c r="A117" s="451" t="s">
        <v>135</v>
      </c>
      <c r="B117" s="440">
        <v>2.88104999999999</v>
      </c>
      <c r="C117" s="441">
        <v>2.41003</v>
      </c>
      <c r="D117" s="442">
        <v>1.19544155052012</v>
      </c>
      <c r="E117" s="443">
        <v>0.471019999999994</v>
      </c>
      <c r="F117" s="512">
        <v>0</v>
      </c>
      <c r="G117" s="440">
        <v>0</v>
      </c>
      <c r="H117" s="441">
        <v>0</v>
      </c>
      <c r="I117" s="442" t="s">
        <v>29</v>
      </c>
      <c r="J117" s="443">
        <v>0</v>
      </c>
      <c r="K117" s="444">
        <v>0</v>
      </c>
      <c r="L117" s="440">
        <v>1.981925</v>
      </c>
      <c r="M117" s="441">
        <v>1.687021</v>
      </c>
      <c r="N117" s="442">
        <v>1.1748075453714</v>
      </c>
      <c r="O117" s="443">
        <v>0.294904000000001</v>
      </c>
      <c r="P117" s="444">
        <v>0</v>
      </c>
      <c r="Q117" s="440">
        <v>0.899124999999993</v>
      </c>
      <c r="R117" s="441">
        <v>0.723009</v>
      </c>
      <c r="S117" s="442">
        <v>1.24358756253379</v>
      </c>
      <c r="T117" s="443">
        <v>0.176115999999993</v>
      </c>
      <c r="U117" s="444">
        <v>0</v>
      </c>
      <c r="V117" s="458">
        <v>0.3120824005137</v>
      </c>
      <c r="W117" s="442">
        <v>0.3</v>
      </c>
      <c r="X117" s="442">
        <v>1.040274668379</v>
      </c>
      <c r="Y117" s="464">
        <v>0.0120824005136999</v>
      </c>
      <c r="Z117" s="465" t="s">
        <v>29</v>
      </c>
      <c r="AA117" s="440">
        <v>0.531216999999999</v>
      </c>
      <c r="AB117" s="441">
        <v>1.15861336</v>
      </c>
      <c r="AC117" s="442">
        <v>0.458493763614118</v>
      </c>
      <c r="AD117" s="443">
        <v>-0.627396360000001</v>
      </c>
      <c r="AE117" s="466">
        <v>0</v>
      </c>
      <c r="AF117" s="440">
        <v>0.0753399999999999</v>
      </c>
      <c r="AG117" s="441">
        <v>0.13</v>
      </c>
      <c r="AH117" s="442">
        <v>0.579538461538461</v>
      </c>
      <c r="AI117" s="443">
        <v>-0.0546600000000001</v>
      </c>
      <c r="AJ117" s="444">
        <v>0</v>
      </c>
      <c r="AK117" s="440">
        <v>0</v>
      </c>
      <c r="AL117" s="441">
        <v>0</v>
      </c>
      <c r="AM117" s="442" t="s">
        <v>29</v>
      </c>
      <c r="AN117" s="443">
        <v>0</v>
      </c>
      <c r="AO117" s="444">
        <v>0</v>
      </c>
      <c r="AP117" s="440">
        <v>0</v>
      </c>
      <c r="AQ117" s="441">
        <v>0</v>
      </c>
      <c r="AR117" s="477" t="s">
        <v>29</v>
      </c>
      <c r="AS117" s="443">
        <v>0</v>
      </c>
      <c r="AT117" s="444">
        <v>0</v>
      </c>
      <c r="AU117" s="440">
        <v>0.292567999999994</v>
      </c>
      <c r="AV117" s="441">
        <v>-0.56560436</v>
      </c>
      <c r="AW117" s="477">
        <v>2.51726616817451</v>
      </c>
      <c r="AX117" s="481">
        <v>0.858172359999994</v>
      </c>
      <c r="AY117" s="444">
        <v>0</v>
      </c>
      <c r="AZ117" s="458">
        <v>0.101549088006107</v>
      </c>
      <c r="BA117" s="442">
        <v>-0.234687684385672</v>
      </c>
      <c r="BB117" s="442">
        <v>2.43269883663442</v>
      </c>
      <c r="BC117" s="464">
        <v>0.336236772391779</v>
      </c>
      <c r="BD117" s="465" t="s">
        <v>29</v>
      </c>
      <c r="BE117" s="490">
        <v>1</v>
      </c>
      <c r="BF117" s="491">
        <v>2</v>
      </c>
      <c r="BG117" s="442">
        <v>0.5</v>
      </c>
      <c r="BH117" s="492">
        <v>-1</v>
      </c>
      <c r="BI117" s="493">
        <v>0</v>
      </c>
      <c r="BJ117" s="498">
        <v>2.400875</v>
      </c>
      <c r="BK117" s="498">
        <v>1.00417916666667</v>
      </c>
      <c r="BL117" s="442">
        <v>2.39088310104023</v>
      </c>
      <c r="BM117" s="498">
        <v>1.39669583333333</v>
      </c>
      <c r="BN117" s="458">
        <v>0.184383124208188</v>
      </c>
      <c r="BO117" s="442">
        <v>0.480746447139662</v>
      </c>
      <c r="BP117" s="442">
        <v>0.383535074060823</v>
      </c>
      <c r="BQ117" s="442">
        <v>-0.296363322931474</v>
      </c>
      <c r="BR117" s="465" t="s">
        <v>29</v>
      </c>
      <c r="BS117" s="490">
        <v>5.42348983560391</v>
      </c>
      <c r="BT117" s="491">
        <v>2.08009857576647</v>
      </c>
      <c r="BU117" s="442">
        <v>2.60732346956465</v>
      </c>
      <c r="BV117" s="492">
        <v>3.34339125983744</v>
      </c>
      <c r="BW117" s="493" t="s">
        <v>29</v>
      </c>
      <c r="BX117" s="490">
        <v>0.550750446615968</v>
      </c>
      <c r="BY117" s="491">
        <v>-0.488173518040565</v>
      </c>
      <c r="BZ117" s="442">
        <v>3.12818583201025</v>
      </c>
      <c r="CA117" s="492">
        <v>1.03892396465653</v>
      </c>
      <c r="CB117" s="493" t="s">
        <v>29</v>
      </c>
      <c r="CC117" s="477"/>
    </row>
    <row r="118" s="163" customFormat="1" spans="1:81">
      <c r="A118" s="445" t="s">
        <v>136</v>
      </c>
      <c r="B118" s="446">
        <v>146.394002000003</v>
      </c>
      <c r="C118" s="447">
        <v>160.10974026</v>
      </c>
      <c r="D118" s="448">
        <v>0.914335391227763</v>
      </c>
      <c r="E118" s="447">
        <v>-13.7157382599975</v>
      </c>
      <c r="F118" s="449">
        <v>345.492870999999</v>
      </c>
      <c r="G118" s="446">
        <v>0</v>
      </c>
      <c r="H118" s="447">
        <v>0</v>
      </c>
      <c r="I118" s="448" t="s">
        <v>29</v>
      </c>
      <c r="J118" s="447">
        <v>0</v>
      </c>
      <c r="K118" s="449">
        <v>0</v>
      </c>
      <c r="L118" s="446">
        <v>111.303723000002</v>
      </c>
      <c r="M118" s="447">
        <v>107.18471757</v>
      </c>
      <c r="N118" s="448">
        <v>1.03842903655842</v>
      </c>
      <c r="O118" s="447">
        <v>4.11900543000188</v>
      </c>
      <c r="P118" s="449">
        <v>241.474525</v>
      </c>
      <c r="Q118" s="446">
        <v>35.0902790000006</v>
      </c>
      <c r="R118" s="447">
        <v>52.92502269</v>
      </c>
      <c r="S118" s="448">
        <v>0.663018685991623</v>
      </c>
      <c r="T118" s="447">
        <v>-17.8347436899994</v>
      </c>
      <c r="U118" s="459">
        <v>104.018346</v>
      </c>
      <c r="V118" s="460">
        <v>0.239697518481666</v>
      </c>
      <c r="W118" s="448">
        <v>0.330554672089629</v>
      </c>
      <c r="X118" s="448">
        <v>0.725137288081266</v>
      </c>
      <c r="Y118" s="467">
        <v>-0.0908571536079633</v>
      </c>
      <c r="Z118" s="468">
        <v>0.301072336742948</v>
      </c>
      <c r="AA118" s="446">
        <v>20.945113</v>
      </c>
      <c r="AB118" s="447">
        <v>30.95025587</v>
      </c>
      <c r="AC118" s="448">
        <v>0.676734728396931</v>
      </c>
      <c r="AD118" s="447">
        <v>-10.00514287</v>
      </c>
      <c r="AE118" s="469">
        <v>29.1154509999999</v>
      </c>
      <c r="AF118" s="446">
        <v>0.43150800000017</v>
      </c>
      <c r="AG118" s="447">
        <v>2.57958192</v>
      </c>
      <c r="AH118" s="448">
        <v>0.167278269650832</v>
      </c>
      <c r="AI118" s="447">
        <v>-2.14807391999983</v>
      </c>
      <c r="AJ118" s="449">
        <v>1.39043999999998</v>
      </c>
      <c r="AK118" s="446">
        <v>0</v>
      </c>
      <c r="AL118" s="447">
        <v>0</v>
      </c>
      <c r="AM118" s="448" t="s">
        <v>29</v>
      </c>
      <c r="AN118" s="447">
        <v>0</v>
      </c>
      <c r="AO118" s="449">
        <v>0</v>
      </c>
      <c r="AP118" s="446">
        <v>0</v>
      </c>
      <c r="AQ118" s="447">
        <v>0</v>
      </c>
      <c r="AR118" s="467" t="s">
        <v>29</v>
      </c>
      <c r="AS118" s="447">
        <v>0</v>
      </c>
      <c r="AT118" s="449">
        <v>0</v>
      </c>
      <c r="AU118" s="446">
        <v>13.7136580000005</v>
      </c>
      <c r="AV118" s="447">
        <v>19.3951849</v>
      </c>
      <c r="AW118" s="467">
        <v>0.707065081911156</v>
      </c>
      <c r="AX118" s="482">
        <v>-5.68152689999949</v>
      </c>
      <c r="AY118" s="449">
        <v>73.5124549999997</v>
      </c>
      <c r="AZ118" s="460">
        <v>0.0936763652379712</v>
      </c>
      <c r="BA118" s="448">
        <v>0.121136820711247</v>
      </c>
      <c r="BB118" s="448">
        <v>0.773310416172029</v>
      </c>
      <c r="BC118" s="467">
        <v>-0.0274604554732762</v>
      </c>
      <c r="BD118" s="468">
        <v>0.212775606012432</v>
      </c>
      <c r="BE118" s="494">
        <v>54</v>
      </c>
      <c r="BF118" s="495">
        <v>55</v>
      </c>
      <c r="BG118" s="448">
        <v>0.981818181818182</v>
      </c>
      <c r="BH118" s="448">
        <v>-1</v>
      </c>
      <c r="BI118" s="496">
        <v>52.83333333</v>
      </c>
      <c r="BJ118" s="497">
        <v>2.2591666975309</v>
      </c>
      <c r="BK118" s="497">
        <v>2.42590515545455</v>
      </c>
      <c r="BL118" s="448">
        <v>0.931267528102351</v>
      </c>
      <c r="BM118" s="497">
        <v>-0.166738457923642</v>
      </c>
      <c r="BN118" s="460">
        <v>0.143073573465118</v>
      </c>
      <c r="BO118" s="448">
        <v>0.193306514767561</v>
      </c>
      <c r="BP118" s="448">
        <v>0.74013839438963</v>
      </c>
      <c r="BQ118" s="448">
        <v>-0.050232941302443</v>
      </c>
      <c r="BR118" s="468">
        <v>0.0842722193246065</v>
      </c>
      <c r="BS118" s="494">
        <v>6.98941094278187</v>
      </c>
      <c r="BT118" s="495">
        <v>5.17313139291989</v>
      </c>
      <c r="BU118" s="448">
        <v>1.35109866962741</v>
      </c>
      <c r="BV118" s="448">
        <v>1.81627954986199</v>
      </c>
      <c r="BW118" s="496">
        <v>11.866306690561</v>
      </c>
      <c r="BX118" s="494">
        <v>0.654742612274307</v>
      </c>
      <c r="BY118" s="495">
        <v>0.626656690059862</v>
      </c>
      <c r="BZ118" s="448">
        <v>1.04481867449905</v>
      </c>
      <c r="CA118" s="448">
        <v>0.0280859222144453</v>
      </c>
      <c r="CB118" s="496">
        <v>2.52486059721348</v>
      </c>
      <c r="CC118" s="477"/>
    </row>
    <row r="119" s="164" customFormat="1" outlineLevel="1" spans="1:81">
      <c r="A119" s="451" t="s">
        <v>137</v>
      </c>
      <c r="B119" s="440">
        <v>56.386371</v>
      </c>
      <c r="C119" s="441">
        <v>34.0015104</v>
      </c>
      <c r="D119" s="442">
        <v>1.65834900675471</v>
      </c>
      <c r="E119" s="443">
        <v>22.3848606</v>
      </c>
      <c r="F119" s="512">
        <v>39.040845</v>
      </c>
      <c r="G119" s="440">
        <v>0</v>
      </c>
      <c r="H119" s="441">
        <v>0</v>
      </c>
      <c r="I119" s="442" t="s">
        <v>29</v>
      </c>
      <c r="J119" s="443">
        <v>0</v>
      </c>
      <c r="K119" s="444">
        <v>0</v>
      </c>
      <c r="L119" s="440">
        <v>32.845965</v>
      </c>
      <c r="M119" s="441">
        <v>22.93741892</v>
      </c>
      <c r="N119" s="442">
        <v>1.43198173755114</v>
      </c>
      <c r="O119" s="443">
        <v>9.90854607999999</v>
      </c>
      <c r="P119" s="444">
        <v>26.1058919999999</v>
      </c>
      <c r="Q119" s="440">
        <v>23.540406</v>
      </c>
      <c r="R119" s="441">
        <v>11.06409148</v>
      </c>
      <c r="S119" s="442">
        <v>2.12764021723363</v>
      </c>
      <c r="T119" s="443">
        <v>12.47631452</v>
      </c>
      <c r="U119" s="444">
        <v>12.9349530000001</v>
      </c>
      <c r="V119" s="458">
        <v>0.41748396966352</v>
      </c>
      <c r="W119" s="442">
        <v>0.325399999877653</v>
      </c>
      <c r="X119" s="442">
        <v>1.28298700006297</v>
      </c>
      <c r="Y119" s="464">
        <v>0.0920839697858675</v>
      </c>
      <c r="Z119" s="465">
        <v>0.331318469157112</v>
      </c>
      <c r="AA119" s="440">
        <v>1.557865</v>
      </c>
      <c r="AB119" s="441">
        <v>2.21432768</v>
      </c>
      <c r="AC119" s="442">
        <v>0.703538601838731</v>
      </c>
      <c r="AD119" s="443">
        <v>-0.65646268</v>
      </c>
      <c r="AE119" s="466">
        <v>2.34589099999999</v>
      </c>
      <c r="AF119" s="440">
        <v>0.18481</v>
      </c>
      <c r="AG119" s="441">
        <v>0.122737</v>
      </c>
      <c r="AH119" s="442">
        <v>1.50573991542892</v>
      </c>
      <c r="AI119" s="443">
        <v>0.0620729999999999</v>
      </c>
      <c r="AJ119" s="444">
        <v>-1.627427</v>
      </c>
      <c r="AK119" s="440">
        <v>0</v>
      </c>
      <c r="AL119" s="441">
        <v>0</v>
      </c>
      <c r="AM119" s="442" t="s">
        <v>29</v>
      </c>
      <c r="AN119" s="443">
        <v>0</v>
      </c>
      <c r="AO119" s="444">
        <v>0</v>
      </c>
      <c r="AP119" s="440">
        <v>0</v>
      </c>
      <c r="AQ119" s="441">
        <v>0</v>
      </c>
      <c r="AR119" s="477" t="s">
        <v>29</v>
      </c>
      <c r="AS119" s="443">
        <v>0</v>
      </c>
      <c r="AT119" s="444">
        <v>0</v>
      </c>
      <c r="AU119" s="440">
        <v>21.797731</v>
      </c>
      <c r="AV119" s="441">
        <v>8.7270268</v>
      </c>
      <c r="AW119" s="477">
        <v>2.49772706095047</v>
      </c>
      <c r="AX119" s="481">
        <v>13.0707042</v>
      </c>
      <c r="AY119" s="444">
        <v>12.2164890000001</v>
      </c>
      <c r="AZ119" s="458">
        <v>0.386578008363049</v>
      </c>
      <c r="BA119" s="442">
        <v>0.25666585682029</v>
      </c>
      <c r="BB119" s="442">
        <v>1.50615283681351</v>
      </c>
      <c r="BC119" s="464">
        <v>0.129912151542759</v>
      </c>
      <c r="BD119" s="465">
        <v>0.312915588789129</v>
      </c>
      <c r="BE119" s="490">
        <v>4</v>
      </c>
      <c r="BF119" s="491">
        <v>4</v>
      </c>
      <c r="BG119" s="442">
        <v>1</v>
      </c>
      <c r="BH119" s="492">
        <v>0</v>
      </c>
      <c r="BI119" s="493">
        <v>3.91666667</v>
      </c>
      <c r="BJ119" s="498">
        <v>11.747160625</v>
      </c>
      <c r="BK119" s="498">
        <v>7.083648</v>
      </c>
      <c r="BL119" s="442">
        <v>1.65834900675471</v>
      </c>
      <c r="BM119" s="498">
        <v>4.66351262499999</v>
      </c>
      <c r="BN119" s="458">
        <v>0.0276283962307133</v>
      </c>
      <c r="BO119" s="442">
        <v>0.0651243916505544</v>
      </c>
      <c r="BP119" s="442">
        <v>0.424240373391312</v>
      </c>
      <c r="BQ119" s="442">
        <v>-0.0374959954198411</v>
      </c>
      <c r="BR119" s="465">
        <v>0.0600881205312023</v>
      </c>
      <c r="BS119" s="490">
        <v>36.1946452356269</v>
      </c>
      <c r="BT119" s="491">
        <v>15.3552298095285</v>
      </c>
      <c r="BU119" s="442">
        <v>2.35715425197784</v>
      </c>
      <c r="BV119" s="492">
        <v>20.8394154260985</v>
      </c>
      <c r="BW119" s="493">
        <v>16.6422246387408</v>
      </c>
      <c r="BX119" s="490">
        <v>13.9920538685958</v>
      </c>
      <c r="BY119" s="491">
        <v>3.94116321573508</v>
      </c>
      <c r="BZ119" s="442">
        <v>3.55023456342345</v>
      </c>
      <c r="CA119" s="492">
        <v>10.0508906528607</v>
      </c>
      <c r="CB119" s="493">
        <v>5.20761152159252</v>
      </c>
      <c r="CC119" s="477"/>
    </row>
    <row r="120" s="159" customFormat="1" outlineLevel="1" spans="1:81">
      <c r="A120" s="451" t="s">
        <v>138</v>
      </c>
      <c r="B120" s="440">
        <v>2.52991200000001</v>
      </c>
      <c r="C120" s="441">
        <v>2.8334208</v>
      </c>
      <c r="D120" s="442">
        <v>0.892882553837399</v>
      </c>
      <c r="E120" s="443">
        <v>-0.303508799999993</v>
      </c>
      <c r="F120" s="512">
        <v>4.08598800000001</v>
      </c>
      <c r="G120" s="440">
        <v>0</v>
      </c>
      <c r="H120" s="441">
        <v>0</v>
      </c>
      <c r="I120" s="442" t="s">
        <v>29</v>
      </c>
      <c r="J120" s="443">
        <v>0</v>
      </c>
      <c r="K120" s="444">
        <v>0</v>
      </c>
      <c r="L120" s="440">
        <v>2.571321</v>
      </c>
      <c r="M120" s="441">
        <v>1.88422483</v>
      </c>
      <c r="N120" s="442">
        <v>1.36465721025447</v>
      </c>
      <c r="O120" s="443">
        <v>0.687096169999999</v>
      </c>
      <c r="P120" s="444">
        <v>5.19106</v>
      </c>
      <c r="Q120" s="440">
        <v>-0.0414089999999923</v>
      </c>
      <c r="R120" s="441">
        <v>0.94919597</v>
      </c>
      <c r="S120" s="442">
        <v>-0.043625343247077</v>
      </c>
      <c r="T120" s="443">
        <v>-0.990604969999992</v>
      </c>
      <c r="U120" s="444">
        <v>-1.10507199999999</v>
      </c>
      <c r="V120" s="458">
        <v>-0.0163677629893815</v>
      </c>
      <c r="W120" s="442">
        <v>0.335000000705861</v>
      </c>
      <c r="X120" s="442">
        <v>-0.0488589938952058</v>
      </c>
      <c r="Y120" s="464">
        <v>-0.351367763695242</v>
      </c>
      <c r="Z120" s="465">
        <v>-0.270454049302149</v>
      </c>
      <c r="AA120" s="440">
        <v>1.514707</v>
      </c>
      <c r="AB120" s="441">
        <v>2.04302868</v>
      </c>
      <c r="AC120" s="442">
        <v>0.741402710019715</v>
      </c>
      <c r="AD120" s="443">
        <v>-0.52832168</v>
      </c>
      <c r="AE120" s="466">
        <v>1.662147</v>
      </c>
      <c r="AF120" s="440">
        <v>0.108593</v>
      </c>
      <c r="AG120" s="441">
        <v>0.119466</v>
      </c>
      <c r="AH120" s="442">
        <v>0.908986657291613</v>
      </c>
      <c r="AI120" s="443">
        <v>-0.0108730000000002</v>
      </c>
      <c r="AJ120" s="444">
        <v>-0.765554</v>
      </c>
      <c r="AK120" s="506">
        <v>0</v>
      </c>
      <c r="AL120" s="441">
        <v>0</v>
      </c>
      <c r="AM120" s="442" t="s">
        <v>29</v>
      </c>
      <c r="AN120" s="441">
        <v>0</v>
      </c>
      <c r="AO120" s="444">
        <v>0</v>
      </c>
      <c r="AP120" s="506">
        <v>0</v>
      </c>
      <c r="AQ120" s="441">
        <v>0</v>
      </c>
      <c r="AR120" s="477" t="s">
        <v>29</v>
      </c>
      <c r="AS120" s="441">
        <v>0</v>
      </c>
      <c r="AT120" s="444">
        <v>0</v>
      </c>
      <c r="AU120" s="440">
        <v>-1.66470899999999</v>
      </c>
      <c r="AV120" s="441">
        <v>-1.21329871</v>
      </c>
      <c r="AW120" s="477">
        <v>0.627947935426395</v>
      </c>
      <c r="AX120" s="481">
        <v>-0.451410289999992</v>
      </c>
      <c r="AY120" s="444">
        <v>-2.00166499999999</v>
      </c>
      <c r="AZ120" s="487">
        <v>-0.658010634361981</v>
      </c>
      <c r="BA120" s="442">
        <v>-0.428209855027534</v>
      </c>
      <c r="BB120" s="442">
        <v>0.463345421324621</v>
      </c>
      <c r="BC120" s="477">
        <v>-0.229800779334446</v>
      </c>
      <c r="BD120" s="465">
        <v>-0.489885188111171</v>
      </c>
      <c r="BE120" s="521">
        <v>4</v>
      </c>
      <c r="BF120" s="491">
        <v>4</v>
      </c>
      <c r="BG120" s="442">
        <v>1</v>
      </c>
      <c r="BH120" s="442">
        <v>0</v>
      </c>
      <c r="BI120" s="493">
        <v>3.41666667</v>
      </c>
      <c r="BJ120" s="498">
        <v>0.527065000000001</v>
      </c>
      <c r="BK120" s="498">
        <v>0.590296</v>
      </c>
      <c r="BL120" s="442">
        <v>0.892882553837399</v>
      </c>
      <c r="BM120" s="498">
        <v>-0.0632309999999986</v>
      </c>
      <c r="BN120" s="513">
        <v>0.598719243989512</v>
      </c>
      <c r="BO120" s="442">
        <v>0.721046686746988</v>
      </c>
      <c r="BP120" s="442">
        <v>0.830347403287633</v>
      </c>
      <c r="BQ120" s="442">
        <v>-0.122327442757475</v>
      </c>
      <c r="BR120" s="465">
        <v>0.406791943588673</v>
      </c>
      <c r="BS120" s="521">
        <v>1.6702319326444</v>
      </c>
      <c r="BT120" s="491">
        <v>1.38687274815937</v>
      </c>
      <c r="BU120" s="442">
        <v>1.20431520113227</v>
      </c>
      <c r="BV120" s="442">
        <v>0.283359184485039</v>
      </c>
      <c r="BW120" s="493">
        <v>2.45825910704649</v>
      </c>
      <c r="BX120" s="521">
        <v>-1.09903037353098</v>
      </c>
      <c r="BY120" s="491">
        <v>-0.59387257843096</v>
      </c>
      <c r="BZ120" s="442">
        <v>0.149383532011744</v>
      </c>
      <c r="CA120" s="442">
        <v>-0.505157795100022</v>
      </c>
      <c r="CB120" s="493">
        <v>-1.20426472508147</v>
      </c>
      <c r="CC120" s="477"/>
    </row>
    <row r="121" s="159" customFormat="1" outlineLevel="1" spans="1:81">
      <c r="A121" s="451" t="s">
        <v>139</v>
      </c>
      <c r="B121" s="440">
        <v>1.747534</v>
      </c>
      <c r="C121" s="441">
        <v>1.5</v>
      </c>
      <c r="D121" s="442">
        <v>1.16502266666666</v>
      </c>
      <c r="E121" s="443">
        <v>0.247533999999995</v>
      </c>
      <c r="F121" s="512">
        <v>3.5376249999999</v>
      </c>
      <c r="G121" s="440">
        <v>0</v>
      </c>
      <c r="H121" s="441">
        <v>0</v>
      </c>
      <c r="I121" s="442" t="s">
        <v>29</v>
      </c>
      <c r="J121" s="443">
        <v>0</v>
      </c>
      <c r="K121" s="444">
        <v>0</v>
      </c>
      <c r="L121" s="440">
        <v>1.60317000000001</v>
      </c>
      <c r="M121" s="441">
        <v>1.005</v>
      </c>
      <c r="N121" s="442">
        <v>1.59519402985076</v>
      </c>
      <c r="O121" s="443">
        <v>0.59817000000001</v>
      </c>
      <c r="P121" s="444">
        <v>4.775936</v>
      </c>
      <c r="Q121" s="440">
        <v>0.144363999999985</v>
      </c>
      <c r="R121" s="441">
        <v>0.495</v>
      </c>
      <c r="S121" s="442">
        <v>0.291644444444415</v>
      </c>
      <c r="T121" s="443">
        <v>-0.350636000000015</v>
      </c>
      <c r="U121" s="444">
        <v>-1.2383110000001</v>
      </c>
      <c r="V121" s="458">
        <v>0.0826101237515182</v>
      </c>
      <c r="W121" s="442">
        <v>0.33</v>
      </c>
      <c r="X121" s="442">
        <v>0.250333708337934</v>
      </c>
      <c r="Y121" s="464">
        <v>-0.247389876248482</v>
      </c>
      <c r="Z121" s="465">
        <v>-0.350040210593304</v>
      </c>
      <c r="AA121" s="440">
        <v>0.146756999999999</v>
      </c>
      <c r="AB121" s="441">
        <v>0.39566667</v>
      </c>
      <c r="AC121" s="442">
        <v>0.370910696117009</v>
      </c>
      <c r="AD121" s="443">
        <v>-0.248909670000001</v>
      </c>
      <c r="AE121" s="466">
        <v>0.463349999999999</v>
      </c>
      <c r="AF121" s="440">
        <v>0.029953</v>
      </c>
      <c r="AG121" s="441">
        <v>0.40966267</v>
      </c>
      <c r="AH121" s="442">
        <v>0.0731162544051182</v>
      </c>
      <c r="AI121" s="443">
        <v>-0.37970967</v>
      </c>
      <c r="AJ121" s="444">
        <v>0.028031</v>
      </c>
      <c r="AK121" s="506">
        <v>0.0369</v>
      </c>
      <c r="AL121" s="441">
        <v>0</v>
      </c>
      <c r="AM121" s="442" t="s">
        <v>29</v>
      </c>
      <c r="AN121" s="441">
        <v>0.0369</v>
      </c>
      <c r="AO121" s="444">
        <v>0</v>
      </c>
      <c r="AP121" s="506">
        <v>0</v>
      </c>
      <c r="AQ121" s="441">
        <v>0</v>
      </c>
      <c r="AR121" s="477" t="s">
        <v>29</v>
      </c>
      <c r="AS121" s="441">
        <v>0</v>
      </c>
      <c r="AT121" s="444">
        <v>0</v>
      </c>
      <c r="AU121" s="440">
        <v>0.00455399999998637</v>
      </c>
      <c r="AV121" s="441">
        <v>-0.31032934</v>
      </c>
      <c r="AW121" s="477">
        <v>2.01467473233432</v>
      </c>
      <c r="AX121" s="481">
        <v>0.314883339999986</v>
      </c>
      <c r="AY121" s="444">
        <v>-1.7296920000001</v>
      </c>
      <c r="AZ121" s="513">
        <v>0.00260595788121226</v>
      </c>
      <c r="BA121" s="442">
        <v>-0.206886226666667</v>
      </c>
      <c r="BB121" s="442">
        <v>2.01259609169348</v>
      </c>
      <c r="BC121" s="477">
        <v>0.209492184547879</v>
      </c>
      <c r="BD121" s="465">
        <v>-0.48894159216993</v>
      </c>
      <c r="BE121" s="521">
        <v>1</v>
      </c>
      <c r="BF121" s="491">
        <v>1</v>
      </c>
      <c r="BG121" s="442">
        <v>1</v>
      </c>
      <c r="BH121" s="442">
        <v>0</v>
      </c>
      <c r="BI121" s="493">
        <v>1</v>
      </c>
      <c r="BJ121" s="498">
        <v>1.45627833333333</v>
      </c>
      <c r="BK121" s="498">
        <v>1.25</v>
      </c>
      <c r="BL121" s="442">
        <v>1.16502266666666</v>
      </c>
      <c r="BM121" s="498">
        <v>0.20627833333333</v>
      </c>
      <c r="BN121" s="513">
        <v>0.0839794819442707</v>
      </c>
      <c r="BO121" s="442">
        <v>0.26377778</v>
      </c>
      <c r="BP121" s="442">
        <v>0.318372085564867</v>
      </c>
      <c r="BQ121" s="442">
        <v>-0.179798298055729</v>
      </c>
      <c r="BR121" s="465">
        <v>0.130977703968061</v>
      </c>
      <c r="BS121" s="521">
        <v>11.9076705029403</v>
      </c>
      <c r="BT121" s="491">
        <v>3.79106989224035</v>
      </c>
      <c r="BU121" s="442">
        <v>3.14097889023708</v>
      </c>
      <c r="BV121" s="442">
        <v>8.11660061069994</v>
      </c>
      <c r="BW121" s="493">
        <v>7.63488723427195</v>
      </c>
      <c r="BX121" s="521">
        <v>0.031030887794016</v>
      </c>
      <c r="BY121" s="491">
        <v>-0.784320145035213</v>
      </c>
      <c r="BZ121" s="442">
        <v>2.03956405810872</v>
      </c>
      <c r="CA121" s="442">
        <v>0.815351032829229</v>
      </c>
      <c r="CB121" s="493">
        <v>-3.7330139203628</v>
      </c>
      <c r="CC121" s="477"/>
    </row>
    <row r="122" s="159" customFormat="1" outlineLevel="1" spans="1:81">
      <c r="A122" s="451" t="s">
        <v>140</v>
      </c>
      <c r="B122" s="440">
        <v>4.82147299999999</v>
      </c>
      <c r="C122" s="441">
        <v>5.832</v>
      </c>
      <c r="D122" s="442">
        <v>0.826727194787378</v>
      </c>
      <c r="E122" s="443">
        <v>-1.01052700000001</v>
      </c>
      <c r="F122" s="512">
        <v>13.55897</v>
      </c>
      <c r="G122" s="440">
        <v>0</v>
      </c>
      <c r="H122" s="441">
        <v>0</v>
      </c>
      <c r="I122" s="442" t="s">
        <v>29</v>
      </c>
      <c r="J122" s="443">
        <v>0</v>
      </c>
      <c r="K122" s="444">
        <v>0</v>
      </c>
      <c r="L122" s="440">
        <v>3.15600999999999</v>
      </c>
      <c r="M122" s="441">
        <v>3.9750912</v>
      </c>
      <c r="N122" s="442">
        <v>0.79394656404361</v>
      </c>
      <c r="O122" s="443">
        <v>-0.819081200000011</v>
      </c>
      <c r="P122" s="444">
        <v>9.24543700000001</v>
      </c>
      <c r="Q122" s="440">
        <v>1.665463</v>
      </c>
      <c r="R122" s="441">
        <v>1.8569088</v>
      </c>
      <c r="S122" s="442">
        <v>0.896900806329313</v>
      </c>
      <c r="T122" s="443">
        <v>-0.191445800000003</v>
      </c>
      <c r="U122" s="444">
        <v>4.31353299999999</v>
      </c>
      <c r="V122" s="458">
        <v>0.345426179924683</v>
      </c>
      <c r="W122" s="442">
        <v>0.3184</v>
      </c>
      <c r="X122" s="442">
        <v>1.08488121835642</v>
      </c>
      <c r="Y122" s="464">
        <v>0.027026179924683</v>
      </c>
      <c r="Z122" s="465">
        <v>0.318131318234349</v>
      </c>
      <c r="AA122" s="440">
        <v>0.365366999999999</v>
      </c>
      <c r="AB122" s="441">
        <v>1.16777334</v>
      </c>
      <c r="AC122" s="442">
        <v>0.312874928280174</v>
      </c>
      <c r="AD122" s="443">
        <v>-0.80240634</v>
      </c>
      <c r="AE122" s="466">
        <v>1.05706</v>
      </c>
      <c r="AF122" s="440">
        <v>0.00106</v>
      </c>
      <c r="AG122" s="441">
        <v>0</v>
      </c>
      <c r="AH122" s="442" t="s">
        <v>29</v>
      </c>
      <c r="AI122" s="443">
        <v>0.00106</v>
      </c>
      <c r="AJ122" s="444">
        <v>0.007213</v>
      </c>
      <c r="AK122" s="506">
        <v>0</v>
      </c>
      <c r="AL122" s="441">
        <v>0</v>
      </c>
      <c r="AM122" s="442" t="s">
        <v>29</v>
      </c>
      <c r="AN122" s="441">
        <v>0</v>
      </c>
      <c r="AO122" s="444">
        <v>0</v>
      </c>
      <c r="AP122" s="506">
        <v>0</v>
      </c>
      <c r="AQ122" s="441">
        <v>0</v>
      </c>
      <c r="AR122" s="477" t="s">
        <v>29</v>
      </c>
      <c r="AS122" s="441">
        <v>0</v>
      </c>
      <c r="AT122" s="444">
        <v>0</v>
      </c>
      <c r="AU122" s="440">
        <v>1.299036</v>
      </c>
      <c r="AV122" s="441">
        <v>0.68913546</v>
      </c>
      <c r="AW122" s="477">
        <v>1.88502272107721</v>
      </c>
      <c r="AX122" s="481">
        <v>0.609900539999997</v>
      </c>
      <c r="AY122" s="444">
        <v>3.24925999999999</v>
      </c>
      <c r="AZ122" s="513">
        <v>0.269427206167078</v>
      </c>
      <c r="BA122" s="442">
        <v>0.118164516460905</v>
      </c>
      <c r="BB122" s="442">
        <v>2.28010247269296</v>
      </c>
      <c r="BC122" s="477">
        <v>0.151262689706173</v>
      </c>
      <c r="BD122" s="465">
        <v>0.239639146631344</v>
      </c>
      <c r="BE122" s="521">
        <v>2</v>
      </c>
      <c r="BF122" s="491">
        <v>2</v>
      </c>
      <c r="BG122" s="442">
        <v>1</v>
      </c>
      <c r="BH122" s="442">
        <v>0</v>
      </c>
      <c r="BI122" s="493">
        <v>2</v>
      </c>
      <c r="BJ122" s="498">
        <v>2.00894708333333</v>
      </c>
      <c r="BK122" s="498">
        <v>2.43</v>
      </c>
      <c r="BL122" s="442">
        <v>0.826727194787377</v>
      </c>
      <c r="BM122" s="498">
        <v>-0.421052916666673</v>
      </c>
      <c r="BN122" s="513">
        <v>0.0757791239316285</v>
      </c>
      <c r="BO122" s="442">
        <v>0.200235483539095</v>
      </c>
      <c r="BP122" s="442">
        <v>0.378450025900794</v>
      </c>
      <c r="BQ122" s="442">
        <v>-0.124456359607466</v>
      </c>
      <c r="BR122" s="465">
        <v>0.0779601990416675</v>
      </c>
      <c r="BS122" s="521">
        <v>13.1962465137793</v>
      </c>
      <c r="BT122" s="491">
        <v>4.99411983493304</v>
      </c>
      <c r="BU122" s="442">
        <v>2.64235680158769</v>
      </c>
      <c r="BV122" s="442">
        <v>8.20212667884624</v>
      </c>
      <c r="BW122" s="493">
        <v>12.8270580667134</v>
      </c>
      <c r="BX122" s="521">
        <v>3.5554278300996</v>
      </c>
      <c r="BY122" s="491">
        <v>0.590127755442678</v>
      </c>
      <c r="BZ122" s="442">
        <v>6.02484427703714</v>
      </c>
      <c r="CA122" s="442">
        <v>2.96530007465692</v>
      </c>
      <c r="CB122" s="493">
        <v>3.07386524889788</v>
      </c>
      <c r="CC122" s="477"/>
    </row>
    <row r="123" s="164" customFormat="1" outlineLevel="1" spans="1:81">
      <c r="A123" s="451" t="s">
        <v>141</v>
      </c>
      <c r="B123" s="440">
        <v>12.342305</v>
      </c>
      <c r="C123" s="441">
        <v>22.99428</v>
      </c>
      <c r="D123" s="442">
        <v>0.536755445267257</v>
      </c>
      <c r="E123" s="443">
        <v>-10.651975</v>
      </c>
      <c r="F123" s="512">
        <v>45.1081139999999</v>
      </c>
      <c r="G123" s="440">
        <v>0</v>
      </c>
      <c r="H123" s="441">
        <v>0</v>
      </c>
      <c r="I123" s="442" t="s">
        <v>29</v>
      </c>
      <c r="J123" s="443">
        <v>0</v>
      </c>
      <c r="K123" s="444">
        <v>0</v>
      </c>
      <c r="L123" s="440">
        <v>9.32753599999989</v>
      </c>
      <c r="M123" s="441">
        <v>15.73038695</v>
      </c>
      <c r="N123" s="442">
        <v>0.592962908646052</v>
      </c>
      <c r="O123" s="443">
        <v>-6.40285095000011</v>
      </c>
      <c r="P123" s="444">
        <v>30.9693159999989</v>
      </c>
      <c r="Q123" s="440">
        <v>3.0147690000001</v>
      </c>
      <c r="R123" s="441">
        <v>7.26389305</v>
      </c>
      <c r="S123" s="442">
        <v>0.415034882706609</v>
      </c>
      <c r="T123" s="443">
        <v>-4.2491240499999</v>
      </c>
      <c r="U123" s="444">
        <v>14.138798000001</v>
      </c>
      <c r="V123" s="458">
        <v>0.244263044868856</v>
      </c>
      <c r="W123" s="442">
        <v>0.315899999913022</v>
      </c>
      <c r="X123" s="442">
        <v>0.773229012143431</v>
      </c>
      <c r="Y123" s="464">
        <v>-0.0716369550441662</v>
      </c>
      <c r="Z123" s="465">
        <v>0.31344245516452</v>
      </c>
      <c r="AA123" s="440">
        <v>2.64322600000001</v>
      </c>
      <c r="AB123" s="441">
        <v>4.44852264</v>
      </c>
      <c r="AC123" s="442">
        <v>0.594180633415863</v>
      </c>
      <c r="AD123" s="443">
        <v>-1.80529663999999</v>
      </c>
      <c r="AE123" s="466">
        <v>3.704186</v>
      </c>
      <c r="AF123" s="440">
        <v>0.930995</v>
      </c>
      <c r="AG123" s="441">
        <v>0.794581</v>
      </c>
      <c r="AH123" s="442">
        <v>1.17168042024665</v>
      </c>
      <c r="AI123" s="443">
        <v>0.136414</v>
      </c>
      <c r="AJ123" s="444">
        <v>0.687291</v>
      </c>
      <c r="AK123" s="506">
        <v>0</v>
      </c>
      <c r="AL123" s="441">
        <v>0</v>
      </c>
      <c r="AM123" s="442" t="s">
        <v>29</v>
      </c>
      <c r="AN123" s="441">
        <v>0</v>
      </c>
      <c r="AO123" s="444">
        <v>0</v>
      </c>
      <c r="AP123" s="506">
        <v>0</v>
      </c>
      <c r="AQ123" s="441">
        <v>0</v>
      </c>
      <c r="AR123" s="477" t="s">
        <v>29</v>
      </c>
      <c r="AS123" s="441">
        <v>0</v>
      </c>
      <c r="AT123" s="444">
        <v>0</v>
      </c>
      <c r="AU123" s="440">
        <v>-0.559451999999907</v>
      </c>
      <c r="AV123" s="441">
        <v>2.02078941</v>
      </c>
      <c r="AW123" s="477">
        <v>-0.276848244172017</v>
      </c>
      <c r="AX123" s="481">
        <v>-2.58024140999991</v>
      </c>
      <c r="AY123" s="444">
        <v>9.74732100000102</v>
      </c>
      <c r="AZ123" s="487">
        <v>-0.0453279999157294</v>
      </c>
      <c r="BA123" s="442">
        <v>0.0878822650676603</v>
      </c>
      <c r="BB123" s="442">
        <v>-0.515780969924154</v>
      </c>
      <c r="BC123" s="477">
        <v>-0.13321026498339</v>
      </c>
      <c r="BD123" s="465">
        <v>0.216087974771037</v>
      </c>
      <c r="BE123" s="521">
        <v>8</v>
      </c>
      <c r="BF123" s="491">
        <v>8</v>
      </c>
      <c r="BG123" s="442">
        <v>1</v>
      </c>
      <c r="BH123" s="442">
        <v>0</v>
      </c>
      <c r="BI123" s="493">
        <v>8</v>
      </c>
      <c r="BJ123" s="498">
        <v>1.28565677083333</v>
      </c>
      <c r="BK123" s="498">
        <v>2.3952375</v>
      </c>
      <c r="BL123" s="442">
        <v>0.536755445267258</v>
      </c>
      <c r="BM123" s="498">
        <v>-1.10958072916667</v>
      </c>
      <c r="BN123" s="513">
        <v>0.214159834812056</v>
      </c>
      <c r="BO123" s="442">
        <v>0.193462141019419</v>
      </c>
      <c r="BP123" s="442">
        <v>1.1069857579554</v>
      </c>
      <c r="BQ123" s="442">
        <v>0.0206976937926369</v>
      </c>
      <c r="BR123" s="465">
        <v>0.0821179533243178</v>
      </c>
      <c r="BS123" s="521">
        <v>4.66940965320406</v>
      </c>
      <c r="BT123" s="491">
        <v>5.16896998415636</v>
      </c>
      <c r="BU123" s="442">
        <v>0.903353988805599</v>
      </c>
      <c r="BV123" s="442">
        <v>-0.499560330952296</v>
      </c>
      <c r="BW123" s="493">
        <v>12.1776050122753</v>
      </c>
      <c r="BX123" s="521">
        <v>-0.21165500036694</v>
      </c>
      <c r="BY123" s="491">
        <v>0.454260790274409</v>
      </c>
      <c r="BZ123" s="442">
        <v>-0.465932796531006</v>
      </c>
      <c r="CA123" s="442">
        <v>-0.665915790641349</v>
      </c>
      <c r="CB123" s="493">
        <v>2.63143400466419</v>
      </c>
      <c r="CC123" s="477"/>
    </row>
    <row r="124" s="164" customFormat="1" outlineLevel="1" spans="1:81">
      <c r="A124" s="451" t="s">
        <v>142</v>
      </c>
      <c r="B124" s="440">
        <v>4.466075</v>
      </c>
      <c r="C124" s="441">
        <v>6.32736</v>
      </c>
      <c r="D124" s="442">
        <v>0.705835451120214</v>
      </c>
      <c r="E124" s="443">
        <v>-1.861285</v>
      </c>
      <c r="F124" s="512">
        <v>9.39690000000001</v>
      </c>
      <c r="G124" s="440">
        <v>0</v>
      </c>
      <c r="H124" s="441">
        <v>0</v>
      </c>
      <c r="I124" s="442" t="s">
        <v>29</v>
      </c>
      <c r="J124" s="443">
        <v>0</v>
      </c>
      <c r="K124" s="444">
        <v>0</v>
      </c>
      <c r="L124" s="440">
        <v>2.06745499999991</v>
      </c>
      <c r="M124" s="441">
        <v>4.30766669</v>
      </c>
      <c r="N124" s="442">
        <v>0.479947764946482</v>
      </c>
      <c r="O124" s="443">
        <v>-2.24021169000009</v>
      </c>
      <c r="P124" s="444">
        <v>6.44549800000001</v>
      </c>
      <c r="Q124" s="440">
        <v>2.39862000000009</v>
      </c>
      <c r="R124" s="441">
        <v>2.01969331</v>
      </c>
      <c r="S124" s="442">
        <v>1.18761595541458</v>
      </c>
      <c r="T124" s="443">
        <v>0.378926690000088</v>
      </c>
      <c r="U124" s="444">
        <v>2.951402</v>
      </c>
      <c r="V124" s="458">
        <v>0.537075620091487</v>
      </c>
      <c r="W124" s="442">
        <v>0.319199999683912</v>
      </c>
      <c r="X124" s="442">
        <v>1.68256773378235</v>
      </c>
      <c r="Y124" s="464">
        <v>0.217875620407575</v>
      </c>
      <c r="Z124" s="465">
        <v>0.314082516574615</v>
      </c>
      <c r="AA124" s="440">
        <v>0.760866999999998</v>
      </c>
      <c r="AB124" s="441">
        <v>1.26694734</v>
      </c>
      <c r="AC124" s="442">
        <v>0.600551400976143</v>
      </c>
      <c r="AD124" s="443">
        <v>-0.506080340000002</v>
      </c>
      <c r="AE124" s="466">
        <v>1.244511</v>
      </c>
      <c r="AF124" s="440">
        <v>0.02941</v>
      </c>
      <c r="AG124" s="441">
        <v>1.25</v>
      </c>
      <c r="AH124" s="442">
        <v>0.023528</v>
      </c>
      <c r="AI124" s="443">
        <v>-1.22059</v>
      </c>
      <c r="AJ124" s="444">
        <v>7.09999999999999e-5</v>
      </c>
      <c r="AK124" s="440">
        <v>0</v>
      </c>
      <c r="AL124" s="441">
        <v>0</v>
      </c>
      <c r="AM124" s="442" t="s">
        <v>29</v>
      </c>
      <c r="AN124" s="443">
        <v>0</v>
      </c>
      <c r="AO124" s="444">
        <v>0</v>
      </c>
      <c r="AP124" s="440">
        <v>0</v>
      </c>
      <c r="AQ124" s="441">
        <v>0</v>
      </c>
      <c r="AR124" s="477" t="s">
        <v>29</v>
      </c>
      <c r="AS124" s="443">
        <v>0</v>
      </c>
      <c r="AT124" s="444">
        <v>0</v>
      </c>
      <c r="AU124" s="440">
        <v>1.60834300000009</v>
      </c>
      <c r="AV124" s="441">
        <v>-0.49725403</v>
      </c>
      <c r="AW124" s="477">
        <v>5.23444940204927</v>
      </c>
      <c r="AX124" s="481">
        <v>2.10559703000009</v>
      </c>
      <c r="AY124" s="444">
        <v>1.70682</v>
      </c>
      <c r="AZ124" s="458">
        <v>0.360124494102784</v>
      </c>
      <c r="BA124" s="442">
        <v>-0.0785879150230111</v>
      </c>
      <c r="BB124" s="442">
        <v>6.58244112975051</v>
      </c>
      <c r="BC124" s="464">
        <v>0.438712409125795</v>
      </c>
      <c r="BD124" s="465">
        <v>0.181636497142675</v>
      </c>
      <c r="BE124" s="490">
        <v>2</v>
      </c>
      <c r="BF124" s="491">
        <v>2</v>
      </c>
      <c r="BG124" s="442">
        <v>1</v>
      </c>
      <c r="BH124" s="492">
        <v>0</v>
      </c>
      <c r="BI124" s="493">
        <v>2</v>
      </c>
      <c r="BJ124" s="498">
        <v>1.86086458333333</v>
      </c>
      <c r="BK124" s="498">
        <v>2.6364</v>
      </c>
      <c r="BL124" s="442">
        <v>0.705835451120214</v>
      </c>
      <c r="BM124" s="498">
        <v>-0.775535416666668</v>
      </c>
      <c r="BN124" s="458">
        <v>0.170365925337124</v>
      </c>
      <c r="BO124" s="442">
        <v>0.200233168335609</v>
      </c>
      <c r="BP124" s="442">
        <v>0.850837684651604</v>
      </c>
      <c r="BQ124" s="442">
        <v>-0.0298672429984847</v>
      </c>
      <c r="BR124" s="465">
        <v>0.132438463748683</v>
      </c>
      <c r="BS124" s="490">
        <v>5.86971836076477</v>
      </c>
      <c r="BT124" s="491">
        <v>4.99417757963011</v>
      </c>
      <c r="BU124" s="442">
        <v>1.17531230461363</v>
      </c>
      <c r="BV124" s="492">
        <v>0.875540781134667</v>
      </c>
      <c r="BW124" s="493">
        <v>7.55067653078199</v>
      </c>
      <c r="BX124" s="490">
        <v>2.11382935519624</v>
      </c>
      <c r="BY124" s="491">
        <v>-0.392482003237798</v>
      </c>
      <c r="BZ124" s="442">
        <v>7.38579944496335</v>
      </c>
      <c r="CA124" s="492">
        <v>2.50631135843403</v>
      </c>
      <c r="CB124" s="493">
        <v>1.37147843610864</v>
      </c>
      <c r="CC124" s="477"/>
    </row>
    <row r="125" s="159" customFormat="1" outlineLevel="1" spans="1:81">
      <c r="A125" s="451" t="s">
        <v>143</v>
      </c>
      <c r="B125" s="440">
        <v>0</v>
      </c>
      <c r="C125" s="321">
        <v>0</v>
      </c>
      <c r="D125" s="314" t="s">
        <v>29</v>
      </c>
      <c r="E125" s="443">
        <v>0</v>
      </c>
      <c r="F125" s="512">
        <v>0</v>
      </c>
      <c r="G125" s="320">
        <v>0</v>
      </c>
      <c r="H125" s="321">
        <v>0</v>
      </c>
      <c r="I125" s="314" t="s">
        <v>29</v>
      </c>
      <c r="J125" s="321">
        <v>0</v>
      </c>
      <c r="K125" s="455">
        <v>0</v>
      </c>
      <c r="L125" s="320">
        <v>0</v>
      </c>
      <c r="M125" s="321">
        <v>0</v>
      </c>
      <c r="N125" s="314" t="s">
        <v>29</v>
      </c>
      <c r="O125" s="321">
        <v>0</v>
      </c>
      <c r="P125" s="455">
        <v>0</v>
      </c>
      <c r="Q125" s="320">
        <v>0</v>
      </c>
      <c r="R125" s="321">
        <v>0</v>
      </c>
      <c r="S125" s="314" t="s">
        <v>29</v>
      </c>
      <c r="T125" s="321">
        <v>0</v>
      </c>
      <c r="U125" s="455">
        <v>0</v>
      </c>
      <c r="V125" s="313" t="s">
        <v>29</v>
      </c>
      <c r="W125" s="314" t="s">
        <v>29</v>
      </c>
      <c r="X125" s="314" t="s">
        <v>29</v>
      </c>
      <c r="Y125" s="308" t="s">
        <v>29</v>
      </c>
      <c r="Z125" s="316" t="s">
        <v>29</v>
      </c>
      <c r="AA125" s="320">
        <v>0</v>
      </c>
      <c r="AB125" s="321">
        <v>0</v>
      </c>
      <c r="AC125" s="314" t="s">
        <v>29</v>
      </c>
      <c r="AD125" s="443">
        <v>0</v>
      </c>
      <c r="AE125" s="475">
        <v>0</v>
      </c>
      <c r="AF125" s="320">
        <v>0</v>
      </c>
      <c r="AG125" s="321">
        <v>0</v>
      </c>
      <c r="AH125" s="314" t="s">
        <v>29</v>
      </c>
      <c r="AI125" s="443">
        <v>0</v>
      </c>
      <c r="AJ125" s="455">
        <v>0</v>
      </c>
      <c r="AK125" s="320">
        <v>0</v>
      </c>
      <c r="AL125" s="321">
        <v>0</v>
      </c>
      <c r="AM125" s="314" t="s">
        <v>29</v>
      </c>
      <c r="AN125" s="321">
        <v>0</v>
      </c>
      <c r="AO125" s="455">
        <v>0</v>
      </c>
      <c r="AP125" s="320">
        <v>0</v>
      </c>
      <c r="AQ125" s="321">
        <v>0</v>
      </c>
      <c r="AR125" s="308" t="s">
        <v>29</v>
      </c>
      <c r="AS125" s="321">
        <v>0</v>
      </c>
      <c r="AT125" s="455">
        <v>0</v>
      </c>
      <c r="AU125" s="440">
        <v>0</v>
      </c>
      <c r="AV125" s="441">
        <v>0</v>
      </c>
      <c r="AW125" s="308" t="s">
        <v>29</v>
      </c>
      <c r="AX125" s="481">
        <v>0</v>
      </c>
      <c r="AY125" s="444">
        <v>0</v>
      </c>
      <c r="AZ125" s="313" t="s">
        <v>29</v>
      </c>
      <c r="BA125" s="314" t="s">
        <v>29</v>
      </c>
      <c r="BB125" s="314" t="s">
        <v>29</v>
      </c>
      <c r="BC125" s="308" t="s">
        <v>29</v>
      </c>
      <c r="BD125" s="316" t="s">
        <v>29</v>
      </c>
      <c r="BE125" s="326">
        <v>0</v>
      </c>
      <c r="BF125" s="327">
        <v>0</v>
      </c>
      <c r="BG125" s="314" t="s">
        <v>29</v>
      </c>
      <c r="BH125" s="314">
        <v>0</v>
      </c>
      <c r="BI125" s="322">
        <v>0</v>
      </c>
      <c r="BJ125" s="503" t="s">
        <v>29</v>
      </c>
      <c r="BK125" s="503" t="s">
        <v>29</v>
      </c>
      <c r="BL125" s="314" t="s">
        <v>29</v>
      </c>
      <c r="BM125" s="503"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c r="CC125" s="477"/>
    </row>
    <row r="126" s="164" customFormat="1" outlineLevel="3" spans="1:81">
      <c r="A126" s="451" t="s">
        <v>144</v>
      </c>
      <c r="B126" s="440">
        <v>82.2936699999999</v>
      </c>
      <c r="C126" s="441">
        <v>73.4885712</v>
      </c>
      <c r="D126" s="442">
        <v>1.11981589322286</v>
      </c>
      <c r="E126" s="443">
        <v>8.80509879999995</v>
      </c>
      <c r="F126" s="512">
        <v>114.728442</v>
      </c>
      <c r="G126" s="440">
        <v>0</v>
      </c>
      <c r="H126" s="441">
        <v>0</v>
      </c>
      <c r="I126" s="442" t="s">
        <v>29</v>
      </c>
      <c r="J126" s="443">
        <v>0</v>
      </c>
      <c r="K126" s="444">
        <v>0</v>
      </c>
      <c r="L126" s="440">
        <v>51.5714569999998</v>
      </c>
      <c r="M126" s="441">
        <v>49.83978859</v>
      </c>
      <c r="N126" s="442">
        <v>1.03474469814158</v>
      </c>
      <c r="O126" s="443">
        <v>1.7316684099998</v>
      </c>
      <c r="P126" s="444">
        <v>82.7331389999988</v>
      </c>
      <c r="Q126" s="440">
        <v>30.7222130000001</v>
      </c>
      <c r="R126" s="441">
        <v>23.64878261</v>
      </c>
      <c r="S126" s="442">
        <v>1.29910336217515</v>
      </c>
      <c r="T126" s="443">
        <v>7.07343039000014</v>
      </c>
      <c r="U126" s="444">
        <v>31.995303000001</v>
      </c>
      <c r="V126" s="458">
        <v>0.373324132949717</v>
      </c>
      <c r="W126" s="442">
        <v>0.321802182622922</v>
      </c>
      <c r="X126" s="442">
        <v>1.1601044154109</v>
      </c>
      <c r="Y126" s="464">
        <v>0.0515219503267954</v>
      </c>
      <c r="Z126" s="465">
        <v>0.278878562649714</v>
      </c>
      <c r="AA126" s="440">
        <v>6.988789</v>
      </c>
      <c r="AB126" s="441">
        <v>11.53626635</v>
      </c>
      <c r="AC126" s="442">
        <v>0.605810301874662</v>
      </c>
      <c r="AD126" s="443">
        <v>-4.54747735</v>
      </c>
      <c r="AE126" s="466">
        <v>10.477145</v>
      </c>
      <c r="AF126" s="440">
        <v>1.284821</v>
      </c>
      <c r="AG126" s="441">
        <v>2.69644667</v>
      </c>
      <c r="AH126" s="442">
        <v>0.476486709080732</v>
      </c>
      <c r="AI126" s="443">
        <v>-1.41162567</v>
      </c>
      <c r="AJ126" s="444">
        <v>-1.670375</v>
      </c>
      <c r="AK126" s="440">
        <v>0.0369</v>
      </c>
      <c r="AL126" s="441">
        <v>0</v>
      </c>
      <c r="AM126" s="442" t="s">
        <v>29</v>
      </c>
      <c r="AN126" s="443">
        <v>0.0369</v>
      </c>
      <c r="AO126" s="444">
        <v>0</v>
      </c>
      <c r="AP126" s="440">
        <v>0</v>
      </c>
      <c r="AQ126" s="441">
        <v>0</v>
      </c>
      <c r="AR126" s="477" t="s">
        <v>29</v>
      </c>
      <c r="AS126" s="443">
        <v>0</v>
      </c>
      <c r="AT126" s="444">
        <v>0</v>
      </c>
      <c r="AU126" s="440">
        <v>22.4855030000001</v>
      </c>
      <c r="AV126" s="441">
        <v>9.41606959</v>
      </c>
      <c r="AW126" s="477">
        <v>2.38799244048494</v>
      </c>
      <c r="AX126" s="481">
        <v>13.0694334100001</v>
      </c>
      <c r="AY126" s="444">
        <v>23.1885330000011</v>
      </c>
      <c r="AZ126" s="458">
        <v>0.273234903729535</v>
      </c>
      <c r="BA126" s="442">
        <v>0.128129713726153</v>
      </c>
      <c r="BB126" s="442">
        <v>2.13248664797231</v>
      </c>
      <c r="BC126" s="464">
        <v>0.145105190003383</v>
      </c>
      <c r="BD126" s="465">
        <v>0.202116690471584</v>
      </c>
      <c r="BE126" s="490">
        <v>21</v>
      </c>
      <c r="BF126" s="491">
        <v>21</v>
      </c>
      <c r="BG126" s="442">
        <v>1</v>
      </c>
      <c r="BH126" s="492">
        <v>0</v>
      </c>
      <c r="BI126" s="493">
        <v>20.33333334</v>
      </c>
      <c r="BJ126" s="498">
        <v>3.26562182539682</v>
      </c>
      <c r="BK126" s="498">
        <v>2.91621314285714</v>
      </c>
      <c r="BL126" s="442">
        <v>1.11981589322286</v>
      </c>
      <c r="BM126" s="498">
        <v>0.349408682539681</v>
      </c>
      <c r="BN126" s="458">
        <v>0.0849249887628053</v>
      </c>
      <c r="BO126" s="442">
        <v>0.156980414255217</v>
      </c>
      <c r="BP126" s="442">
        <v>0.540990983911759</v>
      </c>
      <c r="BQ126" s="442">
        <v>-0.0720554254924116</v>
      </c>
      <c r="BR126" s="465">
        <v>0.0913212523185837</v>
      </c>
      <c r="BS126" s="490">
        <v>11.7750972307219</v>
      </c>
      <c r="BT126" s="491">
        <v>6.37022143650489</v>
      </c>
      <c r="BU126" s="442">
        <v>1.84845964117419</v>
      </c>
      <c r="BV126" s="492">
        <v>5.40487579421705</v>
      </c>
      <c r="BW126" s="493">
        <v>10.9503535552863</v>
      </c>
      <c r="BX126" s="490">
        <v>3.21736755824223</v>
      </c>
      <c r="BY126" s="491">
        <v>0.816214649031573</v>
      </c>
      <c r="BZ126" s="442">
        <v>3.94181550411964</v>
      </c>
      <c r="CA126" s="492">
        <v>2.40115290921065</v>
      </c>
      <c r="CB126" s="493">
        <v>2.21324922008821</v>
      </c>
      <c r="CC126" s="477"/>
    </row>
    <row r="127" s="163" customFormat="1" spans="1:81">
      <c r="A127" s="445" t="s">
        <v>145</v>
      </c>
      <c r="B127" s="446">
        <v>228.687672000002</v>
      </c>
      <c r="C127" s="447">
        <v>233.59831146</v>
      </c>
      <c r="D127" s="448">
        <v>0.978978275017033</v>
      </c>
      <c r="E127" s="447">
        <v>-4.91063945999753</v>
      </c>
      <c r="F127" s="449">
        <v>460.221312999999</v>
      </c>
      <c r="G127" s="446">
        <v>0</v>
      </c>
      <c r="H127" s="447">
        <v>0</v>
      </c>
      <c r="I127" s="448" t="s">
        <v>29</v>
      </c>
      <c r="J127" s="447">
        <v>0</v>
      </c>
      <c r="K127" s="449">
        <v>0</v>
      </c>
      <c r="L127" s="446">
        <v>162.875180000002</v>
      </c>
      <c r="M127" s="447">
        <v>157.02450616</v>
      </c>
      <c r="N127" s="448">
        <v>1.03725962260974</v>
      </c>
      <c r="O127" s="447">
        <v>5.85067384000169</v>
      </c>
      <c r="P127" s="449">
        <v>324.207663999999</v>
      </c>
      <c r="Q127" s="446">
        <v>65.8124920000008</v>
      </c>
      <c r="R127" s="447">
        <v>76.5738053</v>
      </c>
      <c r="S127" s="448">
        <v>0.859464822757095</v>
      </c>
      <c r="T127" s="447">
        <v>-10.7613132999992</v>
      </c>
      <c r="U127" s="459">
        <v>136.013649000001</v>
      </c>
      <c r="V127" s="460">
        <v>0.287783295988076</v>
      </c>
      <c r="W127" s="448">
        <v>0.327801193516384</v>
      </c>
      <c r="X127" s="448">
        <v>0.877920220182762</v>
      </c>
      <c r="Y127" s="467">
        <v>-0.0400178975283079</v>
      </c>
      <c r="Z127" s="468">
        <v>0.295539657025838</v>
      </c>
      <c r="AA127" s="446">
        <v>27.933902</v>
      </c>
      <c r="AB127" s="447">
        <v>42.48652222</v>
      </c>
      <c r="AC127" s="448">
        <v>0.657476784175345</v>
      </c>
      <c r="AD127" s="447">
        <v>-14.55262022</v>
      </c>
      <c r="AE127" s="469">
        <v>39.5925959999999</v>
      </c>
      <c r="AF127" s="446">
        <v>1.71632900000017</v>
      </c>
      <c r="AG127" s="447">
        <v>5.27602859</v>
      </c>
      <c r="AH127" s="448">
        <v>0.325306993834954</v>
      </c>
      <c r="AI127" s="447">
        <v>-3.55969958999983</v>
      </c>
      <c r="AJ127" s="449">
        <v>-0.279935000000023</v>
      </c>
      <c r="AK127" s="446">
        <v>0.0369</v>
      </c>
      <c r="AL127" s="447">
        <v>0</v>
      </c>
      <c r="AM127" s="448" t="s">
        <v>29</v>
      </c>
      <c r="AN127" s="447">
        <v>0.0369</v>
      </c>
      <c r="AO127" s="449">
        <v>0</v>
      </c>
      <c r="AP127" s="446">
        <v>0</v>
      </c>
      <c r="AQ127" s="447">
        <v>0</v>
      </c>
      <c r="AR127" s="467" t="s">
        <v>29</v>
      </c>
      <c r="AS127" s="447">
        <v>0</v>
      </c>
      <c r="AT127" s="449">
        <v>0</v>
      </c>
      <c r="AU127" s="446">
        <v>36.1991610000007</v>
      </c>
      <c r="AV127" s="447">
        <v>28.81125449</v>
      </c>
      <c r="AW127" s="467">
        <v>1.25642432586769</v>
      </c>
      <c r="AX127" s="482">
        <v>7.38790651000065</v>
      </c>
      <c r="AY127" s="449">
        <v>96.7009880000008</v>
      </c>
      <c r="AZ127" s="460">
        <v>0.158290828199958</v>
      </c>
      <c r="BA127" s="448">
        <v>0.123336741220124</v>
      </c>
      <c r="BB127" s="448">
        <v>1.28340368517966</v>
      </c>
      <c r="BC127" s="467">
        <v>0.0349540869798334</v>
      </c>
      <c r="BD127" s="468">
        <v>0.210118447947675</v>
      </c>
      <c r="BE127" s="494">
        <v>75</v>
      </c>
      <c r="BF127" s="495">
        <v>76</v>
      </c>
      <c r="BG127" s="448">
        <v>0.986842105263158</v>
      </c>
      <c r="BH127" s="448">
        <v>-1</v>
      </c>
      <c r="BI127" s="496">
        <v>73.16666667</v>
      </c>
      <c r="BJ127" s="497">
        <v>2.54097413333336</v>
      </c>
      <c r="BK127" s="497">
        <v>2.56138499407895</v>
      </c>
      <c r="BL127" s="448">
        <v>0.992031318683927</v>
      </c>
      <c r="BM127" s="497">
        <v>-0.0204108607455864</v>
      </c>
      <c r="BN127" s="460">
        <v>0.122148700696029</v>
      </c>
      <c r="BO127" s="448">
        <v>0.181878550210647</v>
      </c>
      <c r="BP127" s="448">
        <v>0.67159486676444</v>
      </c>
      <c r="BQ127" s="448">
        <v>-0.0597298495146181</v>
      </c>
      <c r="BR127" s="468">
        <v>0.0860294707820278</v>
      </c>
      <c r="BS127" s="494">
        <v>8.18674283313526</v>
      </c>
      <c r="BT127" s="495">
        <v>5.49817446225421</v>
      </c>
      <c r="BU127" s="448">
        <v>1.48899291743805</v>
      </c>
      <c r="BV127" s="448">
        <v>2.68856837088105</v>
      </c>
      <c r="BW127" s="496">
        <v>11.6239236497652</v>
      </c>
      <c r="BX127" s="494">
        <v>1.29588630331705</v>
      </c>
      <c r="BY127" s="495">
        <v>0.678126920834143</v>
      </c>
      <c r="BZ127" s="448">
        <v>1.91097899744641</v>
      </c>
      <c r="CA127" s="448">
        <v>0.617759382482905</v>
      </c>
      <c r="CB127" s="496">
        <v>2.44240079635094</v>
      </c>
      <c r="CC127" s="477"/>
    </row>
    <row r="128" s="159" customFormat="1" ht="16.2" spans="1:81">
      <c r="A128" s="213" t="s">
        <v>146</v>
      </c>
      <c r="B128" s="214">
        <v>10.9882609999999</v>
      </c>
      <c r="C128" s="215">
        <v>9.094368</v>
      </c>
      <c r="D128" s="238">
        <v>1.20824899542221</v>
      </c>
      <c r="E128" s="215">
        <v>1.89389299999988</v>
      </c>
      <c r="F128" s="217">
        <v>16.84146</v>
      </c>
      <c r="G128" s="214">
        <v>0</v>
      </c>
      <c r="H128" s="215">
        <v>0</v>
      </c>
      <c r="I128" s="238" t="s">
        <v>29</v>
      </c>
      <c r="J128" s="215">
        <v>0</v>
      </c>
      <c r="K128" s="217">
        <v>0</v>
      </c>
      <c r="L128" s="214">
        <v>6.22895599999981</v>
      </c>
      <c r="M128" s="215">
        <v>6.12869459</v>
      </c>
      <c r="N128" s="238">
        <v>1.01635934186758</v>
      </c>
      <c r="O128" s="215">
        <v>0.100261409999807</v>
      </c>
      <c r="P128" s="217">
        <v>21.834062999999</v>
      </c>
      <c r="Q128" s="214">
        <v>4.75930500000007</v>
      </c>
      <c r="R128" s="215">
        <v>2.96567341</v>
      </c>
      <c r="S128" s="238">
        <v>1.60479740754734</v>
      </c>
      <c r="T128" s="215">
        <v>1.79363159000007</v>
      </c>
      <c r="U128" s="217">
        <v>-4.99260299999895</v>
      </c>
      <c r="V128" s="237">
        <v>0.433126315437913</v>
      </c>
      <c r="W128" s="238">
        <v>0.326100000571782</v>
      </c>
      <c r="X128" s="238">
        <v>1.3282009036445</v>
      </c>
      <c r="Y128" s="216">
        <v>0.107026314866131</v>
      </c>
      <c r="Z128" s="257">
        <v>-0.296447160756784</v>
      </c>
      <c r="AA128" s="214">
        <v>2.028174</v>
      </c>
      <c r="AB128" s="215">
        <v>2.24802701</v>
      </c>
      <c r="AC128" s="238">
        <v>0.902201793385035</v>
      </c>
      <c r="AD128" s="215">
        <v>-0.219853010000001</v>
      </c>
      <c r="AE128" s="328">
        <v>2.017144</v>
      </c>
      <c r="AF128" s="214">
        <v>0.452773</v>
      </c>
      <c r="AG128" s="215">
        <v>0.143355</v>
      </c>
      <c r="AH128" s="238">
        <v>3.15840396219176</v>
      </c>
      <c r="AI128" s="215">
        <v>0.309418</v>
      </c>
      <c r="AJ128" s="217">
        <v>0.143356</v>
      </c>
      <c r="AK128" s="214">
        <v>0</v>
      </c>
      <c r="AL128" s="215">
        <v>0</v>
      </c>
      <c r="AM128" s="238" t="s">
        <v>29</v>
      </c>
      <c r="AN128" s="215">
        <v>0</v>
      </c>
      <c r="AO128" s="217">
        <v>0</v>
      </c>
      <c r="AP128" s="214">
        <v>0</v>
      </c>
      <c r="AQ128" s="215">
        <v>0</v>
      </c>
      <c r="AR128" s="216" t="s">
        <v>29</v>
      </c>
      <c r="AS128" s="215">
        <v>0</v>
      </c>
      <c r="AT128" s="217">
        <v>0</v>
      </c>
      <c r="AU128" s="214">
        <v>2.27835800000007</v>
      </c>
      <c r="AV128" s="215">
        <v>0.574291399999999</v>
      </c>
      <c r="AW128" s="216">
        <v>3.96725077199497</v>
      </c>
      <c r="AX128" s="488">
        <v>1.70406660000007</v>
      </c>
      <c r="AY128" s="217">
        <v>-7.15310299999895</v>
      </c>
      <c r="AZ128" s="237">
        <v>0.207344729070423</v>
      </c>
      <c r="BA128" s="238">
        <v>0.06314802743852</v>
      </c>
      <c r="BB128" s="238">
        <v>3.28347119428696</v>
      </c>
      <c r="BC128" s="216">
        <v>0.144196701631903</v>
      </c>
      <c r="BD128" s="257">
        <v>-0.424731763160613</v>
      </c>
      <c r="BE128" s="292">
        <v>3</v>
      </c>
      <c r="BF128" s="293">
        <v>3</v>
      </c>
      <c r="BG128" s="238">
        <v>1</v>
      </c>
      <c r="BH128" s="238">
        <v>0</v>
      </c>
      <c r="BI128" s="279">
        <v>3</v>
      </c>
      <c r="BJ128" s="504">
        <v>3.05229472222219</v>
      </c>
      <c r="BK128" s="504">
        <v>2.52621333333333</v>
      </c>
      <c r="BL128" s="238">
        <v>1.20824899542221</v>
      </c>
      <c r="BM128" s="504">
        <v>0.526081388888854</v>
      </c>
      <c r="BN128" s="237">
        <v>0.184576431156852</v>
      </c>
      <c r="BO128" s="238">
        <v>0.247188920659468</v>
      </c>
      <c r="BP128" s="238">
        <v>0.746701877513063</v>
      </c>
      <c r="BQ128" s="238">
        <v>-0.0626124895026155</v>
      </c>
      <c r="BR128" s="257">
        <v>0.119772513784434</v>
      </c>
      <c r="BS128" s="292">
        <v>5.41780981316193</v>
      </c>
      <c r="BT128" s="293">
        <v>4.04548875949671</v>
      </c>
      <c r="BU128" s="238">
        <v>1.33922256005377</v>
      </c>
      <c r="BV128" s="238">
        <v>1.37232105366522</v>
      </c>
      <c r="BW128" s="279">
        <v>8.34916099197679</v>
      </c>
      <c r="BX128" s="292">
        <v>1.12335430786514</v>
      </c>
      <c r="BY128" s="293">
        <v>0.255464635186923</v>
      </c>
      <c r="BZ128" s="238">
        <v>4.39729869867578</v>
      </c>
      <c r="CA128" s="238">
        <v>0.867889672678216</v>
      </c>
      <c r="CB128" s="279">
        <v>-3.54615386903411</v>
      </c>
      <c r="CC128" s="477"/>
    </row>
    <row r="129" s="159" customFormat="1" outlineLevel="2" spans="1:81">
      <c r="A129" s="309" t="s">
        <v>147</v>
      </c>
      <c r="B129" s="440">
        <v>1.908568</v>
      </c>
      <c r="C129" s="321">
        <v>3.999504</v>
      </c>
      <c r="D129" s="314">
        <v>0.477201172945445</v>
      </c>
      <c r="E129" s="321">
        <v>-2.090936</v>
      </c>
      <c r="F129" s="512">
        <v>6.396116</v>
      </c>
      <c r="G129" s="320">
        <v>0</v>
      </c>
      <c r="H129" s="321">
        <v>0</v>
      </c>
      <c r="I129" s="314" t="s">
        <v>29</v>
      </c>
      <c r="J129" s="321">
        <v>0</v>
      </c>
      <c r="K129" s="455">
        <v>0</v>
      </c>
      <c r="L129" s="320">
        <v>-0.135822999999988</v>
      </c>
      <c r="M129" s="321">
        <v>2.35970736</v>
      </c>
      <c r="N129" s="314">
        <v>-0.0575592559918056</v>
      </c>
      <c r="O129" s="321">
        <v>-2.49553035999999</v>
      </c>
      <c r="P129" s="455">
        <v>3.003518</v>
      </c>
      <c r="Q129" s="320">
        <v>2.04439099999999</v>
      </c>
      <c r="R129" s="321">
        <v>1.63979664</v>
      </c>
      <c r="S129" s="314">
        <v>1.24673447312344</v>
      </c>
      <c r="T129" s="321">
        <v>0.404594359999986</v>
      </c>
      <c r="U129" s="455">
        <v>3.392598</v>
      </c>
      <c r="V129" s="313">
        <v>1.07116487335007</v>
      </c>
      <c r="W129" s="314">
        <v>0.41</v>
      </c>
      <c r="X129" s="314">
        <v>2.61259725207333</v>
      </c>
      <c r="Y129" s="308">
        <v>0.661164873350066</v>
      </c>
      <c r="Z129" s="316">
        <v>0.5304153333054</v>
      </c>
      <c r="AA129" s="320">
        <v>1.121486</v>
      </c>
      <c r="AB129" s="321">
        <v>1.14536734</v>
      </c>
      <c r="AC129" s="314">
        <v>0.979149623735561</v>
      </c>
      <c r="AD129" s="321">
        <v>-0.02388134</v>
      </c>
      <c r="AE129" s="475">
        <v>0</v>
      </c>
      <c r="AF129" s="320">
        <v>0.13547</v>
      </c>
      <c r="AG129" s="321">
        <v>0</v>
      </c>
      <c r="AH129" s="314" t="s">
        <v>29</v>
      </c>
      <c r="AI129" s="321">
        <v>0.13547</v>
      </c>
      <c r="AJ129" s="455">
        <v>0</v>
      </c>
      <c r="AK129" s="320">
        <v>0</v>
      </c>
      <c r="AL129" s="321">
        <v>0</v>
      </c>
      <c r="AM129" s="314" t="s">
        <v>29</v>
      </c>
      <c r="AN129" s="321">
        <v>0</v>
      </c>
      <c r="AO129" s="455">
        <v>0</v>
      </c>
      <c r="AP129" s="320">
        <v>0</v>
      </c>
      <c r="AQ129" s="321">
        <v>0</v>
      </c>
      <c r="AR129" s="308" t="s">
        <v>29</v>
      </c>
      <c r="AS129" s="321">
        <v>0</v>
      </c>
      <c r="AT129" s="455">
        <v>0</v>
      </c>
      <c r="AU129" s="440">
        <v>0.787434999999986</v>
      </c>
      <c r="AV129" s="441">
        <v>0.4944293</v>
      </c>
      <c r="AW129" s="308">
        <v>1.59261394905194</v>
      </c>
      <c r="AX129" s="481">
        <v>0.293005699999986</v>
      </c>
      <c r="AY129" s="444">
        <v>3.392598</v>
      </c>
      <c r="AZ129" s="313">
        <v>0.412578959722675</v>
      </c>
      <c r="BA129" s="314">
        <v>0.123622654209122</v>
      </c>
      <c r="BB129" s="314">
        <v>3.33740577212288</v>
      </c>
      <c r="BC129" s="308">
        <v>0.288956305513553</v>
      </c>
      <c r="BD129" s="316">
        <v>0.5304153333054</v>
      </c>
      <c r="BE129" s="326">
        <v>2</v>
      </c>
      <c r="BF129" s="327">
        <v>2</v>
      </c>
      <c r="BG129" s="314">
        <v>1</v>
      </c>
      <c r="BH129" s="314">
        <v>0</v>
      </c>
      <c r="BI129" s="322">
        <v>0.5</v>
      </c>
      <c r="BJ129" s="503">
        <v>0.795236666666666</v>
      </c>
      <c r="BK129" s="503">
        <v>1.66646</v>
      </c>
      <c r="BL129" s="314">
        <v>0.477201172945445</v>
      </c>
      <c r="BM129" s="503">
        <v>-0.871223333333334</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29</v>
      </c>
      <c r="BX129" s="326">
        <v>0.702135381092573</v>
      </c>
      <c r="BY129" s="327">
        <v>0.431677491345266</v>
      </c>
      <c r="BZ129" s="314">
        <v>1.62652766282639</v>
      </c>
      <c r="CA129" s="314">
        <v>0.270457889747307</v>
      </c>
      <c r="CB129" s="322" t="s">
        <v>29</v>
      </c>
      <c r="CC129" s="477"/>
    </row>
    <row r="130" s="159" customFormat="1" outlineLevel="2" spans="1:81">
      <c r="A130" s="309" t="s">
        <v>148</v>
      </c>
      <c r="B130" s="440">
        <v>0.636781999999989</v>
      </c>
      <c r="C130" s="321">
        <v>0</v>
      </c>
      <c r="D130" s="314" t="s">
        <v>29</v>
      </c>
      <c r="E130" s="321">
        <v>0.636781999999989</v>
      </c>
      <c r="F130" s="512">
        <v>0</v>
      </c>
      <c r="G130" s="320">
        <v>0</v>
      </c>
      <c r="H130" s="321">
        <v>0</v>
      </c>
      <c r="I130" s="314" t="s">
        <v>29</v>
      </c>
      <c r="J130" s="321">
        <v>0</v>
      </c>
      <c r="K130" s="455">
        <v>0</v>
      </c>
      <c r="L130" s="320">
        <v>0.405619999999991</v>
      </c>
      <c r="M130" s="321">
        <v>0</v>
      </c>
      <c r="N130" s="314" t="s">
        <v>29</v>
      </c>
      <c r="O130" s="321">
        <v>0.405619999999991</v>
      </c>
      <c r="P130" s="455">
        <v>0</v>
      </c>
      <c r="Q130" s="320">
        <v>0.231161999999998</v>
      </c>
      <c r="R130" s="321">
        <v>0</v>
      </c>
      <c r="S130" s="314" t="s">
        <v>29</v>
      </c>
      <c r="T130" s="321">
        <v>0.231161999999998</v>
      </c>
      <c r="U130" s="455">
        <v>0</v>
      </c>
      <c r="V130" s="313">
        <v>0.363015914394568</v>
      </c>
      <c r="W130" s="314" t="s">
        <v>29</v>
      </c>
      <c r="X130" s="314" t="s">
        <v>29</v>
      </c>
      <c r="Y130" s="308" t="s">
        <v>29</v>
      </c>
      <c r="Z130" s="316" t="s">
        <v>29</v>
      </c>
      <c r="AA130" s="320">
        <v>0.442154999999999</v>
      </c>
      <c r="AB130" s="321">
        <v>0</v>
      </c>
      <c r="AC130" s="314" t="s">
        <v>29</v>
      </c>
      <c r="AD130" s="321">
        <v>0.442154999999999</v>
      </c>
      <c r="AE130" s="475">
        <v>0</v>
      </c>
      <c r="AF130" s="320">
        <v>0</v>
      </c>
      <c r="AG130" s="321">
        <v>0</v>
      </c>
      <c r="AH130" s="314" t="s">
        <v>29</v>
      </c>
      <c r="AI130" s="321">
        <v>0</v>
      </c>
      <c r="AJ130" s="455">
        <v>0</v>
      </c>
      <c r="AK130" s="320">
        <v>0</v>
      </c>
      <c r="AL130" s="321">
        <v>0</v>
      </c>
      <c r="AM130" s="314" t="s">
        <v>29</v>
      </c>
      <c r="AN130" s="321">
        <v>0</v>
      </c>
      <c r="AO130" s="455">
        <v>0</v>
      </c>
      <c r="AP130" s="320">
        <v>0</v>
      </c>
      <c r="AQ130" s="321">
        <v>0</v>
      </c>
      <c r="AR130" s="308" t="s">
        <v>29</v>
      </c>
      <c r="AS130" s="321">
        <v>0</v>
      </c>
      <c r="AT130" s="455">
        <v>0</v>
      </c>
      <c r="AU130" s="440">
        <v>-0.210993000000001</v>
      </c>
      <c r="AV130" s="441">
        <v>0</v>
      </c>
      <c r="AW130" s="308" t="s">
        <v>29</v>
      </c>
      <c r="AX130" s="481">
        <v>-0.210993000000001</v>
      </c>
      <c r="AY130" s="444">
        <v>0</v>
      </c>
      <c r="AZ130" s="313">
        <v>-0.331342594482891</v>
      </c>
      <c r="BA130" s="314" t="s">
        <v>29</v>
      </c>
      <c r="BB130" s="314" t="s">
        <v>29</v>
      </c>
      <c r="BC130" s="308" t="s">
        <v>29</v>
      </c>
      <c r="BD130" s="316" t="s">
        <v>29</v>
      </c>
      <c r="BE130" s="326">
        <v>1</v>
      </c>
      <c r="BF130" s="327">
        <v>0</v>
      </c>
      <c r="BG130" s="314" t="s">
        <v>29</v>
      </c>
      <c r="BH130" s="314">
        <v>1</v>
      </c>
      <c r="BI130" s="322">
        <v>0</v>
      </c>
      <c r="BJ130" s="503">
        <v>0.530651666666657</v>
      </c>
      <c r="BK130" s="503" t="s">
        <v>29</v>
      </c>
      <c r="BL130" s="314" t="s">
        <v>29</v>
      </c>
      <c r="BM130" s="503" t="s">
        <v>29</v>
      </c>
      <c r="BN130" s="313">
        <v>0.69435850887746</v>
      </c>
      <c r="BO130" s="314" t="s">
        <v>29</v>
      </c>
      <c r="BP130" s="314" t="s">
        <v>29</v>
      </c>
      <c r="BQ130" s="314" t="s">
        <v>29</v>
      </c>
      <c r="BR130" s="316" t="s">
        <v>29</v>
      </c>
      <c r="BS130" s="326">
        <v>1.44017821804569</v>
      </c>
      <c r="BT130" s="327" t="s">
        <v>29</v>
      </c>
      <c r="BU130" s="314" t="s">
        <v>29</v>
      </c>
      <c r="BV130" s="314" t="s">
        <v>29</v>
      </c>
      <c r="BW130" s="322" t="s">
        <v>29</v>
      </c>
      <c r="BX130" s="326">
        <v>-0.477192387285005</v>
      </c>
      <c r="BY130" s="327" t="s">
        <v>29</v>
      </c>
      <c r="BZ130" s="314" t="s">
        <v>29</v>
      </c>
      <c r="CA130" s="314" t="s">
        <v>29</v>
      </c>
      <c r="CB130" s="322" t="s">
        <v>29</v>
      </c>
      <c r="CC130" s="477"/>
    </row>
    <row r="131" s="159" customFormat="1" outlineLevel="2" spans="1:81">
      <c r="A131" s="309" t="s">
        <v>149</v>
      </c>
      <c r="B131" s="440">
        <v>0.339501</v>
      </c>
      <c r="C131" s="321">
        <v>2.0038752</v>
      </c>
      <c r="D131" s="314">
        <v>0.169422227492011</v>
      </c>
      <c r="E131" s="321">
        <v>-1.6643742</v>
      </c>
      <c r="F131" s="512">
        <v>4.256102</v>
      </c>
      <c r="G131" s="320">
        <v>0</v>
      </c>
      <c r="H131" s="321">
        <v>0</v>
      </c>
      <c r="I131" s="314" t="s">
        <v>29</v>
      </c>
      <c r="J131" s="321">
        <v>0</v>
      </c>
      <c r="K131" s="455">
        <v>0.027095</v>
      </c>
      <c r="L131" s="320">
        <v>3.257827</v>
      </c>
      <c r="M131" s="321">
        <v>0.68131757</v>
      </c>
      <c r="N131" s="314">
        <v>4.78165710595134</v>
      </c>
      <c r="O131" s="321">
        <v>2.57650943</v>
      </c>
      <c r="P131" s="455">
        <v>3.523488</v>
      </c>
      <c r="Q131" s="320">
        <v>-2.918326</v>
      </c>
      <c r="R131" s="321">
        <v>1.32255763</v>
      </c>
      <c r="S131" s="314">
        <v>-2.20657756894873</v>
      </c>
      <c r="T131" s="321">
        <v>-4.24088363</v>
      </c>
      <c r="U131" s="455">
        <v>0.732613999999998</v>
      </c>
      <c r="V131" s="313">
        <v>-8.59592755249617</v>
      </c>
      <c r="W131" s="314">
        <v>0.659999999001934</v>
      </c>
      <c r="X131" s="314">
        <v>-13.0241326749926</v>
      </c>
      <c r="Y131" s="308">
        <v>-9.2559275514981</v>
      </c>
      <c r="Z131" s="316">
        <v>0.17213262276139</v>
      </c>
      <c r="AA131" s="320">
        <v>1.92002900000001</v>
      </c>
      <c r="AB131" s="321">
        <v>2.02035101</v>
      </c>
      <c r="AC131" s="314">
        <v>0.950344267157819</v>
      </c>
      <c r="AD131" s="321">
        <v>-0.10032200999999</v>
      </c>
      <c r="AE131" s="475">
        <v>2.033753</v>
      </c>
      <c r="AF131" s="320">
        <v>0.029963</v>
      </c>
      <c r="AG131" s="321">
        <v>0.007305</v>
      </c>
      <c r="AH131" s="314">
        <v>4.10171115674195</v>
      </c>
      <c r="AI131" s="321">
        <v>0.022658</v>
      </c>
      <c r="AJ131" s="455">
        <v>0.00730999999999999</v>
      </c>
      <c r="AK131" s="320">
        <v>0</v>
      </c>
      <c r="AL131" s="321">
        <v>0</v>
      </c>
      <c r="AM131" s="314" t="s">
        <v>29</v>
      </c>
      <c r="AN131" s="321">
        <v>0</v>
      </c>
      <c r="AO131" s="455">
        <v>0</v>
      </c>
      <c r="AP131" s="320">
        <v>0</v>
      </c>
      <c r="AQ131" s="321">
        <v>0</v>
      </c>
      <c r="AR131" s="308" t="s">
        <v>29</v>
      </c>
      <c r="AS131" s="321">
        <v>0</v>
      </c>
      <c r="AT131" s="455">
        <v>0</v>
      </c>
      <c r="AU131" s="440">
        <v>-4.86831800000001</v>
      </c>
      <c r="AV131" s="441">
        <v>-0.70509838</v>
      </c>
      <c r="AW131" s="308">
        <v>-4.90445211347672</v>
      </c>
      <c r="AX131" s="481">
        <v>-4.16321962000001</v>
      </c>
      <c r="AY131" s="444">
        <v>-1.335544</v>
      </c>
      <c r="AZ131" s="313">
        <v>-14.3396278656028</v>
      </c>
      <c r="BA131" s="314">
        <v>-0.351867411703084</v>
      </c>
      <c r="BB131" s="314">
        <v>-38.7529296225448</v>
      </c>
      <c r="BC131" s="308">
        <v>-13.9877604538997</v>
      </c>
      <c r="BD131" s="316">
        <v>-0.313795111113408</v>
      </c>
      <c r="BE131" s="326">
        <v>3</v>
      </c>
      <c r="BF131" s="327">
        <v>3</v>
      </c>
      <c r="BG131" s="314">
        <v>1</v>
      </c>
      <c r="BH131" s="314">
        <v>0</v>
      </c>
      <c r="BI131" s="322">
        <v>2.91666667</v>
      </c>
      <c r="BJ131" s="503">
        <v>0.0943058333333333</v>
      </c>
      <c r="BK131" s="503">
        <v>0.556632</v>
      </c>
      <c r="BL131" s="314">
        <v>0.169422227492011</v>
      </c>
      <c r="BM131" s="503">
        <v>-0.462326166666667</v>
      </c>
      <c r="BN131" s="313">
        <v>5.65544431386067</v>
      </c>
      <c r="BO131" s="314">
        <v>1.00822197410298</v>
      </c>
      <c r="BP131" s="314">
        <v>5.60932459232736</v>
      </c>
      <c r="BQ131" s="314">
        <v>4.64722233975769</v>
      </c>
      <c r="BR131" s="316">
        <v>0.477844046030851</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-0.656689381650575</v>
      </c>
      <c r="CC131" s="477"/>
    </row>
    <row r="132" s="159" customFormat="1" outlineLevel="2" spans="1:81">
      <c r="A132" s="309" t="s">
        <v>150</v>
      </c>
      <c r="B132" s="440">
        <v>8.39645799999998</v>
      </c>
      <c r="C132" s="321">
        <v>7.999008</v>
      </c>
      <c r="D132" s="314">
        <v>1.04968741123899</v>
      </c>
      <c r="E132" s="321">
        <v>0.39744999999998</v>
      </c>
      <c r="F132" s="512">
        <v>24.87163</v>
      </c>
      <c r="G132" s="320">
        <v>0</v>
      </c>
      <c r="H132" s="321">
        <v>0</v>
      </c>
      <c r="I132" s="314" t="s">
        <v>29</v>
      </c>
      <c r="J132" s="321">
        <v>0</v>
      </c>
      <c r="K132" s="455">
        <v>0</v>
      </c>
      <c r="L132" s="320">
        <v>6.2964160000002</v>
      </c>
      <c r="M132" s="321">
        <v>5.31934032</v>
      </c>
      <c r="N132" s="314">
        <v>1.18368361887404</v>
      </c>
      <c r="O132" s="321">
        <v>0.977075680000203</v>
      </c>
      <c r="P132" s="455">
        <v>15.879816</v>
      </c>
      <c r="Q132" s="320">
        <v>2.10004199999978</v>
      </c>
      <c r="R132" s="321">
        <v>2.67966768</v>
      </c>
      <c r="S132" s="314">
        <v>0.783694939366428</v>
      </c>
      <c r="T132" s="321">
        <v>-0.579625680000223</v>
      </c>
      <c r="U132" s="455">
        <v>8.99181399999998</v>
      </c>
      <c r="V132" s="313">
        <v>0.250110463245309</v>
      </c>
      <c r="W132" s="314">
        <v>0.335</v>
      </c>
      <c r="X132" s="314">
        <v>0.746598397747191</v>
      </c>
      <c r="Y132" s="308">
        <v>-0.0848895367546909</v>
      </c>
      <c r="Z132" s="316">
        <v>0.361528938794923</v>
      </c>
      <c r="AA132" s="320">
        <v>2.42572299999998</v>
      </c>
      <c r="AB132" s="321">
        <v>2.79928268</v>
      </c>
      <c r="AC132" s="314">
        <v>0.866551641008252</v>
      </c>
      <c r="AD132" s="321">
        <v>-0.373559680000021</v>
      </c>
      <c r="AE132" s="475">
        <v>2.78276400000001</v>
      </c>
      <c r="AF132" s="320">
        <v>0.0763209999999999</v>
      </c>
      <c r="AG132" s="321">
        <v>0.022981</v>
      </c>
      <c r="AH132" s="314">
        <v>3.32104782211391</v>
      </c>
      <c r="AI132" s="321">
        <v>0.0533399999999999</v>
      </c>
      <c r="AJ132" s="455">
        <v>0.022981</v>
      </c>
      <c r="AK132" s="320">
        <v>0</v>
      </c>
      <c r="AL132" s="321">
        <v>0</v>
      </c>
      <c r="AM132" s="314" t="s">
        <v>29</v>
      </c>
      <c r="AN132" s="321">
        <v>0</v>
      </c>
      <c r="AO132" s="455">
        <v>0</v>
      </c>
      <c r="AP132" s="320">
        <v>0</v>
      </c>
      <c r="AQ132" s="321">
        <v>0</v>
      </c>
      <c r="AR132" s="308" t="s">
        <v>29</v>
      </c>
      <c r="AS132" s="321">
        <v>0</v>
      </c>
      <c r="AT132" s="455">
        <v>0</v>
      </c>
      <c r="AU132" s="440">
        <v>-0.402002000000202</v>
      </c>
      <c r="AV132" s="441">
        <v>-0.142596</v>
      </c>
      <c r="AW132" s="308">
        <v>-0.819167438078228</v>
      </c>
      <c r="AX132" s="481">
        <v>-0.259406000000202</v>
      </c>
      <c r="AY132" s="444">
        <v>6.18606899999997</v>
      </c>
      <c r="AZ132" s="313">
        <v>-0.0478775693274715</v>
      </c>
      <c r="BA132" s="314">
        <v>-0.0178267105121034</v>
      </c>
      <c r="BB132" s="314">
        <v>-0.68572091833572</v>
      </c>
      <c r="BC132" s="308">
        <v>-0.0300508588153681</v>
      </c>
      <c r="BD132" s="316">
        <v>0.248719886875125</v>
      </c>
      <c r="BE132" s="326">
        <v>4</v>
      </c>
      <c r="BF132" s="327">
        <v>4</v>
      </c>
      <c r="BG132" s="314">
        <v>1</v>
      </c>
      <c r="BH132" s="314">
        <v>0</v>
      </c>
      <c r="BI132" s="322">
        <v>4</v>
      </c>
      <c r="BJ132" s="503">
        <v>1.74926208333333</v>
      </c>
      <c r="BK132" s="503">
        <v>1.66646</v>
      </c>
      <c r="BL132" s="314">
        <v>1.04968741123899</v>
      </c>
      <c r="BM132" s="503">
        <v>0.0828020833333292</v>
      </c>
      <c r="BN132" s="313">
        <v>0.288898366430224</v>
      </c>
      <c r="BO132" s="314">
        <v>0.349953729262429</v>
      </c>
      <c r="BP132" s="314">
        <v>0.825533041294098</v>
      </c>
      <c r="BQ132" s="314">
        <v>-0.0610553628322047</v>
      </c>
      <c r="BR132" s="316">
        <v>0.111885067444314</v>
      </c>
      <c r="BS132" s="326">
        <v>3.46142490300832</v>
      </c>
      <c r="BT132" s="327">
        <v>2.85752062739159</v>
      </c>
      <c r="BU132" s="314">
        <v>1.2113385533696</v>
      </c>
      <c r="BV132" s="314">
        <v>0.603904275616735</v>
      </c>
      <c r="BW132" s="322">
        <v>8.93774319345798</v>
      </c>
      <c r="BX132" s="326">
        <v>-0.165724610765617</v>
      </c>
      <c r="BY132" s="327">
        <v>-0.050940193006874</v>
      </c>
      <c r="BZ132" s="314">
        <v>-1.25331729197127</v>
      </c>
      <c r="CA132" s="314">
        <v>-0.114784417758743</v>
      </c>
      <c r="CB132" s="322">
        <v>2.22299447599579</v>
      </c>
      <c r="CC132" s="477"/>
    </row>
    <row r="133" s="159" customFormat="1" outlineLevel="2" spans="1:81">
      <c r="A133" s="309" t="s">
        <v>151</v>
      </c>
      <c r="B133" s="440">
        <v>0.146016</v>
      </c>
      <c r="C133" s="321">
        <v>0.5004</v>
      </c>
      <c r="D133" s="314">
        <v>0.291798561151079</v>
      </c>
      <c r="E133" s="321">
        <v>-0.354384</v>
      </c>
      <c r="F133" s="512">
        <v>0</v>
      </c>
      <c r="G133" s="320">
        <v>0</v>
      </c>
      <c r="H133" s="321">
        <v>0</v>
      </c>
      <c r="I133" s="314" t="s">
        <v>29</v>
      </c>
      <c r="J133" s="321">
        <v>0</v>
      </c>
      <c r="K133" s="455">
        <v>0</v>
      </c>
      <c r="L133" s="320">
        <v>-2.512035</v>
      </c>
      <c r="M133" s="321">
        <v>0.40032</v>
      </c>
      <c r="N133" s="314">
        <v>-6.27506744604317</v>
      </c>
      <c r="O133" s="321">
        <v>-2.912355</v>
      </c>
      <c r="P133" s="455">
        <v>0.02374</v>
      </c>
      <c r="Q133" s="320">
        <v>2.658051</v>
      </c>
      <c r="R133" s="321">
        <v>0.10008</v>
      </c>
      <c r="S133" s="314">
        <v>26.5592625899281</v>
      </c>
      <c r="T133" s="321">
        <v>2.557971</v>
      </c>
      <c r="U133" s="455">
        <v>-0.02374</v>
      </c>
      <c r="V133" s="313">
        <v>18.20383382643</v>
      </c>
      <c r="W133" s="314">
        <v>0.2</v>
      </c>
      <c r="X133" s="314">
        <v>91.0191691321499</v>
      </c>
      <c r="Y133" s="308">
        <v>18.00383382643</v>
      </c>
      <c r="Z133" s="316" t="s">
        <v>29</v>
      </c>
      <c r="AA133" s="320">
        <v>0.689393999999998</v>
      </c>
      <c r="AB133" s="321">
        <v>0.77772467</v>
      </c>
      <c r="AC133" s="314">
        <v>0.88642424059918</v>
      </c>
      <c r="AD133" s="321">
        <v>-0.0883306700000022</v>
      </c>
      <c r="AE133" s="475">
        <v>1.739789</v>
      </c>
      <c r="AF133" s="320">
        <v>0.026415</v>
      </c>
      <c r="AG133" s="321">
        <v>0.070018</v>
      </c>
      <c r="AH133" s="314">
        <v>0.377260133108629</v>
      </c>
      <c r="AI133" s="321">
        <v>-0.043603</v>
      </c>
      <c r="AJ133" s="455">
        <v>2.64938</v>
      </c>
      <c r="AK133" s="320">
        <v>0</v>
      </c>
      <c r="AL133" s="321">
        <v>0</v>
      </c>
      <c r="AM133" s="314" t="s">
        <v>29</v>
      </c>
      <c r="AN133" s="321">
        <v>0</v>
      </c>
      <c r="AO133" s="455">
        <v>0</v>
      </c>
      <c r="AP133" s="320">
        <v>0</v>
      </c>
      <c r="AQ133" s="321">
        <v>0</v>
      </c>
      <c r="AR133" s="308" t="s">
        <v>29</v>
      </c>
      <c r="AS133" s="321">
        <v>0</v>
      </c>
      <c r="AT133" s="455">
        <v>0</v>
      </c>
      <c r="AU133" s="440">
        <v>1.942242</v>
      </c>
      <c r="AV133" s="441">
        <v>-0.74766267</v>
      </c>
      <c r="AW133" s="308">
        <v>4.59775173742458</v>
      </c>
      <c r="AX133" s="481">
        <v>2.68990467</v>
      </c>
      <c r="AY133" s="444">
        <v>-4.412909</v>
      </c>
      <c r="AZ133" s="313">
        <v>13.3015696909928</v>
      </c>
      <c r="BA133" s="314">
        <v>-1.49413003597122</v>
      </c>
      <c r="BB133" s="314">
        <v>10.9025515656316</v>
      </c>
      <c r="BC133" s="308">
        <v>14.795699726964</v>
      </c>
      <c r="BD133" s="316" t="s">
        <v>29</v>
      </c>
      <c r="BE133" s="326">
        <v>1</v>
      </c>
      <c r="BF133" s="327">
        <v>1</v>
      </c>
      <c r="BG133" s="314">
        <v>1</v>
      </c>
      <c r="BH133" s="314">
        <v>0</v>
      </c>
      <c r="BI133" s="322">
        <v>2.33333333</v>
      </c>
      <c r="BJ133" s="503">
        <v>0.12168</v>
      </c>
      <c r="BK133" s="503">
        <v>0.417</v>
      </c>
      <c r="BL133" s="314">
        <v>0.291798561151079</v>
      </c>
      <c r="BM133" s="503">
        <v>-0.29532</v>
      </c>
      <c r="BN133" s="313">
        <v>4.72135930309006</v>
      </c>
      <c r="BO133" s="314">
        <v>1.55420597521982</v>
      </c>
      <c r="BP133" s="314">
        <v>3.0377951046175</v>
      </c>
      <c r="BQ133" s="314">
        <v>3.16715332787023</v>
      </c>
      <c r="BR133" s="316" t="s">
        <v>29</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c r="CC133" s="477"/>
    </row>
    <row r="134" s="159" customFormat="1" ht="16.2" spans="1:81">
      <c r="A134" s="213" t="s">
        <v>152</v>
      </c>
      <c r="B134" s="214">
        <v>22.4155859999998</v>
      </c>
      <c r="C134" s="215">
        <v>23.5971552</v>
      </c>
      <c r="D134" s="238">
        <v>0.949927472613302</v>
      </c>
      <c r="E134" s="215">
        <v>-1.18156920000015</v>
      </c>
      <c r="F134" s="217">
        <v>52.365308</v>
      </c>
      <c r="G134" s="214">
        <v>0</v>
      </c>
      <c r="H134" s="215">
        <v>0</v>
      </c>
      <c r="I134" s="238" t="s">
        <v>29</v>
      </c>
      <c r="J134" s="215">
        <v>0</v>
      </c>
      <c r="K134" s="217">
        <v>0.027095</v>
      </c>
      <c r="L134" s="214">
        <v>13.540961</v>
      </c>
      <c r="M134" s="215">
        <v>14.88937984</v>
      </c>
      <c r="N134" s="238">
        <v>0.909437541758624</v>
      </c>
      <c r="O134" s="215">
        <v>-1.34841883999999</v>
      </c>
      <c r="P134" s="217">
        <v>44.264624999999</v>
      </c>
      <c r="Q134" s="214">
        <v>8.87462499999983</v>
      </c>
      <c r="R134" s="215">
        <v>8.70777536</v>
      </c>
      <c r="S134" s="238">
        <v>1.01916099498458</v>
      </c>
      <c r="T134" s="215">
        <v>0.16684963999983</v>
      </c>
      <c r="U134" s="217">
        <v>8.10068300000102</v>
      </c>
      <c r="V134" s="237">
        <v>0.395913138295822</v>
      </c>
      <c r="W134" s="238">
        <v>0.369018014510495</v>
      </c>
      <c r="X134" s="238">
        <v>1.07288295619119</v>
      </c>
      <c r="Y134" s="216">
        <v>0.0268951237853271</v>
      </c>
      <c r="Z134" s="257">
        <v>0.154695604960464</v>
      </c>
      <c r="AA134" s="214">
        <v>8.62696099999999</v>
      </c>
      <c r="AB134" s="215">
        <v>8.99075271</v>
      </c>
      <c r="AC134" s="238">
        <v>0.959537124228166</v>
      </c>
      <c r="AD134" s="215">
        <v>-0.363791710000013</v>
      </c>
      <c r="AE134" s="328">
        <v>8.57345</v>
      </c>
      <c r="AF134" s="214">
        <v>0.720942</v>
      </c>
      <c r="AG134" s="215">
        <v>0.243659</v>
      </c>
      <c r="AH134" s="238">
        <v>2.95881539364439</v>
      </c>
      <c r="AI134" s="215">
        <v>0.477282999999999</v>
      </c>
      <c r="AJ134" s="217">
        <v>2.823027</v>
      </c>
      <c r="AK134" s="214">
        <v>0</v>
      </c>
      <c r="AL134" s="215">
        <v>0</v>
      </c>
      <c r="AM134" s="238" t="s">
        <v>29</v>
      </c>
      <c r="AN134" s="215">
        <v>0</v>
      </c>
      <c r="AO134" s="217">
        <v>0</v>
      </c>
      <c r="AP134" s="214">
        <v>0</v>
      </c>
      <c r="AQ134" s="215">
        <v>0</v>
      </c>
      <c r="AR134" s="216" t="s">
        <v>29</v>
      </c>
      <c r="AS134" s="215">
        <v>0</v>
      </c>
      <c r="AT134" s="217">
        <v>0</v>
      </c>
      <c r="AU134" s="214">
        <v>-0.473278000000156</v>
      </c>
      <c r="AV134" s="215">
        <v>-0.526636350000001</v>
      </c>
      <c r="AW134" s="216">
        <v>1.10131915504854</v>
      </c>
      <c r="AX134" s="488">
        <v>0.0533583499998452</v>
      </c>
      <c r="AY134" s="217">
        <v>-3.32288899999898</v>
      </c>
      <c r="AZ134" s="237">
        <v>-0.0211137910916163</v>
      </c>
      <c r="BA134" s="238">
        <v>-0.0223177898156131</v>
      </c>
      <c r="BB134" s="238">
        <v>1.05394793722605</v>
      </c>
      <c r="BC134" s="216">
        <v>0.00120399872399677</v>
      </c>
      <c r="BD134" s="257">
        <v>-0.0634559239105207</v>
      </c>
      <c r="BE134" s="292">
        <v>14</v>
      </c>
      <c r="BF134" s="293">
        <v>13</v>
      </c>
      <c r="BG134" s="238">
        <v>1.07692307692308</v>
      </c>
      <c r="BH134" s="238">
        <v>1</v>
      </c>
      <c r="BI134" s="279">
        <v>12.75</v>
      </c>
      <c r="BJ134" s="504">
        <v>1.33426107142856</v>
      </c>
      <c r="BK134" s="504">
        <v>1.51263815384615</v>
      </c>
      <c r="BL134" s="238">
        <v>0.882075510283781</v>
      </c>
      <c r="BM134" s="504">
        <v>-0.178377082417592</v>
      </c>
      <c r="BN134" s="237">
        <v>0.384864397477721</v>
      </c>
      <c r="BO134" s="238">
        <v>0.381010025733949</v>
      </c>
      <c r="BP134" s="238">
        <v>1.01011619506953</v>
      </c>
      <c r="BQ134" s="238">
        <v>0.0038543717437719</v>
      </c>
      <c r="BR134" s="257">
        <v>0.163723853204492</v>
      </c>
      <c r="BS134" s="292">
        <v>2.59831776218762</v>
      </c>
      <c r="BT134" s="293">
        <v>2.62460285152254</v>
      </c>
      <c r="BU134" s="238">
        <v>0.989985117436083</v>
      </c>
      <c r="BV134" s="238">
        <v>-0.0262850893349187</v>
      </c>
      <c r="BW134" s="279">
        <v>6.10784549976964</v>
      </c>
      <c r="BX134" s="292">
        <v>-0.0548603384204654</v>
      </c>
      <c r="BY134" s="293">
        <v>-0.0585753347897388</v>
      </c>
      <c r="BZ134" s="238">
        <v>1.06342253753408</v>
      </c>
      <c r="CA134" s="238">
        <v>0.00371499636927337</v>
      </c>
      <c r="CB134" s="279">
        <v>-0.387578979290598</v>
      </c>
      <c r="CC134" s="477"/>
    </row>
    <row r="135" s="159" customFormat="1" ht="16.2" spans="1:81">
      <c r="A135" s="213" t="s">
        <v>153</v>
      </c>
      <c r="B135" s="214">
        <v>133.261588999999</v>
      </c>
      <c r="C135" s="215">
        <v>901.7864178</v>
      </c>
      <c r="D135" s="238">
        <v>0.147775112121454</v>
      </c>
      <c r="E135" s="215">
        <v>-768.524828800001</v>
      </c>
      <c r="F135" s="217">
        <v>146.737165</v>
      </c>
      <c r="G135" s="214">
        <v>0</v>
      </c>
      <c r="H135" s="215">
        <v>0</v>
      </c>
      <c r="I135" s="238" t="s">
        <v>29</v>
      </c>
      <c r="J135" s="215">
        <v>0</v>
      </c>
      <c r="K135" s="217">
        <v>0</v>
      </c>
      <c r="L135" s="214">
        <v>121.178143999999</v>
      </c>
      <c r="M135" s="215">
        <v>842.545642056597</v>
      </c>
      <c r="N135" s="238">
        <v>0.143823833334668</v>
      </c>
      <c r="O135" s="215">
        <v>-721.367498056598</v>
      </c>
      <c r="P135" s="217">
        <v>147.704837000001</v>
      </c>
      <c r="Q135" s="214">
        <v>12.0834449999999</v>
      </c>
      <c r="R135" s="215">
        <v>59.240775743403</v>
      </c>
      <c r="S135" s="238">
        <v>0.203971755068476</v>
      </c>
      <c r="T135" s="215">
        <v>-47.1573307434031</v>
      </c>
      <c r="U135" s="217">
        <v>-0.967672000001244</v>
      </c>
      <c r="V135" s="237">
        <v>0.0906746279304833</v>
      </c>
      <c r="W135" s="238">
        <v>0.065692690169283</v>
      </c>
      <c r="X135" s="238">
        <v>1.38028489466369</v>
      </c>
      <c r="Y135" s="216">
        <v>0.0249819377612003</v>
      </c>
      <c r="Z135" s="257">
        <v>-0.00659459380996795</v>
      </c>
      <c r="AA135" s="214">
        <v>2.23417399999999</v>
      </c>
      <c r="AB135" s="215">
        <v>17.46066718</v>
      </c>
      <c r="AC135" s="238">
        <v>0.127954675326444</v>
      </c>
      <c r="AD135" s="215">
        <v>-15.22649318</v>
      </c>
      <c r="AE135" s="328">
        <v>17.582298</v>
      </c>
      <c r="AF135" s="214">
        <v>4.26239899999998</v>
      </c>
      <c r="AG135" s="215">
        <v>2.926463</v>
      </c>
      <c r="AH135" s="238">
        <v>1.45650192741202</v>
      </c>
      <c r="AI135" s="215">
        <v>1.33593599999998</v>
      </c>
      <c r="AJ135" s="217">
        <v>3.74920299999999</v>
      </c>
      <c r="AK135" s="214">
        <v>0</v>
      </c>
      <c r="AL135" s="215">
        <v>0</v>
      </c>
      <c r="AM135" s="238" t="s">
        <v>29</v>
      </c>
      <c r="AN135" s="215">
        <v>0</v>
      </c>
      <c r="AO135" s="217">
        <v>0</v>
      </c>
      <c r="AP135" s="214">
        <v>0</v>
      </c>
      <c r="AQ135" s="215">
        <v>0</v>
      </c>
      <c r="AR135" s="216" t="s">
        <v>29</v>
      </c>
      <c r="AS135" s="215">
        <v>0</v>
      </c>
      <c r="AT135" s="217">
        <v>0</v>
      </c>
      <c r="AU135" s="328">
        <v>5.58687199999991</v>
      </c>
      <c r="AV135" s="328">
        <v>38.853645563403</v>
      </c>
      <c r="AW135" s="216">
        <v>0.143792736022236</v>
      </c>
      <c r="AX135" s="535">
        <v>-33.2667735634031</v>
      </c>
      <c r="AY135" s="217">
        <v>-22.2991730000012</v>
      </c>
      <c r="AZ135" s="237">
        <v>0.0419240986237974</v>
      </c>
      <c r="BA135" s="238">
        <v>0.0430851971115183</v>
      </c>
      <c r="BB135" s="238">
        <v>0.973051104194426</v>
      </c>
      <c r="BC135" s="216">
        <v>-0.00116109848772092</v>
      </c>
      <c r="BD135" s="257">
        <v>-0.151966769972701</v>
      </c>
      <c r="BE135" s="292">
        <v>8</v>
      </c>
      <c r="BF135" s="293">
        <v>15</v>
      </c>
      <c r="BG135" s="238">
        <v>0.533333333333333</v>
      </c>
      <c r="BH135" s="238">
        <v>-7</v>
      </c>
      <c r="BI135" s="279">
        <v>4.91666667</v>
      </c>
      <c r="BJ135" s="504">
        <v>14.4849553260868</v>
      </c>
      <c r="BK135" s="504">
        <v>50.6621583033708</v>
      </c>
      <c r="BL135" s="238">
        <v>0.285912716930638</v>
      </c>
      <c r="BM135" s="504">
        <v>-36.1772029772839</v>
      </c>
      <c r="BN135" s="237">
        <v>0.0167653261285967</v>
      </c>
      <c r="BO135" s="238">
        <v>0.019362308896376</v>
      </c>
      <c r="BP135" s="238">
        <v>0.86587432409647</v>
      </c>
      <c r="BQ135" s="238">
        <v>-0.00259698276777936</v>
      </c>
      <c r="BR135" s="257">
        <v>0.119821709789746</v>
      </c>
      <c r="BS135" s="292">
        <v>59.646916041454</v>
      </c>
      <c r="BT135" s="293">
        <v>51.6467331118329</v>
      </c>
      <c r="BU135" s="238">
        <v>1.15490201311084</v>
      </c>
      <c r="BV135" s="238">
        <v>8.00018292962112</v>
      </c>
      <c r="BW135" s="279">
        <v>8.34573302079171</v>
      </c>
      <c r="BX135" s="292">
        <v>2.50064319072728</v>
      </c>
      <c r="BY135" s="293">
        <v>2.2252096762893</v>
      </c>
      <c r="BZ135" s="238">
        <v>1.12377867909387</v>
      </c>
      <c r="CA135" s="238">
        <v>0.275433514437981</v>
      </c>
      <c r="CB135" s="279">
        <v>-1.26827409022423</v>
      </c>
      <c r="CC135" s="477"/>
    </row>
    <row r="136" s="159" customFormat="1" ht="16.2" spans="1:81">
      <c r="A136" s="213" t="s">
        <v>154</v>
      </c>
      <c r="B136" s="214">
        <v>16.63613</v>
      </c>
      <c r="C136" s="215">
        <v>1</v>
      </c>
      <c r="D136" s="238">
        <v>16.63613</v>
      </c>
      <c r="E136" s="215">
        <v>15.63613</v>
      </c>
      <c r="F136" s="217">
        <v>-31.944835999999</v>
      </c>
      <c r="G136" s="214">
        <v>0</v>
      </c>
      <c r="H136" s="215">
        <v>0</v>
      </c>
      <c r="I136" s="238" t="s">
        <v>29</v>
      </c>
      <c r="J136" s="215">
        <v>0</v>
      </c>
      <c r="K136" s="217">
        <v>0</v>
      </c>
      <c r="L136" s="214">
        <v>10.684065</v>
      </c>
      <c r="M136" s="215">
        <v>0</v>
      </c>
      <c r="N136" s="238" t="s">
        <v>29</v>
      </c>
      <c r="O136" s="215">
        <v>10.684065</v>
      </c>
      <c r="P136" s="217">
        <v>0</v>
      </c>
      <c r="Q136" s="214"/>
      <c r="R136" s="215"/>
      <c r="S136" s="238"/>
      <c r="T136" s="215"/>
      <c r="U136" s="217"/>
      <c r="V136" s="237"/>
      <c r="W136" s="238"/>
      <c r="X136" s="238"/>
      <c r="Y136" s="216"/>
      <c r="Z136" s="257"/>
      <c r="AA136" s="214">
        <v>10.319314</v>
      </c>
      <c r="AB136" s="215">
        <v>10.1309764</v>
      </c>
      <c r="AC136" s="238">
        <v>1.01859027131876</v>
      </c>
      <c r="AD136" s="215">
        <v>0.188337599999988</v>
      </c>
      <c r="AE136" s="328">
        <v>0.0737799999999895</v>
      </c>
      <c r="AF136" s="214">
        <v>12.794106</v>
      </c>
      <c r="AG136" s="215">
        <v>14.549774</v>
      </c>
      <c r="AH136" s="238">
        <v>0.879333658378473</v>
      </c>
      <c r="AI136" s="215">
        <v>-1.75566800000001</v>
      </c>
      <c r="AJ136" s="217">
        <v>23.319235</v>
      </c>
      <c r="AK136" s="214">
        <v>0.256599999999999</v>
      </c>
      <c r="AL136" s="215">
        <v>0</v>
      </c>
      <c r="AM136" s="238" t="s">
        <v>29</v>
      </c>
      <c r="AN136" s="215">
        <v>0.256599999999999</v>
      </c>
      <c r="AO136" s="217">
        <v>0</v>
      </c>
      <c r="AP136" s="214">
        <v>0</v>
      </c>
      <c r="AQ136" s="215">
        <v>0</v>
      </c>
      <c r="AR136" s="216" t="s">
        <v>29</v>
      </c>
      <c r="AS136" s="215">
        <v>0</v>
      </c>
      <c r="AT136" s="217">
        <v>0.00283899999999999</v>
      </c>
      <c r="AU136" s="328">
        <v>-16.904755</v>
      </c>
      <c r="AV136" s="328">
        <v>-23.6807504</v>
      </c>
      <c r="AW136" s="216">
        <v>1.28613938686673</v>
      </c>
      <c r="AX136" s="535">
        <v>6.77599540000002</v>
      </c>
      <c r="AY136" s="217">
        <v>-55.340689999999</v>
      </c>
      <c r="AZ136" s="237">
        <v>-1.01614708468857</v>
      </c>
      <c r="BA136" s="238">
        <v>-23.6807504</v>
      </c>
      <c r="BB136" s="238">
        <v>1.9570897430392</v>
      </c>
      <c r="BC136" s="216">
        <v>22.6646033153114</v>
      </c>
      <c r="BD136" s="257">
        <v>1.73238297419967</v>
      </c>
      <c r="BE136" s="292">
        <v>8</v>
      </c>
      <c r="BF136" s="293">
        <v>8</v>
      </c>
      <c r="BG136" s="238">
        <v>1</v>
      </c>
      <c r="BH136" s="238">
        <v>0</v>
      </c>
      <c r="BI136" s="279">
        <v>9.08333333</v>
      </c>
      <c r="BJ136" s="504">
        <v>1.73293020833333</v>
      </c>
      <c r="BK136" s="504">
        <v>0.104166666666667</v>
      </c>
      <c r="BL136" s="238">
        <v>16.63613</v>
      </c>
      <c r="BM136" s="504">
        <v>1.62876354166667</v>
      </c>
      <c r="BN136" s="237">
        <v>0.620295345131349</v>
      </c>
      <c r="BO136" s="238">
        <v>10.1309764</v>
      </c>
      <c r="BP136" s="238">
        <v>0.0612275974832347</v>
      </c>
      <c r="BQ136" s="238">
        <v>-9.51068105486865</v>
      </c>
      <c r="BR136" s="257">
        <v>-0.00230960647285814</v>
      </c>
      <c r="BS136" s="292">
        <v>1.61213526403015</v>
      </c>
      <c r="BT136" s="293">
        <v>0.0987071690345661</v>
      </c>
      <c r="BU136" s="238">
        <v>16.3325043134972</v>
      </c>
      <c r="BV136" s="238">
        <v>1.51342809499558</v>
      </c>
      <c r="BW136" s="279">
        <v>-432.974193548436</v>
      </c>
      <c r="BX136" s="292">
        <v>-1.63816654866787</v>
      </c>
      <c r="BY136" s="293">
        <v>-2.33745983259817</v>
      </c>
      <c r="BZ136" s="238">
        <v>1.29916804309446</v>
      </c>
      <c r="CA136" s="238">
        <v>0.699293283930302</v>
      </c>
      <c r="CB136" s="279">
        <v>-750.077121171142</v>
      </c>
      <c r="CC136" s="477"/>
    </row>
    <row r="137" s="159" customFormat="1" ht="16.2" spans="1:16366">
      <c r="A137" s="302" t="s">
        <v>155</v>
      </c>
      <c r="B137" s="303">
        <v>401.000977000001</v>
      </c>
      <c r="C137" s="304">
        <v>1159.98188446</v>
      </c>
      <c r="D137" s="312">
        <v>0.345695896092961</v>
      </c>
      <c r="E137" s="306">
        <v>-758.980907459999</v>
      </c>
      <c r="F137" s="307">
        <v>627.37895</v>
      </c>
      <c r="G137" s="303">
        <v>0</v>
      </c>
      <c r="H137" s="304">
        <v>0</v>
      </c>
      <c r="I137" s="312" t="s">
        <v>29</v>
      </c>
      <c r="J137" s="304">
        <v>0</v>
      </c>
      <c r="K137" s="317">
        <v>0.027095</v>
      </c>
      <c r="L137" s="303">
        <v>308.278350000001</v>
      </c>
      <c r="M137" s="304">
        <v>1014.4595280566</v>
      </c>
      <c r="N137" s="312">
        <v>0.303884326061356</v>
      </c>
      <c r="O137" s="304">
        <v>-706.181178056596</v>
      </c>
      <c r="P137" s="317">
        <v>516.177125999999</v>
      </c>
      <c r="Q137" s="303">
        <v>86.7705620000005</v>
      </c>
      <c r="R137" s="304">
        <v>144.522356403403</v>
      </c>
      <c r="S137" s="312">
        <v>0.600395427803565</v>
      </c>
      <c r="T137" s="304">
        <v>-57.7517944034025</v>
      </c>
      <c r="U137" s="317">
        <v>143.14666</v>
      </c>
      <c r="V137" s="311">
        <v>0.216384914194362</v>
      </c>
      <c r="W137" s="312">
        <v>0.124590183984366</v>
      </c>
      <c r="X137" s="312">
        <v>1.73677337390813</v>
      </c>
      <c r="Y137" s="305">
        <v>0.0917947302099957</v>
      </c>
      <c r="Z137" s="315">
        <v>0.228166182496242</v>
      </c>
      <c r="AA137" s="303">
        <v>49.1143509999999</v>
      </c>
      <c r="AB137" s="304">
        <v>79.06891851</v>
      </c>
      <c r="AC137" s="312">
        <v>0.621158755241965</v>
      </c>
      <c r="AD137" s="306">
        <v>-29.9545675100001</v>
      </c>
      <c r="AE137" s="304">
        <v>65.8221239999999</v>
      </c>
      <c r="AF137" s="303">
        <v>19.4937760000001</v>
      </c>
      <c r="AG137" s="304">
        <v>22.99592459</v>
      </c>
      <c r="AH137" s="312">
        <v>0.847705684705419</v>
      </c>
      <c r="AI137" s="306">
        <v>-3.50214858999987</v>
      </c>
      <c r="AJ137" s="307">
        <v>29.61153</v>
      </c>
      <c r="AK137" s="303">
        <v>0.293499999999999</v>
      </c>
      <c r="AL137" s="304">
        <v>0</v>
      </c>
      <c r="AM137" s="312" t="s">
        <v>29</v>
      </c>
      <c r="AN137" s="306">
        <v>0.293499999999999</v>
      </c>
      <c r="AO137" s="307">
        <v>0</v>
      </c>
      <c r="AP137" s="303">
        <v>0</v>
      </c>
      <c r="AQ137" s="304">
        <v>0</v>
      </c>
      <c r="AR137" s="305" t="s">
        <v>29</v>
      </c>
      <c r="AS137" s="306">
        <v>0</v>
      </c>
      <c r="AT137" s="307">
        <v>0.00283899999999999</v>
      </c>
      <c r="AU137" s="303">
        <v>24.4080000000004</v>
      </c>
      <c r="AV137" s="304">
        <v>43.457513303403</v>
      </c>
      <c r="AW137" s="305">
        <v>0.561652016984808</v>
      </c>
      <c r="AX137" s="520">
        <v>-19.0495133034026</v>
      </c>
      <c r="AY137" s="304">
        <v>15.7382360000016</v>
      </c>
      <c r="AZ137" s="311">
        <v>0.0608676821253739</v>
      </c>
      <c r="BA137" s="312">
        <v>0.0374639586062446</v>
      </c>
      <c r="BB137" s="312">
        <v>1.6246996951152</v>
      </c>
      <c r="BC137" s="305">
        <v>0.0234037235191293</v>
      </c>
      <c r="BD137" s="315">
        <v>0.0250856934234111</v>
      </c>
      <c r="BE137" s="324">
        <v>105</v>
      </c>
      <c r="BF137" s="325">
        <v>112</v>
      </c>
      <c r="BG137" s="312">
        <v>0.9375</v>
      </c>
      <c r="BH137" s="312">
        <v>-7</v>
      </c>
      <c r="BI137" s="319">
        <v>99.91666667</v>
      </c>
      <c r="BJ137" s="522">
        <v>3.1926829378981</v>
      </c>
      <c r="BK137" s="522">
        <v>8.64368021207154</v>
      </c>
      <c r="BL137" s="312">
        <v>0.369366156494231</v>
      </c>
      <c r="BM137" s="522">
        <v>-5.45099727417344</v>
      </c>
      <c r="BN137" s="311">
        <v>0.122479379894378</v>
      </c>
      <c r="BO137" s="312">
        <v>0.0681639252899269</v>
      </c>
      <c r="BP137" s="312">
        <v>1.79683578041357</v>
      </c>
      <c r="BQ137" s="312">
        <v>0.0543154546044513</v>
      </c>
      <c r="BR137" s="315">
        <v>0.104916054324105</v>
      </c>
      <c r="BS137" s="324">
        <v>8.16463963862623</v>
      </c>
      <c r="BT137" s="325">
        <v>14.6705166368665</v>
      </c>
      <c r="BU137" s="312">
        <v>0.556533886346494</v>
      </c>
      <c r="BV137" s="312">
        <v>-6.50587699824031</v>
      </c>
      <c r="BW137" s="319">
        <v>9.53142973629962</v>
      </c>
      <c r="BX137" s="324">
        <v>0.496962690192129</v>
      </c>
      <c r="BY137" s="325">
        <v>0.549615628015791</v>
      </c>
      <c r="BZ137" s="312">
        <v>0.904200435468423</v>
      </c>
      <c r="CA137" s="312">
        <v>-0.0526529378236619</v>
      </c>
      <c r="CB137" s="319">
        <v>0.239102524251597</v>
      </c>
      <c r="CC137" s="477"/>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523" t="s">
        <v>156</v>
      </c>
      <c r="B138" s="524">
        <v>1101.146789</v>
      </c>
      <c r="C138" s="525">
        <v>2401.6015711</v>
      </c>
      <c r="D138" s="526">
        <v>0.458505191806501</v>
      </c>
      <c r="E138" s="527">
        <v>-1300.4547821</v>
      </c>
      <c r="F138" s="528">
        <v>1471.968262</v>
      </c>
      <c r="G138" s="524">
        <v>45.2214609999999</v>
      </c>
      <c r="H138" s="525">
        <v>63.42616453</v>
      </c>
      <c r="I138" s="526">
        <v>0.71297801680268</v>
      </c>
      <c r="J138" s="527">
        <v>-18.2047035300001</v>
      </c>
      <c r="K138" s="528">
        <v>209.034571</v>
      </c>
      <c r="L138" s="524">
        <v>660.607689000001</v>
      </c>
      <c r="M138" s="525">
        <v>1751.5820880566</v>
      </c>
      <c r="N138" s="526">
        <v>0.377149146194429</v>
      </c>
      <c r="O138" s="527">
        <v>-1090.9743990566</v>
      </c>
      <c r="P138" s="528">
        <v>782.321009999998</v>
      </c>
      <c r="Q138" s="524">
        <v>228.002841</v>
      </c>
      <c r="R138" s="525">
        <v>413.283393833403</v>
      </c>
      <c r="S138" s="526">
        <v>0.551686432123884</v>
      </c>
      <c r="T138" s="527">
        <v>-185.280552833403</v>
      </c>
      <c r="U138" s="528">
        <v>482.289793</v>
      </c>
      <c r="V138" s="532">
        <v>0.207059443189277</v>
      </c>
      <c r="W138" s="526">
        <v>0.172086577060369</v>
      </c>
      <c r="X138" s="526">
        <v>1.20322832103656</v>
      </c>
      <c r="Y138" s="533">
        <v>0.034972866128908</v>
      </c>
      <c r="Z138" s="534">
        <v>0.327649586917521</v>
      </c>
      <c r="AA138" s="524">
        <v>498.401570999999</v>
      </c>
      <c r="AB138" s="525">
        <v>549.57121515</v>
      </c>
      <c r="AC138" s="526">
        <v>0.906891695308251</v>
      </c>
      <c r="AD138" s="527">
        <v>-51.1696441500007</v>
      </c>
      <c r="AE138" s="525">
        <v>377.511442</v>
      </c>
      <c r="AF138" s="524">
        <v>187.163057</v>
      </c>
      <c r="AG138" s="525">
        <v>212.30783802</v>
      </c>
      <c r="AH138" s="526">
        <v>0.881564518509998</v>
      </c>
      <c r="AI138" s="527">
        <v>-25.1447810200001</v>
      </c>
      <c r="AJ138" s="528">
        <v>99.7190789999989</v>
      </c>
      <c r="AK138" s="524">
        <v>0.681874999999999</v>
      </c>
      <c r="AL138" s="525">
        <v>0.21</v>
      </c>
      <c r="AM138" s="526">
        <v>3.2470238095238</v>
      </c>
      <c r="AN138" s="527">
        <v>0.471874999999999</v>
      </c>
      <c r="AO138" s="528">
        <v>0.1684</v>
      </c>
      <c r="AP138" s="524">
        <v>0.00668399999999999</v>
      </c>
      <c r="AQ138" s="525">
        <v>0</v>
      </c>
      <c r="AR138" s="533" t="s">
        <v>29</v>
      </c>
      <c r="AS138" s="527">
        <v>0.00668399999999999</v>
      </c>
      <c r="AT138" s="528">
        <v>0.0914679999999999</v>
      </c>
      <c r="AU138" s="524">
        <v>-289.633315999999</v>
      </c>
      <c r="AV138" s="525">
        <v>-175.075734656597</v>
      </c>
      <c r="AW138" s="533">
        <v>0.345668424193097</v>
      </c>
      <c r="AX138" s="536">
        <v>-114.557581343402</v>
      </c>
      <c r="AY138" s="528">
        <v>3.45909200000279</v>
      </c>
      <c r="AZ138" s="532">
        <v>-0.263028797698287</v>
      </c>
      <c r="BA138" s="526">
        <v>-0.0728995753348077</v>
      </c>
      <c r="BB138" s="526">
        <v>-1.60809780427757</v>
      </c>
      <c r="BC138" s="533">
        <v>-0.190129222363479</v>
      </c>
      <c r="BD138" s="534">
        <v>0.00234997729862928</v>
      </c>
      <c r="BE138" s="540">
        <v>1540</v>
      </c>
      <c r="BF138" s="541">
        <v>1109</v>
      </c>
      <c r="BG138" s="526">
        <v>1.38863841298467</v>
      </c>
      <c r="BH138" s="526">
        <v>431</v>
      </c>
      <c r="BI138" s="542">
        <v>573.333333326667</v>
      </c>
      <c r="BJ138" s="543">
        <v>0.598059303171845</v>
      </c>
      <c r="BK138" s="543">
        <v>1.80273350180153</v>
      </c>
      <c r="BL138" s="526">
        <v>0.331751366785043</v>
      </c>
      <c r="BM138" s="543">
        <v>-1.20467419862969</v>
      </c>
      <c r="BN138" s="532">
        <v>0.452620464391146</v>
      </c>
      <c r="BO138" s="526">
        <v>0.228835299644762</v>
      </c>
      <c r="BP138" s="526">
        <v>1.97793113690843</v>
      </c>
      <c r="BQ138" s="526">
        <v>0.223785164746384</v>
      </c>
      <c r="BR138" s="534">
        <v>0.25646710716919</v>
      </c>
      <c r="BS138" s="540">
        <v>2.20935657724883</v>
      </c>
      <c r="BT138" s="541">
        <v>4.36995516667391</v>
      </c>
      <c r="BU138" s="526">
        <v>0.505578774376863</v>
      </c>
      <c r="BV138" s="526">
        <v>-2.16059858942507</v>
      </c>
      <c r="BW138" s="542">
        <v>3.89913549163366</v>
      </c>
      <c r="BX138" s="540">
        <v>-0.581124404200563</v>
      </c>
      <c r="BY138" s="541">
        <v>-0.318567875882677</v>
      </c>
      <c r="BZ138" s="526">
        <v>0.175822334281496</v>
      </c>
      <c r="CA138" s="526">
        <v>-0.262556528317887</v>
      </c>
      <c r="CB138" s="542">
        <v>0.0091628798896188</v>
      </c>
      <c r="CC138" s="477"/>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157</v>
      </c>
      <c r="B139" s="330">
        <v>1956.141055</v>
      </c>
      <c r="C139" s="331">
        <v>3332.39855755</v>
      </c>
      <c r="D139" s="363">
        <v>0.587006932459533</v>
      </c>
      <c r="E139" s="331">
        <v>-1376.25750255</v>
      </c>
      <c r="F139" s="333">
        <v>2692.790978</v>
      </c>
      <c r="G139" s="330">
        <v>134.275841</v>
      </c>
      <c r="H139" s="331">
        <v>111.30155453</v>
      </c>
      <c r="I139" s="363">
        <v>1.20641478519339</v>
      </c>
      <c r="J139" s="331">
        <v>22.97428647</v>
      </c>
      <c r="K139" s="333">
        <v>303.943451000001</v>
      </c>
      <c r="L139" s="330">
        <v>660.607689000001</v>
      </c>
      <c r="M139" s="331">
        <v>1751.5820880566</v>
      </c>
      <c r="N139" s="363">
        <v>0.377149146194429</v>
      </c>
      <c r="O139" s="331">
        <v>-1090.9743990566</v>
      </c>
      <c r="P139" s="333">
        <v>782.869164999998</v>
      </c>
      <c r="Q139" s="330">
        <v>905.629616999999</v>
      </c>
      <c r="R139" s="331">
        <v>87.8534483634024</v>
      </c>
      <c r="S139" s="363">
        <v>10.3084128610854</v>
      </c>
      <c r="T139" s="331">
        <v>817.776168636597</v>
      </c>
      <c r="U139" s="333">
        <v>1607.65547399999</v>
      </c>
      <c r="V139" s="362">
        <v>0.462967440249343</v>
      </c>
      <c r="W139" s="363">
        <v>0.0263634276771482</v>
      </c>
      <c r="X139" s="363">
        <v>17.5609729477872</v>
      </c>
      <c r="Y139" s="332">
        <v>0.436604012572195</v>
      </c>
      <c r="Z139" s="367">
        <v>0.59702200695653</v>
      </c>
      <c r="AA139" s="330">
        <v>990.721647999999</v>
      </c>
      <c r="AB139" s="331">
        <v>1008.55168798</v>
      </c>
      <c r="AC139" s="363">
        <v>0.982321144079673</v>
      </c>
      <c r="AD139" s="331">
        <v>-17.8300399800008</v>
      </c>
      <c r="AE139" s="331">
        <v>848.481044999999</v>
      </c>
      <c r="AF139" s="330">
        <v>565.306330999999</v>
      </c>
      <c r="AG139" s="331">
        <v>714.70318882</v>
      </c>
      <c r="AH139" s="363">
        <v>0.790966571638417</v>
      </c>
      <c r="AI139" s="331">
        <v>-149.396857820001</v>
      </c>
      <c r="AJ139" s="333">
        <v>662.460582999999</v>
      </c>
      <c r="AK139" s="330">
        <v>1.55853</v>
      </c>
      <c r="AL139" s="331">
        <v>0.21</v>
      </c>
      <c r="AM139" s="363">
        <v>7.42157142857142</v>
      </c>
      <c r="AN139" s="331">
        <v>1.34853</v>
      </c>
      <c r="AO139" s="333">
        <v>0.3964</v>
      </c>
      <c r="AP139" s="330">
        <v>2.054261</v>
      </c>
      <c r="AQ139" s="331">
        <v>0</v>
      </c>
      <c r="AR139" s="332" t="s">
        <v>29</v>
      </c>
      <c r="AS139" s="331">
        <v>2.054261</v>
      </c>
      <c r="AT139" s="333">
        <v>1.12560399999999</v>
      </c>
      <c r="AU139" s="330">
        <v>-395.327703</v>
      </c>
      <c r="AV139" s="331">
        <v>-253.529961836597</v>
      </c>
      <c r="AW139" s="332">
        <v>0.440706178724575</v>
      </c>
      <c r="AX139" s="537">
        <v>-141.797741163403</v>
      </c>
      <c r="AY139" s="333">
        <v>94.3075299999977</v>
      </c>
      <c r="AZ139" s="362">
        <v>-0.202095703676134</v>
      </c>
      <c r="BA139" s="363">
        <v>-0.0760803239643081</v>
      </c>
      <c r="BB139" s="363">
        <v>-0.656346518331652</v>
      </c>
      <c r="BC139" s="332">
        <v>-0.126015379711826</v>
      </c>
      <c r="BD139" s="367">
        <v>0.0350222244394336</v>
      </c>
      <c r="BE139" s="397">
        <v>2100</v>
      </c>
      <c r="BF139" s="398">
        <v>1678</v>
      </c>
      <c r="BG139" s="363">
        <v>1.25148986889154</v>
      </c>
      <c r="BH139" s="363">
        <v>422</v>
      </c>
      <c r="BI139" s="381">
        <v>1136.5</v>
      </c>
      <c r="BJ139" s="544">
        <v>0.778222889481222</v>
      </c>
      <c r="BK139" s="544">
        <v>1.65346757842116</v>
      </c>
      <c r="BL139" s="363">
        <v>0.470661112221095</v>
      </c>
      <c r="BM139" s="544">
        <v>-0.875244688939935</v>
      </c>
      <c r="BN139" s="362">
        <v>0.506467386627187</v>
      </c>
      <c r="BO139" s="363">
        <v>0.302650379467663</v>
      </c>
      <c r="BP139" s="363">
        <v>1.67344044807749</v>
      </c>
      <c r="BQ139" s="363">
        <v>0.203817007159525</v>
      </c>
      <c r="BR139" s="396">
        <v>0.315093541211352</v>
      </c>
      <c r="BS139" s="397">
        <v>1.97446079728743</v>
      </c>
      <c r="BT139" s="398">
        <v>3.30414256132412</v>
      </c>
      <c r="BU139" s="363">
        <v>0.597571309543066</v>
      </c>
      <c r="BV139" s="363">
        <v>-1.32968176403668</v>
      </c>
      <c r="BW139" s="381">
        <v>3.17366073628669</v>
      </c>
      <c r="BX139" s="397">
        <v>-0.399030044208744</v>
      </c>
      <c r="BY139" s="398">
        <v>-0.251380236489798</v>
      </c>
      <c r="BZ139" s="363">
        <v>0.41264353244039</v>
      </c>
      <c r="CA139" s="363">
        <v>-0.147649807718947</v>
      </c>
      <c r="CB139" s="381">
        <v>0.11114865860085</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529"/>
      <c r="D140" s="43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538"/>
      <c r="AX140" s="366"/>
      <c r="AY140" s="334"/>
      <c r="AZ140" s="334"/>
      <c r="BA140" s="334"/>
      <c r="BB140" s="334"/>
      <c r="BC140" s="368"/>
      <c r="BD140" s="334"/>
      <c r="BE140" s="334"/>
      <c r="BF140" s="334"/>
      <c r="BG140" s="334"/>
      <c r="BH140" s="334"/>
      <c r="BI140" s="334"/>
      <c r="BJ140" s="545"/>
      <c r="BK140" s="545"/>
      <c r="BL140" s="334"/>
      <c r="BM140" s="545"/>
      <c r="BN140" s="382"/>
      <c r="BO140" s="382"/>
      <c r="BP140" s="382"/>
      <c r="BQ140" s="382"/>
      <c r="BR140" s="382"/>
      <c r="BS140" s="383"/>
      <c r="BT140" s="383"/>
      <c r="BU140" s="382"/>
      <c r="BV140" s="382"/>
      <c r="BW140" s="415"/>
      <c r="BX140" s="383"/>
      <c r="BY140" s="383"/>
      <c r="BZ140" s="382"/>
      <c r="CA140" s="415"/>
      <c r="CB140" s="382"/>
      <c r="CC140" s="366"/>
    </row>
    <row r="141" s="165" customFormat="1" spans="1:80">
      <c r="A141" s="530"/>
      <c r="B141" s="529"/>
      <c r="C141" s="529"/>
      <c r="D141" s="531"/>
      <c r="E141" s="529"/>
      <c r="F141" s="529"/>
      <c r="G141" s="529"/>
      <c r="H141" s="529"/>
      <c r="I141" s="531"/>
      <c r="J141" s="529"/>
      <c r="K141" s="529"/>
      <c r="L141" s="529"/>
      <c r="M141" s="531"/>
      <c r="N141" s="529"/>
      <c r="O141" s="529"/>
      <c r="P141" s="529"/>
      <c r="Q141" s="531"/>
      <c r="R141" s="529"/>
      <c r="S141" s="531"/>
      <c r="T141" s="531"/>
      <c r="U141" s="531"/>
      <c r="V141" s="531"/>
      <c r="W141" s="529"/>
      <c r="X141" s="529"/>
      <c r="Y141" s="531"/>
      <c r="Z141" s="529"/>
      <c r="AA141" s="529"/>
      <c r="AB141" s="529"/>
      <c r="AC141" s="531"/>
      <c r="AD141" s="529"/>
      <c r="AE141" s="530"/>
      <c r="AF141" s="530"/>
      <c r="AG141" s="530"/>
      <c r="AH141" s="530"/>
      <c r="AI141" s="530"/>
      <c r="AJ141" s="530"/>
      <c r="AK141" s="530"/>
      <c r="AL141" s="530"/>
      <c r="AM141" s="531"/>
      <c r="AN141" s="530"/>
      <c r="AO141" s="530"/>
      <c r="AP141" s="531"/>
      <c r="AQ141" s="531"/>
      <c r="AR141" s="531"/>
      <c r="AS141" s="531"/>
      <c r="AT141" s="531"/>
      <c r="AU141" s="531"/>
      <c r="AV141" s="531"/>
      <c r="AW141" s="531"/>
      <c r="AX141" s="539"/>
      <c r="AY141" s="530"/>
      <c r="AZ141" s="531"/>
      <c r="BA141" s="530"/>
      <c r="BB141" s="530"/>
      <c r="BC141" s="530"/>
      <c r="BD141" s="531"/>
      <c r="BE141" s="531"/>
      <c r="BF141" s="531"/>
      <c r="BG141" s="531"/>
      <c r="BH141" s="531"/>
      <c r="BI141" s="531"/>
      <c r="BJ141" s="546"/>
      <c r="BK141" s="546"/>
      <c r="BL141" s="531"/>
      <c r="BM141" s="546"/>
      <c r="BN141" s="442"/>
      <c r="BO141" s="442"/>
      <c r="BP141" s="442"/>
      <c r="BQ141" s="547"/>
      <c r="BR141" s="547"/>
      <c r="BS141" s="548"/>
      <c r="BT141" s="548"/>
      <c r="BU141" s="548"/>
      <c r="BV141" s="547"/>
      <c r="BW141" s="549"/>
      <c r="BX141" s="548"/>
      <c r="BY141" s="548"/>
      <c r="BZ141" s="548"/>
      <c r="CA141" s="550"/>
      <c r="CB141" s="547"/>
    </row>
    <row r="142" spans="57:63">
      <c r="BE142" s="171"/>
      <c r="BF142" s="171"/>
      <c r="BH142" s="171"/>
      <c r="BI142" s="171"/>
      <c r="BJ142" s="171"/>
      <c r="BK142" s="171"/>
    </row>
    <row r="143" spans="57:61">
      <c r="BE143" s="171"/>
      <c r="BF143" s="171"/>
      <c r="BH143" s="171"/>
      <c r="BI143" s="171"/>
    </row>
    <row r="144" spans="57:61">
      <c r="BE144" s="171"/>
      <c r="BF144" s="171"/>
      <c r="BH144" s="171"/>
      <c r="BI144" s="171"/>
    </row>
    <row r="145" spans="60:61">
      <c r="BH145" s="171"/>
      <c r="BI145" s="171"/>
    </row>
    <row r="146" s="159" customFormat="1" spans="20:16366">
      <c r="T146" s="175"/>
      <c r="X146" s="175"/>
      <c r="Y146" s="168"/>
      <c r="Z146" s="167"/>
      <c r="AR146" s="169"/>
      <c r="AX146" s="169"/>
      <c r="AZ146" s="170"/>
      <c r="BA146" s="170"/>
      <c r="BB146" s="170"/>
      <c r="BC146" s="170"/>
      <c r="BD146" s="170"/>
      <c r="BE146" s="170"/>
      <c r="BF146" s="170"/>
      <c r="BG146" s="170"/>
      <c r="BH146" s="170"/>
      <c r="BI146" s="170"/>
      <c r="BJ146" s="170"/>
      <c r="BK146" s="170"/>
      <c r="BL146" s="170"/>
      <c r="BM146" s="170"/>
      <c r="BN146" s="167"/>
      <c r="BO146" s="167"/>
      <c r="BP146" s="167"/>
      <c r="BQ146" s="167"/>
      <c r="BR146" s="167"/>
      <c r="BS146" s="170"/>
      <c r="BT146" s="170"/>
      <c r="BU146" s="170"/>
      <c r="BV146" s="167"/>
      <c r="BW146" s="171"/>
      <c r="BX146" s="170"/>
      <c r="BY146" s="170"/>
      <c r="BZ146" s="170"/>
      <c r="CA146" s="171"/>
      <c r="CB146" s="167"/>
      <c r="XDH146" s="172"/>
      <c r="XDI146" s="172"/>
      <c r="XDJ146" s="172"/>
      <c r="XDK146" s="172"/>
      <c r="XDL146" s="172"/>
      <c r="XDM146" s="172"/>
      <c r="XDN146" s="172"/>
      <c r="XDO146" s="172"/>
      <c r="XDP146" s="172"/>
      <c r="XDQ146" s="172"/>
      <c r="XDR146" s="164"/>
      <c r="XDS146" s="164"/>
      <c r="XDT146" s="164"/>
      <c r="XDU146" s="164"/>
      <c r="XDV146" s="164"/>
      <c r="XDW146" s="164"/>
      <c r="XDX146" s="164"/>
      <c r="XDY146" s="164"/>
      <c r="XDZ146" s="164"/>
      <c r="XEA146" s="164"/>
      <c r="XEB146" s="164"/>
      <c r="XEC146" s="164"/>
      <c r="XED146" s="164"/>
      <c r="XEE146" s="164"/>
      <c r="XEF146" s="164"/>
      <c r="XEG146" s="164"/>
      <c r="XEH146" s="164"/>
      <c r="XEI146" s="164"/>
      <c r="XEJ146" s="164"/>
      <c r="XEK146" s="164"/>
      <c r="XEL146" s="164"/>
    </row>
    <row r="147" s="159" customFormat="1" spans="1:16366">
      <c r="A147" s="172"/>
      <c r="B147" s="172"/>
      <c r="C147" s="172"/>
      <c r="D147" s="172"/>
      <c r="E147" s="172"/>
      <c r="F147" s="172"/>
      <c r="T147" s="175"/>
      <c r="X147" s="175"/>
      <c r="Y147" s="168"/>
      <c r="Z147" s="167"/>
      <c r="AR147" s="169"/>
      <c r="AX147" s="169"/>
      <c r="AZ147" s="170"/>
      <c r="BA147" s="170"/>
      <c r="BB147" s="170"/>
      <c r="BC147" s="170"/>
      <c r="BD147" s="170"/>
      <c r="BE147" s="170"/>
      <c r="BF147" s="170"/>
      <c r="BG147" s="170"/>
      <c r="BH147" s="170"/>
      <c r="BI147" s="170"/>
      <c r="BJ147" s="170"/>
      <c r="BK147" s="170"/>
      <c r="BL147" s="170"/>
      <c r="BM147" s="170"/>
      <c r="BN147" s="167"/>
      <c r="BO147" s="167"/>
      <c r="BP147" s="167"/>
      <c r="BQ147" s="167"/>
      <c r="BR147" s="167"/>
      <c r="BS147" s="170"/>
      <c r="BT147" s="170"/>
      <c r="BU147" s="170"/>
      <c r="BV147" s="167"/>
      <c r="BW147" s="171"/>
      <c r="BX147" s="170"/>
      <c r="BY147" s="170"/>
      <c r="BZ147" s="170"/>
      <c r="CA147" s="171"/>
      <c r="CB147" s="167"/>
      <c r="XDH147" s="172"/>
      <c r="XDI147" s="172"/>
      <c r="XDJ147" s="172"/>
      <c r="XDK147" s="172"/>
      <c r="XDL147" s="172"/>
      <c r="XDM147" s="172"/>
      <c r="XDN147" s="172"/>
      <c r="XDO147" s="172"/>
      <c r="XDP147" s="172"/>
      <c r="XDQ147" s="172"/>
      <c r="XDR147" s="164"/>
      <c r="XDS147" s="164"/>
      <c r="XDT147" s="164"/>
      <c r="XDU147" s="164"/>
      <c r="XDV147" s="164"/>
      <c r="XDW147" s="164"/>
      <c r="XDX147" s="164"/>
      <c r="XDY147" s="164"/>
      <c r="XDZ147" s="164"/>
      <c r="XEA147" s="164"/>
      <c r="XEB147" s="164"/>
      <c r="XEC147" s="164"/>
      <c r="XED147" s="164"/>
      <c r="XEE147" s="164"/>
      <c r="XEF147" s="164"/>
      <c r="XEG147" s="164"/>
      <c r="XEH147" s="164"/>
      <c r="XEI147" s="164"/>
      <c r="XEJ147" s="164"/>
      <c r="XEK147" s="164"/>
      <c r="XEL147" s="164"/>
    </row>
    <row r="148" s="159" customFormat="1" spans="1:16366">
      <c r="A148" s="172"/>
      <c r="B148" s="172"/>
      <c r="C148" s="172"/>
      <c r="D148" s="172"/>
      <c r="E148" s="172"/>
      <c r="F148" s="172"/>
      <c r="T148" s="175"/>
      <c r="X148" s="175"/>
      <c r="Y148" s="168"/>
      <c r="Z148" s="167"/>
      <c r="AR148" s="169"/>
      <c r="AX148" s="169"/>
      <c r="AZ148" s="170"/>
      <c r="BA148" s="170"/>
      <c r="BB148" s="170"/>
      <c r="BC148" s="170"/>
      <c r="BD148" s="170"/>
      <c r="BE148" s="170"/>
      <c r="BF148" s="170"/>
      <c r="BG148" s="170"/>
      <c r="BH148" s="170"/>
      <c r="BI148" s="170"/>
      <c r="BJ148" s="170"/>
      <c r="BK148" s="170"/>
      <c r="BL148" s="170"/>
      <c r="BM148" s="170"/>
      <c r="BN148" s="167"/>
      <c r="BO148" s="167"/>
      <c r="BP148" s="167"/>
      <c r="BQ148" s="167"/>
      <c r="BR148" s="167"/>
      <c r="BS148" s="170"/>
      <c r="BT148" s="170"/>
      <c r="BU148" s="170"/>
      <c r="BV148" s="167"/>
      <c r="BW148" s="171"/>
      <c r="BX148" s="170"/>
      <c r="BY148" s="170"/>
      <c r="BZ148" s="170"/>
      <c r="CA148" s="171"/>
      <c r="CB148" s="167"/>
      <c r="XDH148" s="172"/>
      <c r="XDI148" s="172"/>
      <c r="XDJ148" s="172"/>
      <c r="XDK148" s="172"/>
      <c r="XDL148" s="172"/>
      <c r="XDM148" s="172"/>
      <c r="XDN148" s="172"/>
      <c r="XDO148" s="172"/>
      <c r="XDP148" s="172"/>
      <c r="XDQ148" s="172"/>
      <c r="XDR148" s="164"/>
      <c r="XDS148" s="164"/>
      <c r="XDT148" s="164"/>
      <c r="XDU148" s="164"/>
      <c r="XDV148" s="164"/>
      <c r="XDW148" s="164"/>
      <c r="XDX148" s="164"/>
      <c r="XDY148" s="164"/>
      <c r="XDZ148" s="164"/>
      <c r="XEA148" s="164"/>
      <c r="XEB148" s="164"/>
      <c r="XEC148" s="164"/>
      <c r="XED148" s="164"/>
      <c r="XEE148" s="164"/>
      <c r="XEF148" s="164"/>
      <c r="XEG148" s="164"/>
      <c r="XEH148" s="164"/>
      <c r="XEI148" s="164"/>
      <c r="XEJ148" s="164"/>
      <c r="XEK148" s="164"/>
      <c r="XEL148" s="164"/>
    </row>
    <row r="149" s="159" customFormat="1" spans="1:16366">
      <c r="A149" s="172"/>
      <c r="B149" s="172"/>
      <c r="C149" s="172"/>
      <c r="D149" s="172"/>
      <c r="E149" s="172"/>
      <c r="F149" s="172"/>
      <c r="V149" s="167"/>
      <c r="W149" s="167"/>
      <c r="X149" s="167"/>
      <c r="Y149" s="168"/>
      <c r="Z149" s="167"/>
      <c r="AR149" s="169"/>
      <c r="AX149" s="169"/>
      <c r="AZ149" s="170"/>
      <c r="BA149" s="170"/>
      <c r="BB149" s="170"/>
      <c r="BC149" s="170"/>
      <c r="BD149" s="170"/>
      <c r="BE149" s="170"/>
      <c r="BF149" s="170"/>
      <c r="BG149" s="170"/>
      <c r="BH149" s="170"/>
      <c r="BI149" s="170"/>
      <c r="BJ149" s="170"/>
      <c r="BK149" s="170"/>
      <c r="BL149" s="170"/>
      <c r="BM149" s="170"/>
      <c r="BN149" s="167"/>
      <c r="BO149" s="167"/>
      <c r="BP149" s="167"/>
      <c r="BQ149" s="167"/>
      <c r="BR149" s="167"/>
      <c r="BS149" s="170"/>
      <c r="BT149" s="170"/>
      <c r="BU149" s="170"/>
      <c r="BV149" s="167"/>
      <c r="BW149" s="171"/>
      <c r="BX149" s="170"/>
      <c r="BY149" s="170"/>
      <c r="BZ149" s="170"/>
      <c r="CA149" s="171"/>
      <c r="CB149" s="167"/>
      <c r="XDH149" s="172"/>
      <c r="XDI149" s="172"/>
      <c r="XDJ149" s="172"/>
      <c r="XDK149" s="172"/>
      <c r="XDL149" s="172"/>
      <c r="XDM149" s="172"/>
      <c r="XDN149" s="172"/>
      <c r="XDO149" s="172"/>
      <c r="XDP149" s="172"/>
      <c r="XDQ149" s="172"/>
      <c r="XDR149" s="164"/>
      <c r="XDS149" s="164"/>
      <c r="XDT149" s="164"/>
      <c r="XDU149" s="164"/>
      <c r="XDV149" s="164"/>
      <c r="XDW149" s="164"/>
      <c r="XDX149" s="164"/>
      <c r="XDY149" s="164"/>
      <c r="XDZ149" s="164"/>
      <c r="XEA149" s="164"/>
      <c r="XEB149" s="164"/>
      <c r="XEC149" s="164"/>
      <c r="XED149" s="164"/>
      <c r="XEE149" s="164"/>
      <c r="XEF149" s="164"/>
      <c r="XEG149" s="164"/>
      <c r="XEH149" s="164"/>
      <c r="XEI149" s="164"/>
      <c r="XEJ149" s="164"/>
      <c r="XEK149" s="164"/>
      <c r="XEL149"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0" s="159" customFormat="1" spans="2:16366">
      <c r="B180" s="175"/>
      <c r="C180" s="175"/>
      <c r="D180" s="175"/>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1" s="159" customFormat="1" spans="2:16366">
      <c r="B181" s="175"/>
      <c r="C181" s="175"/>
      <c r="D181" s="175"/>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2" s="159" customFormat="1" spans="2:16366">
      <c r="B182" s="175"/>
      <c r="C182" s="175"/>
      <c r="D182" s="175"/>
      <c r="V182" s="167"/>
      <c r="W182" s="167"/>
      <c r="X182" s="167"/>
      <c r="Y182" s="168"/>
      <c r="Z182" s="167"/>
      <c r="AR182" s="169"/>
      <c r="AX182" s="169"/>
      <c r="AZ182" s="170"/>
      <c r="BA182" s="170"/>
      <c r="BB182" s="170"/>
      <c r="BC182" s="170"/>
      <c r="BD182" s="170"/>
      <c r="BE182" s="170"/>
      <c r="BF182" s="170"/>
      <c r="BG182" s="170"/>
      <c r="BH182" s="170"/>
      <c r="BI182" s="170"/>
      <c r="BJ182" s="170"/>
      <c r="BK182" s="170"/>
      <c r="BL182" s="170"/>
      <c r="BM182" s="170"/>
      <c r="BN182" s="167"/>
      <c r="BO182" s="167"/>
      <c r="BP182" s="167"/>
      <c r="BQ182" s="167"/>
      <c r="BR182" s="167"/>
      <c r="BS182" s="170"/>
      <c r="BT182" s="170"/>
      <c r="BU182" s="170"/>
      <c r="BV182" s="167"/>
      <c r="BW182" s="171"/>
      <c r="BX182" s="170"/>
      <c r="BY182" s="170"/>
      <c r="BZ182" s="170"/>
      <c r="CA182" s="171"/>
      <c r="CB182" s="167"/>
      <c r="XDH182" s="172"/>
      <c r="XDI182" s="172"/>
      <c r="XDJ182" s="172"/>
      <c r="XDK182" s="172"/>
      <c r="XDL182" s="172"/>
      <c r="XDM182" s="172"/>
      <c r="XDN182" s="172"/>
      <c r="XDO182" s="172"/>
      <c r="XDP182" s="172"/>
      <c r="XDQ182" s="172"/>
      <c r="XDR182" s="164"/>
      <c r="XDS182" s="164"/>
      <c r="XDT182" s="164"/>
      <c r="XDU182" s="164"/>
      <c r="XDV182" s="164"/>
      <c r="XDW182" s="164"/>
      <c r="XDX182" s="164"/>
      <c r="XDY182" s="164"/>
      <c r="XDZ182" s="164"/>
      <c r="XEA182" s="164"/>
      <c r="XEB182" s="164"/>
      <c r="XEC182" s="164"/>
      <c r="XED182" s="164"/>
      <c r="XEE182" s="164"/>
      <c r="XEF182" s="164"/>
      <c r="XEG182" s="164"/>
      <c r="XEH182" s="164"/>
      <c r="XEI182" s="164"/>
      <c r="XEJ182" s="164"/>
      <c r="XEK182" s="164"/>
      <c r="XEL182" s="164"/>
    </row>
    <row r="183" s="159" customFormat="1" spans="2:16366">
      <c r="B183" s="175"/>
      <c r="C183" s="175"/>
      <c r="D183" s="175"/>
      <c r="V183" s="167"/>
      <c r="W183" s="167"/>
      <c r="X183" s="167"/>
      <c r="Y183" s="168"/>
      <c r="Z183" s="167"/>
      <c r="AR183" s="169"/>
      <c r="AX183" s="169"/>
      <c r="AZ183" s="170"/>
      <c r="BA183" s="170"/>
      <c r="BB183" s="170"/>
      <c r="BC183" s="170"/>
      <c r="BD183" s="170"/>
      <c r="BE183" s="170"/>
      <c r="BF183" s="170"/>
      <c r="BG183" s="170"/>
      <c r="BH183" s="170"/>
      <c r="BI183" s="170"/>
      <c r="BJ183" s="170"/>
      <c r="BK183" s="170"/>
      <c r="BL183" s="170"/>
      <c r="BM183" s="170"/>
      <c r="BN183" s="167"/>
      <c r="BO183" s="167"/>
      <c r="BP183" s="167"/>
      <c r="BQ183" s="167"/>
      <c r="BR183" s="167"/>
      <c r="BS183" s="170"/>
      <c r="BT183" s="170"/>
      <c r="BU183" s="170"/>
      <c r="BV183" s="167"/>
      <c r="BW183" s="171"/>
      <c r="BX183" s="170"/>
      <c r="BY183" s="170"/>
      <c r="BZ183" s="170"/>
      <c r="CA183" s="171"/>
      <c r="CB183" s="167"/>
      <c r="XDH183" s="172"/>
      <c r="XDI183" s="172"/>
      <c r="XDJ183" s="172"/>
      <c r="XDK183" s="172"/>
      <c r="XDL183" s="172"/>
      <c r="XDM183" s="172"/>
      <c r="XDN183" s="172"/>
      <c r="XDO183" s="172"/>
      <c r="XDP183" s="172"/>
      <c r="XDQ183" s="172"/>
      <c r="XDR183" s="164"/>
      <c r="XDS183" s="164"/>
      <c r="XDT183" s="164"/>
      <c r="XDU183" s="164"/>
      <c r="XDV183" s="164"/>
      <c r="XDW183" s="164"/>
      <c r="XDX183" s="164"/>
      <c r="XDY183" s="164"/>
      <c r="XDZ183" s="164"/>
      <c r="XEA183" s="164"/>
      <c r="XEB183" s="164"/>
      <c r="XEC183" s="164"/>
      <c r="XED183" s="164"/>
      <c r="XEE183" s="164"/>
      <c r="XEF183" s="164"/>
      <c r="XEG183" s="164"/>
      <c r="XEH183" s="164"/>
      <c r="XEI183" s="164"/>
      <c r="XEJ183" s="164"/>
      <c r="XEK183" s="164"/>
      <c r="XEL183"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row r="189" s="159" customFormat="1" spans="2:16366">
      <c r="B189" s="436"/>
      <c r="V189" s="167"/>
      <c r="W189" s="167"/>
      <c r="X189" s="167"/>
      <c r="Y189" s="168"/>
      <c r="Z189" s="167"/>
      <c r="AR189" s="169"/>
      <c r="AX189" s="169"/>
      <c r="AZ189" s="170"/>
      <c r="BA189" s="170"/>
      <c r="BB189" s="170"/>
      <c r="BC189" s="170"/>
      <c r="BD189" s="170"/>
      <c r="BE189" s="170"/>
      <c r="BF189" s="170"/>
      <c r="BG189" s="170"/>
      <c r="BH189" s="170"/>
      <c r="BI189" s="170"/>
      <c r="BJ189" s="170"/>
      <c r="BK189" s="170"/>
      <c r="BL189" s="170"/>
      <c r="BM189" s="170"/>
      <c r="BN189" s="167"/>
      <c r="BO189" s="167"/>
      <c r="BP189" s="167"/>
      <c r="BQ189" s="167"/>
      <c r="BR189" s="167"/>
      <c r="BS189" s="170"/>
      <c r="BT189" s="170"/>
      <c r="BU189" s="170"/>
      <c r="BV189" s="167"/>
      <c r="BW189" s="171"/>
      <c r="BX189" s="170"/>
      <c r="BY189" s="170"/>
      <c r="BZ189" s="170"/>
      <c r="CA189" s="171"/>
      <c r="CB189" s="167"/>
      <c r="XDH189" s="172"/>
      <c r="XDI189" s="172"/>
      <c r="XDJ189" s="172"/>
      <c r="XDK189" s="172"/>
      <c r="XDL189" s="172"/>
      <c r="XDM189" s="172"/>
      <c r="XDN189" s="172"/>
      <c r="XDO189" s="172"/>
      <c r="XDP189" s="172"/>
      <c r="XDQ189" s="172"/>
      <c r="XDR189" s="164"/>
      <c r="XDS189" s="164"/>
      <c r="XDT189" s="164"/>
      <c r="XDU189" s="164"/>
      <c r="XDV189" s="164"/>
      <c r="XDW189" s="164"/>
      <c r="XDX189" s="164"/>
      <c r="XDY189" s="164"/>
      <c r="XDZ189" s="164"/>
      <c r="XEA189" s="164"/>
      <c r="XEB189" s="164"/>
      <c r="XEC189" s="164"/>
      <c r="XED189" s="164"/>
      <c r="XEE189" s="164"/>
      <c r="XEF189" s="164"/>
      <c r="XEG189" s="164"/>
      <c r="XEH189" s="164"/>
      <c r="XEI189" s="164"/>
      <c r="XEJ189" s="164"/>
      <c r="XEK189" s="164"/>
      <c r="XEL189"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workbookViewId="0">
      <selection activeCell="I3" sqref="I3"/>
    </sheetView>
  </sheetViews>
  <sheetFormatPr defaultColWidth="8.88888888888889" defaultRowHeight="13.8"/>
  <sheetData>
    <row r="3" spans="1:3">
      <c r="A3" t="s">
        <v>1</v>
      </c>
      <c r="B3">
        <v>202602</v>
      </c>
      <c r="C3">
        <v>202502</v>
      </c>
    </row>
    <row r="5" spans="2:2">
      <c r="B5" t="s">
        <v>5</v>
      </c>
    </row>
    <row r="6" spans="1:47">
      <c r="A6" t="s">
        <v>6</v>
      </c>
      <c r="B6" t="s">
        <v>12</v>
      </c>
      <c r="G6" t="s">
        <v>167</v>
      </c>
      <c r="L6" t="s">
        <v>168</v>
      </c>
      <c r="Q6" t="s">
        <v>169</v>
      </c>
      <c r="V6" t="s">
        <v>170</v>
      </c>
      <c r="AA6" t="s">
        <v>171</v>
      </c>
      <c r="AF6" t="s">
        <v>172</v>
      </c>
      <c r="AK6" t="s">
        <v>173</v>
      </c>
      <c r="AP6" t="s">
        <v>174</v>
      </c>
      <c r="AU6" t="s">
        <v>175</v>
      </c>
    </row>
    <row r="7" spans="2:51">
      <c r="B7" t="s">
        <v>23</v>
      </c>
      <c r="C7" t="s">
        <v>187</v>
      </c>
      <c r="D7" t="s">
        <v>25</v>
      </c>
      <c r="E7" t="s">
        <v>26</v>
      </c>
      <c r="F7" t="s">
        <v>27</v>
      </c>
      <c r="G7" t="s">
        <v>23</v>
      </c>
      <c r="H7" t="s">
        <v>187</v>
      </c>
      <c r="I7" t="s">
        <v>25</v>
      </c>
      <c r="J7" t="s">
        <v>26</v>
      </c>
      <c r="K7" t="s">
        <v>27</v>
      </c>
      <c r="L7" t="s">
        <v>23</v>
      </c>
      <c r="M7" t="s">
        <v>187</v>
      </c>
      <c r="N7" t="s">
        <v>25</v>
      </c>
      <c r="O7" t="s">
        <v>26</v>
      </c>
      <c r="P7" t="s">
        <v>27</v>
      </c>
      <c r="Q7" t="s">
        <v>23</v>
      </c>
      <c r="R7" t="s">
        <v>187</v>
      </c>
      <c r="S7" t="s">
        <v>25</v>
      </c>
      <c r="T7" t="s">
        <v>26</v>
      </c>
      <c r="U7" t="s">
        <v>27</v>
      </c>
      <c r="V7" t="s">
        <v>23</v>
      </c>
      <c r="W7" t="s">
        <v>187</v>
      </c>
      <c r="X7" t="s">
        <v>25</v>
      </c>
      <c r="Y7" t="s">
        <v>26</v>
      </c>
      <c r="Z7" t="s">
        <v>27</v>
      </c>
      <c r="AA7" t="s">
        <v>23</v>
      </c>
      <c r="AB7" t="s">
        <v>187</v>
      </c>
      <c r="AC7" t="s">
        <v>25</v>
      </c>
      <c r="AD7" t="s">
        <v>26</v>
      </c>
      <c r="AE7" t="s">
        <v>27</v>
      </c>
      <c r="AF7" t="s">
        <v>23</v>
      </c>
      <c r="AG7" t="s">
        <v>187</v>
      </c>
      <c r="AH7" t="s">
        <v>25</v>
      </c>
      <c r="AI7" t="s">
        <v>26</v>
      </c>
      <c r="AJ7" t="s">
        <v>27</v>
      </c>
      <c r="AK7" t="s">
        <v>23</v>
      </c>
      <c r="AL7" t="s">
        <v>187</v>
      </c>
      <c r="AM7" t="s">
        <v>25</v>
      </c>
      <c r="AN7" t="s">
        <v>26</v>
      </c>
      <c r="AO7" t="s">
        <v>27</v>
      </c>
      <c r="AP7" t="s">
        <v>23</v>
      </c>
      <c r="AQ7" t="s">
        <v>187</v>
      </c>
      <c r="AR7" t="s">
        <v>25</v>
      </c>
      <c r="AS7" t="s">
        <v>26</v>
      </c>
      <c r="AT7" t="s">
        <v>27</v>
      </c>
      <c r="AU7" t="s">
        <v>23</v>
      </c>
      <c r="AV7" t="s">
        <v>187</v>
      </c>
      <c r="AW7" t="s">
        <v>25</v>
      </c>
      <c r="AX7" t="s">
        <v>26</v>
      </c>
      <c r="AY7" t="s">
        <v>27</v>
      </c>
    </row>
    <row r="8" spans="1:51">
      <c r="A8" t="s">
        <v>28</v>
      </c>
      <c r="B8">
        <v>32.025626</v>
      </c>
      <c r="C8">
        <v>31.51770911</v>
      </c>
      <c r="D8">
        <v>1.01611528579781</v>
      </c>
      <c r="E8">
        <v>0.507916889999958</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29</v>
      </c>
      <c r="AI8">
        <v>0</v>
      </c>
      <c r="AJ8">
        <v>0</v>
      </c>
      <c r="AK8">
        <v>3.880222</v>
      </c>
      <c r="AL8">
        <v>3.02166</v>
      </c>
      <c r="AM8">
        <v>1.28413587233507</v>
      </c>
      <c r="AN8">
        <v>0.858561999999998</v>
      </c>
      <c r="AO8">
        <v>5.437714</v>
      </c>
      <c r="AP8">
        <v>0.007</v>
      </c>
      <c r="AQ8">
        <v>0</v>
      </c>
      <c r="AR8" t="s">
        <v>29</v>
      </c>
      <c r="AS8">
        <v>0.007</v>
      </c>
      <c r="AT8">
        <v>0</v>
      </c>
      <c r="AU8">
        <v>0</v>
      </c>
      <c r="AV8">
        <v>0</v>
      </c>
      <c r="AW8" t="s">
        <v>29</v>
      </c>
      <c r="AX8">
        <v>0</v>
      </c>
      <c r="AY8">
        <v>0</v>
      </c>
    </row>
    <row r="9" spans="1:51">
      <c r="A9" t="s">
        <v>30</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29</v>
      </c>
      <c r="AI9">
        <v>0</v>
      </c>
      <c r="AJ9">
        <v>0</v>
      </c>
      <c r="AK9">
        <v>0.25344</v>
      </c>
      <c r="AL9">
        <v>0.34</v>
      </c>
      <c r="AM9">
        <v>0.745411764705881</v>
      </c>
      <c r="AN9">
        <v>-0.0865600000000004</v>
      </c>
      <c r="AO9">
        <v>0.7031</v>
      </c>
      <c r="AP9">
        <v>0</v>
      </c>
      <c r="AQ9">
        <v>0</v>
      </c>
      <c r="AR9" t="s">
        <v>29</v>
      </c>
      <c r="AS9">
        <v>0</v>
      </c>
      <c r="AT9">
        <v>0</v>
      </c>
      <c r="AU9">
        <v>0</v>
      </c>
      <c r="AV9">
        <v>0</v>
      </c>
      <c r="AW9" t="s">
        <v>29</v>
      </c>
      <c r="AX9">
        <v>0</v>
      </c>
      <c r="AY9">
        <v>0</v>
      </c>
    </row>
    <row r="10" spans="1:51">
      <c r="A10" t="s">
        <v>31</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29</v>
      </c>
      <c r="AI10">
        <v>0</v>
      </c>
      <c r="AJ10">
        <v>0</v>
      </c>
      <c r="AK10">
        <v>4.133662</v>
      </c>
      <c r="AL10">
        <v>3.36166</v>
      </c>
      <c r="AM10">
        <v>1.22964904243737</v>
      </c>
      <c r="AN10">
        <v>0.772001999999998</v>
      </c>
      <c r="AO10">
        <v>6.140814</v>
      </c>
      <c r="AP10">
        <v>0.007</v>
      </c>
      <c r="AQ10">
        <v>0</v>
      </c>
      <c r="AR10" t="s">
        <v>29</v>
      </c>
      <c r="AS10">
        <v>0.007</v>
      </c>
      <c r="AT10">
        <v>0</v>
      </c>
      <c r="AU10">
        <v>0</v>
      </c>
      <c r="AV10">
        <v>0</v>
      </c>
      <c r="AW10" t="s">
        <v>29</v>
      </c>
      <c r="AX10">
        <v>0</v>
      </c>
      <c r="AY10">
        <v>0</v>
      </c>
    </row>
    <row r="11" spans="1:51">
      <c r="A11" t="s">
        <v>32</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29</v>
      </c>
      <c r="AI11">
        <v>0</v>
      </c>
      <c r="AJ11">
        <v>0</v>
      </c>
      <c r="AK11">
        <v>3.737435</v>
      </c>
      <c r="AL11">
        <v>4.29</v>
      </c>
      <c r="AM11">
        <v>0.87119696969697</v>
      </c>
      <c r="AN11">
        <v>-0.552565</v>
      </c>
      <c r="AO11">
        <v>7.74256799999999</v>
      </c>
      <c r="AP11">
        <v>0</v>
      </c>
      <c r="AQ11">
        <v>0</v>
      </c>
      <c r="AR11" t="s">
        <v>29</v>
      </c>
      <c r="AS11">
        <v>0</v>
      </c>
      <c r="AT11">
        <v>0</v>
      </c>
      <c r="AU11">
        <v>0</v>
      </c>
      <c r="AV11">
        <v>0</v>
      </c>
      <c r="AW11" t="s">
        <v>29</v>
      </c>
      <c r="AX11">
        <v>0</v>
      </c>
      <c r="AY11">
        <v>0</v>
      </c>
    </row>
    <row r="12" spans="1:51">
      <c r="A12" t="s">
        <v>33</v>
      </c>
      <c r="B12">
        <v>7.01263500000001</v>
      </c>
      <c r="C12">
        <v>6.24366803</v>
      </c>
      <c r="D12">
        <v>1.1231594899513</v>
      </c>
      <c r="E12">
        <v>0.768966970000007</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29</v>
      </c>
      <c r="AI12">
        <v>0</v>
      </c>
      <c r="AJ12">
        <v>0</v>
      </c>
      <c r="AK12">
        <v>1.79916599999999</v>
      </c>
      <c r="AL12">
        <v>1.31</v>
      </c>
      <c r="AM12">
        <v>1.37340916030534</v>
      </c>
      <c r="AN12">
        <v>0.489165999999989</v>
      </c>
      <c r="AO12">
        <v>0.466957999999999</v>
      </c>
      <c r="AP12">
        <v>0</v>
      </c>
      <c r="AQ12">
        <v>0</v>
      </c>
      <c r="AR12" t="s">
        <v>29</v>
      </c>
      <c r="AS12">
        <v>0</v>
      </c>
      <c r="AT12">
        <v>0</v>
      </c>
      <c r="AU12">
        <v>0</v>
      </c>
      <c r="AV12">
        <v>0</v>
      </c>
      <c r="AW12" t="s">
        <v>29</v>
      </c>
      <c r="AX12">
        <v>0</v>
      </c>
      <c r="AY12">
        <v>0</v>
      </c>
    </row>
    <row r="13" spans="1:51">
      <c r="A13" t="s">
        <v>34</v>
      </c>
      <c r="B13">
        <v>13.728258</v>
      </c>
      <c r="C13">
        <v>17.25445138</v>
      </c>
      <c r="D13">
        <v>0.795635728871259</v>
      </c>
      <c r="E13">
        <v>-3.52619338</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29</v>
      </c>
      <c r="AI13">
        <v>0</v>
      </c>
      <c r="AJ13">
        <v>0</v>
      </c>
      <c r="AK13">
        <v>2.95677</v>
      </c>
      <c r="AL13">
        <v>2.7</v>
      </c>
      <c r="AM13">
        <v>1.0951</v>
      </c>
      <c r="AN13">
        <v>0.25677</v>
      </c>
      <c r="AO13">
        <v>0.779899999999999</v>
      </c>
      <c r="AP13">
        <v>0</v>
      </c>
      <c r="AQ13">
        <v>0</v>
      </c>
      <c r="AR13" t="s">
        <v>29</v>
      </c>
      <c r="AS13">
        <v>0</v>
      </c>
      <c r="AT13">
        <v>0</v>
      </c>
      <c r="AU13">
        <v>0</v>
      </c>
      <c r="AV13">
        <v>0</v>
      </c>
      <c r="AW13" t="s">
        <v>29</v>
      </c>
      <c r="AX13">
        <v>0</v>
      </c>
      <c r="AY13">
        <v>0</v>
      </c>
    </row>
    <row r="14" spans="1:51">
      <c r="A14" t="s">
        <v>35</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29</v>
      </c>
      <c r="AI14">
        <v>0</v>
      </c>
      <c r="AJ14">
        <v>0</v>
      </c>
      <c r="AK14">
        <v>8.49337099999999</v>
      </c>
      <c r="AL14">
        <v>8.3</v>
      </c>
      <c r="AM14">
        <v>1.02329771084337</v>
      </c>
      <c r="AN14">
        <v>0.193370999999988</v>
      </c>
      <c r="AO14">
        <v>8.98942599999999</v>
      </c>
      <c r="AP14">
        <v>0</v>
      </c>
      <c r="AQ14">
        <v>0</v>
      </c>
      <c r="AR14" t="s">
        <v>29</v>
      </c>
      <c r="AS14">
        <v>0</v>
      </c>
      <c r="AT14">
        <v>0</v>
      </c>
      <c r="AU14">
        <v>0</v>
      </c>
      <c r="AV14">
        <v>0</v>
      </c>
      <c r="AW14" t="s">
        <v>29</v>
      </c>
      <c r="AX14">
        <v>0</v>
      </c>
      <c r="AY14">
        <v>0</v>
      </c>
    </row>
    <row r="15" spans="1:51">
      <c r="A15" t="s">
        <v>36</v>
      </c>
      <c r="B15">
        <v>127.665192</v>
      </c>
      <c r="C15">
        <v>71.5915559</v>
      </c>
      <c r="D15">
        <v>1.78324371352292</v>
      </c>
      <c r="E15">
        <v>56.0736360999999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29</v>
      </c>
      <c r="Y15">
        <v>0</v>
      </c>
      <c r="Z15">
        <v>0</v>
      </c>
      <c r="AA15">
        <v>68.301363</v>
      </c>
      <c r="AB15">
        <v>27.4849419</v>
      </c>
      <c r="AC15">
        <v>2.48504665749357</v>
      </c>
      <c r="AD15">
        <v>40.8164211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37</v>
      </c>
      <c r="B16">
        <v>77.7688220000001</v>
      </c>
      <c r="C16">
        <v>80.63461243</v>
      </c>
      <c r="D16">
        <v>0.964459549768559</v>
      </c>
      <c r="E16">
        <v>-2.86579042999992</v>
      </c>
      <c r="F16">
        <v>75.2176289999999</v>
      </c>
      <c r="G16">
        <v>58.5496220000002</v>
      </c>
      <c r="H16">
        <v>57.0145</v>
      </c>
      <c r="I16">
        <v>1.02692511554079</v>
      </c>
      <c r="J16">
        <v>1.53512200000017</v>
      </c>
      <c r="K16">
        <v>52.8796</v>
      </c>
      <c r="L16">
        <v>10.1259</v>
      </c>
      <c r="M16">
        <v>10.720162</v>
      </c>
      <c r="N16">
        <v>0.944565949656357</v>
      </c>
      <c r="O16">
        <v>-0.594262000000011</v>
      </c>
      <c r="P16">
        <v>11.401729</v>
      </c>
      <c r="Q16">
        <v>3.7678</v>
      </c>
      <c r="R16">
        <v>4.4767</v>
      </c>
      <c r="S16">
        <v>0.841646748721155</v>
      </c>
      <c r="T16">
        <v>-0.708900000000003</v>
      </c>
      <c r="U16">
        <v>3.2898</v>
      </c>
      <c r="V16">
        <v>0</v>
      </c>
      <c r="W16">
        <v>0</v>
      </c>
      <c r="X16" t="s">
        <v>29</v>
      </c>
      <c r="Y16">
        <v>0</v>
      </c>
      <c r="Z16">
        <v>0</v>
      </c>
      <c r="AA16">
        <v>5.3255</v>
      </c>
      <c r="AB16">
        <v>8.42325043</v>
      </c>
      <c r="AC16">
        <v>0.632238118082404</v>
      </c>
      <c r="AD16">
        <v>-3.09775043</v>
      </c>
      <c r="AE16">
        <v>7.64649999999999</v>
      </c>
      <c r="AF16">
        <v>0</v>
      </c>
      <c r="AG16">
        <v>0</v>
      </c>
      <c r="AH16" t="s">
        <v>29</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38</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29</v>
      </c>
      <c r="AS17">
        <v>0</v>
      </c>
      <c r="AT17">
        <v>0.200771</v>
      </c>
      <c r="AU17">
        <v>0</v>
      </c>
      <c r="AV17">
        <v>0</v>
      </c>
      <c r="AW17" t="s">
        <v>29</v>
      </c>
      <c r="AX17">
        <v>0</v>
      </c>
      <c r="AY17">
        <v>0</v>
      </c>
    </row>
    <row r="18" spans="1:51">
      <c r="A18" t="s">
        <v>39</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29</v>
      </c>
      <c r="AI18">
        <v>0</v>
      </c>
      <c r="AJ18">
        <v>0</v>
      </c>
      <c r="AK18">
        <v>0.00641000000000003</v>
      </c>
      <c r="AL18">
        <v>3.43</v>
      </c>
      <c r="AM18">
        <v>0.00186880466472304</v>
      </c>
      <c r="AN18">
        <v>-3.42359</v>
      </c>
      <c r="AO18">
        <v>5.47766</v>
      </c>
      <c r="AP18">
        <v>0</v>
      </c>
      <c r="AQ18">
        <v>0</v>
      </c>
      <c r="AR18" t="s">
        <v>29</v>
      </c>
      <c r="AS18">
        <v>0</v>
      </c>
      <c r="AT18">
        <v>0</v>
      </c>
      <c r="AU18">
        <v>0</v>
      </c>
      <c r="AV18">
        <v>0</v>
      </c>
      <c r="AW18" t="s">
        <v>29</v>
      </c>
      <c r="AX18">
        <v>0</v>
      </c>
      <c r="AY18">
        <v>0</v>
      </c>
    </row>
    <row r="19" spans="1:51">
      <c r="A19" t="s">
        <v>40</v>
      </c>
      <c r="B19">
        <v>0</v>
      </c>
      <c r="C19">
        <v>0</v>
      </c>
      <c r="D19" t="s">
        <v>29</v>
      </c>
      <c r="E19">
        <v>0</v>
      </c>
      <c r="F19">
        <v>0</v>
      </c>
      <c r="G19">
        <v>0</v>
      </c>
      <c r="H19">
        <v>0</v>
      </c>
      <c r="I19" t="s">
        <v>29</v>
      </c>
      <c r="J19">
        <v>0</v>
      </c>
      <c r="K19">
        <v>0</v>
      </c>
      <c r="L19">
        <v>0</v>
      </c>
      <c r="M19">
        <v>0</v>
      </c>
      <c r="N19" t="s">
        <v>29</v>
      </c>
      <c r="O19">
        <v>0</v>
      </c>
      <c r="P19">
        <v>0</v>
      </c>
      <c r="Q19">
        <v>0</v>
      </c>
      <c r="R19">
        <v>0</v>
      </c>
      <c r="S19" t="s">
        <v>29</v>
      </c>
      <c r="T19">
        <v>0</v>
      </c>
      <c r="U19">
        <v>0</v>
      </c>
      <c r="V19">
        <v>0</v>
      </c>
      <c r="W19">
        <v>0</v>
      </c>
      <c r="X19" t="s">
        <v>29</v>
      </c>
      <c r="Y19">
        <v>0</v>
      </c>
      <c r="Z19">
        <v>0</v>
      </c>
      <c r="AA19">
        <v>0</v>
      </c>
      <c r="AB19">
        <v>0</v>
      </c>
      <c r="AC19" t="s">
        <v>29</v>
      </c>
      <c r="AD19">
        <v>0</v>
      </c>
      <c r="AE19">
        <v>0</v>
      </c>
      <c r="AF19">
        <v>0</v>
      </c>
      <c r="AG19">
        <v>0</v>
      </c>
      <c r="AH19" t="s">
        <v>29</v>
      </c>
      <c r="AI19">
        <v>0</v>
      </c>
      <c r="AJ19">
        <v>0</v>
      </c>
      <c r="AK19">
        <v>0</v>
      </c>
      <c r="AL19">
        <v>0</v>
      </c>
      <c r="AM19" t="s">
        <v>29</v>
      </c>
      <c r="AN19">
        <v>0</v>
      </c>
      <c r="AO19">
        <v>0</v>
      </c>
      <c r="AP19">
        <v>0</v>
      </c>
      <c r="AQ19">
        <v>0</v>
      </c>
      <c r="AR19" t="s">
        <v>29</v>
      </c>
      <c r="AS19">
        <v>0</v>
      </c>
      <c r="AT19">
        <v>0</v>
      </c>
      <c r="AU19">
        <v>0</v>
      </c>
      <c r="AV19">
        <v>0</v>
      </c>
      <c r="AW19" t="s">
        <v>29</v>
      </c>
      <c r="AX19">
        <v>0</v>
      </c>
      <c r="AY19">
        <v>0</v>
      </c>
    </row>
    <row r="20" spans="1:51">
      <c r="A20" t="s">
        <v>41</v>
      </c>
      <c r="B20">
        <v>25.754275</v>
      </c>
      <c r="C20">
        <v>24.62115472</v>
      </c>
      <c r="D20">
        <v>1.04602222328263</v>
      </c>
      <c r="E20">
        <v>1.13312027999998</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14.37</v>
      </c>
      <c r="X20">
        <v>0.903061377870563</v>
      </c>
      <c r="Y20">
        <v>-1.39300800000001</v>
      </c>
      <c r="Z20">
        <v>14.856646</v>
      </c>
      <c r="AA20">
        <v>0.128</v>
      </c>
      <c r="AB20">
        <v>1.45366672</v>
      </c>
      <c r="AC20">
        <v>0.088053195577044</v>
      </c>
      <c r="AD20">
        <v>-1.32566672</v>
      </c>
      <c r="AE20">
        <v>0.066</v>
      </c>
      <c r="AF20">
        <v>0</v>
      </c>
      <c r="AG20">
        <v>0</v>
      </c>
      <c r="AH20" t="s">
        <v>29</v>
      </c>
      <c r="AI20">
        <v>0</v>
      </c>
      <c r="AJ20">
        <v>0</v>
      </c>
      <c r="AK20">
        <v>0</v>
      </c>
      <c r="AL20">
        <v>0</v>
      </c>
      <c r="AM20" t="s">
        <v>29</v>
      </c>
      <c r="AN20">
        <v>0</v>
      </c>
      <c r="AO20">
        <v>0</v>
      </c>
      <c r="AP20">
        <v>0</v>
      </c>
      <c r="AQ20">
        <v>0</v>
      </c>
      <c r="AR20" t="s">
        <v>29</v>
      </c>
      <c r="AS20">
        <v>0</v>
      </c>
      <c r="AT20">
        <v>0</v>
      </c>
      <c r="AU20">
        <v>0</v>
      </c>
      <c r="AV20">
        <v>0</v>
      </c>
      <c r="AW20" t="s">
        <v>29</v>
      </c>
      <c r="AX20">
        <v>0</v>
      </c>
      <c r="AY20">
        <v>0</v>
      </c>
    </row>
    <row r="21" spans="1:51">
      <c r="A21" t="s">
        <v>42</v>
      </c>
      <c r="B21">
        <v>57.840681</v>
      </c>
      <c r="C21">
        <v>66.53018145</v>
      </c>
      <c r="D21">
        <v>0.8693900984393</v>
      </c>
      <c r="E21">
        <v>-8.68950045000004</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45.1214</v>
      </c>
      <c r="X21">
        <v>0.695393892919989</v>
      </c>
      <c r="Y21">
        <v>-13.744254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29</v>
      </c>
      <c r="AS21">
        <v>0</v>
      </c>
      <c r="AT21">
        <v>0.200771</v>
      </c>
      <c r="AU21">
        <v>0</v>
      </c>
      <c r="AV21">
        <v>0</v>
      </c>
      <c r="AW21" t="s">
        <v>29</v>
      </c>
      <c r="AX21">
        <v>0</v>
      </c>
      <c r="AY21">
        <v>0</v>
      </c>
    </row>
    <row r="22" spans="1:51">
      <c r="A22" t="s">
        <v>43</v>
      </c>
      <c r="B22">
        <v>53.1153910000001</v>
      </c>
      <c r="C22">
        <v>63.4228636</v>
      </c>
      <c r="D22">
        <v>0.83748017647062</v>
      </c>
      <c r="E22">
        <v>-10.3074725999999</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29</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44</v>
      </c>
      <c r="B23">
        <v>21.409893</v>
      </c>
      <c r="C23">
        <v>19.88003212</v>
      </c>
      <c r="D23">
        <v>1.07695464830064</v>
      </c>
      <c r="E23">
        <v>1.52986087999998</v>
      </c>
      <c r="F23">
        <v>23.916433</v>
      </c>
      <c r="G23">
        <v>16.54155</v>
      </c>
      <c r="H23">
        <v>12.272778</v>
      </c>
      <c r="I23">
        <v>1.34782442899236</v>
      </c>
      <c r="J23">
        <v>4.26877199999998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29</v>
      </c>
      <c r="Y23">
        <v>0</v>
      </c>
      <c r="Z23">
        <v>0</v>
      </c>
      <c r="AA23">
        <v>0.35</v>
      </c>
      <c r="AB23">
        <v>2.62722512</v>
      </c>
      <c r="AC23">
        <v>0.133220407088678</v>
      </c>
      <c r="AD23">
        <v>-2.27722512</v>
      </c>
      <c r="AE23">
        <v>2.321</v>
      </c>
      <c r="AF23">
        <v>0</v>
      </c>
      <c r="AG23">
        <v>0</v>
      </c>
      <c r="AH23" t="s">
        <v>29</v>
      </c>
      <c r="AI23">
        <v>0</v>
      </c>
      <c r="AJ23">
        <v>0</v>
      </c>
      <c r="AK23">
        <v>0</v>
      </c>
      <c r="AL23">
        <v>0</v>
      </c>
      <c r="AM23" t="s">
        <v>29</v>
      </c>
      <c r="AN23">
        <v>0</v>
      </c>
      <c r="AO23">
        <v>0</v>
      </c>
      <c r="AP23">
        <v>0.0624159999999998</v>
      </c>
      <c r="AQ23">
        <v>0</v>
      </c>
      <c r="AR23" t="s">
        <v>29</v>
      </c>
      <c r="AS23">
        <v>0.0624159999999998</v>
      </c>
      <c r="AT23">
        <v>0.151051</v>
      </c>
      <c r="AU23">
        <v>0</v>
      </c>
      <c r="AV23">
        <v>0</v>
      </c>
      <c r="AW23" t="s">
        <v>29</v>
      </c>
      <c r="AX23">
        <v>0</v>
      </c>
      <c r="AY23">
        <v>0</v>
      </c>
    </row>
    <row r="24" spans="1:51">
      <c r="A24" t="s">
        <v>45</v>
      </c>
      <c r="B24">
        <v>3.70261599999999</v>
      </c>
      <c r="C24">
        <v>3.29445267</v>
      </c>
      <c r="D24">
        <v>1.12389412472573</v>
      </c>
      <c r="E24">
        <v>0.408163329999989</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29</v>
      </c>
      <c r="Y24">
        <v>0</v>
      </c>
      <c r="Z24">
        <v>0</v>
      </c>
      <c r="AA24">
        <v>-0.059496</v>
      </c>
      <c r="AB24">
        <v>0.23599167</v>
      </c>
      <c r="AC24">
        <v>-0.252110593564595</v>
      </c>
      <c r="AD24">
        <v>-0.29548767</v>
      </c>
      <c r="AE24">
        <v>0.0799999999999999</v>
      </c>
      <c r="AF24">
        <v>0</v>
      </c>
      <c r="AG24">
        <v>0</v>
      </c>
      <c r="AH24" t="s">
        <v>29</v>
      </c>
      <c r="AI24">
        <v>0</v>
      </c>
      <c r="AJ24">
        <v>0</v>
      </c>
      <c r="AK24">
        <v>0</v>
      </c>
      <c r="AL24">
        <v>0</v>
      </c>
      <c r="AM24" t="s">
        <v>29</v>
      </c>
      <c r="AN24">
        <v>0</v>
      </c>
      <c r="AO24">
        <v>0</v>
      </c>
      <c r="AP24">
        <v>0</v>
      </c>
      <c r="AQ24">
        <v>0</v>
      </c>
      <c r="AR24" t="s">
        <v>29</v>
      </c>
      <c r="AS24">
        <v>0</v>
      </c>
      <c r="AT24">
        <v>0</v>
      </c>
      <c r="AU24">
        <v>0</v>
      </c>
      <c r="AV24">
        <v>0</v>
      </c>
      <c r="AW24" t="s">
        <v>29</v>
      </c>
      <c r="AX24">
        <v>0</v>
      </c>
      <c r="AY24">
        <v>0</v>
      </c>
    </row>
    <row r="25" spans="1:51">
      <c r="A25" t="s">
        <v>46</v>
      </c>
      <c r="B25">
        <v>74.1368599999998</v>
      </c>
      <c r="C25">
        <v>70.2720047</v>
      </c>
      <c r="D25">
        <v>1.05499850639667</v>
      </c>
      <c r="E25">
        <v>3.86485529999983</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29</v>
      </c>
      <c r="Y25">
        <v>0.0971889999999999</v>
      </c>
      <c r="Z25">
        <v>0</v>
      </c>
      <c r="AA25">
        <v>5.24349999999999</v>
      </c>
      <c r="AB25">
        <v>10.8629837</v>
      </c>
      <c r="AC25">
        <v>0.482694271188126</v>
      </c>
      <c r="AD25">
        <v>-5.61948370000001</v>
      </c>
      <c r="AE25">
        <v>9.763068</v>
      </c>
      <c r="AF25">
        <v>0</v>
      </c>
      <c r="AG25">
        <v>0</v>
      </c>
      <c r="AH25" t="s">
        <v>29</v>
      </c>
      <c r="AI25">
        <v>0</v>
      </c>
      <c r="AJ25">
        <v>0</v>
      </c>
      <c r="AK25">
        <v>41.977216</v>
      </c>
      <c r="AL25">
        <v>35</v>
      </c>
      <c r="AM25">
        <v>1.19934902857143</v>
      </c>
      <c r="AN25">
        <v>6.977216</v>
      </c>
      <c r="AO25">
        <v>-55.3005090000001</v>
      </c>
      <c r="AP25">
        <v>3.01107299999999</v>
      </c>
      <c r="AQ25">
        <v>0.66</v>
      </c>
      <c r="AR25">
        <v>4.5622318181818</v>
      </c>
      <c r="AS25">
        <v>2.35107299999999</v>
      </c>
      <c r="AT25">
        <v>0.0909539999999998</v>
      </c>
      <c r="AU25">
        <v>0.702599999999999</v>
      </c>
      <c r="AV25">
        <v>0</v>
      </c>
      <c r="AW25" t="s">
        <v>29</v>
      </c>
      <c r="AX25">
        <v>0.702599999999999</v>
      </c>
      <c r="AY25">
        <v>0.5</v>
      </c>
    </row>
    <row r="26" spans="1:51">
      <c r="A26" t="s">
        <v>47</v>
      </c>
      <c r="B26">
        <v>0</v>
      </c>
      <c r="C26">
        <v>0</v>
      </c>
      <c r="D26" t="s">
        <v>29</v>
      </c>
      <c r="E26">
        <v>0</v>
      </c>
      <c r="F26">
        <v>0</v>
      </c>
      <c r="G26">
        <v>0</v>
      </c>
      <c r="H26">
        <v>0</v>
      </c>
      <c r="I26" t="s">
        <v>29</v>
      </c>
      <c r="J26">
        <v>0</v>
      </c>
      <c r="K26">
        <v>0</v>
      </c>
      <c r="L26">
        <v>0</v>
      </c>
      <c r="M26">
        <v>0</v>
      </c>
      <c r="N26" t="s">
        <v>29</v>
      </c>
      <c r="O26">
        <v>0</v>
      </c>
      <c r="P26">
        <v>0</v>
      </c>
      <c r="Q26">
        <v>0</v>
      </c>
      <c r="R26">
        <v>0</v>
      </c>
      <c r="S26" t="s">
        <v>29</v>
      </c>
      <c r="T26">
        <v>0</v>
      </c>
      <c r="U26">
        <v>0</v>
      </c>
      <c r="V26">
        <v>0</v>
      </c>
      <c r="W26">
        <v>0</v>
      </c>
      <c r="X26" t="s">
        <v>29</v>
      </c>
      <c r="Y26">
        <v>0</v>
      </c>
      <c r="Z26">
        <v>0</v>
      </c>
      <c r="AA26">
        <v>0</v>
      </c>
      <c r="AB26">
        <v>0</v>
      </c>
      <c r="AC26" t="s">
        <v>29</v>
      </c>
      <c r="AD26">
        <v>0</v>
      </c>
      <c r="AE26">
        <v>0</v>
      </c>
      <c r="AF26">
        <v>0</v>
      </c>
      <c r="AG26">
        <v>0</v>
      </c>
      <c r="AH26" t="s">
        <v>29</v>
      </c>
      <c r="AI26">
        <v>0</v>
      </c>
      <c r="AJ26">
        <v>0</v>
      </c>
      <c r="AK26">
        <v>0</v>
      </c>
      <c r="AL26">
        <v>0</v>
      </c>
      <c r="AM26" t="s">
        <v>29</v>
      </c>
      <c r="AN26">
        <v>0</v>
      </c>
      <c r="AO26">
        <v>0</v>
      </c>
      <c r="AP26">
        <v>0</v>
      </c>
      <c r="AQ26">
        <v>0</v>
      </c>
      <c r="AR26" t="s">
        <v>29</v>
      </c>
      <c r="AS26">
        <v>0</v>
      </c>
      <c r="AT26">
        <v>0</v>
      </c>
      <c r="AU26">
        <v>0</v>
      </c>
      <c r="AV26">
        <v>0</v>
      </c>
      <c r="AW26" t="s">
        <v>29</v>
      </c>
      <c r="AX26">
        <v>0</v>
      </c>
      <c r="AY26">
        <v>0</v>
      </c>
    </row>
    <row r="27" spans="1:51">
      <c r="A27" t="s">
        <v>48</v>
      </c>
      <c r="B27">
        <v>152.36476</v>
      </c>
      <c r="C27">
        <v>156.86935309</v>
      </c>
      <c r="D27">
        <v>0.971284428721933</v>
      </c>
      <c r="E27">
        <v>-4.50459309000016</v>
      </c>
      <c r="F27">
        <v>152.427322</v>
      </c>
      <c r="G27">
        <v>114.807558</v>
      </c>
      <c r="H27">
        <v>102.265178</v>
      </c>
      <c r="I27">
        <v>1.12264565754728</v>
      </c>
      <c r="J27">
        <v>12.5423799999999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29</v>
      </c>
      <c r="AI27">
        <v>2.295103</v>
      </c>
      <c r="AJ27">
        <v>0</v>
      </c>
      <c r="AK27">
        <v>42.28141</v>
      </c>
      <c r="AL27">
        <v>35.52</v>
      </c>
      <c r="AM27">
        <v>1.19035501126126</v>
      </c>
      <c r="AN27">
        <v>6.76141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49</v>
      </c>
      <c r="B28">
        <v>492.320077</v>
      </c>
      <c r="C28">
        <v>458.98047283</v>
      </c>
      <c r="D28">
        <v>1.07263839344718</v>
      </c>
      <c r="E28">
        <v>33.3396041699998</v>
      </c>
      <c r="F28">
        <v>470.969603</v>
      </c>
      <c r="G28">
        <v>294.198748</v>
      </c>
      <c r="H28">
        <v>251.358178</v>
      </c>
      <c r="I28">
        <v>1.17043634840479</v>
      </c>
      <c r="J28">
        <v>42.84057</v>
      </c>
      <c r="K28">
        <v>281.133086</v>
      </c>
      <c r="L28">
        <v>53.2709759999999</v>
      </c>
      <c r="M28">
        <v>61.129543</v>
      </c>
      <c r="N28">
        <v>0.871444041386011</v>
      </c>
      <c r="O28">
        <v>-7.85856700000008</v>
      </c>
      <c r="P28">
        <v>59.891306</v>
      </c>
      <c r="Q28">
        <v>15.1429</v>
      </c>
      <c r="R28">
        <v>15.8521</v>
      </c>
      <c r="S28">
        <v>0.955261448010041</v>
      </c>
      <c r="T28">
        <v>-0.709200000000022</v>
      </c>
      <c r="U28">
        <v>14.3958</v>
      </c>
      <c r="V28">
        <v>46.099086</v>
      </c>
      <c r="W28">
        <v>60.3133</v>
      </c>
      <c r="X28">
        <v>0.764327038978136</v>
      </c>
      <c r="Y28">
        <v>-14.214214</v>
      </c>
      <c r="Z28">
        <v>42.054587</v>
      </c>
      <c r="AA28">
        <v>83.608367</v>
      </c>
      <c r="AB28">
        <v>70.32735183</v>
      </c>
      <c r="AC28">
        <v>1.18884565996604</v>
      </c>
      <c r="AD28">
        <v>13.28101517</v>
      </c>
      <c r="AE28">
        <v>73.494824</v>
      </c>
      <c r="AF28">
        <v>13.60185</v>
      </c>
      <c r="AG28">
        <v>3.29</v>
      </c>
      <c r="AH28">
        <v>4.1343009118541</v>
      </c>
      <c r="AI28">
        <v>10.31185</v>
      </c>
      <c r="AJ28">
        <v>18.647971</v>
      </c>
      <c r="AK28">
        <v>56.734454</v>
      </c>
      <c r="AL28">
        <v>73.20166</v>
      </c>
      <c r="AM28">
        <v>0.775043270876644</v>
      </c>
      <c r="AN28">
        <v>-16.467206</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50</v>
      </c>
      <c r="B29">
        <v>14.257542</v>
      </c>
      <c r="C29">
        <v>17.81132445</v>
      </c>
      <c r="D29">
        <v>0.800476238587635</v>
      </c>
      <c r="E29">
        <v>-3.55378245000002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-1.32627</v>
      </c>
      <c r="X29">
        <v>-1.5478401833714</v>
      </c>
      <c r="Y29">
        <v>3.37912399999999</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0.06</v>
      </c>
      <c r="AM29">
        <v>1.39166666666667</v>
      </c>
      <c r="AN29">
        <v>0.0235</v>
      </c>
      <c r="AO29">
        <v>0</v>
      </c>
      <c r="AP29">
        <v>0.260776999999999</v>
      </c>
      <c r="AQ29">
        <v>0.66666667</v>
      </c>
      <c r="AR29">
        <v>0.391165498044172</v>
      </c>
      <c r="AS29">
        <v>-0.405889670000001</v>
      </c>
      <c r="AT29">
        <v>2.12027</v>
      </c>
      <c r="AU29">
        <v>2.11659999999999</v>
      </c>
      <c r="AV29">
        <v>0.06666667</v>
      </c>
      <c r="AW29">
        <v>31.7489984125499</v>
      </c>
      <c r="AX29">
        <v>2.04993332999999</v>
      </c>
      <c r="AY29">
        <v>0.063</v>
      </c>
    </row>
    <row r="30" spans="1:51">
      <c r="A30" t="s">
        <v>51</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29</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29</v>
      </c>
      <c r="AI30">
        <v>0</v>
      </c>
      <c r="AJ30">
        <v>0</v>
      </c>
      <c r="AK30">
        <v>0.21889499999996</v>
      </c>
      <c r="AL30">
        <v>2</v>
      </c>
      <c r="AM30">
        <v>0.10944749999998</v>
      </c>
      <c r="AN30">
        <v>-1.78110500000004</v>
      </c>
      <c r="AO30">
        <v>0</v>
      </c>
      <c r="AP30">
        <v>0</v>
      </c>
      <c r="AQ30">
        <v>0</v>
      </c>
      <c r="AR30" t="s">
        <v>29</v>
      </c>
      <c r="AS30">
        <v>0</v>
      </c>
      <c r="AT30">
        <v>0</v>
      </c>
      <c r="AU30">
        <v>0</v>
      </c>
      <c r="AV30">
        <v>0</v>
      </c>
      <c r="AW30" t="s">
        <v>29</v>
      </c>
      <c r="AX30">
        <v>0</v>
      </c>
      <c r="AY30">
        <v>0</v>
      </c>
    </row>
    <row r="31" spans="1:51">
      <c r="A31" t="s">
        <v>52</v>
      </c>
      <c r="B31">
        <v>7.768929</v>
      </c>
      <c r="C31">
        <v>11.05043428</v>
      </c>
      <c r="D31">
        <v>0.703042867198518</v>
      </c>
      <c r="E31">
        <v>-3.28150528</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29</v>
      </c>
      <c r="T31">
        <v>0</v>
      </c>
      <c r="U31">
        <v>0</v>
      </c>
      <c r="V31">
        <v>6.108632</v>
      </c>
      <c r="W31">
        <v>9.81312894</v>
      </c>
      <c r="X31">
        <v>0.622495845856072</v>
      </c>
      <c r="Y31">
        <v>-3.70449694</v>
      </c>
      <c r="Z31">
        <v>11.195394</v>
      </c>
      <c r="AA31">
        <v>0.690950999999998</v>
      </c>
      <c r="AB31">
        <v>0.06483334</v>
      </c>
      <c r="AC31">
        <v>10.6573408064431</v>
      </c>
      <c r="AD31">
        <v>0.626117659999998</v>
      </c>
      <c r="AE31">
        <v>0.006</v>
      </c>
      <c r="AF31">
        <v>0</v>
      </c>
      <c r="AG31">
        <v>0</v>
      </c>
      <c r="AH31" t="s">
        <v>29</v>
      </c>
      <c r="AI31">
        <v>0</v>
      </c>
      <c r="AJ31">
        <v>0</v>
      </c>
      <c r="AK31">
        <v>1.2</v>
      </c>
      <c r="AL31">
        <v>0</v>
      </c>
      <c r="AM31" t="s">
        <v>29</v>
      </c>
      <c r="AN31">
        <v>1.2</v>
      </c>
      <c r="AO31">
        <v>0.99999999999999</v>
      </c>
      <c r="AP31">
        <v>0.121005</v>
      </c>
      <c r="AQ31">
        <v>0</v>
      </c>
      <c r="AR31" t="s">
        <v>29</v>
      </c>
      <c r="AS31">
        <v>0.121005</v>
      </c>
      <c r="AT31">
        <v>0.162746999999999</v>
      </c>
      <c r="AU31">
        <v>0.262</v>
      </c>
      <c r="AV31">
        <v>0</v>
      </c>
      <c r="AW31" t="s">
        <v>29</v>
      </c>
      <c r="AX31">
        <v>0.262</v>
      </c>
      <c r="AY31">
        <v>0</v>
      </c>
    </row>
    <row r="32" spans="1:51">
      <c r="A32" t="s">
        <v>53</v>
      </c>
      <c r="B32">
        <v>0.866586999999997</v>
      </c>
      <c r="C32">
        <v>0.7122</v>
      </c>
      <c r="D32">
        <v>1.2167747823645</v>
      </c>
      <c r="E32">
        <v>0.154386999999997</v>
      </c>
      <c r="F32">
        <v>0.323241999999999</v>
      </c>
      <c r="G32">
        <v>0.295239999999998</v>
      </c>
      <c r="H32">
        <v>0</v>
      </c>
      <c r="I32" t="s">
        <v>29</v>
      </c>
      <c r="J32">
        <v>0.295239999999998</v>
      </c>
      <c r="K32">
        <v>0</v>
      </c>
      <c r="L32">
        <v>0.364245999999999</v>
      </c>
      <c r="M32">
        <v>0</v>
      </c>
      <c r="N32" t="s">
        <v>29</v>
      </c>
      <c r="O32">
        <v>0.364245999999999</v>
      </c>
      <c r="P32">
        <v>0</v>
      </c>
      <c r="Q32">
        <v>0</v>
      </c>
      <c r="R32">
        <v>0</v>
      </c>
      <c r="S32" t="s">
        <v>29</v>
      </c>
      <c r="T32">
        <v>0</v>
      </c>
      <c r="U32">
        <v>0</v>
      </c>
      <c r="V32">
        <v>0.207101</v>
      </c>
      <c r="W32">
        <v>0.7122</v>
      </c>
      <c r="X32">
        <v>0.29079050828419</v>
      </c>
      <c r="Y32">
        <v>-0.505099</v>
      </c>
      <c r="Z32">
        <v>0.323241999999999</v>
      </c>
      <c r="AA32">
        <v>0</v>
      </c>
      <c r="AB32">
        <v>0</v>
      </c>
      <c r="AC32" t="s">
        <v>29</v>
      </c>
      <c r="AD32">
        <v>0</v>
      </c>
      <c r="AE32">
        <v>0</v>
      </c>
      <c r="AF32">
        <v>0</v>
      </c>
      <c r="AG32">
        <v>0</v>
      </c>
      <c r="AH32" t="s">
        <v>29</v>
      </c>
      <c r="AI32">
        <v>0</v>
      </c>
      <c r="AJ32">
        <v>0</v>
      </c>
      <c r="AK32">
        <v>0</v>
      </c>
      <c r="AL32">
        <v>0.3</v>
      </c>
      <c r="AM32">
        <v>0</v>
      </c>
      <c r="AN32">
        <v>-0.3</v>
      </c>
      <c r="AO32">
        <v>0</v>
      </c>
      <c r="AP32">
        <v>0</v>
      </c>
      <c r="AQ32">
        <v>0</v>
      </c>
      <c r="AR32" t="s">
        <v>29</v>
      </c>
      <c r="AS32">
        <v>0</v>
      </c>
      <c r="AT32">
        <v>0</v>
      </c>
      <c r="AU32">
        <v>0.0719999999999999</v>
      </c>
      <c r="AV32">
        <v>0</v>
      </c>
      <c r="AW32" t="s">
        <v>29</v>
      </c>
      <c r="AX32">
        <v>0.0719999999999999</v>
      </c>
      <c r="AY32">
        <v>0</v>
      </c>
    </row>
    <row r="33" spans="1:51">
      <c r="A33" t="s">
        <v>54</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29</v>
      </c>
      <c r="T33">
        <v>0</v>
      </c>
      <c r="U33">
        <v>-0.2832</v>
      </c>
      <c r="V33">
        <v>0.634063</v>
      </c>
      <c r="W33">
        <v>0</v>
      </c>
      <c r="X33" t="s">
        <v>29</v>
      </c>
      <c r="Y33">
        <v>0.634063</v>
      </c>
      <c r="Z33">
        <v>0</v>
      </c>
      <c r="AA33">
        <v>0</v>
      </c>
      <c r="AB33">
        <v>0.29170835</v>
      </c>
      <c r="AC33">
        <v>0</v>
      </c>
      <c r="AD33">
        <v>-0.29170835</v>
      </c>
      <c r="AE33">
        <v>-0.491999999999999</v>
      </c>
      <c r="AF33">
        <v>0</v>
      </c>
      <c r="AG33">
        <v>0</v>
      </c>
      <c r="AH33" t="s">
        <v>29</v>
      </c>
      <c r="AI33">
        <v>0</v>
      </c>
      <c r="AJ33">
        <v>0</v>
      </c>
      <c r="AK33">
        <v>0</v>
      </c>
      <c r="AL33">
        <v>0.32</v>
      </c>
      <c r="AM33">
        <v>0</v>
      </c>
      <c r="AN33">
        <v>-0.32</v>
      </c>
      <c r="AO33">
        <v>0</v>
      </c>
      <c r="AP33">
        <v>0</v>
      </c>
      <c r="AQ33">
        <v>0</v>
      </c>
      <c r="AR33" t="s">
        <v>29</v>
      </c>
      <c r="AS33">
        <v>0</v>
      </c>
      <c r="AT33">
        <v>0</v>
      </c>
      <c r="AU33">
        <v>0</v>
      </c>
      <c r="AV33">
        <v>0</v>
      </c>
      <c r="AW33" t="s">
        <v>29</v>
      </c>
      <c r="AX33">
        <v>0</v>
      </c>
      <c r="AY33">
        <v>0</v>
      </c>
    </row>
    <row r="34" spans="1:51">
      <c r="A34" t="s">
        <v>55</v>
      </c>
      <c r="B34">
        <v>2.00316</v>
      </c>
      <c r="C34">
        <v>2.65137602</v>
      </c>
      <c r="D34">
        <v>0.755517129554486</v>
      </c>
      <c r="E34">
        <v>-0.648216020000004</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29</v>
      </c>
      <c r="T34">
        <v>0</v>
      </c>
      <c r="U34">
        <v>0</v>
      </c>
      <c r="V34">
        <v>0</v>
      </c>
      <c r="W34">
        <v>0</v>
      </c>
      <c r="X34" t="s">
        <v>29</v>
      </c>
      <c r="Y34">
        <v>0</v>
      </c>
      <c r="Z34">
        <v>0</v>
      </c>
      <c r="AA34">
        <v>0</v>
      </c>
      <c r="AB34">
        <v>0.22675002</v>
      </c>
      <c r="AC34">
        <v>0</v>
      </c>
      <c r="AD34">
        <v>-0.22675002</v>
      </c>
      <c r="AE34">
        <v>0.0539999999999999</v>
      </c>
      <c r="AF34">
        <v>0</v>
      </c>
      <c r="AG34">
        <v>0</v>
      </c>
      <c r="AH34" t="s">
        <v>29</v>
      </c>
      <c r="AI34">
        <v>0</v>
      </c>
      <c r="AJ34">
        <v>0</v>
      </c>
      <c r="AK34">
        <v>0</v>
      </c>
      <c r="AL34">
        <v>0.32</v>
      </c>
      <c r="AM34">
        <v>0</v>
      </c>
      <c r="AN34">
        <v>-0.32</v>
      </c>
      <c r="AO34">
        <v>0</v>
      </c>
      <c r="AP34">
        <v>0</v>
      </c>
      <c r="AQ34">
        <v>0</v>
      </c>
      <c r="AR34" t="s">
        <v>29</v>
      </c>
      <c r="AS34">
        <v>0</v>
      </c>
      <c r="AT34">
        <v>0.659566999999998</v>
      </c>
      <c r="AU34">
        <v>0</v>
      </c>
      <c r="AV34">
        <v>0</v>
      </c>
      <c r="AW34" t="s">
        <v>29</v>
      </c>
      <c r="AX34">
        <v>0</v>
      </c>
      <c r="AY34">
        <v>0</v>
      </c>
    </row>
    <row r="35" spans="1:51">
      <c r="A35" t="s">
        <v>56</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29</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29</v>
      </c>
      <c r="AI35">
        <v>0</v>
      </c>
      <c r="AJ35">
        <v>0</v>
      </c>
      <c r="AK35">
        <v>0</v>
      </c>
      <c r="AL35">
        <v>0.03</v>
      </c>
      <c r="AM35">
        <v>0</v>
      </c>
      <c r="AN35">
        <v>-0.03</v>
      </c>
      <c r="AO35">
        <v>0.00966299999999999</v>
      </c>
      <c r="AP35">
        <v>0</v>
      </c>
      <c r="AQ35">
        <v>0</v>
      </c>
      <c r="AR35" t="s">
        <v>29</v>
      </c>
      <c r="AS35">
        <v>0</v>
      </c>
      <c r="AT35">
        <v>0</v>
      </c>
      <c r="AU35">
        <v>0</v>
      </c>
      <c r="AV35">
        <v>0</v>
      </c>
      <c r="AW35" t="s">
        <v>29</v>
      </c>
      <c r="AX35">
        <v>0</v>
      </c>
      <c r="AY35">
        <v>0</v>
      </c>
    </row>
    <row r="36" spans="1:51">
      <c r="A36" t="s">
        <v>57</v>
      </c>
      <c r="B36">
        <v>8.41472599999997</v>
      </c>
      <c r="C36">
        <v>11.22422</v>
      </c>
      <c r="D36">
        <v>0.749693608999108</v>
      </c>
      <c r="E36">
        <v>-2.80949400000003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-5.48692442</v>
      </c>
      <c r="X36">
        <v>-0.0763003037683523</v>
      </c>
      <c r="Y36">
        <v>5.90557841999999</v>
      </c>
      <c r="Z36">
        <v>0.5</v>
      </c>
      <c r="AA36">
        <v>-0.00799999999999999</v>
      </c>
      <c r="AB36">
        <v>0.57958342</v>
      </c>
      <c r="AC36">
        <v>-0.0138030173464934</v>
      </c>
      <c r="AD36">
        <v>-0.58758342</v>
      </c>
      <c r="AE36">
        <v>0</v>
      </c>
      <c r="AF36">
        <v>3.99633</v>
      </c>
      <c r="AG36">
        <v>4</v>
      </c>
      <c r="AH36">
        <v>0.9990825</v>
      </c>
      <c r="AI36">
        <v>-0.00366999999999962</v>
      </c>
      <c r="AJ36">
        <v>0</v>
      </c>
      <c r="AK36">
        <v>0.319699999999999</v>
      </c>
      <c r="AL36">
        <v>1</v>
      </c>
      <c r="AM36">
        <v>0.319699999999999</v>
      </c>
      <c r="AN36">
        <v>-0.680300000000001</v>
      </c>
      <c r="AO36">
        <v>0.499999999999999</v>
      </c>
      <c r="AP36">
        <v>0.299947</v>
      </c>
      <c r="AQ36">
        <v>0.25</v>
      </c>
      <c r="AR36">
        <v>1.199788</v>
      </c>
      <c r="AS36">
        <v>0.0499469999999999</v>
      </c>
      <c r="AT36">
        <v>0</v>
      </c>
      <c r="AU36">
        <v>1.589838</v>
      </c>
      <c r="AV36">
        <v>0.25</v>
      </c>
      <c r="AW36">
        <v>6.359352</v>
      </c>
      <c r="AX36">
        <v>1.339838</v>
      </c>
      <c r="AY36">
        <v>0</v>
      </c>
    </row>
    <row r="37" spans="1:51">
      <c r="A37" t="s">
        <v>58</v>
      </c>
      <c r="B37">
        <v>6.362448</v>
      </c>
      <c r="C37">
        <v>16.92622409</v>
      </c>
      <c r="D37">
        <v>0.375892931948061</v>
      </c>
      <c r="E37">
        <v>-10.56377609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0.733</v>
      </c>
      <c r="X37">
        <v>1.04004638472033</v>
      </c>
      <c r="Y37">
        <v>0.0293539999999999</v>
      </c>
      <c r="Z37">
        <v>10.166655</v>
      </c>
      <c r="AA37">
        <v>-0.0749999999999999</v>
      </c>
      <c r="AB37">
        <v>0.61500009</v>
      </c>
      <c r="AC37">
        <v>-0.121951201665678</v>
      </c>
      <c r="AD37">
        <v>-0.69000009</v>
      </c>
      <c r="AE37">
        <v>0.0799999999999999</v>
      </c>
      <c r="AF37">
        <v>0.582568999999996</v>
      </c>
      <c r="AG37">
        <v>1</v>
      </c>
      <c r="AH37">
        <v>0.582568999999996</v>
      </c>
      <c r="AI37">
        <v>-0.417431000000004</v>
      </c>
      <c r="AJ37">
        <v>0.265486999999999</v>
      </c>
      <c r="AK37">
        <v>0</v>
      </c>
      <c r="AL37">
        <v>0.3</v>
      </c>
      <c r="AM37">
        <v>0</v>
      </c>
      <c r="AN37">
        <v>-0.3</v>
      </c>
      <c r="AO37">
        <v>0.270728</v>
      </c>
      <c r="AP37">
        <v>0.58449</v>
      </c>
      <c r="AQ37">
        <v>0.5</v>
      </c>
      <c r="AR37">
        <v>1.16898</v>
      </c>
      <c r="AS37">
        <v>0.0844899999999998</v>
      </c>
      <c r="AT37">
        <v>0.045916</v>
      </c>
      <c r="AU37">
        <v>0</v>
      </c>
      <c r="AV37">
        <v>0.6</v>
      </c>
      <c r="AW37">
        <v>0</v>
      </c>
      <c r="AX37">
        <v>-0.6</v>
      </c>
      <c r="AY37">
        <v>0.2384</v>
      </c>
    </row>
    <row r="38" spans="1:51">
      <c r="A38" t="s">
        <v>59</v>
      </c>
      <c r="B38">
        <v>0</v>
      </c>
      <c r="C38">
        <v>0</v>
      </c>
      <c r="D38" t="s">
        <v>29</v>
      </c>
      <c r="E38">
        <v>0</v>
      </c>
      <c r="F38">
        <v>6.09135999999998</v>
      </c>
      <c r="G38">
        <v>0</v>
      </c>
      <c r="H38">
        <v>0</v>
      </c>
      <c r="I38" t="s">
        <v>29</v>
      </c>
      <c r="J38">
        <v>0</v>
      </c>
      <c r="K38">
        <v>0.64675</v>
      </c>
      <c r="L38">
        <v>0</v>
      </c>
      <c r="M38">
        <v>0</v>
      </c>
      <c r="N38" t="s">
        <v>29</v>
      </c>
      <c r="O38">
        <v>0</v>
      </c>
      <c r="P38">
        <v>0.112042</v>
      </c>
      <c r="Q38">
        <v>0</v>
      </c>
      <c r="R38">
        <v>0</v>
      </c>
      <c r="S38" t="s">
        <v>29</v>
      </c>
      <c r="T38">
        <v>0</v>
      </c>
      <c r="U38">
        <v>0.014</v>
      </c>
      <c r="V38">
        <v>0</v>
      </c>
      <c r="W38">
        <v>0</v>
      </c>
      <c r="X38" t="s">
        <v>29</v>
      </c>
      <c r="Y38">
        <v>0</v>
      </c>
      <c r="Z38">
        <v>5.30656799999998</v>
      </c>
      <c r="AA38">
        <v>0</v>
      </c>
      <c r="AB38">
        <v>0</v>
      </c>
      <c r="AC38" t="s">
        <v>29</v>
      </c>
      <c r="AD38">
        <v>0</v>
      </c>
      <c r="AE38">
        <v>0.012</v>
      </c>
      <c r="AF38">
        <v>0</v>
      </c>
      <c r="AG38">
        <v>0</v>
      </c>
      <c r="AH38" t="s">
        <v>29</v>
      </c>
      <c r="AI38">
        <v>0</v>
      </c>
      <c r="AJ38">
        <v>0</v>
      </c>
      <c r="AK38">
        <v>0</v>
      </c>
      <c r="AL38">
        <v>0</v>
      </c>
      <c r="AM38" t="s">
        <v>29</v>
      </c>
      <c r="AN38">
        <v>0</v>
      </c>
      <c r="AO38">
        <v>0.5</v>
      </c>
      <c r="AP38">
        <v>0</v>
      </c>
      <c r="AQ38">
        <v>0</v>
      </c>
      <c r="AR38" t="s">
        <v>29</v>
      </c>
      <c r="AS38">
        <v>0</v>
      </c>
      <c r="AT38">
        <v>0</v>
      </c>
      <c r="AU38">
        <v>0</v>
      </c>
      <c r="AV38">
        <v>0</v>
      </c>
      <c r="AW38" t="s">
        <v>29</v>
      </c>
      <c r="AX38">
        <v>0</v>
      </c>
      <c r="AY38">
        <v>0</v>
      </c>
    </row>
    <row r="39" spans="1:51">
      <c r="A39" t="s">
        <v>60</v>
      </c>
      <c r="B39">
        <v>0</v>
      </c>
      <c r="C39">
        <v>0</v>
      </c>
      <c r="D39" t="s">
        <v>29</v>
      </c>
      <c r="E39">
        <v>0</v>
      </c>
      <c r="F39">
        <v>0</v>
      </c>
      <c r="G39">
        <v>0</v>
      </c>
      <c r="H39">
        <v>0</v>
      </c>
      <c r="I39" t="s">
        <v>29</v>
      </c>
      <c r="J39">
        <v>0</v>
      </c>
      <c r="K39">
        <v>0</v>
      </c>
      <c r="L39">
        <v>0</v>
      </c>
      <c r="M39">
        <v>0</v>
      </c>
      <c r="N39" t="s">
        <v>29</v>
      </c>
      <c r="O39">
        <v>0</v>
      </c>
      <c r="P39">
        <v>0</v>
      </c>
      <c r="Q39">
        <v>0</v>
      </c>
      <c r="R39">
        <v>0</v>
      </c>
      <c r="S39" t="s">
        <v>29</v>
      </c>
      <c r="T39">
        <v>0</v>
      </c>
      <c r="U39">
        <v>0</v>
      </c>
      <c r="V39">
        <v>0</v>
      </c>
      <c r="W39">
        <v>0</v>
      </c>
      <c r="X39" t="s">
        <v>29</v>
      </c>
      <c r="Y39">
        <v>0</v>
      </c>
      <c r="Z39">
        <v>0</v>
      </c>
      <c r="AA39">
        <v>0</v>
      </c>
      <c r="AB39">
        <v>0</v>
      </c>
      <c r="AC39" t="s">
        <v>29</v>
      </c>
      <c r="AD39">
        <v>0</v>
      </c>
      <c r="AE39">
        <v>0</v>
      </c>
      <c r="AF39">
        <v>0</v>
      </c>
      <c r="AG39">
        <v>0</v>
      </c>
      <c r="AH39" t="s">
        <v>29</v>
      </c>
      <c r="AI39">
        <v>0</v>
      </c>
      <c r="AJ39">
        <v>0</v>
      </c>
      <c r="AK39">
        <v>0</v>
      </c>
      <c r="AL39">
        <v>0</v>
      </c>
      <c r="AM39" t="s">
        <v>29</v>
      </c>
      <c r="AN39">
        <v>0</v>
      </c>
      <c r="AO39">
        <v>0</v>
      </c>
      <c r="AP39">
        <v>0</v>
      </c>
      <c r="AQ39">
        <v>0</v>
      </c>
      <c r="AR39" t="s">
        <v>29</v>
      </c>
      <c r="AS39">
        <v>0</v>
      </c>
      <c r="AT39">
        <v>0</v>
      </c>
      <c r="AU39">
        <v>0</v>
      </c>
      <c r="AV39">
        <v>0</v>
      </c>
      <c r="AW39" t="s">
        <v>29</v>
      </c>
      <c r="AX39">
        <v>0</v>
      </c>
      <c r="AY39">
        <v>0</v>
      </c>
    </row>
    <row r="40" spans="1:51">
      <c r="A40" t="s">
        <v>61</v>
      </c>
      <c r="B40">
        <v>0</v>
      </c>
      <c r="C40">
        <v>0</v>
      </c>
      <c r="D40" t="s">
        <v>29</v>
      </c>
      <c r="E40">
        <v>0</v>
      </c>
      <c r="F40">
        <v>0</v>
      </c>
      <c r="G40">
        <v>0</v>
      </c>
      <c r="H40">
        <v>0</v>
      </c>
      <c r="I40" t="s">
        <v>29</v>
      </c>
      <c r="J40">
        <v>0</v>
      </c>
      <c r="K40">
        <v>0</v>
      </c>
      <c r="L40">
        <v>0</v>
      </c>
      <c r="M40">
        <v>0</v>
      </c>
      <c r="N40" t="s">
        <v>29</v>
      </c>
      <c r="O40">
        <v>0</v>
      </c>
      <c r="P40">
        <v>0</v>
      </c>
      <c r="Q40">
        <v>0</v>
      </c>
      <c r="R40">
        <v>0</v>
      </c>
      <c r="S40" t="s">
        <v>29</v>
      </c>
      <c r="T40">
        <v>0</v>
      </c>
      <c r="U40">
        <v>0</v>
      </c>
      <c r="V40">
        <v>0</v>
      </c>
      <c r="W40">
        <v>0</v>
      </c>
      <c r="X40" t="s">
        <v>29</v>
      </c>
      <c r="Y40">
        <v>0</v>
      </c>
      <c r="Z40">
        <v>0</v>
      </c>
      <c r="AA40">
        <v>0</v>
      </c>
      <c r="AB40">
        <v>0</v>
      </c>
      <c r="AC40" t="s">
        <v>29</v>
      </c>
      <c r="AD40">
        <v>0</v>
      </c>
      <c r="AE40">
        <v>0</v>
      </c>
      <c r="AF40">
        <v>0</v>
      </c>
      <c r="AG40">
        <v>0</v>
      </c>
      <c r="AH40" t="s">
        <v>29</v>
      </c>
      <c r="AI40">
        <v>0</v>
      </c>
      <c r="AJ40">
        <v>0</v>
      </c>
      <c r="AK40">
        <v>0</v>
      </c>
      <c r="AL40">
        <v>0</v>
      </c>
      <c r="AM40" t="s">
        <v>29</v>
      </c>
      <c r="AN40">
        <v>0</v>
      </c>
      <c r="AO40">
        <v>0</v>
      </c>
      <c r="AP40">
        <v>0</v>
      </c>
      <c r="AQ40">
        <v>0</v>
      </c>
      <c r="AR40" t="s">
        <v>29</v>
      </c>
      <c r="AS40">
        <v>0</v>
      </c>
      <c r="AT40">
        <v>0</v>
      </c>
      <c r="AU40">
        <v>0</v>
      </c>
      <c r="AV40">
        <v>0</v>
      </c>
      <c r="AW40" t="s">
        <v>29</v>
      </c>
      <c r="AX40">
        <v>0</v>
      </c>
      <c r="AY40">
        <v>0</v>
      </c>
    </row>
    <row r="41" spans="1:51">
      <c r="A41" t="s">
        <v>62</v>
      </c>
      <c r="B41">
        <v>51.7299389999999</v>
      </c>
      <c r="C41">
        <v>79.49753625</v>
      </c>
      <c r="D41">
        <v>0.650711222512885</v>
      </c>
      <c r="E41">
        <v>-27.7675972500001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12.81373452</v>
      </c>
      <c r="X41">
        <v>1.18278515731259</v>
      </c>
      <c r="Y41">
        <v>2.34216047999997</v>
      </c>
      <c r="Z41">
        <v>37.121414</v>
      </c>
      <c r="AA41">
        <v>0.324921999999999</v>
      </c>
      <c r="AB41">
        <v>3.38408373</v>
      </c>
      <c r="AC41">
        <v>0.096014763795457</v>
      </c>
      <c r="AD41">
        <v>-3.05916173</v>
      </c>
      <c r="AE41">
        <v>-0.342525000000001</v>
      </c>
      <c r="AF41">
        <v>16.628899</v>
      </c>
      <c r="AG41">
        <v>16.06</v>
      </c>
      <c r="AH41">
        <v>1.03542334993773</v>
      </c>
      <c r="AI41">
        <v>0.568898999999995</v>
      </c>
      <c r="AJ41">
        <v>-121.068251</v>
      </c>
      <c r="AK41">
        <v>1.82209499999996</v>
      </c>
      <c r="AL41">
        <v>4.33</v>
      </c>
      <c r="AM41">
        <v>0.420807159353339</v>
      </c>
      <c r="AN41">
        <v>-2.50790500000004</v>
      </c>
      <c r="AO41">
        <v>2.28039099999999</v>
      </c>
      <c r="AP41">
        <v>1.266219</v>
      </c>
      <c r="AQ41">
        <v>1.41666667</v>
      </c>
      <c r="AR41">
        <v>0.89380164495576</v>
      </c>
      <c r="AS41">
        <v>-0.150447670000001</v>
      </c>
      <c r="AT41">
        <v>2.98849999999999</v>
      </c>
      <c r="AU41">
        <v>4.04043799999999</v>
      </c>
      <c r="AV41">
        <v>0.91666667</v>
      </c>
      <c r="AW41">
        <v>4.40775052942635</v>
      </c>
      <c r="AX41">
        <v>3.12377132999999</v>
      </c>
      <c r="AY41">
        <v>0.3014</v>
      </c>
    </row>
    <row r="42" spans="1:51">
      <c r="A42" t="s">
        <v>63</v>
      </c>
      <c r="B42">
        <v>0</v>
      </c>
      <c r="C42">
        <v>0</v>
      </c>
      <c r="D42" t="s">
        <v>29</v>
      </c>
      <c r="E42">
        <v>0</v>
      </c>
      <c r="F42">
        <v>0</v>
      </c>
      <c r="G42">
        <v>0</v>
      </c>
      <c r="H42">
        <v>0</v>
      </c>
      <c r="I42" t="s">
        <v>29</v>
      </c>
      <c r="J42">
        <v>0</v>
      </c>
      <c r="K42">
        <v>0</v>
      </c>
      <c r="L42">
        <v>0</v>
      </c>
      <c r="M42">
        <v>0</v>
      </c>
      <c r="N42" t="s">
        <v>29</v>
      </c>
      <c r="O42">
        <v>0</v>
      </c>
      <c r="P42">
        <v>0</v>
      </c>
      <c r="Q42">
        <v>0</v>
      </c>
      <c r="R42">
        <v>0</v>
      </c>
      <c r="S42" t="s">
        <v>29</v>
      </c>
      <c r="T42">
        <v>0</v>
      </c>
      <c r="U42">
        <v>0</v>
      </c>
      <c r="V42">
        <v>0</v>
      </c>
      <c r="W42">
        <v>0</v>
      </c>
      <c r="X42" t="s">
        <v>29</v>
      </c>
      <c r="Y42">
        <v>0</v>
      </c>
      <c r="Z42">
        <v>0</v>
      </c>
      <c r="AA42">
        <v>0</v>
      </c>
      <c r="AB42">
        <v>0</v>
      </c>
      <c r="AC42" t="s">
        <v>29</v>
      </c>
      <c r="AD42">
        <v>0</v>
      </c>
      <c r="AE42">
        <v>0</v>
      </c>
      <c r="AF42">
        <v>0</v>
      </c>
      <c r="AG42">
        <v>0</v>
      </c>
      <c r="AH42" t="s">
        <v>29</v>
      </c>
      <c r="AI42">
        <v>0</v>
      </c>
      <c r="AJ42">
        <v>0</v>
      </c>
      <c r="AK42">
        <v>0</v>
      </c>
      <c r="AL42">
        <v>0.99</v>
      </c>
      <c r="AM42">
        <v>0</v>
      </c>
      <c r="AN42">
        <v>-0.99</v>
      </c>
      <c r="AO42">
        <v>0</v>
      </c>
      <c r="AP42">
        <v>0</v>
      </c>
      <c r="AQ42">
        <v>0</v>
      </c>
      <c r="AR42" t="s">
        <v>29</v>
      </c>
      <c r="AS42">
        <v>0</v>
      </c>
      <c r="AT42">
        <v>0</v>
      </c>
      <c r="AU42">
        <v>0</v>
      </c>
      <c r="AV42">
        <v>0</v>
      </c>
      <c r="AW42" t="s">
        <v>29</v>
      </c>
      <c r="AX42">
        <v>0</v>
      </c>
      <c r="AY42">
        <v>0</v>
      </c>
    </row>
    <row r="43" spans="1:51">
      <c r="A43" t="s">
        <v>64</v>
      </c>
      <c r="B43">
        <v>7.39263599999999</v>
      </c>
      <c r="C43">
        <v>14</v>
      </c>
      <c r="D43">
        <v>0.528045428571428</v>
      </c>
      <c r="E43">
        <v>-6.60736400000001</v>
      </c>
      <c r="F43">
        <v>0</v>
      </c>
      <c r="G43">
        <v>2.59230699999999</v>
      </c>
      <c r="H43">
        <v>3.33222222</v>
      </c>
      <c r="I43">
        <v>0.77795141765785</v>
      </c>
      <c r="J43">
        <v>-0.739915220000011</v>
      </c>
      <c r="K43">
        <v>0</v>
      </c>
      <c r="L43">
        <v>0.263036</v>
      </c>
      <c r="M43">
        <v>0.30555556</v>
      </c>
      <c r="N43">
        <v>0.860845078387708</v>
      </c>
      <c r="O43">
        <v>-0.04251956</v>
      </c>
      <c r="P43">
        <v>0</v>
      </c>
      <c r="Q43">
        <v>0</v>
      </c>
      <c r="R43">
        <v>0</v>
      </c>
      <c r="S43" t="s">
        <v>29</v>
      </c>
      <c r="T43">
        <v>0</v>
      </c>
      <c r="U43">
        <v>0</v>
      </c>
      <c r="V43">
        <v>4.537293</v>
      </c>
      <c r="W43">
        <v>10.34888889</v>
      </c>
      <c r="X43">
        <v>0.438432864457974</v>
      </c>
      <c r="Y43">
        <v>-5.81159589</v>
      </c>
      <c r="Z43">
        <v>0</v>
      </c>
      <c r="AA43">
        <v>0</v>
      </c>
      <c r="AB43">
        <v>0.01333333</v>
      </c>
      <c r="AC43">
        <v>0</v>
      </c>
      <c r="AD43">
        <v>-0.01333333</v>
      </c>
      <c r="AE43">
        <v>0</v>
      </c>
      <c r="AF43">
        <v>0</v>
      </c>
      <c r="AG43">
        <v>0</v>
      </c>
      <c r="AH43" t="s">
        <v>29</v>
      </c>
      <c r="AI43">
        <v>0</v>
      </c>
      <c r="AJ43">
        <v>0</v>
      </c>
      <c r="AK43">
        <v>0</v>
      </c>
      <c r="AL43">
        <v>0</v>
      </c>
      <c r="AM43" t="s">
        <v>29</v>
      </c>
      <c r="AN43">
        <v>0</v>
      </c>
      <c r="AO43">
        <v>0</v>
      </c>
      <c r="AP43">
        <v>0.398768999999999</v>
      </c>
      <c r="AQ43">
        <v>0.2</v>
      </c>
      <c r="AR43">
        <v>1.993845</v>
      </c>
      <c r="AS43">
        <v>0.198768999999999</v>
      </c>
      <c r="AT43">
        <v>0</v>
      </c>
      <c r="AU43">
        <v>0</v>
      </c>
      <c r="AV43">
        <v>0</v>
      </c>
      <c r="AW43" t="s">
        <v>29</v>
      </c>
      <c r="AX43">
        <v>0</v>
      </c>
      <c r="AY43">
        <v>0</v>
      </c>
    </row>
    <row r="44" spans="1:51">
      <c r="A44" t="s">
        <v>65</v>
      </c>
      <c r="B44">
        <v>30.750052</v>
      </c>
      <c r="C44">
        <v>49</v>
      </c>
      <c r="D44">
        <v>0.627552081632653</v>
      </c>
      <c r="E44">
        <v>-18.249948</v>
      </c>
      <c r="F44">
        <v>0</v>
      </c>
      <c r="G44">
        <v>5.22303799999999</v>
      </c>
      <c r="H44">
        <v>14.13666667</v>
      </c>
      <c r="I44">
        <v>0.369467436838135</v>
      </c>
      <c r="J44">
        <v>-8.91362867000001</v>
      </c>
      <c r="K44">
        <v>0</v>
      </c>
      <c r="L44">
        <v>2.38651</v>
      </c>
      <c r="M44">
        <v>3.27666667</v>
      </c>
      <c r="N44">
        <v>0.7283346889844</v>
      </c>
      <c r="O44">
        <v>-0.890156670000001</v>
      </c>
      <c r="P44">
        <v>0</v>
      </c>
      <c r="Q44">
        <v>0.0727</v>
      </c>
      <c r="R44">
        <v>0.05888889</v>
      </c>
      <c r="S44">
        <v>1.23452827859381</v>
      </c>
      <c r="T44">
        <v>0.01381111</v>
      </c>
      <c r="U44">
        <v>0</v>
      </c>
      <c r="V44">
        <v>23.067804</v>
      </c>
      <c r="W44">
        <v>31.35444444</v>
      </c>
      <c r="X44">
        <v>0.735710819056056</v>
      </c>
      <c r="Y44">
        <v>-8.28664044</v>
      </c>
      <c r="Z44">
        <v>0</v>
      </c>
      <c r="AA44">
        <v>0</v>
      </c>
      <c r="AB44">
        <v>0.17333333</v>
      </c>
      <c r="AC44">
        <v>0</v>
      </c>
      <c r="AD44">
        <v>-0.17333333</v>
      </c>
      <c r="AE44">
        <v>0</v>
      </c>
      <c r="AF44">
        <v>0</v>
      </c>
      <c r="AG44">
        <v>0</v>
      </c>
      <c r="AH44" t="s">
        <v>29</v>
      </c>
      <c r="AI44">
        <v>0</v>
      </c>
      <c r="AJ44">
        <v>0</v>
      </c>
      <c r="AK44">
        <v>0</v>
      </c>
      <c r="AL44">
        <v>0.05</v>
      </c>
      <c r="AM44">
        <v>0</v>
      </c>
      <c r="AN44">
        <v>-0.05</v>
      </c>
      <c r="AO44">
        <v>0</v>
      </c>
      <c r="AP44">
        <v>0</v>
      </c>
      <c r="AQ44">
        <v>0</v>
      </c>
      <c r="AR44" t="s">
        <v>29</v>
      </c>
      <c r="AS44">
        <v>0</v>
      </c>
      <c r="AT44">
        <v>0</v>
      </c>
      <c r="AU44">
        <v>0</v>
      </c>
      <c r="AV44">
        <v>0</v>
      </c>
      <c r="AW44" t="s">
        <v>29</v>
      </c>
      <c r="AX44">
        <v>0</v>
      </c>
      <c r="AY44">
        <v>0</v>
      </c>
    </row>
    <row r="45" spans="1:51">
      <c r="A45" t="s">
        <v>66</v>
      </c>
      <c r="B45">
        <v>1.393532</v>
      </c>
      <c r="C45">
        <v>2.12555556</v>
      </c>
      <c r="D45">
        <v>0.655608362455602</v>
      </c>
      <c r="E45">
        <v>-0.732023559999999</v>
      </c>
      <c r="F45">
        <v>0</v>
      </c>
      <c r="G45">
        <v>1.181798</v>
      </c>
      <c r="H45">
        <v>2.12555556</v>
      </c>
      <c r="I45">
        <v>0.555994875993738</v>
      </c>
      <c r="J45">
        <v>-0.94375756</v>
      </c>
      <c r="K45">
        <v>0</v>
      </c>
      <c r="L45">
        <v>0.216934000000001</v>
      </c>
      <c r="M45">
        <v>0</v>
      </c>
      <c r="N45" t="s">
        <v>29</v>
      </c>
      <c r="O45">
        <v>0.216934000000001</v>
      </c>
      <c r="P45">
        <v>0</v>
      </c>
      <c r="Q45">
        <v>0.0807999999999998</v>
      </c>
      <c r="R45">
        <v>0</v>
      </c>
      <c r="S45" t="s">
        <v>29</v>
      </c>
      <c r="T45">
        <v>0.0807999999999998</v>
      </c>
      <c r="U45">
        <v>0</v>
      </c>
      <c r="V45">
        <v>0</v>
      </c>
      <c r="W45">
        <v>0</v>
      </c>
      <c r="X45" t="s">
        <v>29</v>
      </c>
      <c r="Y45">
        <v>0</v>
      </c>
      <c r="Z45">
        <v>0</v>
      </c>
      <c r="AA45">
        <v>-0.086</v>
      </c>
      <c r="AB45">
        <v>0</v>
      </c>
      <c r="AC45" t="s">
        <v>29</v>
      </c>
      <c r="AD45">
        <v>-0.086</v>
      </c>
      <c r="AE45">
        <v>0</v>
      </c>
      <c r="AF45">
        <v>0</v>
      </c>
      <c r="AG45">
        <v>0</v>
      </c>
      <c r="AH45" t="s">
        <v>29</v>
      </c>
      <c r="AI45">
        <v>0</v>
      </c>
      <c r="AJ45">
        <v>0</v>
      </c>
      <c r="AK45">
        <v>0</v>
      </c>
      <c r="AL45">
        <v>0</v>
      </c>
      <c r="AM45" t="s">
        <v>29</v>
      </c>
      <c r="AN45">
        <v>0</v>
      </c>
      <c r="AO45">
        <v>0</v>
      </c>
      <c r="AP45">
        <v>0.117371</v>
      </c>
      <c r="AQ45">
        <v>0.1</v>
      </c>
      <c r="AR45">
        <v>1.17371</v>
      </c>
      <c r="AS45">
        <v>0.017371</v>
      </c>
      <c r="AT45">
        <v>0</v>
      </c>
      <c r="AU45">
        <v>0.0383999999999999</v>
      </c>
      <c r="AV45">
        <v>0</v>
      </c>
      <c r="AW45" t="s">
        <v>29</v>
      </c>
      <c r="AX45">
        <v>0.0383999999999999</v>
      </c>
      <c r="AY45">
        <v>0</v>
      </c>
    </row>
    <row r="46" spans="1:51">
      <c r="A46" t="s">
        <v>69</v>
      </c>
      <c r="B46">
        <v>1.13252100000001</v>
      </c>
      <c r="C46">
        <v>0</v>
      </c>
      <c r="D46" t="s">
        <v>29</v>
      </c>
      <c r="E46">
        <v>1.13252100000001</v>
      </c>
      <c r="F46">
        <v>0</v>
      </c>
      <c r="G46">
        <v>0.716231000000011</v>
      </c>
      <c r="H46">
        <v>0</v>
      </c>
      <c r="I46" t="s">
        <v>29</v>
      </c>
      <c r="J46">
        <v>0.716231000000011</v>
      </c>
      <c r="K46">
        <v>0</v>
      </c>
      <c r="L46">
        <v>0.416289999999998</v>
      </c>
      <c r="M46">
        <v>0</v>
      </c>
      <c r="N46" t="s">
        <v>29</v>
      </c>
      <c r="O46">
        <v>0.416289999999998</v>
      </c>
      <c r="P46">
        <v>0</v>
      </c>
      <c r="Q46">
        <v>0</v>
      </c>
      <c r="R46">
        <v>0</v>
      </c>
      <c r="S46" t="s">
        <v>29</v>
      </c>
      <c r="T46">
        <v>0</v>
      </c>
      <c r="U46">
        <v>0</v>
      </c>
      <c r="V46">
        <v>0</v>
      </c>
      <c r="W46">
        <v>0</v>
      </c>
      <c r="X46" t="s">
        <v>29</v>
      </c>
      <c r="Y46">
        <v>0</v>
      </c>
      <c r="Z46">
        <v>0</v>
      </c>
      <c r="AA46">
        <v>0</v>
      </c>
      <c r="AB46">
        <v>0</v>
      </c>
      <c r="AC46" t="s">
        <v>29</v>
      </c>
      <c r="AD46">
        <v>0</v>
      </c>
      <c r="AE46">
        <v>0</v>
      </c>
      <c r="AF46">
        <v>0</v>
      </c>
      <c r="AG46">
        <v>0</v>
      </c>
      <c r="AH46" t="s">
        <v>29</v>
      </c>
      <c r="AI46">
        <v>0</v>
      </c>
      <c r="AJ46">
        <v>0</v>
      </c>
      <c r="AK46">
        <v>0</v>
      </c>
      <c r="AL46">
        <v>0</v>
      </c>
      <c r="AM46" t="s">
        <v>29</v>
      </c>
      <c r="AN46">
        <v>0</v>
      </c>
      <c r="AO46">
        <v>0</v>
      </c>
      <c r="AP46">
        <v>0.098394</v>
      </c>
      <c r="AQ46">
        <v>0</v>
      </c>
      <c r="AR46" t="s">
        <v>29</v>
      </c>
      <c r="AS46">
        <v>0.098394</v>
      </c>
      <c r="AT46">
        <v>0</v>
      </c>
      <c r="AU46">
        <v>0</v>
      </c>
      <c r="AV46">
        <v>0</v>
      </c>
      <c r="AW46" t="s">
        <v>29</v>
      </c>
      <c r="AX46">
        <v>0</v>
      </c>
      <c r="AY46">
        <v>0</v>
      </c>
    </row>
    <row r="47" spans="1:51">
      <c r="A47" t="s">
        <v>71</v>
      </c>
      <c r="B47">
        <v>0</v>
      </c>
      <c r="C47">
        <v>0</v>
      </c>
      <c r="D47" t="s">
        <v>29</v>
      </c>
      <c r="E47">
        <v>0</v>
      </c>
      <c r="F47">
        <v>0</v>
      </c>
      <c r="G47">
        <v>0</v>
      </c>
      <c r="H47">
        <v>0</v>
      </c>
      <c r="I47" t="s">
        <v>29</v>
      </c>
      <c r="J47">
        <v>0</v>
      </c>
      <c r="K47">
        <v>0</v>
      </c>
      <c r="L47">
        <v>0</v>
      </c>
      <c r="M47">
        <v>0</v>
      </c>
      <c r="N47" t="s">
        <v>29</v>
      </c>
      <c r="O47">
        <v>0</v>
      </c>
      <c r="P47">
        <v>0</v>
      </c>
      <c r="Q47">
        <v>0</v>
      </c>
      <c r="R47">
        <v>0</v>
      </c>
      <c r="S47" t="s">
        <v>29</v>
      </c>
      <c r="T47">
        <v>0</v>
      </c>
      <c r="U47">
        <v>0</v>
      </c>
      <c r="V47">
        <v>0</v>
      </c>
      <c r="W47">
        <v>0</v>
      </c>
      <c r="X47" t="s">
        <v>29</v>
      </c>
      <c r="Y47">
        <v>0</v>
      </c>
      <c r="Z47">
        <v>0</v>
      </c>
      <c r="AA47">
        <v>0</v>
      </c>
      <c r="AB47">
        <v>0</v>
      </c>
      <c r="AC47" t="s">
        <v>29</v>
      </c>
      <c r="AD47">
        <v>0</v>
      </c>
      <c r="AE47">
        <v>0</v>
      </c>
      <c r="AF47">
        <v>0</v>
      </c>
      <c r="AG47">
        <v>0</v>
      </c>
      <c r="AH47" t="s">
        <v>29</v>
      </c>
      <c r="AI47">
        <v>0</v>
      </c>
      <c r="AJ47">
        <v>0</v>
      </c>
      <c r="AK47">
        <v>0</v>
      </c>
      <c r="AL47">
        <v>0</v>
      </c>
      <c r="AM47" t="s">
        <v>29</v>
      </c>
      <c r="AN47">
        <v>0</v>
      </c>
      <c r="AO47">
        <v>0</v>
      </c>
      <c r="AP47">
        <v>0</v>
      </c>
      <c r="AQ47">
        <v>0</v>
      </c>
      <c r="AR47" t="s">
        <v>29</v>
      </c>
      <c r="AS47">
        <v>0</v>
      </c>
      <c r="AT47">
        <v>0</v>
      </c>
      <c r="AU47">
        <v>0</v>
      </c>
      <c r="AV47">
        <v>0</v>
      </c>
      <c r="AW47" t="s">
        <v>29</v>
      </c>
      <c r="AX47">
        <v>0</v>
      </c>
      <c r="AY47">
        <v>0</v>
      </c>
    </row>
    <row r="48" spans="1:51">
      <c r="A48" t="s">
        <v>72</v>
      </c>
      <c r="B48">
        <v>0</v>
      </c>
      <c r="C48">
        <v>2.99</v>
      </c>
      <c r="D48">
        <v>0</v>
      </c>
      <c r="E48">
        <v>-2.99</v>
      </c>
      <c r="F48">
        <v>0</v>
      </c>
      <c r="G48">
        <v>0</v>
      </c>
      <c r="H48">
        <v>0</v>
      </c>
      <c r="I48" t="s">
        <v>29</v>
      </c>
      <c r="J48">
        <v>0</v>
      </c>
      <c r="K48">
        <v>0</v>
      </c>
      <c r="L48">
        <v>0</v>
      </c>
      <c r="M48">
        <v>0</v>
      </c>
      <c r="N48" t="s">
        <v>29</v>
      </c>
      <c r="O48">
        <v>0</v>
      </c>
      <c r="P48">
        <v>0</v>
      </c>
      <c r="Q48">
        <v>0</v>
      </c>
      <c r="R48">
        <v>0</v>
      </c>
      <c r="S48" t="s">
        <v>29</v>
      </c>
      <c r="T48">
        <v>0</v>
      </c>
      <c r="U48">
        <v>0</v>
      </c>
      <c r="V48">
        <v>0</v>
      </c>
      <c r="W48">
        <v>2.99</v>
      </c>
      <c r="X48">
        <v>0</v>
      </c>
      <c r="Y48">
        <v>-2.99</v>
      </c>
      <c r="Z48">
        <v>0</v>
      </c>
      <c r="AA48">
        <v>0</v>
      </c>
      <c r="AB48">
        <v>0</v>
      </c>
      <c r="AC48" t="s">
        <v>29</v>
      </c>
      <c r="AD48">
        <v>0</v>
      </c>
      <c r="AE48">
        <v>0</v>
      </c>
      <c r="AF48">
        <v>0</v>
      </c>
      <c r="AG48">
        <v>0</v>
      </c>
      <c r="AH48" t="s">
        <v>29</v>
      </c>
      <c r="AI48">
        <v>0</v>
      </c>
      <c r="AJ48">
        <v>0</v>
      </c>
      <c r="AK48">
        <v>0</v>
      </c>
      <c r="AL48">
        <v>0</v>
      </c>
      <c r="AM48" t="s">
        <v>29</v>
      </c>
      <c r="AN48">
        <v>0</v>
      </c>
      <c r="AO48">
        <v>0</v>
      </c>
      <c r="AP48">
        <v>0</v>
      </c>
      <c r="AQ48">
        <v>0</v>
      </c>
      <c r="AR48" t="s">
        <v>29</v>
      </c>
      <c r="AS48">
        <v>0</v>
      </c>
      <c r="AT48">
        <v>0</v>
      </c>
      <c r="AU48">
        <v>0</v>
      </c>
      <c r="AV48">
        <v>0</v>
      </c>
      <c r="AW48" t="s">
        <v>29</v>
      </c>
      <c r="AX48">
        <v>0</v>
      </c>
      <c r="AY48">
        <v>0</v>
      </c>
    </row>
    <row r="49" spans="1:51">
      <c r="A49" t="s">
        <v>188</v>
      </c>
      <c r="B49">
        <v>0</v>
      </c>
      <c r="C49">
        <v>0</v>
      </c>
      <c r="D49" t="s">
        <v>29</v>
      </c>
      <c r="E49">
        <v>0</v>
      </c>
      <c r="F49">
        <v>0</v>
      </c>
      <c r="G49">
        <v>0</v>
      </c>
      <c r="H49">
        <v>0</v>
      </c>
      <c r="I49" t="s">
        <v>29</v>
      </c>
      <c r="J49">
        <v>0</v>
      </c>
      <c r="K49">
        <v>0</v>
      </c>
      <c r="L49">
        <v>0</v>
      </c>
      <c r="M49">
        <v>0</v>
      </c>
      <c r="N49" t="s">
        <v>29</v>
      </c>
      <c r="O49">
        <v>0</v>
      </c>
      <c r="P49">
        <v>0</v>
      </c>
      <c r="Q49">
        <v>0</v>
      </c>
      <c r="R49">
        <v>0</v>
      </c>
      <c r="S49" t="s">
        <v>29</v>
      </c>
      <c r="T49">
        <v>0</v>
      </c>
      <c r="U49">
        <v>0</v>
      </c>
      <c r="V49">
        <v>0</v>
      </c>
      <c r="W49">
        <v>0</v>
      </c>
      <c r="X49" t="s">
        <v>29</v>
      </c>
      <c r="Y49">
        <v>0</v>
      </c>
      <c r="Z49">
        <v>0</v>
      </c>
      <c r="AA49">
        <v>0</v>
      </c>
      <c r="AB49">
        <v>0</v>
      </c>
      <c r="AC49" t="s">
        <v>29</v>
      </c>
      <c r="AD49">
        <v>0</v>
      </c>
      <c r="AE49">
        <v>0</v>
      </c>
      <c r="AF49">
        <v>0</v>
      </c>
      <c r="AG49">
        <v>0</v>
      </c>
      <c r="AH49" t="s">
        <v>29</v>
      </c>
      <c r="AI49">
        <v>0</v>
      </c>
      <c r="AJ49">
        <v>0</v>
      </c>
      <c r="AK49">
        <v>0</v>
      </c>
      <c r="AL49">
        <v>0</v>
      </c>
      <c r="AM49" t="s">
        <v>29</v>
      </c>
      <c r="AN49">
        <v>0</v>
      </c>
      <c r="AO49">
        <v>0</v>
      </c>
      <c r="AP49">
        <v>0</v>
      </c>
      <c r="AQ49">
        <v>0</v>
      </c>
      <c r="AR49" t="s">
        <v>29</v>
      </c>
      <c r="AS49">
        <v>0</v>
      </c>
      <c r="AT49">
        <v>0</v>
      </c>
      <c r="AU49">
        <v>0</v>
      </c>
      <c r="AV49">
        <v>0</v>
      </c>
      <c r="AW49" t="s">
        <v>29</v>
      </c>
      <c r="AX49">
        <v>0</v>
      </c>
      <c r="AY49">
        <v>0</v>
      </c>
    </row>
    <row r="50" spans="1:51">
      <c r="A50" t="s">
        <v>73</v>
      </c>
      <c r="B50">
        <v>40.668741</v>
      </c>
      <c r="C50">
        <v>68.11555556</v>
      </c>
      <c r="D50">
        <v>0.597055117082275</v>
      </c>
      <c r="E50">
        <v>-27.44681456</v>
      </c>
      <c r="F50">
        <v>0</v>
      </c>
      <c r="G50">
        <v>9.71337399999999</v>
      </c>
      <c r="H50">
        <v>19.59444445</v>
      </c>
      <c r="I50">
        <v>0.495720816417431</v>
      </c>
      <c r="J50">
        <v>-9.88107045000001</v>
      </c>
      <c r="K50">
        <v>0</v>
      </c>
      <c r="L50">
        <v>3.28277</v>
      </c>
      <c r="M50">
        <v>3.58222223</v>
      </c>
      <c r="N50">
        <v>0.916406015380011</v>
      </c>
      <c r="O50">
        <v>-0.299452230000002</v>
      </c>
      <c r="P50">
        <v>0</v>
      </c>
      <c r="Q50">
        <v>0.1535</v>
      </c>
      <c r="R50">
        <v>0.05888889</v>
      </c>
      <c r="S50">
        <v>2.6066037244037</v>
      </c>
      <c r="T50">
        <v>0.0946111099999998</v>
      </c>
      <c r="U50">
        <v>0</v>
      </c>
      <c r="V50">
        <v>27.605097</v>
      </c>
      <c r="W50">
        <v>44.69333333</v>
      </c>
      <c r="X50">
        <v>0.617655810010267</v>
      </c>
      <c r="Y50">
        <v>-17.08823633</v>
      </c>
      <c r="Z50">
        <v>0</v>
      </c>
      <c r="AA50">
        <v>-0.086</v>
      </c>
      <c r="AB50">
        <v>0.18666666</v>
      </c>
      <c r="AC50">
        <v>-0.460714302168368</v>
      </c>
      <c r="AD50">
        <v>-0.27266666</v>
      </c>
      <c r="AE50">
        <v>0</v>
      </c>
      <c r="AF50">
        <v>0</v>
      </c>
      <c r="AG50">
        <v>0</v>
      </c>
      <c r="AH50" t="s">
        <v>29</v>
      </c>
      <c r="AI50">
        <v>0</v>
      </c>
      <c r="AJ50">
        <v>0</v>
      </c>
      <c r="AK50">
        <v>0</v>
      </c>
      <c r="AL50">
        <v>1.04</v>
      </c>
      <c r="AM50">
        <v>0</v>
      </c>
      <c r="AN50">
        <v>-1.04</v>
      </c>
      <c r="AO50">
        <v>0</v>
      </c>
      <c r="AP50">
        <v>0.614533999999999</v>
      </c>
      <c r="AQ50">
        <v>0.3</v>
      </c>
      <c r="AR50">
        <v>2.04844666666666</v>
      </c>
      <c r="AS50">
        <v>0.314533999999999</v>
      </c>
      <c r="AT50">
        <v>0</v>
      </c>
      <c r="AU50">
        <v>0.0383999999999999</v>
      </c>
      <c r="AV50">
        <v>0</v>
      </c>
      <c r="AW50" t="s">
        <v>29</v>
      </c>
      <c r="AX50">
        <v>0.0383999999999999</v>
      </c>
      <c r="AY50">
        <v>0</v>
      </c>
    </row>
    <row r="51" spans="1:51">
      <c r="A51" t="s">
        <v>74</v>
      </c>
      <c r="B51">
        <v>16.524772</v>
      </c>
      <c r="C51">
        <v>13.59186039</v>
      </c>
      <c r="D51">
        <v>1.21578441257076</v>
      </c>
      <c r="E51">
        <v>2.93291160999998</v>
      </c>
      <c r="F51">
        <v>11.619989</v>
      </c>
      <c r="G51">
        <v>11.278958</v>
      </c>
      <c r="H51">
        <v>7.72533967</v>
      </c>
      <c r="I51">
        <v>1.45999509171096</v>
      </c>
      <c r="J51">
        <v>3.55361832999998</v>
      </c>
      <c r="K51">
        <v>8.526567</v>
      </c>
      <c r="L51">
        <v>2.563659</v>
      </c>
      <c r="M51">
        <v>3.405554</v>
      </c>
      <c r="N51">
        <v>0.752787652170543</v>
      </c>
      <c r="O51">
        <v>-0.841894999999999</v>
      </c>
      <c r="P51">
        <v>2.207522</v>
      </c>
      <c r="Q51">
        <v>1.0768</v>
      </c>
      <c r="R51">
        <v>0.9555</v>
      </c>
      <c r="S51">
        <v>1.12694924123496</v>
      </c>
      <c r="T51">
        <v>0.121300000000001</v>
      </c>
      <c r="U51">
        <v>0.405899999999999</v>
      </c>
      <c r="V51">
        <v>0</v>
      </c>
      <c r="W51">
        <v>0</v>
      </c>
      <c r="X51" t="s">
        <v>29</v>
      </c>
      <c r="Y51">
        <v>0</v>
      </c>
      <c r="Z51">
        <v>0</v>
      </c>
      <c r="AA51">
        <v>1.605355</v>
      </c>
      <c r="AB51">
        <v>1.50546672</v>
      </c>
      <c r="AC51">
        <v>1.06635037405543</v>
      </c>
      <c r="AD51">
        <v>0.0998882799999992</v>
      </c>
      <c r="AE51">
        <v>0.48</v>
      </c>
      <c r="AF51">
        <v>0</v>
      </c>
      <c r="AG51">
        <v>0</v>
      </c>
      <c r="AH51" t="s">
        <v>29</v>
      </c>
      <c r="AI51">
        <v>0</v>
      </c>
      <c r="AJ51">
        <v>0</v>
      </c>
      <c r="AK51">
        <v>0.016169</v>
      </c>
      <c r="AL51">
        <v>0.02</v>
      </c>
      <c r="AM51">
        <v>0.80845</v>
      </c>
      <c r="AN51">
        <v>-0.003831</v>
      </c>
      <c r="AO51">
        <v>0.023034</v>
      </c>
      <c r="AP51">
        <v>1.842531</v>
      </c>
      <c r="AQ51">
        <v>1.53</v>
      </c>
      <c r="AR51">
        <v>1.20426862745098</v>
      </c>
      <c r="AS51">
        <v>0.312530999999999</v>
      </c>
      <c r="AT51">
        <v>6.836153</v>
      </c>
      <c r="AU51">
        <v>0.5541</v>
      </c>
      <c r="AV51">
        <v>1.675</v>
      </c>
      <c r="AW51">
        <v>0.330805970149254</v>
      </c>
      <c r="AX51">
        <v>-1.1209</v>
      </c>
      <c r="AY51">
        <v>1.3174</v>
      </c>
    </row>
    <row r="52" spans="1:51">
      <c r="A52" t="s">
        <v>75</v>
      </c>
      <c r="B52">
        <v>108.923452</v>
      </c>
      <c r="C52">
        <v>161.2049522</v>
      </c>
      <c r="D52">
        <v>0.675683038973042</v>
      </c>
      <c r="E52">
        <v>-52.2815002000001</v>
      </c>
      <c r="F52">
        <v>35.1344439999999</v>
      </c>
      <c r="G52">
        <v>44.538035</v>
      </c>
      <c r="H52">
        <v>75.81638412</v>
      </c>
      <c r="I52">
        <v>0.587446045033043</v>
      </c>
      <c r="J52">
        <v>-31.27834912</v>
      </c>
      <c r="K52">
        <v>-8.25701000000001</v>
      </c>
      <c r="L52">
        <v>17.835048</v>
      </c>
      <c r="M52">
        <v>20.82869423</v>
      </c>
      <c r="N52">
        <v>0.856272976263283</v>
      </c>
      <c r="O52">
        <v>-2.99364623000002</v>
      </c>
      <c r="P52">
        <v>7.39726499999999</v>
      </c>
      <c r="Q52">
        <v>1.9451</v>
      </c>
      <c r="R52">
        <v>1.97658889</v>
      </c>
      <c r="S52">
        <v>0.984069074677435</v>
      </c>
      <c r="T52">
        <v>-0.0314888900000008</v>
      </c>
      <c r="U52">
        <v>-1.2647</v>
      </c>
      <c r="V52">
        <v>42.760992</v>
      </c>
      <c r="W52">
        <v>57.50706785</v>
      </c>
      <c r="X52">
        <v>0.743578026122575</v>
      </c>
      <c r="Y52">
        <v>-14.74607585</v>
      </c>
      <c r="Z52">
        <v>37.121414</v>
      </c>
      <c r="AA52">
        <v>1.844277</v>
      </c>
      <c r="AB52">
        <v>5.07621711</v>
      </c>
      <c r="AC52">
        <v>0.363317202561495</v>
      </c>
      <c r="AD52">
        <v>-3.23194011</v>
      </c>
      <c r="AE52">
        <v>0.137474999999999</v>
      </c>
      <c r="AF52">
        <v>16.628899</v>
      </c>
      <c r="AG52">
        <v>16.06</v>
      </c>
      <c r="AH52">
        <v>1.03542334993773</v>
      </c>
      <c r="AI52">
        <v>0.568898999999995</v>
      </c>
      <c r="AJ52">
        <v>-121.068251</v>
      </c>
      <c r="AK52">
        <v>1.83826399999996</v>
      </c>
      <c r="AL52">
        <v>5.39</v>
      </c>
      <c r="AM52">
        <v>0.341050834879399</v>
      </c>
      <c r="AN52">
        <v>-3.55173600000004</v>
      </c>
      <c r="AO52">
        <v>2.30342499999999</v>
      </c>
      <c r="AP52">
        <v>3.723284</v>
      </c>
      <c r="AQ52">
        <v>3.24666667</v>
      </c>
      <c r="AR52">
        <v>1.14680205221067</v>
      </c>
      <c r="AS52">
        <v>0.476617329999997</v>
      </c>
      <c r="AT52">
        <v>9.82465299999999</v>
      </c>
      <c r="AU52">
        <v>4.63293799999999</v>
      </c>
      <c r="AV52">
        <v>2.59166667</v>
      </c>
      <c r="AW52">
        <v>1.78762880799018</v>
      </c>
      <c r="AX52">
        <v>2.04127132999999</v>
      </c>
      <c r="AY52">
        <v>1.6188</v>
      </c>
    </row>
    <row r="53" spans="1:51">
      <c r="A53" t="s">
        <v>76</v>
      </c>
      <c r="B53">
        <v>2.053107</v>
      </c>
      <c r="C53">
        <v>2.35358434</v>
      </c>
      <c r="D53">
        <v>0.872332027838015</v>
      </c>
      <c r="E53">
        <v>-0.300477340000003</v>
      </c>
      <c r="F53">
        <v>0</v>
      </c>
      <c r="G53">
        <v>1.779306</v>
      </c>
      <c r="H53">
        <v>1.6876</v>
      </c>
      <c r="I53">
        <v>1.05434107608438</v>
      </c>
      <c r="J53">
        <v>0.091705999999997</v>
      </c>
      <c r="K53">
        <v>0</v>
      </c>
      <c r="L53">
        <v>0.188701</v>
      </c>
      <c r="M53">
        <v>0.336118</v>
      </c>
      <c r="N53">
        <v>0.561412956164205</v>
      </c>
      <c r="O53">
        <v>-0.147417</v>
      </c>
      <c r="P53">
        <v>0</v>
      </c>
      <c r="Q53">
        <v>0.0511000000000001</v>
      </c>
      <c r="R53">
        <v>0.0782</v>
      </c>
      <c r="S53">
        <v>0.653452685421996</v>
      </c>
      <c r="T53">
        <v>-0.0270999999999999</v>
      </c>
      <c r="U53">
        <v>0</v>
      </c>
      <c r="V53">
        <v>0</v>
      </c>
      <c r="W53">
        <v>0</v>
      </c>
      <c r="X53" t="s">
        <v>29</v>
      </c>
      <c r="Y53">
        <v>0</v>
      </c>
      <c r="Z53">
        <v>0</v>
      </c>
      <c r="AA53">
        <v>0.034</v>
      </c>
      <c r="AB53">
        <v>0.25166634</v>
      </c>
      <c r="AC53">
        <v>0.135099513109302</v>
      </c>
      <c r="AD53">
        <v>-0.21766634</v>
      </c>
      <c r="AE53">
        <v>0</v>
      </c>
      <c r="AF53">
        <v>0</v>
      </c>
      <c r="AG53">
        <v>0</v>
      </c>
      <c r="AH53" t="s">
        <v>29</v>
      </c>
      <c r="AI53">
        <v>0</v>
      </c>
      <c r="AJ53">
        <v>0</v>
      </c>
      <c r="AK53">
        <v>0</v>
      </c>
      <c r="AL53">
        <v>0</v>
      </c>
      <c r="AM53" t="s">
        <v>29</v>
      </c>
      <c r="AN53">
        <v>0</v>
      </c>
      <c r="AO53">
        <v>0</v>
      </c>
      <c r="AP53">
        <v>0</v>
      </c>
      <c r="AQ53">
        <v>0</v>
      </c>
      <c r="AR53" t="s">
        <v>29</v>
      </c>
      <c r="AS53">
        <v>0</v>
      </c>
      <c r="AT53">
        <v>0</v>
      </c>
      <c r="AU53">
        <v>0</v>
      </c>
      <c r="AV53">
        <v>0.2</v>
      </c>
      <c r="AW53">
        <v>0</v>
      </c>
      <c r="AX53">
        <v>-0.2</v>
      </c>
      <c r="AY53">
        <v>0</v>
      </c>
    </row>
    <row r="54" spans="1:51">
      <c r="A54" t="s">
        <v>77</v>
      </c>
      <c r="B54">
        <v>11.8661189999999</v>
      </c>
      <c r="C54">
        <v>18.320658</v>
      </c>
      <c r="D54">
        <v>0.647690656088875</v>
      </c>
      <c r="E54">
        <v>-6.4545390000001</v>
      </c>
      <c r="F54">
        <v>21.469148</v>
      </c>
      <c r="G54">
        <v>0.00399999999999868</v>
      </c>
      <c r="H54">
        <v>0.3652</v>
      </c>
      <c r="I54">
        <v>0.010952902519164</v>
      </c>
      <c r="J54">
        <v>-0.361200000000001</v>
      </c>
      <c r="K54">
        <v>2.03045799999999</v>
      </c>
      <c r="L54">
        <v>0.118383</v>
      </c>
      <c r="M54">
        <v>0.145558</v>
      </c>
      <c r="N54">
        <v>0.813304662059111</v>
      </c>
      <c r="O54">
        <v>-0.0271749999999999</v>
      </c>
      <c r="P54">
        <v>0.327342</v>
      </c>
      <c r="Q54">
        <v>0</v>
      </c>
      <c r="R54">
        <v>0</v>
      </c>
      <c r="S54" t="s">
        <v>29</v>
      </c>
      <c r="T54">
        <v>0</v>
      </c>
      <c r="U54">
        <v>0.065</v>
      </c>
      <c r="V54">
        <v>11.7227359999999</v>
      </c>
      <c r="W54">
        <v>17.7899</v>
      </c>
      <c r="X54">
        <v>0.658954575348928</v>
      </c>
      <c r="Y54">
        <v>-6.0671640000001</v>
      </c>
      <c r="Z54">
        <v>18.734248</v>
      </c>
      <c r="AA54">
        <v>0.021</v>
      </c>
      <c r="AB54">
        <v>0.02</v>
      </c>
      <c r="AC54">
        <v>1.05</v>
      </c>
      <c r="AD54">
        <v>0.001</v>
      </c>
      <c r="AE54">
        <v>0.3121</v>
      </c>
      <c r="AF54">
        <v>0</v>
      </c>
      <c r="AG54">
        <v>0</v>
      </c>
      <c r="AH54" t="s">
        <v>29</v>
      </c>
      <c r="AI54">
        <v>0</v>
      </c>
      <c r="AJ54">
        <v>0</v>
      </c>
      <c r="AK54">
        <v>0</v>
      </c>
      <c r="AL54">
        <v>1</v>
      </c>
      <c r="AM54">
        <v>0</v>
      </c>
      <c r="AN54">
        <v>-1</v>
      </c>
      <c r="AO54">
        <v>0</v>
      </c>
      <c r="AP54">
        <v>0</v>
      </c>
      <c r="AQ54">
        <v>0</v>
      </c>
      <c r="AR54" t="s">
        <v>29</v>
      </c>
      <c r="AS54">
        <v>0</v>
      </c>
      <c r="AT54">
        <v>0</v>
      </c>
      <c r="AU54">
        <v>0</v>
      </c>
      <c r="AV54">
        <v>0.4</v>
      </c>
      <c r="AW54">
        <v>0</v>
      </c>
      <c r="AX54">
        <v>-0.4</v>
      </c>
      <c r="AY54">
        <v>0</v>
      </c>
    </row>
    <row r="55" spans="1:51">
      <c r="A55" t="s">
        <v>78</v>
      </c>
      <c r="B55">
        <v>8.2711939999999</v>
      </c>
      <c r="C55">
        <v>19.4</v>
      </c>
      <c r="D55">
        <v>0.426350206185562</v>
      </c>
      <c r="E55">
        <v>-11.1288060000001</v>
      </c>
      <c r="F55">
        <v>16.825335</v>
      </c>
      <c r="G55">
        <v>0.209</v>
      </c>
      <c r="H55">
        <v>0</v>
      </c>
      <c r="I55" t="s">
        <v>29</v>
      </c>
      <c r="J55">
        <v>0.209</v>
      </c>
      <c r="K55">
        <v>0.399999999999998</v>
      </c>
      <c r="L55">
        <v>0.118383</v>
      </c>
      <c r="M55">
        <v>0</v>
      </c>
      <c r="N55" t="s">
        <v>29</v>
      </c>
      <c r="O55">
        <v>0.118383</v>
      </c>
      <c r="P55">
        <v>0.133707</v>
      </c>
      <c r="Q55">
        <v>0</v>
      </c>
      <c r="R55">
        <v>0</v>
      </c>
      <c r="S55" t="s">
        <v>29</v>
      </c>
      <c r="T55">
        <v>0</v>
      </c>
      <c r="U55">
        <v>0</v>
      </c>
      <c r="V55">
        <v>7.9438109999999</v>
      </c>
      <c r="W55">
        <v>19.4</v>
      </c>
      <c r="X55">
        <v>0.409474793814428</v>
      </c>
      <c r="Y55">
        <v>-11.4561890000001</v>
      </c>
      <c r="Z55">
        <v>16.216628</v>
      </c>
      <c r="AA55">
        <v>0</v>
      </c>
      <c r="AB55">
        <v>0</v>
      </c>
      <c r="AC55" t="s">
        <v>29</v>
      </c>
      <c r="AD55">
        <v>0</v>
      </c>
      <c r="AE55">
        <v>0.0749999999999999</v>
      </c>
      <c r="AF55">
        <v>0</v>
      </c>
      <c r="AG55">
        <v>0</v>
      </c>
      <c r="AH55" t="s">
        <v>29</v>
      </c>
      <c r="AI55">
        <v>0</v>
      </c>
      <c r="AJ55">
        <v>0</v>
      </c>
      <c r="AK55">
        <v>0</v>
      </c>
      <c r="AL55">
        <v>0</v>
      </c>
      <c r="AM55" t="s">
        <v>29</v>
      </c>
      <c r="AN55">
        <v>0</v>
      </c>
      <c r="AO55">
        <v>0</v>
      </c>
      <c r="AP55">
        <v>0.0437769999999999</v>
      </c>
      <c r="AQ55">
        <v>0</v>
      </c>
      <c r="AR55" t="s">
        <v>29</v>
      </c>
      <c r="AS55">
        <v>0.0437769999999999</v>
      </c>
      <c r="AT55">
        <v>0</v>
      </c>
      <c r="AU55">
        <v>0</v>
      </c>
      <c r="AV55">
        <v>0</v>
      </c>
      <c r="AW55" t="s">
        <v>29</v>
      </c>
      <c r="AX55">
        <v>0</v>
      </c>
      <c r="AY55">
        <v>0</v>
      </c>
    </row>
    <row r="56" spans="1:51">
      <c r="A56" t="s">
        <v>79</v>
      </c>
      <c r="B56">
        <v>1.671425</v>
      </c>
      <c r="C56">
        <v>2.955918</v>
      </c>
      <c r="D56">
        <v>0.565450394767379</v>
      </c>
      <c r="E56">
        <v>-1.284493</v>
      </c>
      <c r="F56">
        <v>3.18076900000001</v>
      </c>
      <c r="G56">
        <v>0.153</v>
      </c>
      <c r="H56">
        <v>0.4018</v>
      </c>
      <c r="I56">
        <v>0.380786460925833</v>
      </c>
      <c r="J56">
        <v>-0.2488</v>
      </c>
      <c r="K56">
        <v>0.378076999999999</v>
      </c>
      <c r="L56">
        <v>0.118383</v>
      </c>
      <c r="M56">
        <v>0.141218</v>
      </c>
      <c r="N56">
        <v>0.838299650186238</v>
      </c>
      <c r="O56">
        <v>-0.0228349999999999</v>
      </c>
      <c r="P56">
        <v>0.125055</v>
      </c>
      <c r="Q56">
        <v>0</v>
      </c>
      <c r="R56">
        <v>0</v>
      </c>
      <c r="S56" t="s">
        <v>29</v>
      </c>
      <c r="T56">
        <v>0</v>
      </c>
      <c r="U56">
        <v>0</v>
      </c>
      <c r="V56">
        <v>1.309745</v>
      </c>
      <c r="W56">
        <v>2.3929</v>
      </c>
      <c r="X56">
        <v>0.547346316185382</v>
      </c>
      <c r="Y56">
        <v>-1.083155</v>
      </c>
      <c r="Z56">
        <v>2.67763700000001</v>
      </c>
      <c r="AA56">
        <v>0.090297</v>
      </c>
      <c r="AB56">
        <v>0.02</v>
      </c>
      <c r="AC56">
        <v>4.51485</v>
      </c>
      <c r="AD56">
        <v>0.070297</v>
      </c>
      <c r="AE56">
        <v>0</v>
      </c>
      <c r="AF56">
        <v>0</v>
      </c>
      <c r="AG56">
        <v>0</v>
      </c>
      <c r="AH56" t="s">
        <v>29</v>
      </c>
      <c r="AI56">
        <v>0</v>
      </c>
      <c r="AJ56">
        <v>0</v>
      </c>
      <c r="AK56">
        <v>0</v>
      </c>
      <c r="AL56">
        <v>0</v>
      </c>
      <c r="AM56" t="s">
        <v>29</v>
      </c>
      <c r="AN56">
        <v>0</v>
      </c>
      <c r="AO56">
        <v>0</v>
      </c>
      <c r="AP56">
        <v>0</v>
      </c>
      <c r="AQ56">
        <v>0</v>
      </c>
      <c r="AR56" t="s">
        <v>29</v>
      </c>
      <c r="AS56">
        <v>0</v>
      </c>
      <c r="AT56">
        <v>0</v>
      </c>
      <c r="AU56">
        <v>0</v>
      </c>
      <c r="AV56">
        <v>0</v>
      </c>
      <c r="AW56" t="s">
        <v>29</v>
      </c>
      <c r="AX56">
        <v>0</v>
      </c>
      <c r="AY56">
        <v>0</v>
      </c>
    </row>
    <row r="57" spans="1:51">
      <c r="A57" t="s">
        <v>80</v>
      </c>
      <c r="B57">
        <v>0.975977999999997</v>
      </c>
      <c r="C57">
        <v>-0.70567</v>
      </c>
      <c r="D57">
        <v>-1.38305156801337</v>
      </c>
      <c r="E57">
        <v>1.681648</v>
      </c>
      <c r="F57">
        <v>6.564886</v>
      </c>
      <c r="G57">
        <v>0.00799999999999847</v>
      </c>
      <c r="H57">
        <v>0</v>
      </c>
      <c r="I57" t="s">
        <v>29</v>
      </c>
      <c r="J57">
        <v>0.00799999999999847</v>
      </c>
      <c r="K57">
        <v>3.654</v>
      </c>
      <c r="L57">
        <v>0.149478</v>
      </c>
      <c r="M57">
        <v>0</v>
      </c>
      <c r="N57" t="s">
        <v>29</v>
      </c>
      <c r="O57">
        <v>0.149478</v>
      </c>
      <c r="P57">
        <v>1.078257</v>
      </c>
      <c r="Q57">
        <v>-0.00799999999999999</v>
      </c>
      <c r="R57">
        <v>0</v>
      </c>
      <c r="S57" t="s">
        <v>29</v>
      </c>
      <c r="T57">
        <v>-0.00799999999999999</v>
      </c>
      <c r="U57">
        <v>0.3227</v>
      </c>
      <c r="V57">
        <v>0</v>
      </c>
      <c r="W57">
        <v>-0.70567</v>
      </c>
      <c r="X57">
        <v>0</v>
      </c>
      <c r="Y57">
        <v>0.70567</v>
      </c>
      <c r="Z57">
        <v>1.108376</v>
      </c>
      <c r="AA57">
        <v>0.826499999999999</v>
      </c>
      <c r="AB57">
        <v>0</v>
      </c>
      <c r="AC57" t="s">
        <v>29</v>
      </c>
      <c r="AD57">
        <v>0.826499999999999</v>
      </c>
      <c r="AE57">
        <v>0.401552999999999</v>
      </c>
      <c r="AF57">
        <v>0.895413</v>
      </c>
      <c r="AG57">
        <v>0</v>
      </c>
      <c r="AH57" t="s">
        <v>29</v>
      </c>
      <c r="AI57">
        <v>0.895413</v>
      </c>
      <c r="AJ57">
        <v>0</v>
      </c>
      <c r="AK57">
        <v>0</v>
      </c>
      <c r="AL57">
        <v>0</v>
      </c>
      <c r="AM57" t="s">
        <v>29</v>
      </c>
      <c r="AN57">
        <v>0</v>
      </c>
      <c r="AO57">
        <v>0</v>
      </c>
      <c r="AP57">
        <v>0.211177</v>
      </c>
      <c r="AQ57">
        <v>0</v>
      </c>
      <c r="AR57" t="s">
        <v>29</v>
      </c>
      <c r="AS57">
        <v>0.211177</v>
      </c>
      <c r="AT57">
        <v>0.718064</v>
      </c>
      <c r="AU57">
        <v>0.8436</v>
      </c>
      <c r="AV57">
        <v>0</v>
      </c>
      <c r="AW57" t="s">
        <v>29</v>
      </c>
      <c r="AX57">
        <v>0.8436</v>
      </c>
      <c r="AY57">
        <v>0.6904</v>
      </c>
    </row>
    <row r="58" spans="1:51">
      <c r="A58" t="s">
        <v>81</v>
      </c>
      <c r="B58">
        <v>0</v>
      </c>
      <c r="C58">
        <v>0</v>
      </c>
      <c r="D58" t="s">
        <v>29</v>
      </c>
      <c r="E58">
        <v>0</v>
      </c>
      <c r="F58">
        <v>0</v>
      </c>
      <c r="G58">
        <v>0</v>
      </c>
      <c r="H58">
        <v>0</v>
      </c>
      <c r="I58" t="s">
        <v>29</v>
      </c>
      <c r="J58">
        <v>0</v>
      </c>
      <c r="K58">
        <v>0</v>
      </c>
      <c r="L58">
        <v>0</v>
      </c>
      <c r="M58">
        <v>0</v>
      </c>
      <c r="N58" t="s">
        <v>29</v>
      </c>
      <c r="O58">
        <v>0</v>
      </c>
      <c r="P58">
        <v>0</v>
      </c>
      <c r="Q58">
        <v>0</v>
      </c>
      <c r="R58">
        <v>0</v>
      </c>
      <c r="S58" t="s">
        <v>29</v>
      </c>
      <c r="T58">
        <v>0</v>
      </c>
      <c r="U58">
        <v>0</v>
      </c>
      <c r="V58">
        <v>0</v>
      </c>
      <c r="W58">
        <v>0</v>
      </c>
      <c r="X58" t="s">
        <v>29</v>
      </c>
      <c r="Y58">
        <v>0</v>
      </c>
      <c r="Z58">
        <v>0</v>
      </c>
      <c r="AA58">
        <v>0</v>
      </c>
      <c r="AB58">
        <v>0</v>
      </c>
      <c r="AC58" t="s">
        <v>29</v>
      </c>
      <c r="AD58">
        <v>0</v>
      </c>
      <c r="AE58">
        <v>0</v>
      </c>
      <c r="AF58">
        <v>0</v>
      </c>
      <c r="AG58">
        <v>0</v>
      </c>
      <c r="AH58" t="s">
        <v>29</v>
      </c>
      <c r="AI58">
        <v>0</v>
      </c>
      <c r="AJ58">
        <v>0</v>
      </c>
      <c r="AK58">
        <v>0</v>
      </c>
      <c r="AL58">
        <v>0</v>
      </c>
      <c r="AM58" t="s">
        <v>29</v>
      </c>
      <c r="AN58">
        <v>0</v>
      </c>
      <c r="AO58">
        <v>0</v>
      </c>
      <c r="AP58">
        <v>0</v>
      </c>
      <c r="AQ58">
        <v>0</v>
      </c>
      <c r="AR58" t="s">
        <v>29</v>
      </c>
      <c r="AS58">
        <v>0</v>
      </c>
      <c r="AT58">
        <v>0</v>
      </c>
      <c r="AU58">
        <v>0</v>
      </c>
      <c r="AV58">
        <v>0</v>
      </c>
      <c r="AW58" t="s">
        <v>29</v>
      </c>
      <c r="AX58">
        <v>0</v>
      </c>
      <c r="AY58">
        <v>0</v>
      </c>
    </row>
    <row r="59" spans="1:51">
      <c r="A59" t="s">
        <v>82</v>
      </c>
      <c r="B59">
        <v>0</v>
      </c>
      <c r="C59">
        <v>0</v>
      </c>
      <c r="D59" t="s">
        <v>29</v>
      </c>
      <c r="E59">
        <v>0</v>
      </c>
      <c r="F59">
        <v>0</v>
      </c>
      <c r="G59">
        <v>0</v>
      </c>
      <c r="H59">
        <v>0</v>
      </c>
      <c r="I59" t="s">
        <v>29</v>
      </c>
      <c r="J59">
        <v>0</v>
      </c>
      <c r="K59">
        <v>0</v>
      </c>
      <c r="L59">
        <v>0</v>
      </c>
      <c r="M59">
        <v>0</v>
      </c>
      <c r="N59" t="s">
        <v>29</v>
      </c>
      <c r="O59">
        <v>0</v>
      </c>
      <c r="P59">
        <v>0</v>
      </c>
      <c r="Q59">
        <v>0</v>
      </c>
      <c r="R59">
        <v>0</v>
      </c>
      <c r="S59" t="s">
        <v>29</v>
      </c>
      <c r="T59">
        <v>0</v>
      </c>
      <c r="U59">
        <v>0</v>
      </c>
      <c r="V59">
        <v>0</v>
      </c>
      <c r="W59">
        <v>0</v>
      </c>
      <c r="X59" t="s">
        <v>29</v>
      </c>
      <c r="Y59">
        <v>0</v>
      </c>
      <c r="Z59">
        <v>0</v>
      </c>
      <c r="AA59">
        <v>0</v>
      </c>
      <c r="AB59">
        <v>0</v>
      </c>
      <c r="AC59" t="s">
        <v>29</v>
      </c>
      <c r="AD59">
        <v>0</v>
      </c>
      <c r="AE59">
        <v>0</v>
      </c>
      <c r="AF59">
        <v>0</v>
      </c>
      <c r="AG59">
        <v>0</v>
      </c>
      <c r="AH59" t="s">
        <v>29</v>
      </c>
      <c r="AI59">
        <v>0</v>
      </c>
      <c r="AJ59">
        <v>0</v>
      </c>
      <c r="AK59">
        <v>0</v>
      </c>
      <c r="AL59">
        <v>0</v>
      </c>
      <c r="AM59" t="s">
        <v>29</v>
      </c>
      <c r="AN59">
        <v>0</v>
      </c>
      <c r="AO59">
        <v>0</v>
      </c>
      <c r="AP59">
        <v>0</v>
      </c>
      <c r="AQ59">
        <v>0</v>
      </c>
      <c r="AR59" t="s">
        <v>29</v>
      </c>
      <c r="AS59">
        <v>0</v>
      </c>
      <c r="AT59">
        <v>0</v>
      </c>
      <c r="AU59">
        <v>0</v>
      </c>
      <c r="AV59">
        <v>0</v>
      </c>
      <c r="AW59" t="s">
        <v>29</v>
      </c>
      <c r="AX59">
        <v>0</v>
      </c>
      <c r="AY59">
        <v>0</v>
      </c>
    </row>
    <row r="60" spans="1:51">
      <c r="A60" t="s">
        <v>83</v>
      </c>
      <c r="B60">
        <v>0</v>
      </c>
      <c r="C60">
        <v>0</v>
      </c>
      <c r="D60" t="s">
        <v>29</v>
      </c>
      <c r="E60">
        <v>0</v>
      </c>
      <c r="F60">
        <v>0</v>
      </c>
      <c r="G60">
        <v>0</v>
      </c>
      <c r="H60">
        <v>0</v>
      </c>
      <c r="I60" t="s">
        <v>29</v>
      </c>
      <c r="J60">
        <v>0</v>
      </c>
      <c r="K60">
        <v>0</v>
      </c>
      <c r="L60">
        <v>0</v>
      </c>
      <c r="M60">
        <v>0</v>
      </c>
      <c r="N60" t="s">
        <v>29</v>
      </c>
      <c r="O60">
        <v>0</v>
      </c>
      <c r="P60">
        <v>0</v>
      </c>
      <c r="Q60">
        <v>0</v>
      </c>
      <c r="R60">
        <v>0</v>
      </c>
      <c r="S60" t="s">
        <v>29</v>
      </c>
      <c r="T60">
        <v>0</v>
      </c>
      <c r="U60">
        <v>0</v>
      </c>
      <c r="V60">
        <v>0</v>
      </c>
      <c r="W60">
        <v>0</v>
      </c>
      <c r="X60" t="s">
        <v>29</v>
      </c>
      <c r="Y60">
        <v>0</v>
      </c>
      <c r="Z60">
        <v>0</v>
      </c>
      <c r="AA60">
        <v>0</v>
      </c>
      <c r="AB60">
        <v>0</v>
      </c>
      <c r="AC60" t="s">
        <v>29</v>
      </c>
      <c r="AD60">
        <v>0</v>
      </c>
      <c r="AE60">
        <v>0</v>
      </c>
      <c r="AF60">
        <v>0</v>
      </c>
      <c r="AG60">
        <v>0</v>
      </c>
      <c r="AH60" t="s">
        <v>29</v>
      </c>
      <c r="AI60">
        <v>0</v>
      </c>
      <c r="AJ60">
        <v>0</v>
      </c>
      <c r="AK60">
        <v>0</v>
      </c>
      <c r="AL60">
        <v>0</v>
      </c>
      <c r="AM60" t="s">
        <v>29</v>
      </c>
      <c r="AN60">
        <v>0</v>
      </c>
      <c r="AO60">
        <v>0</v>
      </c>
      <c r="AP60">
        <v>0</v>
      </c>
      <c r="AQ60">
        <v>0</v>
      </c>
      <c r="AR60" t="s">
        <v>29</v>
      </c>
      <c r="AS60">
        <v>0</v>
      </c>
      <c r="AT60">
        <v>0</v>
      </c>
      <c r="AU60">
        <v>0</v>
      </c>
      <c r="AV60">
        <v>0</v>
      </c>
      <c r="AW60" t="s">
        <v>29</v>
      </c>
      <c r="AX60">
        <v>0</v>
      </c>
      <c r="AY60">
        <v>0</v>
      </c>
    </row>
    <row r="61" spans="1:51">
      <c r="A61" t="s">
        <v>84</v>
      </c>
      <c r="B61">
        <v>24.8378229999998</v>
      </c>
      <c r="C61">
        <v>42.32449034</v>
      </c>
      <c r="D61">
        <v>0.586842813710767</v>
      </c>
      <c r="E61">
        <v>-17.4866673400002</v>
      </c>
      <c r="F61">
        <v>48.040138</v>
      </c>
      <c r="G61">
        <v>2.15330599999999</v>
      </c>
      <c r="H61">
        <v>2.4546</v>
      </c>
      <c r="I61">
        <v>0.877253320296583</v>
      </c>
      <c r="J61">
        <v>-0.301294000000007</v>
      </c>
      <c r="K61">
        <v>6.46253499999998</v>
      </c>
      <c r="L61">
        <v>0.693328</v>
      </c>
      <c r="M61">
        <v>0.622894</v>
      </c>
      <c r="N61">
        <v>1.11307541893163</v>
      </c>
      <c r="O61">
        <v>0.0704340000000003</v>
      </c>
      <c r="P61">
        <v>1.664361</v>
      </c>
      <c r="Q61">
        <v>0.0431000000000001</v>
      </c>
      <c r="R61">
        <v>0.0782</v>
      </c>
      <c r="S61">
        <v>0.551150895140666</v>
      </c>
      <c r="T61">
        <v>-0.0350999999999999</v>
      </c>
      <c r="U61">
        <v>0.3877</v>
      </c>
      <c r="V61">
        <v>20.9762919999998</v>
      </c>
      <c r="W61">
        <v>38.87713</v>
      </c>
      <c r="X61">
        <v>0.539553511280277</v>
      </c>
      <c r="Y61">
        <v>-17.9008380000002</v>
      </c>
      <c r="Z61">
        <v>38.736889</v>
      </c>
      <c r="AA61">
        <v>0.971796999999999</v>
      </c>
      <c r="AB61">
        <v>0.29166634</v>
      </c>
      <c r="AC61">
        <v>3.33187916027608</v>
      </c>
      <c r="AD61">
        <v>0.680130659999999</v>
      </c>
      <c r="AE61">
        <v>0.788652999999998</v>
      </c>
      <c r="AF61">
        <v>0.895413</v>
      </c>
      <c r="AG61">
        <v>0</v>
      </c>
      <c r="AH61" t="s">
        <v>29</v>
      </c>
      <c r="AI61">
        <v>0.895413</v>
      </c>
      <c r="AJ61">
        <v>0</v>
      </c>
      <c r="AK61">
        <v>0</v>
      </c>
      <c r="AL61">
        <v>1</v>
      </c>
      <c r="AM61">
        <v>0</v>
      </c>
      <c r="AN61">
        <v>-1</v>
      </c>
      <c r="AO61">
        <v>0</v>
      </c>
      <c r="AP61">
        <v>0.254954</v>
      </c>
      <c r="AQ61">
        <v>0</v>
      </c>
      <c r="AR61" t="s">
        <v>29</v>
      </c>
      <c r="AS61">
        <v>0.254954</v>
      </c>
      <c r="AT61">
        <v>0.718064</v>
      </c>
      <c r="AU61">
        <v>0.8436</v>
      </c>
      <c r="AV61">
        <v>0.6</v>
      </c>
      <c r="AW61">
        <v>1.406</v>
      </c>
      <c r="AX61">
        <v>0.2436</v>
      </c>
      <c r="AY61">
        <v>0.6904</v>
      </c>
    </row>
    <row r="62" spans="1:51">
      <c r="A62" t="s">
        <v>85</v>
      </c>
      <c r="B62">
        <v>7.51826999999998</v>
      </c>
      <c r="C62">
        <v>3.12</v>
      </c>
      <c r="D62">
        <v>2.40970192307692</v>
      </c>
      <c r="E62">
        <v>4.39826999999998</v>
      </c>
      <c r="F62">
        <v>0</v>
      </c>
      <c r="G62">
        <v>1.07284599999999</v>
      </c>
      <c r="H62">
        <v>1.61</v>
      </c>
      <c r="I62">
        <v>0.666363975155274</v>
      </c>
      <c r="J62">
        <v>-0.537154000000008</v>
      </c>
      <c r="K62">
        <v>0</v>
      </c>
      <c r="L62">
        <v>0.142602000000001</v>
      </c>
      <c r="M62">
        <v>0.3</v>
      </c>
      <c r="N62">
        <v>0.475340000000003</v>
      </c>
      <c r="O62">
        <v>-0.157397999999999</v>
      </c>
      <c r="P62">
        <v>0</v>
      </c>
      <c r="Q62">
        <v>0.0270999999999999</v>
      </c>
      <c r="R62">
        <v>0.055</v>
      </c>
      <c r="S62">
        <v>0.492727272727271</v>
      </c>
      <c r="T62">
        <v>-0.0279000000000001</v>
      </c>
      <c r="U62">
        <v>0</v>
      </c>
      <c r="V62">
        <v>6.29022199999999</v>
      </c>
      <c r="W62">
        <v>1.05272727</v>
      </c>
      <c r="X62">
        <v>5.9751677184158</v>
      </c>
      <c r="Y62">
        <v>5.23749472999999</v>
      </c>
      <c r="Z62">
        <v>0</v>
      </c>
      <c r="AA62">
        <v>-0.0145</v>
      </c>
      <c r="AB62">
        <v>0.10227273</v>
      </c>
      <c r="AC62">
        <v>-0.141777773997037</v>
      </c>
      <c r="AD62">
        <v>-0.11677273</v>
      </c>
      <c r="AE62">
        <v>0</v>
      </c>
      <c r="AF62">
        <v>0</v>
      </c>
      <c r="AG62">
        <v>0</v>
      </c>
      <c r="AH62" t="s">
        <v>29</v>
      </c>
      <c r="AI62">
        <v>0</v>
      </c>
      <c r="AJ62">
        <v>0</v>
      </c>
      <c r="AK62">
        <v>0.276876999999999</v>
      </c>
      <c r="AL62">
        <v>0</v>
      </c>
      <c r="AM62" t="s">
        <v>29</v>
      </c>
      <c r="AN62">
        <v>0.276876999999999</v>
      </c>
      <c r="AO62">
        <v>0</v>
      </c>
      <c r="AP62">
        <v>0.352039</v>
      </c>
      <c r="AQ62">
        <v>0</v>
      </c>
      <c r="AR62" t="s">
        <v>29</v>
      </c>
      <c r="AS62">
        <v>0.352039</v>
      </c>
      <c r="AT62">
        <v>0</v>
      </c>
      <c r="AU62">
        <v>1.632</v>
      </c>
      <c r="AV62">
        <v>0</v>
      </c>
      <c r="AW62" t="s">
        <v>29</v>
      </c>
      <c r="AX62">
        <v>1.632</v>
      </c>
      <c r="AY62">
        <v>0</v>
      </c>
    </row>
    <row r="63" spans="1:51">
      <c r="A63" t="s">
        <v>86</v>
      </c>
      <c r="B63">
        <v>0.44090999999999</v>
      </c>
      <c r="C63">
        <v>1.26</v>
      </c>
      <c r="D63">
        <v>0.349928571428563</v>
      </c>
      <c r="E63">
        <v>-0.81909000000001</v>
      </c>
      <c r="F63">
        <v>0</v>
      </c>
      <c r="G63">
        <v>0.157365</v>
      </c>
      <c r="H63">
        <v>0</v>
      </c>
      <c r="I63" t="s">
        <v>29</v>
      </c>
      <c r="J63">
        <v>0.157365</v>
      </c>
      <c r="K63">
        <v>0</v>
      </c>
      <c r="L63">
        <v>0.124076</v>
      </c>
      <c r="M63">
        <v>0</v>
      </c>
      <c r="N63" t="s">
        <v>29</v>
      </c>
      <c r="O63">
        <v>0.124076</v>
      </c>
      <c r="P63">
        <v>0</v>
      </c>
      <c r="Q63">
        <v>0</v>
      </c>
      <c r="R63">
        <v>0</v>
      </c>
      <c r="S63" t="s">
        <v>29</v>
      </c>
      <c r="T63">
        <v>0</v>
      </c>
      <c r="U63">
        <v>0</v>
      </c>
      <c r="V63">
        <v>0.15946899999999</v>
      </c>
      <c r="W63">
        <v>1.26</v>
      </c>
      <c r="X63">
        <v>0.12656269841269</v>
      </c>
      <c r="Y63">
        <v>-1.10053100000001</v>
      </c>
      <c r="Z63">
        <v>0</v>
      </c>
      <c r="AA63">
        <v>0</v>
      </c>
      <c r="AB63">
        <v>0</v>
      </c>
      <c r="AC63" t="s">
        <v>29</v>
      </c>
      <c r="AD63">
        <v>0</v>
      </c>
      <c r="AE63">
        <v>0</v>
      </c>
      <c r="AF63">
        <v>0</v>
      </c>
      <c r="AG63">
        <v>0</v>
      </c>
      <c r="AH63" t="s">
        <v>29</v>
      </c>
      <c r="AI63">
        <v>0</v>
      </c>
      <c r="AJ63">
        <v>0</v>
      </c>
      <c r="AK63">
        <v>0</v>
      </c>
      <c r="AL63">
        <v>0</v>
      </c>
      <c r="AM63" t="s">
        <v>29</v>
      </c>
      <c r="AN63">
        <v>0</v>
      </c>
      <c r="AO63">
        <v>0</v>
      </c>
      <c r="AP63">
        <v>0</v>
      </c>
      <c r="AQ63">
        <v>0</v>
      </c>
      <c r="AR63" t="s">
        <v>29</v>
      </c>
      <c r="AS63">
        <v>0</v>
      </c>
      <c r="AT63">
        <v>0</v>
      </c>
      <c r="AU63">
        <v>0</v>
      </c>
      <c r="AV63">
        <v>0</v>
      </c>
      <c r="AW63" t="s">
        <v>29</v>
      </c>
      <c r="AX63">
        <v>0</v>
      </c>
      <c r="AY63">
        <v>0</v>
      </c>
    </row>
    <row r="64" spans="1:51">
      <c r="A64" t="s">
        <v>87</v>
      </c>
      <c r="B64">
        <v>2.39249199999998</v>
      </c>
      <c r="C64">
        <v>6.26</v>
      </c>
      <c r="D64">
        <v>0.382187220447281</v>
      </c>
      <c r="E64">
        <v>-3.86750800000002</v>
      </c>
      <c r="F64">
        <v>0</v>
      </c>
      <c r="G64">
        <v>1.78567299999998</v>
      </c>
      <c r="H64">
        <v>17.80666667</v>
      </c>
      <c r="I64">
        <v>0.10028114936348</v>
      </c>
      <c r="J64">
        <v>-16.02099367</v>
      </c>
      <c r="K64">
        <v>0</v>
      </c>
      <c r="L64">
        <v>1.192985</v>
      </c>
      <c r="M64">
        <v>0</v>
      </c>
      <c r="N64" t="s">
        <v>29</v>
      </c>
      <c r="O64">
        <v>1.192985</v>
      </c>
      <c r="P64">
        <v>0</v>
      </c>
      <c r="Q64">
        <v>0.115</v>
      </c>
      <c r="R64">
        <v>0</v>
      </c>
      <c r="S64" t="s">
        <v>29</v>
      </c>
      <c r="T64">
        <v>0.115</v>
      </c>
      <c r="U64">
        <v>0</v>
      </c>
      <c r="V64">
        <v>-0.770166</v>
      </c>
      <c r="W64">
        <v>-11.54666667</v>
      </c>
      <c r="X64">
        <v>0.0667002886643475</v>
      </c>
      <c r="Y64">
        <v>10.77650067</v>
      </c>
      <c r="Z64">
        <v>0</v>
      </c>
      <c r="AA64">
        <v>0.068999999999999</v>
      </c>
      <c r="AB64">
        <v>0</v>
      </c>
      <c r="AC64" t="s">
        <v>29</v>
      </c>
      <c r="AD64">
        <v>0.068999999999999</v>
      </c>
      <c r="AE64">
        <v>0</v>
      </c>
      <c r="AF64">
        <v>-0.0402930000000001</v>
      </c>
      <c r="AG64">
        <v>0.52</v>
      </c>
      <c r="AH64">
        <v>-0.0774865384615387</v>
      </c>
      <c r="AI64">
        <v>-0.560293</v>
      </c>
      <c r="AJ64">
        <v>0</v>
      </c>
      <c r="AK64">
        <v>0.442477999999999</v>
      </c>
      <c r="AL64">
        <v>0.1</v>
      </c>
      <c r="AM64">
        <v>4.42477999999999</v>
      </c>
      <c r="AN64">
        <v>0.342477999999999</v>
      </c>
      <c r="AO64">
        <v>0</v>
      </c>
      <c r="AP64">
        <v>0.08098</v>
      </c>
      <c r="AQ64">
        <v>0</v>
      </c>
      <c r="AR64" t="s">
        <v>29</v>
      </c>
      <c r="AS64">
        <v>0.08098</v>
      </c>
      <c r="AT64">
        <v>0</v>
      </c>
      <c r="AU64">
        <v>0</v>
      </c>
      <c r="AV64">
        <v>0.3</v>
      </c>
      <c r="AW64">
        <v>0</v>
      </c>
      <c r="AX64">
        <v>-0.3</v>
      </c>
      <c r="AY64">
        <v>0</v>
      </c>
    </row>
    <row r="65" spans="1:51">
      <c r="A65" t="s">
        <v>88</v>
      </c>
      <c r="B65">
        <v>10.086043</v>
      </c>
      <c r="C65">
        <v>7.6</v>
      </c>
      <c r="D65">
        <v>1.32711092105263</v>
      </c>
      <c r="E65">
        <v>2.486043</v>
      </c>
      <c r="F65">
        <v>0</v>
      </c>
      <c r="G65">
        <v>6.02285100000001</v>
      </c>
      <c r="H65">
        <v>0.354299999999999</v>
      </c>
      <c r="I65">
        <v>16.9992972057579</v>
      </c>
      <c r="J65">
        <v>5.66855100000001</v>
      </c>
      <c r="K65">
        <v>0</v>
      </c>
      <c r="L65">
        <v>3.754375</v>
      </c>
      <c r="M65">
        <v>3.6277</v>
      </c>
      <c r="N65">
        <v>1.03491881908647</v>
      </c>
      <c r="O65">
        <v>0.126674999999997</v>
      </c>
      <c r="P65">
        <v>0</v>
      </c>
      <c r="Q65">
        <v>0.2295</v>
      </c>
      <c r="R65">
        <v>0.08</v>
      </c>
      <c r="S65">
        <v>2.86875</v>
      </c>
      <c r="T65">
        <v>0.1495</v>
      </c>
      <c r="U65">
        <v>0</v>
      </c>
      <c r="V65">
        <v>-0.19918300000001</v>
      </c>
      <c r="W65">
        <v>3</v>
      </c>
      <c r="X65">
        <v>-0.0663943333333366</v>
      </c>
      <c r="Y65">
        <v>-3.19918300000001</v>
      </c>
      <c r="Z65">
        <v>0</v>
      </c>
      <c r="AA65">
        <v>0.278500000000001</v>
      </c>
      <c r="AB65">
        <v>0.538</v>
      </c>
      <c r="AC65">
        <v>0.517657992565058</v>
      </c>
      <c r="AD65">
        <v>-0.259499999999999</v>
      </c>
      <c r="AE65">
        <v>0</v>
      </c>
      <c r="AF65">
        <v>0</v>
      </c>
      <c r="AG65">
        <v>1.7</v>
      </c>
      <c r="AH65">
        <v>0</v>
      </c>
      <c r="AI65">
        <v>-1.7</v>
      </c>
      <c r="AJ65">
        <v>0</v>
      </c>
      <c r="AK65">
        <v>0</v>
      </c>
      <c r="AL65">
        <v>0.1</v>
      </c>
      <c r="AM65">
        <v>0</v>
      </c>
      <c r="AN65">
        <v>-0.1</v>
      </c>
      <c r="AO65">
        <v>0</v>
      </c>
      <c r="AP65">
        <v>0.203371</v>
      </c>
      <c r="AQ65">
        <v>0.8</v>
      </c>
      <c r="AR65">
        <v>0.25421375</v>
      </c>
      <c r="AS65">
        <v>-0.596629</v>
      </c>
      <c r="AT65">
        <v>0</v>
      </c>
      <c r="AU65">
        <v>0.738699999999999</v>
      </c>
      <c r="AV65">
        <v>0</v>
      </c>
      <c r="AW65" t="s">
        <v>29</v>
      </c>
      <c r="AX65">
        <v>0.738699999999999</v>
      </c>
      <c r="AY65">
        <v>0</v>
      </c>
    </row>
    <row r="66" spans="1:51">
      <c r="A66" t="s">
        <v>90</v>
      </c>
      <c r="B66">
        <v>1.76399399999999</v>
      </c>
      <c r="C66">
        <v>6.00091666</v>
      </c>
      <c r="D66">
        <v>0.293954090673872</v>
      </c>
      <c r="E66">
        <v>-4.23692266000001</v>
      </c>
      <c r="F66">
        <v>0</v>
      </c>
      <c r="G66">
        <v>1.0515</v>
      </c>
      <c r="H66">
        <v>1.228</v>
      </c>
      <c r="I66">
        <v>0.856270358306189</v>
      </c>
      <c r="J66">
        <v>-0.1765</v>
      </c>
      <c r="K66">
        <v>0</v>
      </c>
      <c r="L66">
        <v>0.257156</v>
      </c>
      <c r="M66">
        <v>0.286</v>
      </c>
      <c r="N66">
        <v>0.899146853146853</v>
      </c>
      <c r="O66">
        <v>-0.0288440000000001</v>
      </c>
      <c r="P66">
        <v>0</v>
      </c>
      <c r="Q66">
        <v>0.15</v>
      </c>
      <c r="R66">
        <v>0.079</v>
      </c>
      <c r="S66">
        <v>1.89873417721519</v>
      </c>
      <c r="T66">
        <v>0.071</v>
      </c>
      <c r="U66">
        <v>0</v>
      </c>
      <c r="V66">
        <v>0.19533799999999</v>
      </c>
      <c r="W66">
        <v>4.365</v>
      </c>
      <c r="X66">
        <v>0.0447509736540641</v>
      </c>
      <c r="Y66">
        <v>-4.16966200000001</v>
      </c>
      <c r="Z66">
        <v>0</v>
      </c>
      <c r="AA66">
        <v>0.11</v>
      </c>
      <c r="AB66">
        <v>0.04291666</v>
      </c>
      <c r="AC66">
        <v>2.56310719426908</v>
      </c>
      <c r="AD66">
        <v>0.06708334</v>
      </c>
      <c r="AE66">
        <v>0</v>
      </c>
      <c r="AF66">
        <v>0</v>
      </c>
      <c r="AG66">
        <v>0</v>
      </c>
      <c r="AH66" t="s">
        <v>29</v>
      </c>
      <c r="AI66">
        <v>0</v>
      </c>
      <c r="AJ66">
        <v>0</v>
      </c>
      <c r="AK66">
        <v>0</v>
      </c>
      <c r="AL66">
        <v>0</v>
      </c>
      <c r="AM66" t="s">
        <v>29</v>
      </c>
      <c r="AN66">
        <v>0</v>
      </c>
      <c r="AO66">
        <v>0</v>
      </c>
      <c r="AP66">
        <v>0</v>
      </c>
      <c r="AQ66">
        <v>0</v>
      </c>
      <c r="AR66" t="s">
        <v>29</v>
      </c>
      <c r="AS66">
        <v>0</v>
      </c>
      <c r="AT66">
        <v>0</v>
      </c>
      <c r="AU66">
        <v>0</v>
      </c>
      <c r="AV66">
        <v>0</v>
      </c>
      <c r="AW66" t="s">
        <v>29</v>
      </c>
      <c r="AX66">
        <v>0</v>
      </c>
      <c r="AY66">
        <v>0</v>
      </c>
    </row>
    <row r="67" spans="1:51">
      <c r="A67" t="s">
        <v>204</v>
      </c>
      <c r="B67">
        <v>14.1854459999999</v>
      </c>
      <c r="C67">
        <v>15</v>
      </c>
      <c r="D67">
        <v>0.945696399999994</v>
      </c>
      <c r="E67">
        <v>-0.814554000000093</v>
      </c>
      <c r="F67">
        <v>0</v>
      </c>
      <c r="G67">
        <v>1.94550000000001</v>
      </c>
      <c r="H67">
        <v>0.51</v>
      </c>
      <c r="I67">
        <v>3.81470588235296</v>
      </c>
      <c r="J67">
        <v>1.43550000000001</v>
      </c>
      <c r="K67">
        <v>0</v>
      </c>
      <c r="L67">
        <v>0.424396</v>
      </c>
      <c r="M67">
        <v>0.15</v>
      </c>
      <c r="N67">
        <v>2.82930666666667</v>
      </c>
      <c r="O67">
        <v>0.274396</v>
      </c>
      <c r="P67">
        <v>0</v>
      </c>
      <c r="Q67">
        <v>0.108</v>
      </c>
      <c r="R67">
        <v>0</v>
      </c>
      <c r="S67" t="s">
        <v>29</v>
      </c>
      <c r="T67">
        <v>0.108</v>
      </c>
      <c r="U67">
        <v>0</v>
      </c>
      <c r="V67">
        <v>11.7025499999999</v>
      </c>
      <c r="W67">
        <v>14.3195</v>
      </c>
      <c r="X67">
        <v>0.817245713886651</v>
      </c>
      <c r="Y67">
        <v>-2.6169500000001</v>
      </c>
      <c r="Z67">
        <v>0</v>
      </c>
      <c r="AA67">
        <v>0.005</v>
      </c>
      <c r="AB67">
        <v>0.0205</v>
      </c>
      <c r="AC67">
        <v>0.24390243902439</v>
      </c>
      <c r="AD67">
        <v>-0.0155</v>
      </c>
      <c r="AE67">
        <v>0</v>
      </c>
      <c r="AF67">
        <v>0</v>
      </c>
      <c r="AG67">
        <v>0</v>
      </c>
      <c r="AH67" t="s">
        <v>29</v>
      </c>
      <c r="AI67">
        <v>0</v>
      </c>
      <c r="AJ67">
        <v>0</v>
      </c>
      <c r="AK67">
        <v>0</v>
      </c>
      <c r="AL67">
        <v>0</v>
      </c>
      <c r="AM67" t="s">
        <v>29</v>
      </c>
      <c r="AN67">
        <v>0</v>
      </c>
      <c r="AO67">
        <v>0</v>
      </c>
      <c r="AP67">
        <v>0</v>
      </c>
      <c r="AQ67">
        <v>0</v>
      </c>
      <c r="AR67" t="s">
        <v>29</v>
      </c>
      <c r="AS67">
        <v>0</v>
      </c>
      <c r="AT67">
        <v>0</v>
      </c>
      <c r="AU67">
        <v>0</v>
      </c>
      <c r="AV67">
        <v>1</v>
      </c>
      <c r="AW67">
        <v>0</v>
      </c>
      <c r="AX67">
        <v>-1</v>
      </c>
      <c r="AY67">
        <v>0</v>
      </c>
    </row>
    <row r="68" spans="1:51">
      <c r="A68" t="s">
        <v>92</v>
      </c>
      <c r="B68">
        <v>0.80738600000001</v>
      </c>
      <c r="C68">
        <v>3.6</v>
      </c>
      <c r="D68">
        <v>0.224273888888892</v>
      </c>
      <c r="E68">
        <v>-2.79261399999999</v>
      </c>
      <c r="F68">
        <v>0</v>
      </c>
      <c r="G68">
        <v>0.95875000000001</v>
      </c>
      <c r="H68">
        <v>0</v>
      </c>
      <c r="I68" t="s">
        <v>29</v>
      </c>
      <c r="J68">
        <v>0.95875000000001</v>
      </c>
      <c r="K68">
        <v>0</v>
      </c>
      <c r="L68">
        <v>-0.282222</v>
      </c>
      <c r="M68">
        <v>0</v>
      </c>
      <c r="N68" t="s">
        <v>29</v>
      </c>
      <c r="O68">
        <v>-0.282222</v>
      </c>
      <c r="P68">
        <v>0</v>
      </c>
      <c r="Q68">
        <v>-0.08</v>
      </c>
      <c r="R68">
        <v>0</v>
      </c>
      <c r="S68" t="s">
        <v>29</v>
      </c>
      <c r="T68">
        <v>-0.08</v>
      </c>
      <c r="U68">
        <v>0</v>
      </c>
      <c r="V68">
        <v>0.191058</v>
      </c>
      <c r="W68">
        <v>3.6</v>
      </c>
      <c r="X68">
        <v>0.0530716666666666</v>
      </c>
      <c r="Y68">
        <v>-3.408942</v>
      </c>
      <c r="Z68">
        <v>0</v>
      </c>
      <c r="AA68">
        <v>0.0198</v>
      </c>
      <c r="AB68">
        <v>0</v>
      </c>
      <c r="AC68" t="s">
        <v>29</v>
      </c>
      <c r="AD68">
        <v>0.0198</v>
      </c>
      <c r="AE68">
        <v>0</v>
      </c>
      <c r="AF68">
        <v>0</v>
      </c>
      <c r="AG68">
        <v>0</v>
      </c>
      <c r="AH68" t="s">
        <v>29</v>
      </c>
      <c r="AI68">
        <v>0</v>
      </c>
      <c r="AJ68">
        <v>0</v>
      </c>
      <c r="AK68">
        <v>0</v>
      </c>
      <c r="AL68">
        <v>0</v>
      </c>
      <c r="AM68" t="s">
        <v>29</v>
      </c>
      <c r="AN68">
        <v>0</v>
      </c>
      <c r="AO68">
        <v>0</v>
      </c>
      <c r="AP68">
        <v>0.245</v>
      </c>
      <c r="AQ68">
        <v>0</v>
      </c>
      <c r="AR68" t="s">
        <v>29</v>
      </c>
      <c r="AS68">
        <v>0.245</v>
      </c>
      <c r="AT68">
        <v>0</v>
      </c>
      <c r="AU68">
        <v>0</v>
      </c>
      <c r="AV68">
        <v>0</v>
      </c>
      <c r="AW68" t="s">
        <v>29</v>
      </c>
      <c r="AX68">
        <v>0</v>
      </c>
      <c r="AY68">
        <v>0</v>
      </c>
    </row>
    <row r="69" spans="1:51">
      <c r="A69" t="s">
        <v>93</v>
      </c>
      <c r="B69">
        <v>0</v>
      </c>
      <c r="C69">
        <v>-7.5e-5</v>
      </c>
      <c r="D69">
        <v>0</v>
      </c>
      <c r="E69">
        <v>7.5e-5</v>
      </c>
      <c r="F69">
        <v>0</v>
      </c>
      <c r="G69">
        <v>0</v>
      </c>
      <c r="H69">
        <v>0</v>
      </c>
      <c r="I69" t="s">
        <v>29</v>
      </c>
      <c r="J69">
        <v>0</v>
      </c>
      <c r="K69">
        <v>0</v>
      </c>
      <c r="L69">
        <v>0</v>
      </c>
      <c r="M69">
        <v>0</v>
      </c>
      <c r="N69" t="s">
        <v>29</v>
      </c>
      <c r="O69">
        <v>0</v>
      </c>
      <c r="P69">
        <v>0</v>
      </c>
      <c r="Q69">
        <v>0</v>
      </c>
      <c r="R69">
        <v>0</v>
      </c>
      <c r="S69" t="s">
        <v>29</v>
      </c>
      <c r="T69">
        <v>0</v>
      </c>
      <c r="U69">
        <v>0</v>
      </c>
      <c r="V69">
        <v>0</v>
      </c>
      <c r="W69">
        <v>0</v>
      </c>
      <c r="X69" t="s">
        <v>29</v>
      </c>
      <c r="Y69">
        <v>0</v>
      </c>
      <c r="Z69">
        <v>0</v>
      </c>
      <c r="AA69">
        <v>0</v>
      </c>
      <c r="AB69">
        <v>-7.5e-5</v>
      </c>
      <c r="AC69">
        <v>0</v>
      </c>
      <c r="AD69">
        <v>7.5e-5</v>
      </c>
      <c r="AE69">
        <v>0</v>
      </c>
      <c r="AF69">
        <v>0</v>
      </c>
      <c r="AG69">
        <v>0</v>
      </c>
      <c r="AH69" t="s">
        <v>29</v>
      </c>
      <c r="AI69">
        <v>0</v>
      </c>
      <c r="AJ69">
        <v>0</v>
      </c>
      <c r="AK69">
        <v>0</v>
      </c>
      <c r="AL69">
        <v>0</v>
      </c>
      <c r="AM69" t="s">
        <v>29</v>
      </c>
      <c r="AN69">
        <v>0</v>
      </c>
      <c r="AO69">
        <v>0</v>
      </c>
      <c r="AP69">
        <v>0</v>
      </c>
      <c r="AQ69">
        <v>0</v>
      </c>
      <c r="AR69" t="s">
        <v>29</v>
      </c>
      <c r="AS69">
        <v>0</v>
      </c>
      <c r="AT69">
        <v>0</v>
      </c>
      <c r="AU69">
        <v>0</v>
      </c>
      <c r="AV69">
        <v>0</v>
      </c>
      <c r="AW69" t="s">
        <v>29</v>
      </c>
      <c r="AX69">
        <v>0</v>
      </c>
      <c r="AY69">
        <v>0</v>
      </c>
    </row>
    <row r="70" spans="1:51">
      <c r="A70" t="s">
        <v>178</v>
      </c>
      <c r="B70">
        <v>0</v>
      </c>
      <c r="C70">
        <v>0</v>
      </c>
      <c r="D70" t="s">
        <v>29</v>
      </c>
      <c r="E70">
        <v>0</v>
      </c>
      <c r="F70">
        <v>0</v>
      </c>
      <c r="G70">
        <v>0</v>
      </c>
      <c r="H70">
        <v>0</v>
      </c>
      <c r="I70" t="s">
        <v>29</v>
      </c>
      <c r="J70">
        <v>0</v>
      </c>
      <c r="K70">
        <v>0</v>
      </c>
      <c r="L70">
        <v>0</v>
      </c>
      <c r="M70">
        <v>0</v>
      </c>
      <c r="N70" t="s">
        <v>29</v>
      </c>
      <c r="O70">
        <v>0</v>
      </c>
      <c r="P70">
        <v>0</v>
      </c>
      <c r="Q70">
        <v>0</v>
      </c>
      <c r="R70">
        <v>0</v>
      </c>
      <c r="S70" t="s">
        <v>29</v>
      </c>
      <c r="T70">
        <v>0</v>
      </c>
      <c r="U70">
        <v>0</v>
      </c>
      <c r="V70">
        <v>0</v>
      </c>
      <c r="W70">
        <v>0</v>
      </c>
      <c r="X70" t="s">
        <v>29</v>
      </c>
      <c r="Y70">
        <v>0</v>
      </c>
      <c r="Z70">
        <v>0</v>
      </c>
      <c r="AA70">
        <v>0</v>
      </c>
      <c r="AB70">
        <v>0</v>
      </c>
      <c r="AC70" t="s">
        <v>29</v>
      </c>
      <c r="AD70">
        <v>0</v>
      </c>
      <c r="AE70">
        <v>0</v>
      </c>
      <c r="AF70">
        <v>0</v>
      </c>
      <c r="AG70">
        <v>0</v>
      </c>
      <c r="AH70" t="s">
        <v>29</v>
      </c>
      <c r="AI70">
        <v>0</v>
      </c>
      <c r="AJ70">
        <v>0</v>
      </c>
      <c r="AK70">
        <v>0</v>
      </c>
      <c r="AL70">
        <v>0</v>
      </c>
      <c r="AM70" t="s">
        <v>29</v>
      </c>
      <c r="AN70">
        <v>0</v>
      </c>
      <c r="AO70">
        <v>0</v>
      </c>
      <c r="AP70">
        <v>0</v>
      </c>
      <c r="AQ70">
        <v>0</v>
      </c>
      <c r="AR70" t="s">
        <v>29</v>
      </c>
      <c r="AS70">
        <v>0</v>
      </c>
      <c r="AT70">
        <v>0</v>
      </c>
      <c r="AU70">
        <v>0</v>
      </c>
      <c r="AV70">
        <v>0</v>
      </c>
      <c r="AW70" t="s">
        <v>29</v>
      </c>
      <c r="AX70">
        <v>0</v>
      </c>
      <c r="AY70">
        <v>0</v>
      </c>
    </row>
    <row r="71" spans="1:51">
      <c r="A71" t="s">
        <v>179</v>
      </c>
      <c r="B71">
        <v>0</v>
      </c>
      <c r="C71">
        <v>0</v>
      </c>
      <c r="D71" t="s">
        <v>29</v>
      </c>
      <c r="E71">
        <v>0</v>
      </c>
      <c r="F71">
        <v>0</v>
      </c>
      <c r="G71">
        <v>0</v>
      </c>
      <c r="H71">
        <v>0</v>
      </c>
      <c r="I71" t="s">
        <v>29</v>
      </c>
      <c r="J71">
        <v>0</v>
      </c>
      <c r="K71">
        <v>0</v>
      </c>
      <c r="L71">
        <v>0</v>
      </c>
      <c r="M71">
        <v>0</v>
      </c>
      <c r="N71" t="s">
        <v>29</v>
      </c>
      <c r="O71">
        <v>0</v>
      </c>
      <c r="P71">
        <v>0</v>
      </c>
      <c r="Q71">
        <v>0</v>
      </c>
      <c r="R71">
        <v>0</v>
      </c>
      <c r="S71" t="s">
        <v>29</v>
      </c>
      <c r="T71">
        <v>0</v>
      </c>
      <c r="U71">
        <v>0</v>
      </c>
      <c r="V71">
        <v>0</v>
      </c>
      <c r="W71">
        <v>0</v>
      </c>
      <c r="X71" t="s">
        <v>29</v>
      </c>
      <c r="Y71">
        <v>0</v>
      </c>
      <c r="Z71">
        <v>0</v>
      </c>
      <c r="AA71">
        <v>0</v>
      </c>
      <c r="AB71">
        <v>0</v>
      </c>
      <c r="AC71" t="s">
        <v>29</v>
      </c>
      <c r="AD71">
        <v>0</v>
      </c>
      <c r="AE71">
        <v>0</v>
      </c>
      <c r="AF71">
        <v>0</v>
      </c>
      <c r="AG71">
        <v>0</v>
      </c>
      <c r="AH71" t="s">
        <v>29</v>
      </c>
      <c r="AI71">
        <v>0</v>
      </c>
      <c r="AJ71">
        <v>0</v>
      </c>
      <c r="AK71">
        <v>0</v>
      </c>
      <c r="AL71">
        <v>0</v>
      </c>
      <c r="AM71" t="s">
        <v>29</v>
      </c>
      <c r="AN71">
        <v>0</v>
      </c>
      <c r="AO71">
        <v>0</v>
      </c>
      <c r="AP71">
        <v>0</v>
      </c>
      <c r="AQ71">
        <v>0</v>
      </c>
      <c r="AR71" t="s">
        <v>29</v>
      </c>
      <c r="AS71">
        <v>0</v>
      </c>
      <c r="AT71">
        <v>0</v>
      </c>
      <c r="AU71">
        <v>0</v>
      </c>
      <c r="AV71">
        <v>0</v>
      </c>
      <c r="AW71" t="s">
        <v>29</v>
      </c>
      <c r="AX71">
        <v>0</v>
      </c>
      <c r="AY71">
        <v>0</v>
      </c>
    </row>
    <row r="72" spans="1:51">
      <c r="A72" t="s">
        <v>180</v>
      </c>
      <c r="B72">
        <v>0</v>
      </c>
      <c r="C72">
        <v>0</v>
      </c>
      <c r="D72" t="s">
        <v>29</v>
      </c>
      <c r="E72">
        <v>0</v>
      </c>
      <c r="F72">
        <v>0</v>
      </c>
      <c r="G72">
        <v>0</v>
      </c>
      <c r="H72">
        <v>0</v>
      </c>
      <c r="I72" t="s">
        <v>29</v>
      </c>
      <c r="J72">
        <v>0</v>
      </c>
      <c r="K72">
        <v>0</v>
      </c>
      <c r="L72">
        <v>0</v>
      </c>
      <c r="M72">
        <v>0</v>
      </c>
      <c r="N72" t="s">
        <v>29</v>
      </c>
      <c r="O72">
        <v>0</v>
      </c>
      <c r="P72">
        <v>0</v>
      </c>
      <c r="Q72">
        <v>0</v>
      </c>
      <c r="R72">
        <v>0</v>
      </c>
      <c r="S72" t="s">
        <v>29</v>
      </c>
      <c r="T72">
        <v>0</v>
      </c>
      <c r="U72">
        <v>0</v>
      </c>
      <c r="V72">
        <v>0</v>
      </c>
      <c r="W72">
        <v>0</v>
      </c>
      <c r="X72" t="s">
        <v>29</v>
      </c>
      <c r="Y72">
        <v>0</v>
      </c>
      <c r="Z72">
        <v>0</v>
      </c>
      <c r="AA72">
        <v>0</v>
      </c>
      <c r="AB72">
        <v>0</v>
      </c>
      <c r="AC72" t="s">
        <v>29</v>
      </c>
      <c r="AD72">
        <v>0</v>
      </c>
      <c r="AE72">
        <v>0</v>
      </c>
      <c r="AF72">
        <v>0</v>
      </c>
      <c r="AG72">
        <v>0</v>
      </c>
      <c r="AH72" t="s">
        <v>29</v>
      </c>
      <c r="AI72">
        <v>0</v>
      </c>
      <c r="AJ72">
        <v>0</v>
      </c>
      <c r="AK72">
        <v>0</v>
      </c>
      <c r="AL72">
        <v>0</v>
      </c>
      <c r="AM72" t="s">
        <v>29</v>
      </c>
      <c r="AN72">
        <v>0</v>
      </c>
      <c r="AO72">
        <v>0</v>
      </c>
      <c r="AP72">
        <v>0</v>
      </c>
      <c r="AQ72">
        <v>0</v>
      </c>
      <c r="AR72" t="s">
        <v>29</v>
      </c>
      <c r="AS72">
        <v>0</v>
      </c>
      <c r="AT72">
        <v>0</v>
      </c>
      <c r="AU72">
        <v>0</v>
      </c>
      <c r="AV72">
        <v>0</v>
      </c>
      <c r="AW72" t="s">
        <v>29</v>
      </c>
      <c r="AX72">
        <v>0</v>
      </c>
      <c r="AY72">
        <v>0</v>
      </c>
    </row>
    <row r="73" spans="1:51">
      <c r="A73" t="s">
        <v>94</v>
      </c>
      <c r="B73">
        <v>0</v>
      </c>
      <c r="C73">
        <v>0</v>
      </c>
      <c r="D73" t="s">
        <v>29</v>
      </c>
      <c r="E73">
        <v>0</v>
      </c>
      <c r="F73">
        <v>0</v>
      </c>
      <c r="G73">
        <v>0</v>
      </c>
      <c r="H73">
        <v>0</v>
      </c>
      <c r="I73" t="s">
        <v>29</v>
      </c>
      <c r="J73">
        <v>0</v>
      </c>
      <c r="K73">
        <v>0</v>
      </c>
      <c r="L73">
        <v>0</v>
      </c>
      <c r="M73">
        <v>0</v>
      </c>
      <c r="N73" t="s">
        <v>29</v>
      </c>
      <c r="O73">
        <v>0</v>
      </c>
      <c r="P73">
        <v>0</v>
      </c>
      <c r="Q73">
        <v>0</v>
      </c>
      <c r="R73">
        <v>0</v>
      </c>
      <c r="S73" t="s">
        <v>29</v>
      </c>
      <c r="T73">
        <v>0</v>
      </c>
      <c r="U73">
        <v>0</v>
      </c>
      <c r="V73">
        <v>0</v>
      </c>
      <c r="W73">
        <v>0</v>
      </c>
      <c r="X73" t="s">
        <v>29</v>
      </c>
      <c r="Y73">
        <v>0</v>
      </c>
      <c r="Z73">
        <v>0</v>
      </c>
      <c r="AA73">
        <v>0</v>
      </c>
      <c r="AB73">
        <v>0</v>
      </c>
      <c r="AC73" t="s">
        <v>29</v>
      </c>
      <c r="AD73">
        <v>0</v>
      </c>
      <c r="AE73">
        <v>0</v>
      </c>
      <c r="AF73">
        <v>0</v>
      </c>
      <c r="AG73">
        <v>0</v>
      </c>
      <c r="AH73" t="s">
        <v>29</v>
      </c>
      <c r="AI73">
        <v>0</v>
      </c>
      <c r="AJ73">
        <v>0</v>
      </c>
      <c r="AK73">
        <v>0</v>
      </c>
      <c r="AL73">
        <v>0</v>
      </c>
      <c r="AM73" t="s">
        <v>29</v>
      </c>
      <c r="AN73">
        <v>0</v>
      </c>
      <c r="AO73">
        <v>0</v>
      </c>
      <c r="AP73">
        <v>0</v>
      </c>
      <c r="AQ73">
        <v>0</v>
      </c>
      <c r="AR73" t="s">
        <v>29</v>
      </c>
      <c r="AS73">
        <v>0</v>
      </c>
      <c r="AT73">
        <v>0</v>
      </c>
      <c r="AU73">
        <v>0</v>
      </c>
      <c r="AV73">
        <v>0</v>
      </c>
      <c r="AW73" t="s">
        <v>29</v>
      </c>
      <c r="AX73">
        <v>0</v>
      </c>
      <c r="AY73">
        <v>0</v>
      </c>
    </row>
    <row r="74" spans="1:51">
      <c r="A74" t="s">
        <v>181</v>
      </c>
      <c r="B74">
        <v>0</v>
      </c>
      <c r="C74">
        <v>0</v>
      </c>
      <c r="D74" t="s">
        <v>29</v>
      </c>
      <c r="E74">
        <v>0</v>
      </c>
      <c r="F74">
        <v>0</v>
      </c>
      <c r="G74">
        <v>0</v>
      </c>
      <c r="H74">
        <v>0</v>
      </c>
      <c r="I74" t="s">
        <v>29</v>
      </c>
      <c r="J74">
        <v>0</v>
      </c>
      <c r="K74">
        <v>0</v>
      </c>
      <c r="L74">
        <v>0</v>
      </c>
      <c r="M74">
        <v>0</v>
      </c>
      <c r="N74" t="s">
        <v>29</v>
      </c>
      <c r="O74">
        <v>0</v>
      </c>
      <c r="P74">
        <v>0</v>
      </c>
      <c r="Q74">
        <v>0</v>
      </c>
      <c r="R74">
        <v>0</v>
      </c>
      <c r="S74" t="s">
        <v>29</v>
      </c>
      <c r="T74">
        <v>0</v>
      </c>
      <c r="U74">
        <v>0</v>
      </c>
      <c r="V74">
        <v>0</v>
      </c>
      <c r="W74">
        <v>0</v>
      </c>
      <c r="X74" t="s">
        <v>29</v>
      </c>
      <c r="Y74">
        <v>0</v>
      </c>
      <c r="Z74">
        <v>0</v>
      </c>
      <c r="AA74">
        <v>0</v>
      </c>
      <c r="AB74">
        <v>0</v>
      </c>
      <c r="AC74" t="s">
        <v>29</v>
      </c>
      <c r="AD74">
        <v>0</v>
      </c>
      <c r="AE74">
        <v>0</v>
      </c>
      <c r="AF74">
        <v>0</v>
      </c>
      <c r="AG74">
        <v>0</v>
      </c>
      <c r="AH74" t="s">
        <v>29</v>
      </c>
      <c r="AI74">
        <v>0</v>
      </c>
      <c r="AJ74">
        <v>0</v>
      </c>
      <c r="AK74">
        <v>0</v>
      </c>
      <c r="AL74">
        <v>0</v>
      </c>
      <c r="AM74" t="s">
        <v>29</v>
      </c>
      <c r="AN74">
        <v>0</v>
      </c>
      <c r="AO74">
        <v>0</v>
      </c>
      <c r="AP74">
        <v>0</v>
      </c>
      <c r="AQ74">
        <v>0</v>
      </c>
      <c r="AR74" t="s">
        <v>29</v>
      </c>
      <c r="AS74">
        <v>0</v>
      </c>
      <c r="AT74">
        <v>0</v>
      </c>
      <c r="AU74">
        <v>0</v>
      </c>
      <c r="AV74">
        <v>0</v>
      </c>
      <c r="AW74" t="s">
        <v>29</v>
      </c>
      <c r="AX74">
        <v>0</v>
      </c>
      <c r="AY74">
        <v>0</v>
      </c>
    </row>
    <row r="75" spans="1:51">
      <c r="A75" t="s">
        <v>182</v>
      </c>
      <c r="B75">
        <v>0</v>
      </c>
      <c r="C75">
        <v>0</v>
      </c>
      <c r="D75" t="s">
        <v>29</v>
      </c>
      <c r="E75">
        <v>0</v>
      </c>
      <c r="F75">
        <v>0</v>
      </c>
      <c r="G75">
        <v>0</v>
      </c>
      <c r="H75">
        <v>0</v>
      </c>
      <c r="I75" t="s">
        <v>29</v>
      </c>
      <c r="J75">
        <v>0</v>
      </c>
      <c r="K75">
        <v>0</v>
      </c>
      <c r="L75">
        <v>0</v>
      </c>
      <c r="M75">
        <v>0</v>
      </c>
      <c r="N75" t="s">
        <v>29</v>
      </c>
      <c r="O75">
        <v>0</v>
      </c>
      <c r="P75">
        <v>0</v>
      </c>
      <c r="Q75">
        <v>0</v>
      </c>
      <c r="R75">
        <v>0</v>
      </c>
      <c r="S75" t="s">
        <v>29</v>
      </c>
      <c r="T75">
        <v>0</v>
      </c>
      <c r="U75">
        <v>0</v>
      </c>
      <c r="V75">
        <v>0</v>
      </c>
      <c r="W75">
        <v>0</v>
      </c>
      <c r="X75" t="s">
        <v>29</v>
      </c>
      <c r="Y75">
        <v>0</v>
      </c>
      <c r="Z75">
        <v>0</v>
      </c>
      <c r="AA75">
        <v>0</v>
      </c>
      <c r="AB75">
        <v>0</v>
      </c>
      <c r="AC75" t="s">
        <v>29</v>
      </c>
      <c r="AD75">
        <v>0</v>
      </c>
      <c r="AE75">
        <v>0</v>
      </c>
      <c r="AF75">
        <v>0</v>
      </c>
      <c r="AG75">
        <v>0</v>
      </c>
      <c r="AH75" t="s">
        <v>29</v>
      </c>
      <c r="AI75">
        <v>0</v>
      </c>
      <c r="AJ75">
        <v>0</v>
      </c>
      <c r="AK75">
        <v>0</v>
      </c>
      <c r="AL75">
        <v>0</v>
      </c>
      <c r="AM75" t="s">
        <v>29</v>
      </c>
      <c r="AN75">
        <v>0</v>
      </c>
      <c r="AO75">
        <v>0</v>
      </c>
      <c r="AP75">
        <v>0</v>
      </c>
      <c r="AQ75">
        <v>0</v>
      </c>
      <c r="AR75" t="s">
        <v>29</v>
      </c>
      <c r="AS75">
        <v>0</v>
      </c>
      <c r="AT75">
        <v>0</v>
      </c>
      <c r="AU75">
        <v>0</v>
      </c>
      <c r="AV75">
        <v>0</v>
      </c>
      <c r="AW75" t="s">
        <v>29</v>
      </c>
      <c r="AX75">
        <v>0</v>
      </c>
      <c r="AY75">
        <v>0</v>
      </c>
    </row>
    <row r="76" spans="1:51">
      <c r="A76" t="s">
        <v>95</v>
      </c>
      <c r="B76">
        <v>37.1945409999998</v>
      </c>
      <c r="C76">
        <v>42.84084166</v>
      </c>
      <c r="D76">
        <v>0.868202854070628</v>
      </c>
      <c r="E76">
        <v>-5.64630066000015</v>
      </c>
      <c r="F76">
        <v>0</v>
      </c>
      <c r="G76">
        <v>12.994485</v>
      </c>
      <c r="H76">
        <v>21.50896667</v>
      </c>
      <c r="I76">
        <v>0.604142690784131</v>
      </c>
      <c r="J76">
        <v>-8.51448167000001</v>
      </c>
      <c r="K76">
        <v>0</v>
      </c>
      <c r="L76">
        <v>5.613368</v>
      </c>
      <c r="M76">
        <v>4.3637</v>
      </c>
      <c r="N76">
        <v>1.28637807365309</v>
      </c>
      <c r="O76">
        <v>1.249668</v>
      </c>
      <c r="P76">
        <v>0</v>
      </c>
      <c r="Q76">
        <v>0.5496</v>
      </c>
      <c r="R76">
        <v>0.214</v>
      </c>
      <c r="S76">
        <v>2.56822429906542</v>
      </c>
      <c r="T76">
        <v>0.3356</v>
      </c>
      <c r="U76">
        <v>0</v>
      </c>
      <c r="V76">
        <v>17.5692879999999</v>
      </c>
      <c r="W76">
        <v>16.0505606</v>
      </c>
      <c r="X76">
        <v>1.0946214551534</v>
      </c>
      <c r="Y76">
        <v>1.51872739999986</v>
      </c>
      <c r="Z76">
        <v>0</v>
      </c>
      <c r="AA76">
        <v>0.4678</v>
      </c>
      <c r="AB76">
        <v>0.70361439</v>
      </c>
      <c r="AC76">
        <v>0.66485280382057</v>
      </c>
      <c r="AD76">
        <v>-0.23581439</v>
      </c>
      <c r="AE76">
        <v>0</v>
      </c>
      <c r="AF76">
        <v>-0.0402930000000001</v>
      </c>
      <c r="AG76">
        <v>2.22</v>
      </c>
      <c r="AH76">
        <v>-0.0181500000000001</v>
      </c>
      <c r="AI76">
        <v>-2.260293</v>
      </c>
      <c r="AJ76">
        <v>0</v>
      </c>
      <c r="AK76">
        <v>0.719354999999998</v>
      </c>
      <c r="AL76">
        <v>0.2</v>
      </c>
      <c r="AM76">
        <v>3.59677499999999</v>
      </c>
      <c r="AN76">
        <v>0.519354999999998</v>
      </c>
      <c r="AO76">
        <v>0</v>
      </c>
      <c r="AP76">
        <v>0.88139</v>
      </c>
      <c r="AQ76">
        <v>0.8</v>
      </c>
      <c r="AR76">
        <v>1.1017375</v>
      </c>
      <c r="AS76">
        <v>0.0813899999999999</v>
      </c>
      <c r="AT76">
        <v>0</v>
      </c>
      <c r="AU76">
        <v>2.3707</v>
      </c>
      <c r="AV76">
        <v>1.3</v>
      </c>
      <c r="AW76">
        <v>1.82361538461538</v>
      </c>
      <c r="AX76">
        <v>1.0707</v>
      </c>
      <c r="AY76">
        <v>0</v>
      </c>
    </row>
    <row r="77" spans="1:51">
      <c r="A77" t="s">
        <v>96</v>
      </c>
      <c r="B77">
        <v>14.410592</v>
      </c>
      <c r="C77">
        <v>9.5197682</v>
      </c>
      <c r="D77">
        <v>1.51375450507293</v>
      </c>
      <c r="E77">
        <v>4.89082379999997</v>
      </c>
      <c r="F77">
        <v>10.793553</v>
      </c>
      <c r="G77">
        <v>9.90745199999999</v>
      </c>
      <c r="H77">
        <v>5.60571003</v>
      </c>
      <c r="I77">
        <v>1.76738574542358</v>
      </c>
      <c r="J77">
        <v>4.30174196999999</v>
      </c>
      <c r="K77">
        <v>8.76</v>
      </c>
      <c r="L77">
        <v>2.302814</v>
      </c>
      <c r="M77">
        <v>2.334701</v>
      </c>
      <c r="N77">
        <v>0.986342148309355</v>
      </c>
      <c r="O77">
        <v>-0.0318869999999998</v>
      </c>
      <c r="P77">
        <v>1.304553</v>
      </c>
      <c r="Q77">
        <v>0.444799999999998</v>
      </c>
      <c r="R77">
        <v>0.8195</v>
      </c>
      <c r="S77">
        <v>0.542769981696154</v>
      </c>
      <c r="T77">
        <v>-0.374700000000002</v>
      </c>
      <c r="U77">
        <v>0.305999999999999</v>
      </c>
      <c r="V77">
        <v>0</v>
      </c>
      <c r="W77">
        <v>0</v>
      </c>
      <c r="X77" t="s">
        <v>29</v>
      </c>
      <c r="Y77">
        <v>0</v>
      </c>
      <c r="Z77">
        <v>0</v>
      </c>
      <c r="AA77">
        <v>1.75552599999999</v>
      </c>
      <c r="AB77">
        <v>0.75985717</v>
      </c>
      <c r="AC77">
        <v>2.3103368229058</v>
      </c>
      <c r="AD77">
        <v>0.99566882999999</v>
      </c>
      <c r="AE77">
        <v>0.423</v>
      </c>
      <c r="AF77">
        <v>0</v>
      </c>
      <c r="AG77">
        <v>0</v>
      </c>
      <c r="AH77" t="s">
        <v>29</v>
      </c>
      <c r="AI77">
        <v>0</v>
      </c>
      <c r="AJ77">
        <v>0</v>
      </c>
      <c r="AK77">
        <v>0.016169</v>
      </c>
      <c r="AL77">
        <v>0.02</v>
      </c>
      <c r="AM77">
        <v>0.80845</v>
      </c>
      <c r="AN77">
        <v>-0.003831</v>
      </c>
      <c r="AO77">
        <v>0.023034</v>
      </c>
      <c r="AP77">
        <v>1.55253</v>
      </c>
      <c r="AQ77">
        <v>0.77</v>
      </c>
      <c r="AR77">
        <v>2.01627272727272</v>
      </c>
      <c r="AS77">
        <v>0.782529999999997</v>
      </c>
      <c r="AT77">
        <v>1.05495</v>
      </c>
      <c r="AU77">
        <v>0.363859999999999</v>
      </c>
      <c r="AV77">
        <v>0.53</v>
      </c>
      <c r="AW77">
        <v>0.68652830188679</v>
      </c>
      <c r="AX77">
        <v>-0.166140000000001</v>
      </c>
      <c r="AY77">
        <v>0.1126</v>
      </c>
    </row>
    <row r="78" spans="1:51">
      <c r="A78" t="s">
        <v>183</v>
      </c>
      <c r="B78">
        <v>76.4429559999996</v>
      </c>
      <c r="C78">
        <v>94.6851002</v>
      </c>
      <c r="D78">
        <v>0.807338808730538</v>
      </c>
      <c r="E78">
        <v>-18.2421442000004</v>
      </c>
      <c r="F78">
        <v>58.833691</v>
      </c>
      <c r="G78">
        <v>25.055243</v>
      </c>
      <c r="H78">
        <v>29.5692767</v>
      </c>
      <c r="I78">
        <v>0.847340408566706</v>
      </c>
      <c r="J78">
        <v>-4.51403370000002</v>
      </c>
      <c r="K78">
        <v>15.222535</v>
      </c>
      <c r="L78">
        <v>8.60950999999999</v>
      </c>
      <c r="M78">
        <v>7.321295</v>
      </c>
      <c r="N78">
        <v>1.1759545271704</v>
      </c>
      <c r="O78">
        <v>1.28821499999999</v>
      </c>
      <c r="P78">
        <v>2.968914</v>
      </c>
      <c r="Q78">
        <v>1.0375</v>
      </c>
      <c r="R78">
        <v>1.1117</v>
      </c>
      <c r="S78">
        <v>0.933255374651433</v>
      </c>
      <c r="T78">
        <v>-0.074200000000002</v>
      </c>
      <c r="U78">
        <v>0.693699999999999</v>
      </c>
      <c r="V78">
        <v>38.5455799999997</v>
      </c>
      <c r="W78">
        <v>54.9276906</v>
      </c>
      <c r="X78">
        <v>0.701751331231094</v>
      </c>
      <c r="Y78">
        <v>-16.3821106000003</v>
      </c>
      <c r="Z78">
        <v>38.736889</v>
      </c>
      <c r="AA78">
        <v>3.19512299999999</v>
      </c>
      <c r="AB78">
        <v>1.7551379</v>
      </c>
      <c r="AC78">
        <v>1.82043986401296</v>
      </c>
      <c r="AD78">
        <v>1.43998509999999</v>
      </c>
      <c r="AE78">
        <v>1.211653</v>
      </c>
      <c r="AF78">
        <v>0.85512</v>
      </c>
      <c r="AG78">
        <v>2.22</v>
      </c>
      <c r="AH78">
        <v>0.385189189189189</v>
      </c>
      <c r="AI78">
        <v>-1.36488</v>
      </c>
      <c r="AJ78">
        <v>0</v>
      </c>
      <c r="AK78">
        <v>0.735523999999998</v>
      </c>
      <c r="AL78">
        <v>1.22</v>
      </c>
      <c r="AM78">
        <v>0.602888524590162</v>
      </c>
      <c r="AN78">
        <v>-0.484476000000002</v>
      </c>
      <c r="AO78">
        <v>0.023034</v>
      </c>
      <c r="AP78">
        <v>2.688874</v>
      </c>
      <c r="AQ78">
        <v>1.57</v>
      </c>
      <c r="AR78">
        <v>1.71265859872611</v>
      </c>
      <c r="AS78">
        <v>1.118874</v>
      </c>
      <c r="AT78">
        <v>1.773014</v>
      </c>
      <c r="AU78">
        <v>3.57816</v>
      </c>
      <c r="AV78">
        <v>2.43</v>
      </c>
      <c r="AW78">
        <v>1.47249382716049</v>
      </c>
      <c r="AX78">
        <v>1.14816</v>
      </c>
      <c r="AY78">
        <v>0.803</v>
      </c>
    </row>
    <row r="79" spans="1:51">
      <c r="A79" t="s">
        <v>98</v>
      </c>
      <c r="B79">
        <v>0</v>
      </c>
      <c r="C79">
        <v>0</v>
      </c>
      <c r="D79" t="s">
        <v>29</v>
      </c>
      <c r="E79">
        <v>0</v>
      </c>
      <c r="F79">
        <v>10.418447</v>
      </c>
      <c r="G79">
        <v>0</v>
      </c>
      <c r="H79">
        <v>0</v>
      </c>
      <c r="I79" t="s">
        <v>29</v>
      </c>
      <c r="J79">
        <v>0</v>
      </c>
      <c r="K79">
        <v>8.243511</v>
      </c>
      <c r="L79">
        <v>0</v>
      </c>
      <c r="M79">
        <v>0</v>
      </c>
      <c r="N79" t="s">
        <v>29</v>
      </c>
      <c r="O79">
        <v>0</v>
      </c>
      <c r="P79">
        <v>1.328607</v>
      </c>
      <c r="Q79">
        <v>0</v>
      </c>
      <c r="R79">
        <v>0</v>
      </c>
      <c r="S79" t="s">
        <v>29</v>
      </c>
      <c r="T79">
        <v>0</v>
      </c>
      <c r="U79">
        <v>0.3788</v>
      </c>
      <c r="V79">
        <v>0</v>
      </c>
      <c r="W79">
        <v>0</v>
      </c>
      <c r="X79" t="s">
        <v>29</v>
      </c>
      <c r="Y79">
        <v>0</v>
      </c>
      <c r="Z79">
        <v>0.467529000000001</v>
      </c>
      <c r="AA79">
        <v>0</v>
      </c>
      <c r="AB79">
        <v>0</v>
      </c>
      <c r="AC79" t="s">
        <v>29</v>
      </c>
      <c r="AD79">
        <v>0</v>
      </c>
      <c r="AE79">
        <v>0</v>
      </c>
      <c r="AF79">
        <v>0</v>
      </c>
      <c r="AG79">
        <v>0</v>
      </c>
      <c r="AH79" t="s">
        <v>29</v>
      </c>
      <c r="AI79">
        <v>0</v>
      </c>
      <c r="AJ79">
        <v>0</v>
      </c>
      <c r="AK79">
        <v>0</v>
      </c>
      <c r="AL79">
        <v>0</v>
      </c>
      <c r="AM79" t="s">
        <v>29</v>
      </c>
      <c r="AN79">
        <v>0</v>
      </c>
      <c r="AO79">
        <v>0</v>
      </c>
      <c r="AP79">
        <v>0</v>
      </c>
      <c r="AQ79">
        <v>0</v>
      </c>
      <c r="AR79" t="s">
        <v>29</v>
      </c>
      <c r="AS79">
        <v>0</v>
      </c>
      <c r="AT79">
        <v>0</v>
      </c>
      <c r="AU79">
        <v>0</v>
      </c>
      <c r="AV79">
        <v>0</v>
      </c>
      <c r="AW79" t="s">
        <v>29</v>
      </c>
      <c r="AX79">
        <v>0</v>
      </c>
      <c r="AY79">
        <v>0</v>
      </c>
    </row>
    <row r="80" spans="1:51">
      <c r="A80" t="s">
        <v>99</v>
      </c>
      <c r="B80">
        <v>2.88042599999999</v>
      </c>
      <c r="C80">
        <v>2.11666667</v>
      </c>
      <c r="D80">
        <v>1.36083117895932</v>
      </c>
      <c r="E80">
        <v>0.763759329999989</v>
      </c>
      <c r="F80">
        <v>3.939722</v>
      </c>
      <c r="G80">
        <v>0.442</v>
      </c>
      <c r="H80">
        <v>0.8</v>
      </c>
      <c r="I80">
        <v>0.5525</v>
      </c>
      <c r="J80">
        <v>-0.358</v>
      </c>
      <c r="K80">
        <v>1.278</v>
      </c>
      <c r="L80">
        <v>0.126146</v>
      </c>
      <c r="M80">
        <v>0.136035</v>
      </c>
      <c r="N80">
        <v>0.92730547285625</v>
      </c>
      <c r="O80">
        <v>-0.00988899999999998</v>
      </c>
      <c r="P80">
        <v>0.249902000000001</v>
      </c>
      <c r="Q80">
        <v>0</v>
      </c>
      <c r="R80">
        <v>0.047</v>
      </c>
      <c r="S80">
        <v>0</v>
      </c>
      <c r="T80">
        <v>-0.047</v>
      </c>
      <c r="U80">
        <v>0.047</v>
      </c>
      <c r="V80">
        <v>2.31227999999999</v>
      </c>
      <c r="W80">
        <v>1.051965</v>
      </c>
      <c r="X80">
        <v>2.19805792017794</v>
      </c>
      <c r="Y80">
        <v>1.26031499999999</v>
      </c>
      <c r="Z80">
        <v>2.12482</v>
      </c>
      <c r="AA80">
        <v>0</v>
      </c>
      <c r="AB80">
        <v>0.08166667</v>
      </c>
      <c r="AC80">
        <v>0</v>
      </c>
      <c r="AD80">
        <v>-0.08166667</v>
      </c>
      <c r="AE80">
        <v>0.24</v>
      </c>
      <c r="AF80">
        <v>0</v>
      </c>
      <c r="AG80">
        <v>0</v>
      </c>
      <c r="AH80" t="s">
        <v>29</v>
      </c>
      <c r="AI80">
        <v>0</v>
      </c>
      <c r="AJ80">
        <v>0</v>
      </c>
      <c r="AK80">
        <v>0.531777999999999</v>
      </c>
      <c r="AL80">
        <v>0.17</v>
      </c>
      <c r="AM80">
        <v>3.12810588235293</v>
      </c>
      <c r="AN80">
        <v>0.361777999999999</v>
      </c>
      <c r="AO80">
        <v>0</v>
      </c>
      <c r="AP80">
        <v>0.007</v>
      </c>
      <c r="AQ80">
        <v>0</v>
      </c>
      <c r="AR80" t="s">
        <v>29</v>
      </c>
      <c r="AS80">
        <v>0.007</v>
      </c>
      <c r="AT80">
        <v>0</v>
      </c>
      <c r="AU80">
        <v>0</v>
      </c>
      <c r="AV80">
        <v>0</v>
      </c>
      <c r="AW80" t="s">
        <v>29</v>
      </c>
      <c r="AX80">
        <v>0</v>
      </c>
      <c r="AY80">
        <v>0</v>
      </c>
    </row>
    <row r="81" spans="1:51">
      <c r="A81" t="s">
        <v>100</v>
      </c>
      <c r="B81">
        <v>0</v>
      </c>
      <c r="C81">
        <v>0</v>
      </c>
      <c r="D81" t="s">
        <v>29</v>
      </c>
      <c r="E81">
        <v>0</v>
      </c>
      <c r="F81">
        <v>0.291644999999999</v>
      </c>
      <c r="G81">
        <v>0</v>
      </c>
      <c r="H81">
        <v>0</v>
      </c>
      <c r="I81" t="s">
        <v>29</v>
      </c>
      <c r="J81">
        <v>0</v>
      </c>
      <c r="K81">
        <v>0</v>
      </c>
      <c r="L81">
        <v>0</v>
      </c>
      <c r="M81">
        <v>0</v>
      </c>
      <c r="N81" t="s">
        <v>29</v>
      </c>
      <c r="O81">
        <v>0</v>
      </c>
      <c r="P81">
        <v>0</v>
      </c>
      <c r="Q81">
        <v>0</v>
      </c>
      <c r="R81">
        <v>0</v>
      </c>
      <c r="S81" t="s">
        <v>29</v>
      </c>
      <c r="T81">
        <v>0</v>
      </c>
      <c r="U81">
        <v>0</v>
      </c>
      <c r="V81">
        <v>0</v>
      </c>
      <c r="W81">
        <v>0</v>
      </c>
      <c r="X81" t="s">
        <v>29</v>
      </c>
      <c r="Y81">
        <v>0</v>
      </c>
      <c r="Z81">
        <v>0.271644999999999</v>
      </c>
      <c r="AA81">
        <v>0</v>
      </c>
      <c r="AB81">
        <v>0</v>
      </c>
      <c r="AC81" t="s">
        <v>29</v>
      </c>
      <c r="AD81">
        <v>0</v>
      </c>
      <c r="AE81">
        <v>0.02</v>
      </c>
      <c r="AF81">
        <v>0</v>
      </c>
      <c r="AG81">
        <v>0</v>
      </c>
      <c r="AH81" t="s">
        <v>29</v>
      </c>
      <c r="AI81">
        <v>0</v>
      </c>
      <c r="AJ81">
        <v>0</v>
      </c>
      <c r="AK81">
        <v>0</v>
      </c>
      <c r="AL81">
        <v>0</v>
      </c>
      <c r="AM81" t="s">
        <v>29</v>
      </c>
      <c r="AN81">
        <v>0</v>
      </c>
      <c r="AO81">
        <v>0</v>
      </c>
      <c r="AP81">
        <v>0</v>
      </c>
      <c r="AQ81">
        <v>0</v>
      </c>
      <c r="AR81" t="s">
        <v>29</v>
      </c>
      <c r="AS81">
        <v>0</v>
      </c>
      <c r="AT81">
        <v>0</v>
      </c>
      <c r="AU81">
        <v>0</v>
      </c>
      <c r="AV81">
        <v>0</v>
      </c>
      <c r="AW81" t="s">
        <v>29</v>
      </c>
      <c r="AX81">
        <v>0</v>
      </c>
      <c r="AY81">
        <v>0</v>
      </c>
    </row>
    <row r="82" spans="1:51">
      <c r="A82" t="s">
        <v>101</v>
      </c>
      <c r="B82">
        <v>0</v>
      </c>
      <c r="C82">
        <v>-3.19999999999999e-7</v>
      </c>
      <c r="D82">
        <v>0</v>
      </c>
      <c r="E82">
        <v>3.19999999999999e-7</v>
      </c>
      <c r="F82">
        <v>6.866394</v>
      </c>
      <c r="G82">
        <v>0</v>
      </c>
      <c r="H82">
        <v>0</v>
      </c>
      <c r="I82" t="s">
        <v>29</v>
      </c>
      <c r="J82">
        <v>0</v>
      </c>
      <c r="K82">
        <v>0.873999999999998</v>
      </c>
      <c r="L82">
        <v>0</v>
      </c>
      <c r="M82">
        <v>3e-6</v>
      </c>
      <c r="N82">
        <v>0</v>
      </c>
      <c r="O82">
        <v>-3e-6</v>
      </c>
      <c r="P82">
        <v>0.217614</v>
      </c>
      <c r="Q82">
        <v>0</v>
      </c>
      <c r="R82">
        <v>0</v>
      </c>
      <c r="S82" t="s">
        <v>29</v>
      </c>
      <c r="T82">
        <v>0</v>
      </c>
      <c r="U82">
        <v>0.0439999999999999</v>
      </c>
      <c r="V82">
        <v>0</v>
      </c>
      <c r="W82">
        <v>0</v>
      </c>
      <c r="X82" t="s">
        <v>29</v>
      </c>
      <c r="Y82">
        <v>0</v>
      </c>
      <c r="Z82">
        <v>5.44578</v>
      </c>
      <c r="AA82">
        <v>0</v>
      </c>
      <c r="AB82">
        <v>-3.32e-6</v>
      </c>
      <c r="AC82">
        <v>0</v>
      </c>
      <c r="AD82">
        <v>3.32e-6</v>
      </c>
      <c r="AE82">
        <v>0.285</v>
      </c>
      <c r="AF82">
        <v>0</v>
      </c>
      <c r="AG82">
        <v>0</v>
      </c>
      <c r="AH82" t="s">
        <v>29</v>
      </c>
      <c r="AI82">
        <v>0</v>
      </c>
      <c r="AJ82">
        <v>0</v>
      </c>
      <c r="AK82">
        <v>0</v>
      </c>
      <c r="AL82">
        <v>0</v>
      </c>
      <c r="AM82" t="s">
        <v>29</v>
      </c>
      <c r="AN82">
        <v>0</v>
      </c>
      <c r="AO82">
        <v>0</v>
      </c>
      <c r="AP82">
        <v>0</v>
      </c>
      <c r="AQ82">
        <v>0</v>
      </c>
      <c r="AR82" t="s">
        <v>29</v>
      </c>
      <c r="AS82">
        <v>0</v>
      </c>
      <c r="AT82">
        <v>0</v>
      </c>
      <c r="AU82">
        <v>0</v>
      </c>
      <c r="AV82">
        <v>0</v>
      </c>
      <c r="AW82" t="s">
        <v>29</v>
      </c>
      <c r="AX82">
        <v>0</v>
      </c>
      <c r="AY82">
        <v>0</v>
      </c>
    </row>
    <row r="83" spans="1:51">
      <c r="A83" t="s">
        <v>102</v>
      </c>
      <c r="B83">
        <v>5.18812899999999</v>
      </c>
      <c r="C83">
        <v>7.68905935</v>
      </c>
      <c r="D83">
        <v>0.674741702962663</v>
      </c>
      <c r="E83">
        <v>-2.50093035000001</v>
      </c>
      <c r="F83">
        <v>7.55468399999999</v>
      </c>
      <c r="G83">
        <v>2.568479</v>
      </c>
      <c r="H83">
        <v>4.0024</v>
      </c>
      <c r="I83">
        <v>0.641734709174496</v>
      </c>
      <c r="J83">
        <v>-1.433921</v>
      </c>
      <c r="K83">
        <v>2.484884</v>
      </c>
      <c r="L83">
        <v>0.939027</v>
      </c>
      <c r="M83">
        <v>0.906092</v>
      </c>
      <c r="N83">
        <v>1.03634840612212</v>
      </c>
      <c r="O83">
        <v>0.032935</v>
      </c>
      <c r="P83">
        <v>0.745368999999998</v>
      </c>
      <c r="Q83">
        <v>0.0488999999999999</v>
      </c>
      <c r="R83">
        <v>0.0929</v>
      </c>
      <c r="S83">
        <v>0.52637244348762</v>
      </c>
      <c r="T83">
        <v>-0.0440000000000001</v>
      </c>
      <c r="U83">
        <v>0.0299999999999999</v>
      </c>
      <c r="V83">
        <v>1.29346899999999</v>
      </c>
      <c r="W83">
        <v>2.48350066</v>
      </c>
      <c r="X83">
        <v>0.520824906887679</v>
      </c>
      <c r="Y83">
        <v>-1.19003166000001</v>
      </c>
      <c r="Z83">
        <v>4.19552099999999</v>
      </c>
      <c r="AA83">
        <v>0.338253999999998</v>
      </c>
      <c r="AB83">
        <v>0.20416669</v>
      </c>
      <c r="AC83">
        <v>1.65675409637095</v>
      </c>
      <c r="AD83">
        <v>0.134087309999998</v>
      </c>
      <c r="AE83">
        <v>0.0989099999999999</v>
      </c>
      <c r="AF83">
        <v>0.363428999999999</v>
      </c>
      <c r="AG83">
        <v>0.7</v>
      </c>
      <c r="AH83">
        <v>0.519184285714284</v>
      </c>
      <c r="AI83">
        <v>-0.336571000000001</v>
      </c>
      <c r="AJ83">
        <v>0.21</v>
      </c>
      <c r="AK83">
        <v>0</v>
      </c>
      <c r="AL83">
        <v>0</v>
      </c>
      <c r="AM83" t="s">
        <v>29</v>
      </c>
      <c r="AN83">
        <v>0</v>
      </c>
      <c r="AO83">
        <v>0</v>
      </c>
      <c r="AP83">
        <v>0</v>
      </c>
      <c r="AQ83">
        <v>0.04</v>
      </c>
      <c r="AR83">
        <v>0</v>
      </c>
      <c r="AS83">
        <v>-0.04</v>
      </c>
      <c r="AT83">
        <v>0.382329</v>
      </c>
      <c r="AU83">
        <v>2.402</v>
      </c>
      <c r="AV83">
        <v>3.8</v>
      </c>
      <c r="AW83">
        <v>0.632105263157895</v>
      </c>
      <c r="AX83">
        <v>-1.398</v>
      </c>
      <c r="AY83">
        <v>0.7064</v>
      </c>
    </row>
    <row r="84" spans="1:51">
      <c r="A84" t="s">
        <v>103</v>
      </c>
      <c r="B84">
        <v>23.7705269999999</v>
      </c>
      <c r="C84">
        <v>26.53</v>
      </c>
      <c r="D84">
        <v>0.895986694308325</v>
      </c>
      <c r="E84">
        <v>-2.75947300000015</v>
      </c>
      <c r="F84">
        <v>7.14999999999999</v>
      </c>
      <c r="G84">
        <v>6.50069799999998</v>
      </c>
      <c r="H84">
        <v>14.7876</v>
      </c>
      <c r="I84">
        <v>0.439604668776541</v>
      </c>
      <c r="J84">
        <v>-8.28690200000002</v>
      </c>
      <c r="K84">
        <v>6.64999999999999</v>
      </c>
      <c r="L84">
        <v>3.098843</v>
      </c>
      <c r="M84">
        <v>3.600461</v>
      </c>
      <c r="N84">
        <v>0.860679507429743</v>
      </c>
      <c r="O84">
        <v>-0.501618</v>
      </c>
      <c r="P84">
        <v>0</v>
      </c>
      <c r="Q84">
        <v>0.1069</v>
      </c>
      <c r="R84">
        <v>0.1179</v>
      </c>
      <c r="S84">
        <v>0.906700593723493</v>
      </c>
      <c r="T84">
        <v>-0.0110000000000001</v>
      </c>
      <c r="U84">
        <v>0</v>
      </c>
      <c r="V84">
        <v>10.7860859999999</v>
      </c>
      <c r="W84">
        <v>7.3302889</v>
      </c>
      <c r="X84">
        <v>1.47144077772977</v>
      </c>
      <c r="Y84">
        <v>3.4557970999999</v>
      </c>
      <c r="Z84">
        <v>0.5</v>
      </c>
      <c r="AA84">
        <v>3.278</v>
      </c>
      <c r="AB84">
        <v>0.6937501</v>
      </c>
      <c r="AC84">
        <v>4.72504436395756</v>
      </c>
      <c r="AD84">
        <v>2.5842499</v>
      </c>
      <c r="AE84">
        <v>0</v>
      </c>
      <c r="AF84">
        <v>4.601961</v>
      </c>
      <c r="AG84">
        <v>12.25</v>
      </c>
      <c r="AH84">
        <v>0.375670285714286</v>
      </c>
      <c r="AI84">
        <v>-7.648039</v>
      </c>
      <c r="AJ84">
        <v>0</v>
      </c>
      <c r="AK84">
        <v>0.180791999999999</v>
      </c>
      <c r="AL84">
        <v>0.5</v>
      </c>
      <c r="AM84">
        <v>0.361583999999998</v>
      </c>
      <c r="AN84">
        <v>-0.319208000000001</v>
      </c>
      <c r="AO84">
        <v>0</v>
      </c>
      <c r="AP84">
        <v>0.079542</v>
      </c>
      <c r="AQ84">
        <v>0.16</v>
      </c>
      <c r="AR84">
        <v>0.4971375</v>
      </c>
      <c r="AS84">
        <v>-0.080458</v>
      </c>
      <c r="AT84">
        <v>0.0689</v>
      </c>
      <c r="AU84">
        <v>0.77235</v>
      </c>
      <c r="AV84">
        <v>2.04</v>
      </c>
      <c r="AW84">
        <v>0.378602941176471</v>
      </c>
      <c r="AX84">
        <v>-1.26765</v>
      </c>
      <c r="AY84">
        <v>0</v>
      </c>
    </row>
    <row r="85" spans="1:51">
      <c r="A85" t="s">
        <v>104</v>
      </c>
      <c r="B85">
        <v>31.8390819999998</v>
      </c>
      <c r="C85">
        <v>36.3357257</v>
      </c>
      <c r="D85">
        <v>0.876247312710197</v>
      </c>
      <c r="E85">
        <v>-4.49664370000017</v>
      </c>
      <c r="F85">
        <v>36.220892</v>
      </c>
      <c r="G85">
        <v>9.51117699999998</v>
      </c>
      <c r="H85">
        <v>19.59</v>
      </c>
      <c r="I85">
        <v>0.485511842776926</v>
      </c>
      <c r="J85">
        <v>-10.078823</v>
      </c>
      <c r="K85">
        <v>19.530395</v>
      </c>
      <c r="L85">
        <v>4.164016</v>
      </c>
      <c r="M85">
        <v>4.642591</v>
      </c>
      <c r="N85">
        <v>0.896916398623096</v>
      </c>
      <c r="O85">
        <v>-0.478575</v>
      </c>
      <c r="P85">
        <v>2.541492</v>
      </c>
      <c r="Q85">
        <v>0.1558</v>
      </c>
      <c r="R85">
        <v>0.2578</v>
      </c>
      <c r="S85">
        <v>0.60434445306439</v>
      </c>
      <c r="T85">
        <v>-0.102</v>
      </c>
      <c r="U85">
        <v>0.4998</v>
      </c>
      <c r="V85">
        <v>14.3918349999999</v>
      </c>
      <c r="W85">
        <v>10.86575456</v>
      </c>
      <c r="X85">
        <v>1.32451316846235</v>
      </c>
      <c r="Y85">
        <v>3.52608043999988</v>
      </c>
      <c r="Z85">
        <v>13.005295</v>
      </c>
      <c r="AA85">
        <v>3.61625399999999</v>
      </c>
      <c r="AB85">
        <v>0.97958014</v>
      </c>
      <c r="AC85">
        <v>3.69163670468043</v>
      </c>
      <c r="AD85">
        <v>2.63667385999999</v>
      </c>
      <c r="AE85">
        <v>0.64391</v>
      </c>
      <c r="AF85">
        <v>4.96539</v>
      </c>
      <c r="AG85">
        <v>12.95</v>
      </c>
      <c r="AH85">
        <v>0.383427799227799</v>
      </c>
      <c r="AI85">
        <v>-7.98461</v>
      </c>
      <c r="AJ85">
        <v>0.21</v>
      </c>
      <c r="AK85">
        <v>0.712569999999998</v>
      </c>
      <c r="AL85">
        <v>0.67</v>
      </c>
      <c r="AM85">
        <v>1.06353731343283</v>
      </c>
      <c r="AN85">
        <v>0.0425699999999979</v>
      </c>
      <c r="AO85">
        <v>0</v>
      </c>
      <c r="AP85">
        <v>0.086542</v>
      </c>
      <c r="AQ85">
        <v>0.2</v>
      </c>
      <c r="AR85">
        <v>0.43271</v>
      </c>
      <c r="AS85">
        <v>-0.113458</v>
      </c>
      <c r="AT85">
        <v>0.451229</v>
      </c>
      <c r="AU85">
        <v>3.17435</v>
      </c>
      <c r="AV85">
        <v>5.84</v>
      </c>
      <c r="AW85">
        <v>0.543553082191781</v>
      </c>
      <c r="AX85">
        <v>-2.66565</v>
      </c>
      <c r="AY85">
        <v>0.7064</v>
      </c>
    </row>
    <row r="86" spans="1:51">
      <c r="A86" t="s">
        <v>105</v>
      </c>
      <c r="B86">
        <v>53.96103</v>
      </c>
      <c r="C86">
        <v>28</v>
      </c>
      <c r="D86">
        <v>1.92717964285714</v>
      </c>
      <c r="E86">
        <v>25.96103</v>
      </c>
      <c r="F86">
        <v>0</v>
      </c>
      <c r="G86">
        <v>5.15156900000001</v>
      </c>
      <c r="H86">
        <v>3.85</v>
      </c>
      <c r="I86">
        <v>1.33806987012987</v>
      </c>
      <c r="J86">
        <v>1.30156900000001</v>
      </c>
      <c r="K86">
        <v>0</v>
      </c>
      <c r="L86">
        <v>2.01508699999999</v>
      </c>
      <c r="M86">
        <v>0.864462</v>
      </c>
      <c r="N86">
        <v>2.33103016673954</v>
      </c>
      <c r="O86">
        <v>1.15062499999999</v>
      </c>
      <c r="P86">
        <v>0</v>
      </c>
      <c r="Q86">
        <v>0.0585</v>
      </c>
      <c r="R86">
        <v>0.1388</v>
      </c>
      <c r="S86">
        <v>0.421469740634006</v>
      </c>
      <c r="T86">
        <v>-0.0803</v>
      </c>
      <c r="U86">
        <v>0</v>
      </c>
      <c r="V86">
        <v>46.434074</v>
      </c>
      <c r="W86">
        <v>22.86279859</v>
      </c>
      <c r="X86">
        <v>2.03098819320876</v>
      </c>
      <c r="Y86">
        <v>23.57127541</v>
      </c>
      <c r="Z86">
        <v>0</v>
      </c>
      <c r="AA86">
        <v>0.301799999999999</v>
      </c>
      <c r="AB86">
        <v>0.28393941</v>
      </c>
      <c r="AC86">
        <v>1.06290282141531</v>
      </c>
      <c r="AD86">
        <v>0.0178605899999985</v>
      </c>
      <c r="AE86">
        <v>0</v>
      </c>
      <c r="AF86">
        <v>0</v>
      </c>
      <c r="AG86">
        <v>0</v>
      </c>
      <c r="AH86" t="s">
        <v>29</v>
      </c>
      <c r="AI86">
        <v>0</v>
      </c>
      <c r="AJ86">
        <v>0</v>
      </c>
      <c r="AK86">
        <v>1.5</v>
      </c>
      <c r="AL86">
        <v>3.33333333</v>
      </c>
      <c r="AM86">
        <v>0.45000000045</v>
      </c>
      <c r="AN86">
        <v>-1.83333333</v>
      </c>
      <c r="AO86">
        <v>0</v>
      </c>
      <c r="AP86">
        <v>0</v>
      </c>
      <c r="AQ86">
        <v>0</v>
      </c>
      <c r="AR86" t="s">
        <v>29</v>
      </c>
      <c r="AS86">
        <v>0</v>
      </c>
      <c r="AT86">
        <v>0</v>
      </c>
      <c r="AU86">
        <v>0</v>
      </c>
      <c r="AV86">
        <v>0</v>
      </c>
      <c r="AW86" t="s">
        <v>29</v>
      </c>
      <c r="AX86">
        <v>0</v>
      </c>
      <c r="AY86">
        <v>0</v>
      </c>
    </row>
    <row r="87" spans="1:51">
      <c r="A87" t="s">
        <v>107</v>
      </c>
      <c r="B87">
        <v>9.68401200000001</v>
      </c>
      <c r="C87">
        <v>11.5</v>
      </c>
      <c r="D87">
        <v>0.842088000000001</v>
      </c>
      <c r="E87">
        <v>-1.81598799999999</v>
      </c>
      <c r="F87">
        <v>0</v>
      </c>
      <c r="G87">
        <v>5.72034600000001</v>
      </c>
      <c r="H87">
        <v>8.9471</v>
      </c>
      <c r="I87">
        <v>0.639351968794359</v>
      </c>
      <c r="J87">
        <v>-3.22675399999999</v>
      </c>
      <c r="K87">
        <v>0</v>
      </c>
      <c r="L87">
        <v>1.779166</v>
      </c>
      <c r="M87">
        <v>0</v>
      </c>
      <c r="N87" t="s">
        <v>29</v>
      </c>
      <c r="O87">
        <v>1.779166</v>
      </c>
      <c r="P87">
        <v>0</v>
      </c>
      <c r="Q87">
        <v>0.1355</v>
      </c>
      <c r="R87">
        <v>0</v>
      </c>
      <c r="S87" t="s">
        <v>29</v>
      </c>
      <c r="T87">
        <v>0.1355</v>
      </c>
      <c r="U87">
        <v>0</v>
      </c>
      <c r="V87">
        <v>1.5954</v>
      </c>
      <c r="W87">
        <v>2.5529</v>
      </c>
      <c r="X87">
        <v>0.624936346899604</v>
      </c>
      <c r="Y87">
        <v>-0.9575</v>
      </c>
      <c r="Z87">
        <v>0</v>
      </c>
      <c r="AA87">
        <v>0.4536</v>
      </c>
      <c r="AB87">
        <v>0</v>
      </c>
      <c r="AC87" t="s">
        <v>29</v>
      </c>
      <c r="AD87">
        <v>0.4536</v>
      </c>
      <c r="AE87">
        <v>0</v>
      </c>
      <c r="AF87">
        <v>1.4868349999999</v>
      </c>
      <c r="AG87">
        <v>5</v>
      </c>
      <c r="AH87">
        <v>0.29736699999998</v>
      </c>
      <c r="AI87">
        <v>-3.5131650000001</v>
      </c>
      <c r="AJ87">
        <v>0</v>
      </c>
      <c r="AK87">
        <v>0</v>
      </c>
      <c r="AL87">
        <v>0.8</v>
      </c>
      <c r="AM87">
        <v>0</v>
      </c>
      <c r="AN87">
        <v>-0.8</v>
      </c>
      <c r="AO87">
        <v>0</v>
      </c>
      <c r="AP87">
        <v>0.185838</v>
      </c>
      <c r="AQ87">
        <v>0</v>
      </c>
      <c r="AR87" t="s">
        <v>29</v>
      </c>
      <c r="AS87">
        <v>0.185838</v>
      </c>
      <c r="AT87">
        <v>0</v>
      </c>
      <c r="AU87">
        <v>0.5078</v>
      </c>
      <c r="AV87">
        <v>0.64</v>
      </c>
      <c r="AW87">
        <v>0.7934375</v>
      </c>
      <c r="AX87">
        <v>-0.1322</v>
      </c>
      <c r="AY87">
        <v>0</v>
      </c>
    </row>
    <row r="88" spans="1:51">
      <c r="A88" t="s">
        <v>108</v>
      </c>
      <c r="B88">
        <v>5.35472799999999</v>
      </c>
      <c r="C88">
        <v>2.6</v>
      </c>
      <c r="D88">
        <v>2.05951076923077</v>
      </c>
      <c r="E88">
        <v>2.75472799999999</v>
      </c>
      <c r="F88">
        <v>0</v>
      </c>
      <c r="G88">
        <v>4.02103899999999</v>
      </c>
      <c r="H88">
        <v>0</v>
      </c>
      <c r="I88" t="s">
        <v>29</v>
      </c>
      <c r="J88">
        <v>4.02103899999999</v>
      </c>
      <c r="K88">
        <v>0</v>
      </c>
      <c r="L88">
        <v>0.291189</v>
      </c>
      <c r="M88">
        <v>0</v>
      </c>
      <c r="N88" t="s">
        <v>29</v>
      </c>
      <c r="O88">
        <v>0.291189</v>
      </c>
      <c r="P88">
        <v>0</v>
      </c>
      <c r="Q88">
        <v>0.0425</v>
      </c>
      <c r="R88">
        <v>0</v>
      </c>
      <c r="S88" t="s">
        <v>29</v>
      </c>
      <c r="T88">
        <v>0.0425</v>
      </c>
      <c r="U88">
        <v>0</v>
      </c>
      <c r="V88">
        <v>1</v>
      </c>
      <c r="W88">
        <v>2.6</v>
      </c>
      <c r="X88">
        <v>0.384615384615385</v>
      </c>
      <c r="Y88">
        <v>-1.6</v>
      </c>
      <c r="Z88">
        <v>0</v>
      </c>
      <c r="AA88">
        <v>0</v>
      </c>
      <c r="AB88">
        <v>0</v>
      </c>
      <c r="AC88" t="s">
        <v>29</v>
      </c>
      <c r="AD88">
        <v>0</v>
      </c>
      <c r="AE88">
        <v>0</v>
      </c>
      <c r="AF88">
        <v>0</v>
      </c>
      <c r="AG88">
        <v>0</v>
      </c>
      <c r="AH88" t="s">
        <v>29</v>
      </c>
      <c r="AI88">
        <v>0</v>
      </c>
      <c r="AJ88">
        <v>0</v>
      </c>
      <c r="AK88">
        <v>0</v>
      </c>
      <c r="AL88">
        <v>0.05</v>
      </c>
      <c r="AM88">
        <v>0</v>
      </c>
      <c r="AN88">
        <v>-0.05</v>
      </c>
      <c r="AO88">
        <v>0</v>
      </c>
      <c r="AP88">
        <v>0.082027</v>
      </c>
      <c r="AQ88">
        <v>0</v>
      </c>
      <c r="AR88" t="s">
        <v>29</v>
      </c>
      <c r="AS88">
        <v>0.082027</v>
      </c>
      <c r="AT88">
        <v>0</v>
      </c>
      <c r="AU88">
        <v>0.125</v>
      </c>
      <c r="AV88">
        <v>0</v>
      </c>
      <c r="AW88" t="s">
        <v>29</v>
      </c>
      <c r="AX88">
        <v>0.125</v>
      </c>
      <c r="AY88">
        <v>0</v>
      </c>
    </row>
    <row r="89" spans="1:51">
      <c r="A89" t="s">
        <v>109</v>
      </c>
      <c r="B89">
        <v>0</v>
      </c>
      <c r="C89">
        <v>0</v>
      </c>
      <c r="D89" t="s">
        <v>29</v>
      </c>
      <c r="E89">
        <v>0</v>
      </c>
      <c r="F89">
        <v>0</v>
      </c>
      <c r="G89">
        <v>0</v>
      </c>
      <c r="H89">
        <v>0</v>
      </c>
      <c r="I89" t="s">
        <v>29</v>
      </c>
      <c r="J89">
        <v>0</v>
      </c>
      <c r="K89">
        <v>0</v>
      </c>
      <c r="L89">
        <v>0</v>
      </c>
      <c r="M89">
        <v>0</v>
      </c>
      <c r="N89" t="s">
        <v>29</v>
      </c>
      <c r="O89">
        <v>0</v>
      </c>
      <c r="P89">
        <v>0</v>
      </c>
      <c r="Q89">
        <v>0</v>
      </c>
      <c r="R89">
        <v>0</v>
      </c>
      <c r="S89" t="s">
        <v>29</v>
      </c>
      <c r="T89">
        <v>0</v>
      </c>
      <c r="U89">
        <v>0</v>
      </c>
      <c r="V89">
        <v>0</v>
      </c>
      <c r="W89">
        <v>0</v>
      </c>
      <c r="X89" t="s">
        <v>29</v>
      </c>
      <c r="Y89">
        <v>0</v>
      </c>
      <c r="Z89">
        <v>0</v>
      </c>
      <c r="AA89">
        <v>0</v>
      </c>
      <c r="AB89">
        <v>0</v>
      </c>
      <c r="AC89" t="s">
        <v>29</v>
      </c>
      <c r="AD89">
        <v>0</v>
      </c>
      <c r="AE89">
        <v>0</v>
      </c>
      <c r="AF89">
        <v>0</v>
      </c>
      <c r="AG89">
        <v>0</v>
      </c>
      <c r="AH89" t="s">
        <v>29</v>
      </c>
      <c r="AI89">
        <v>0</v>
      </c>
      <c r="AJ89">
        <v>0</v>
      </c>
      <c r="AK89">
        <v>0</v>
      </c>
      <c r="AL89">
        <v>0</v>
      </c>
      <c r="AM89" t="s">
        <v>29</v>
      </c>
      <c r="AN89">
        <v>0</v>
      </c>
      <c r="AO89">
        <v>0</v>
      </c>
      <c r="AP89">
        <v>0</v>
      </c>
      <c r="AQ89">
        <v>0</v>
      </c>
      <c r="AR89" t="s">
        <v>29</v>
      </c>
      <c r="AS89">
        <v>0</v>
      </c>
      <c r="AT89">
        <v>0</v>
      </c>
      <c r="AU89">
        <v>0</v>
      </c>
      <c r="AV89">
        <v>0</v>
      </c>
      <c r="AW89" t="s">
        <v>29</v>
      </c>
      <c r="AX89">
        <v>0</v>
      </c>
      <c r="AY89">
        <v>0</v>
      </c>
    </row>
    <row r="90" spans="1:51">
      <c r="A90" t="s">
        <v>189</v>
      </c>
      <c r="B90">
        <v>0</v>
      </c>
      <c r="C90">
        <v>0</v>
      </c>
      <c r="D90" t="s">
        <v>29</v>
      </c>
      <c r="E90">
        <v>0</v>
      </c>
      <c r="F90">
        <v>0</v>
      </c>
      <c r="G90">
        <v>0</v>
      </c>
      <c r="H90">
        <v>0</v>
      </c>
      <c r="I90" t="s">
        <v>29</v>
      </c>
      <c r="J90">
        <v>0</v>
      </c>
      <c r="K90">
        <v>0</v>
      </c>
      <c r="L90">
        <v>0</v>
      </c>
      <c r="M90">
        <v>0</v>
      </c>
      <c r="N90" t="s">
        <v>29</v>
      </c>
      <c r="O90">
        <v>0</v>
      </c>
      <c r="P90">
        <v>0</v>
      </c>
      <c r="Q90">
        <v>0</v>
      </c>
      <c r="R90">
        <v>0</v>
      </c>
      <c r="S90" t="s">
        <v>29</v>
      </c>
      <c r="T90">
        <v>0</v>
      </c>
      <c r="U90">
        <v>0</v>
      </c>
      <c r="V90">
        <v>0</v>
      </c>
      <c r="W90">
        <v>0</v>
      </c>
      <c r="X90" t="s">
        <v>29</v>
      </c>
      <c r="Y90">
        <v>0</v>
      </c>
      <c r="Z90">
        <v>0</v>
      </c>
      <c r="AA90">
        <v>0</v>
      </c>
      <c r="AB90">
        <v>0</v>
      </c>
      <c r="AC90" t="s">
        <v>29</v>
      </c>
      <c r="AD90">
        <v>0</v>
      </c>
      <c r="AE90">
        <v>0</v>
      </c>
      <c r="AF90">
        <v>0</v>
      </c>
      <c r="AG90">
        <v>0</v>
      </c>
      <c r="AH90" t="s">
        <v>29</v>
      </c>
      <c r="AI90">
        <v>0</v>
      </c>
      <c r="AJ90">
        <v>0</v>
      </c>
      <c r="AK90">
        <v>0</v>
      </c>
      <c r="AL90">
        <v>0</v>
      </c>
      <c r="AM90" t="s">
        <v>29</v>
      </c>
      <c r="AN90">
        <v>0</v>
      </c>
      <c r="AO90">
        <v>0</v>
      </c>
      <c r="AP90">
        <v>0</v>
      </c>
      <c r="AQ90">
        <v>0</v>
      </c>
      <c r="AR90" t="s">
        <v>29</v>
      </c>
      <c r="AS90">
        <v>0</v>
      </c>
      <c r="AT90">
        <v>0</v>
      </c>
      <c r="AU90">
        <v>0</v>
      </c>
      <c r="AV90">
        <v>0</v>
      </c>
      <c r="AW90" t="s">
        <v>29</v>
      </c>
      <c r="AX90">
        <v>0</v>
      </c>
      <c r="AY90">
        <v>0</v>
      </c>
    </row>
    <row r="91" spans="1:51">
      <c r="A91" t="s">
        <v>110</v>
      </c>
      <c r="B91">
        <v>0</v>
      </c>
      <c r="C91">
        <v>0</v>
      </c>
      <c r="D91" t="s">
        <v>29</v>
      </c>
      <c r="E91">
        <v>0</v>
      </c>
      <c r="F91">
        <v>0</v>
      </c>
      <c r="G91">
        <v>0</v>
      </c>
      <c r="H91">
        <v>0</v>
      </c>
      <c r="I91" t="s">
        <v>29</v>
      </c>
      <c r="J91">
        <v>0</v>
      </c>
      <c r="K91">
        <v>0</v>
      </c>
      <c r="L91">
        <v>0</v>
      </c>
      <c r="M91">
        <v>0</v>
      </c>
      <c r="N91" t="s">
        <v>29</v>
      </c>
      <c r="O91">
        <v>0</v>
      </c>
      <c r="P91">
        <v>0</v>
      </c>
      <c r="Q91">
        <v>0</v>
      </c>
      <c r="R91">
        <v>0</v>
      </c>
      <c r="S91" t="s">
        <v>29</v>
      </c>
      <c r="T91">
        <v>0</v>
      </c>
      <c r="U91">
        <v>0</v>
      </c>
      <c r="V91">
        <v>0</v>
      </c>
      <c r="W91">
        <v>0</v>
      </c>
      <c r="X91" t="s">
        <v>29</v>
      </c>
      <c r="Y91">
        <v>0</v>
      </c>
      <c r="Z91">
        <v>0</v>
      </c>
      <c r="AA91">
        <v>0</v>
      </c>
      <c r="AB91">
        <v>0</v>
      </c>
      <c r="AC91" t="s">
        <v>29</v>
      </c>
      <c r="AD91">
        <v>0</v>
      </c>
      <c r="AE91">
        <v>0</v>
      </c>
      <c r="AF91">
        <v>0</v>
      </c>
      <c r="AG91">
        <v>0</v>
      </c>
      <c r="AH91" t="s">
        <v>29</v>
      </c>
      <c r="AI91">
        <v>0</v>
      </c>
      <c r="AJ91">
        <v>0</v>
      </c>
      <c r="AK91">
        <v>0</v>
      </c>
      <c r="AL91">
        <v>0</v>
      </c>
      <c r="AM91" t="s">
        <v>29</v>
      </c>
      <c r="AN91">
        <v>0</v>
      </c>
      <c r="AO91">
        <v>0</v>
      </c>
      <c r="AP91">
        <v>0</v>
      </c>
      <c r="AQ91">
        <v>0</v>
      </c>
      <c r="AR91" t="s">
        <v>29</v>
      </c>
      <c r="AS91">
        <v>0</v>
      </c>
      <c r="AT91">
        <v>0</v>
      </c>
      <c r="AU91">
        <v>0</v>
      </c>
      <c r="AV91">
        <v>0</v>
      </c>
      <c r="AW91" t="s">
        <v>29</v>
      </c>
      <c r="AX91">
        <v>0</v>
      </c>
      <c r="AY91">
        <v>0</v>
      </c>
    </row>
    <row r="92" spans="1:51">
      <c r="A92" t="s">
        <v>111</v>
      </c>
      <c r="B92">
        <v>0</v>
      </c>
      <c r="C92">
        <v>0</v>
      </c>
      <c r="D92" t="s">
        <v>29</v>
      </c>
      <c r="E92">
        <v>0</v>
      </c>
      <c r="F92">
        <v>0</v>
      </c>
      <c r="G92">
        <v>0</v>
      </c>
      <c r="H92">
        <v>0</v>
      </c>
      <c r="I92" t="s">
        <v>29</v>
      </c>
      <c r="J92">
        <v>0</v>
      </c>
      <c r="K92">
        <v>0</v>
      </c>
      <c r="L92">
        <v>0</v>
      </c>
      <c r="M92">
        <v>0</v>
      </c>
      <c r="N92" t="s">
        <v>29</v>
      </c>
      <c r="O92">
        <v>0</v>
      </c>
      <c r="P92">
        <v>0</v>
      </c>
      <c r="Q92">
        <v>0</v>
      </c>
      <c r="R92">
        <v>0</v>
      </c>
      <c r="S92" t="s">
        <v>29</v>
      </c>
      <c r="T92">
        <v>0</v>
      </c>
      <c r="U92">
        <v>0</v>
      </c>
      <c r="V92">
        <v>0</v>
      </c>
      <c r="W92">
        <v>0</v>
      </c>
      <c r="X92" t="s">
        <v>29</v>
      </c>
      <c r="Y92">
        <v>0</v>
      </c>
      <c r="Z92">
        <v>0</v>
      </c>
      <c r="AA92">
        <v>0</v>
      </c>
      <c r="AB92">
        <v>0</v>
      </c>
      <c r="AC92" t="s">
        <v>29</v>
      </c>
      <c r="AD92">
        <v>0</v>
      </c>
      <c r="AE92">
        <v>0</v>
      </c>
      <c r="AF92">
        <v>0</v>
      </c>
      <c r="AG92">
        <v>0</v>
      </c>
      <c r="AH92" t="s">
        <v>29</v>
      </c>
      <c r="AI92">
        <v>0</v>
      </c>
      <c r="AJ92">
        <v>0</v>
      </c>
      <c r="AK92">
        <v>0</v>
      </c>
      <c r="AL92">
        <v>0</v>
      </c>
      <c r="AM92" t="s">
        <v>29</v>
      </c>
      <c r="AN92">
        <v>0</v>
      </c>
      <c r="AO92">
        <v>0</v>
      </c>
      <c r="AP92">
        <v>0</v>
      </c>
      <c r="AQ92">
        <v>0</v>
      </c>
      <c r="AR92" t="s">
        <v>29</v>
      </c>
      <c r="AS92">
        <v>0</v>
      </c>
      <c r="AT92">
        <v>0</v>
      </c>
      <c r="AU92">
        <v>0</v>
      </c>
      <c r="AV92">
        <v>0</v>
      </c>
      <c r="AW92" t="s">
        <v>29</v>
      </c>
      <c r="AX92">
        <v>0</v>
      </c>
      <c r="AY92">
        <v>0</v>
      </c>
    </row>
    <row r="93" spans="1:51">
      <c r="A93" t="s">
        <v>184</v>
      </c>
      <c r="B93">
        <v>0</v>
      </c>
      <c r="C93">
        <v>0</v>
      </c>
      <c r="D93" t="s">
        <v>29</v>
      </c>
      <c r="E93">
        <v>0</v>
      </c>
      <c r="F93">
        <v>0</v>
      </c>
      <c r="G93">
        <v>0</v>
      </c>
      <c r="H93">
        <v>0</v>
      </c>
      <c r="I93" t="s">
        <v>29</v>
      </c>
      <c r="J93">
        <v>0</v>
      </c>
      <c r="K93">
        <v>0</v>
      </c>
      <c r="L93">
        <v>0</v>
      </c>
      <c r="M93">
        <v>0</v>
      </c>
      <c r="N93" t="s">
        <v>29</v>
      </c>
      <c r="O93">
        <v>0</v>
      </c>
      <c r="P93">
        <v>0</v>
      </c>
      <c r="Q93">
        <v>0</v>
      </c>
      <c r="R93">
        <v>0</v>
      </c>
      <c r="S93" t="s">
        <v>29</v>
      </c>
      <c r="T93">
        <v>0</v>
      </c>
      <c r="U93">
        <v>0</v>
      </c>
      <c r="V93">
        <v>0</v>
      </c>
      <c r="W93">
        <v>0</v>
      </c>
      <c r="X93" t="s">
        <v>29</v>
      </c>
      <c r="Y93">
        <v>0</v>
      </c>
      <c r="Z93">
        <v>0</v>
      </c>
      <c r="AA93">
        <v>0</v>
      </c>
      <c r="AB93">
        <v>0</v>
      </c>
      <c r="AC93" t="s">
        <v>29</v>
      </c>
      <c r="AD93">
        <v>0</v>
      </c>
      <c r="AE93">
        <v>0</v>
      </c>
      <c r="AF93">
        <v>0</v>
      </c>
      <c r="AG93">
        <v>0</v>
      </c>
      <c r="AH93" t="s">
        <v>29</v>
      </c>
      <c r="AI93">
        <v>0</v>
      </c>
      <c r="AJ93">
        <v>0</v>
      </c>
      <c r="AK93">
        <v>0</v>
      </c>
      <c r="AL93">
        <v>0</v>
      </c>
      <c r="AM93" t="s">
        <v>29</v>
      </c>
      <c r="AN93">
        <v>0</v>
      </c>
      <c r="AO93">
        <v>0</v>
      </c>
      <c r="AP93">
        <v>0</v>
      </c>
      <c r="AQ93">
        <v>0</v>
      </c>
      <c r="AR93" t="s">
        <v>29</v>
      </c>
      <c r="AS93">
        <v>0</v>
      </c>
      <c r="AT93">
        <v>0</v>
      </c>
      <c r="AU93">
        <v>0</v>
      </c>
      <c r="AV93">
        <v>0</v>
      </c>
      <c r="AW93" t="s">
        <v>29</v>
      </c>
      <c r="AX93">
        <v>0</v>
      </c>
      <c r="AY93">
        <v>0</v>
      </c>
    </row>
    <row r="94" spans="1:51">
      <c r="A94" t="s">
        <v>112</v>
      </c>
      <c r="B94">
        <v>68.99977</v>
      </c>
      <c r="C94">
        <v>42.1</v>
      </c>
      <c r="D94">
        <v>1.63894940617577</v>
      </c>
      <c r="E94">
        <v>26.89977</v>
      </c>
      <c r="F94">
        <v>0</v>
      </c>
      <c r="G94">
        <v>14.892954</v>
      </c>
      <c r="H94">
        <v>12.7971</v>
      </c>
      <c r="I94">
        <v>1.16377569918185</v>
      </c>
      <c r="J94">
        <v>2.095854</v>
      </c>
      <c r="K94">
        <v>0</v>
      </c>
      <c r="L94">
        <v>4.085442</v>
      </c>
      <c r="M94">
        <v>0.864462</v>
      </c>
      <c r="N94">
        <v>4.72599373945876</v>
      </c>
      <c r="O94">
        <v>3.22098</v>
      </c>
      <c r="P94">
        <v>0</v>
      </c>
      <c r="Q94">
        <v>0.2365</v>
      </c>
      <c r="R94">
        <v>0.1388</v>
      </c>
      <c r="S94">
        <v>1.70389048991354</v>
      </c>
      <c r="T94">
        <v>0.0976999999999999</v>
      </c>
      <c r="U94">
        <v>0</v>
      </c>
      <c r="V94">
        <v>49.029474</v>
      </c>
      <c r="W94">
        <v>28.01569859</v>
      </c>
      <c r="X94">
        <v>1.75007144092779</v>
      </c>
      <c r="Y94">
        <v>21.01377541</v>
      </c>
      <c r="Z94">
        <v>0</v>
      </c>
      <c r="AA94">
        <v>0.755399999999999</v>
      </c>
      <c r="AB94">
        <v>0.28393941</v>
      </c>
      <c r="AC94">
        <v>2.66042674386059</v>
      </c>
      <c r="AD94">
        <v>0.471460589999999</v>
      </c>
      <c r="AE94">
        <v>0</v>
      </c>
      <c r="AF94">
        <v>1.4868349999999</v>
      </c>
      <c r="AG94">
        <v>5</v>
      </c>
      <c r="AH94">
        <v>0.29736699999998</v>
      </c>
      <c r="AI94">
        <v>-3.5131650000001</v>
      </c>
      <c r="AJ94">
        <v>0</v>
      </c>
      <c r="AK94">
        <v>1.5</v>
      </c>
      <c r="AL94">
        <v>4.18333333</v>
      </c>
      <c r="AM94">
        <v>0.358565737337503</v>
      </c>
      <c r="AN94">
        <v>-2.68333333</v>
      </c>
      <c r="AO94">
        <v>0</v>
      </c>
      <c r="AP94">
        <v>0.267865</v>
      </c>
      <c r="AQ94">
        <v>0</v>
      </c>
      <c r="AR94" t="s">
        <v>29</v>
      </c>
      <c r="AS94">
        <v>0.267865</v>
      </c>
      <c r="AT94">
        <v>0</v>
      </c>
      <c r="AU94">
        <v>0.6328</v>
      </c>
      <c r="AV94">
        <v>0.64</v>
      </c>
      <c r="AW94">
        <v>0.98875</v>
      </c>
      <c r="AX94">
        <v>-0.0072000000000001</v>
      </c>
      <c r="AY94">
        <v>0</v>
      </c>
    </row>
    <row r="95" spans="1:51">
      <c r="A95" t="s">
        <v>113</v>
      </c>
      <c r="B95">
        <v>18.152952</v>
      </c>
      <c r="C95">
        <v>18.12821519</v>
      </c>
      <c r="D95">
        <v>1.00136454746045</v>
      </c>
      <c r="E95">
        <v>0.0247368100000109</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-0.975</v>
      </c>
      <c r="X95">
        <v>0</v>
      </c>
      <c r="Y95">
        <v>0.975</v>
      </c>
      <c r="Z95">
        <v>0</v>
      </c>
      <c r="AA95">
        <v>0.854796</v>
      </c>
      <c r="AB95">
        <v>0.91710319</v>
      </c>
      <c r="AC95">
        <v>0.932060873106329</v>
      </c>
      <c r="AD95">
        <v>-0.0623071900000001</v>
      </c>
      <c r="AE95">
        <v>0.325</v>
      </c>
      <c r="AF95">
        <v>0</v>
      </c>
      <c r="AG95">
        <v>0</v>
      </c>
      <c r="AH95" t="s">
        <v>29</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185</v>
      </c>
      <c r="B96">
        <v>118.991804</v>
      </c>
      <c r="C96">
        <v>96.56394089</v>
      </c>
      <c r="D96">
        <v>1.23225919430472</v>
      </c>
      <c r="E96">
        <v>22.4278631099998</v>
      </c>
      <c r="F96">
        <v>47.246957</v>
      </c>
      <c r="G96">
        <v>37.481038</v>
      </c>
      <c r="H96">
        <v>46.7545</v>
      </c>
      <c r="I96">
        <v>0.801656268380583</v>
      </c>
      <c r="J96">
        <v>-9.27346200000002</v>
      </c>
      <c r="K96">
        <v>28.430395</v>
      </c>
      <c r="L96">
        <v>11.217107</v>
      </c>
      <c r="M96">
        <v>8.462165</v>
      </c>
      <c r="N96">
        <v>1.3255599483111</v>
      </c>
      <c r="O96">
        <v>2.75494200000001</v>
      </c>
      <c r="P96">
        <v>3.97255699999999</v>
      </c>
      <c r="Q96">
        <v>1.6459</v>
      </c>
      <c r="R96">
        <v>1.2602</v>
      </c>
      <c r="S96">
        <v>1.30606252975718</v>
      </c>
      <c r="T96">
        <v>0.385699999999999</v>
      </c>
      <c r="U96">
        <v>0.8698</v>
      </c>
      <c r="V96">
        <v>63.4213089999998</v>
      </c>
      <c r="W96">
        <v>37.90645315</v>
      </c>
      <c r="X96">
        <v>1.67310058656859</v>
      </c>
      <c r="Y96">
        <v>25.5148558499998</v>
      </c>
      <c r="Z96">
        <v>13.005295</v>
      </c>
      <c r="AA96">
        <v>5.22644999999999</v>
      </c>
      <c r="AB96">
        <v>2.18062274</v>
      </c>
      <c r="AC96">
        <v>2.3967694659554</v>
      </c>
      <c r="AD96">
        <v>3.04582725999999</v>
      </c>
      <c r="AE96">
        <v>0.96891</v>
      </c>
      <c r="AF96">
        <v>6.4522249999999</v>
      </c>
      <c r="AG96">
        <v>17.95</v>
      </c>
      <c r="AH96">
        <v>0.359455431754869</v>
      </c>
      <c r="AI96">
        <v>-11.4977750000001</v>
      </c>
      <c r="AJ96">
        <v>0.21</v>
      </c>
      <c r="AK96">
        <v>2.228739</v>
      </c>
      <c r="AL96">
        <v>4.87333333</v>
      </c>
      <c r="AM96">
        <v>0.45733358444414</v>
      </c>
      <c r="AN96">
        <v>-2.64459433</v>
      </c>
      <c r="AO96">
        <v>0.023034</v>
      </c>
      <c r="AP96">
        <v>1.325552</v>
      </c>
      <c r="AQ96">
        <v>1.825</v>
      </c>
      <c r="AR96">
        <v>0.726329863013698</v>
      </c>
      <c r="AS96">
        <v>-0.499448</v>
      </c>
      <c r="AT96">
        <v>4.100846</v>
      </c>
      <c r="AU96">
        <v>4.08015</v>
      </c>
      <c r="AV96">
        <v>9.93</v>
      </c>
      <c r="AW96">
        <v>0.410891238670695</v>
      </c>
      <c r="AX96">
        <v>-5.84985</v>
      </c>
      <c r="AY96">
        <v>1.0524</v>
      </c>
    </row>
    <row r="97" spans="1:51">
      <c r="A97" t="s">
        <v>115</v>
      </c>
      <c r="B97">
        <v>304.358211999999</v>
      </c>
      <c r="C97">
        <v>352.45399329</v>
      </c>
      <c r="D97">
        <v>0.863540257152294</v>
      </c>
      <c r="E97">
        <v>-48.0957812900007</v>
      </c>
      <c r="F97">
        <v>141.215092</v>
      </c>
      <c r="G97">
        <v>107.074316</v>
      </c>
      <c r="H97">
        <v>152.14016082</v>
      </c>
      <c r="I97">
        <v>0.703787319685311</v>
      </c>
      <c r="J97">
        <v>-45.0658448200001</v>
      </c>
      <c r="K97">
        <v>35.39592</v>
      </c>
      <c r="L97">
        <v>37.661665</v>
      </c>
      <c r="M97">
        <v>36.61215423</v>
      </c>
      <c r="N97">
        <v>1.02866563828522</v>
      </c>
      <c r="O97">
        <v>1.04951076999998</v>
      </c>
      <c r="P97">
        <v>14.338736</v>
      </c>
      <c r="Q97">
        <v>4.6285</v>
      </c>
      <c r="R97">
        <v>4.34848889</v>
      </c>
      <c r="S97">
        <v>1.06439273896822</v>
      </c>
      <c r="T97">
        <v>0.280011109999996</v>
      </c>
      <c r="U97">
        <v>0.298799999999995</v>
      </c>
      <c r="V97">
        <v>144.727880999999</v>
      </c>
      <c r="W97">
        <v>150.3412116</v>
      </c>
      <c r="X97">
        <v>0.962662728733786</v>
      </c>
      <c r="Y97">
        <v>-5.61333060000052</v>
      </c>
      <c r="Z97">
        <v>88.863598</v>
      </c>
      <c r="AA97">
        <v>10.26585</v>
      </c>
      <c r="AB97">
        <v>9.01197775</v>
      </c>
      <c r="AC97">
        <v>1.13913397089778</v>
      </c>
      <c r="AD97">
        <v>1.25387224999998</v>
      </c>
      <c r="AE97">
        <v>2.318038</v>
      </c>
      <c r="AF97">
        <v>23.9362439999999</v>
      </c>
      <c r="AG97">
        <v>36.23</v>
      </c>
      <c r="AH97">
        <v>0.66067468948385</v>
      </c>
      <c r="AI97">
        <v>-12.2937560000001</v>
      </c>
      <c r="AJ97">
        <v>-120.858251</v>
      </c>
      <c r="AK97">
        <v>4.80252699999996</v>
      </c>
      <c r="AL97">
        <v>11.48333333</v>
      </c>
      <c r="AM97">
        <v>0.418217155418927</v>
      </c>
      <c r="AN97">
        <v>-6.68080633000004</v>
      </c>
      <c r="AO97">
        <v>2.34949299999999</v>
      </c>
      <c r="AP97">
        <v>7.73770999999999</v>
      </c>
      <c r="AQ97">
        <v>6.64166667</v>
      </c>
      <c r="AR97">
        <v>1.16502534445921</v>
      </c>
      <c r="AS97">
        <v>1.09604332999999</v>
      </c>
      <c r="AT97">
        <v>15.698513</v>
      </c>
      <c r="AU97">
        <v>12.291248</v>
      </c>
      <c r="AV97">
        <v>14.95166667</v>
      </c>
      <c r="AW97">
        <v>0.822065410584758</v>
      </c>
      <c r="AX97">
        <v>-2.66041867000001</v>
      </c>
      <c r="AY97">
        <v>3.4742</v>
      </c>
    </row>
    <row r="98" spans="1:51">
      <c r="A98" t="s">
        <v>116</v>
      </c>
      <c r="B98">
        <v>23.245559</v>
      </c>
      <c r="C98">
        <v>22.39550171</v>
      </c>
      <c r="D98">
        <v>1.03795660847466</v>
      </c>
      <c r="E98">
        <v>0.850057289999949</v>
      </c>
      <c r="F98">
        <v>7.81597</v>
      </c>
      <c r="G98">
        <v>10.73046</v>
      </c>
      <c r="H98">
        <v>7.98</v>
      </c>
      <c r="I98">
        <v>1.34466917293233</v>
      </c>
      <c r="J98">
        <v>2.75045999999997</v>
      </c>
      <c r="K98">
        <v>5.202794</v>
      </c>
      <c r="L98">
        <v>1.961229</v>
      </c>
      <c r="M98">
        <v>2.041565</v>
      </c>
      <c r="N98">
        <v>0.960649795622475</v>
      </c>
      <c r="O98">
        <v>-0.0803360000000022</v>
      </c>
      <c r="P98">
        <v>1.681176</v>
      </c>
      <c r="Q98">
        <v>0.5839</v>
      </c>
      <c r="R98">
        <v>0.5206</v>
      </c>
      <c r="S98">
        <v>1.12159047253169</v>
      </c>
      <c r="T98">
        <v>0.0633</v>
      </c>
      <c r="U98">
        <v>0.274699999999998</v>
      </c>
      <c r="V98">
        <v>0</v>
      </c>
      <c r="W98">
        <v>0</v>
      </c>
      <c r="X98" t="s">
        <v>29</v>
      </c>
      <c r="Y98">
        <v>0</v>
      </c>
      <c r="Z98">
        <v>0</v>
      </c>
      <c r="AA98">
        <v>9.96996999999999</v>
      </c>
      <c r="AB98">
        <v>11.85333671</v>
      </c>
      <c r="AC98">
        <v>0.841110840257232</v>
      </c>
      <c r="AD98">
        <v>-1.88336671000001</v>
      </c>
      <c r="AE98">
        <v>0.6573</v>
      </c>
      <c r="AF98">
        <v>0</v>
      </c>
      <c r="AG98">
        <v>0</v>
      </c>
      <c r="AH98" t="s">
        <v>29</v>
      </c>
      <c r="AI98">
        <v>0</v>
      </c>
      <c r="AJ98">
        <v>0</v>
      </c>
      <c r="AK98">
        <v>0.047462</v>
      </c>
      <c r="AL98">
        <v>0.06</v>
      </c>
      <c r="AM98">
        <v>0.791033333333333</v>
      </c>
      <c r="AN98">
        <v>-0.012538</v>
      </c>
      <c r="AO98">
        <v>0.0676149999999999</v>
      </c>
      <c r="AP98">
        <v>0.048425</v>
      </c>
      <c r="AQ98">
        <v>0.8075</v>
      </c>
      <c r="AR98">
        <v>0.059969040247678</v>
      </c>
      <c r="AS98">
        <v>-0.759075</v>
      </c>
      <c r="AT98">
        <v>0.012206</v>
      </c>
      <c r="AU98">
        <v>0</v>
      </c>
      <c r="AV98">
        <v>0</v>
      </c>
      <c r="AW98" t="s">
        <v>29</v>
      </c>
      <c r="AX98">
        <v>0</v>
      </c>
      <c r="AY98">
        <v>0</v>
      </c>
    </row>
    <row r="99" spans="1:51">
      <c r="A99" t="s">
        <v>117</v>
      </c>
      <c r="B99">
        <v>13.303793</v>
      </c>
      <c r="C99">
        <v>12.79253994</v>
      </c>
      <c r="D99">
        <v>1.03996493756501</v>
      </c>
      <c r="E99">
        <v>0.511253059999984</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29</v>
      </c>
      <c r="Y99">
        <v>0</v>
      </c>
      <c r="Z99">
        <v>0</v>
      </c>
      <c r="AA99">
        <v>0.12</v>
      </c>
      <c r="AB99">
        <v>0.96056394</v>
      </c>
      <c r="AC99">
        <v>0.124926613422528</v>
      </c>
      <c r="AD99">
        <v>-0.84056394</v>
      </c>
      <c r="AE99">
        <v>0.739999999999999</v>
      </c>
      <c r="AF99">
        <v>0</v>
      </c>
      <c r="AG99">
        <v>0</v>
      </c>
      <c r="AH99" t="s">
        <v>29</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29</v>
      </c>
      <c r="AX99">
        <v>0</v>
      </c>
      <c r="AY99">
        <v>0</v>
      </c>
    </row>
    <row r="100" spans="1:51">
      <c r="A100" t="s">
        <v>118</v>
      </c>
      <c r="B100">
        <v>17.77533</v>
      </c>
      <c r="C100">
        <v>16.98901437</v>
      </c>
      <c r="D100">
        <v>1.04628376978646</v>
      </c>
      <c r="E100">
        <v>0.786315629999962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29</v>
      </c>
      <c r="Y100">
        <v>0</v>
      </c>
      <c r="Z100">
        <v>0</v>
      </c>
      <c r="AA100">
        <v>0.669999999999999</v>
      </c>
      <c r="AB100">
        <v>1.27583337</v>
      </c>
      <c r="AC100">
        <v>0.52514694767703</v>
      </c>
      <c r="AD100">
        <v>-0.605833370000001</v>
      </c>
      <c r="AE100">
        <v>0.995828999999999</v>
      </c>
      <c r="AF100">
        <v>0</v>
      </c>
      <c r="AG100">
        <v>0</v>
      </c>
      <c r="AH100" t="s">
        <v>29</v>
      </c>
      <c r="AI100">
        <v>0</v>
      </c>
      <c r="AJ100">
        <v>0</v>
      </c>
      <c r="AK100">
        <v>0.049087</v>
      </c>
      <c r="AL100">
        <v>0.06</v>
      </c>
      <c r="AM100">
        <v>0.818116666666667</v>
      </c>
      <c r="AN100">
        <v>-0.010913</v>
      </c>
      <c r="AO100">
        <v>0.0699299999999999</v>
      </c>
      <c r="AP100">
        <v>0.056582</v>
      </c>
      <c r="AQ100">
        <v>0.25</v>
      </c>
      <c r="AR100">
        <v>0.226328</v>
      </c>
      <c r="AS100">
        <v>-0.193418</v>
      </c>
      <c r="AT100">
        <v>0.842856</v>
      </c>
      <c r="AU100">
        <v>0</v>
      </c>
      <c r="AV100">
        <v>0</v>
      </c>
      <c r="AW100" t="s">
        <v>29</v>
      </c>
      <c r="AX100">
        <v>0</v>
      </c>
      <c r="AY100">
        <v>0</v>
      </c>
    </row>
    <row r="101" spans="1:51">
      <c r="A101" t="s">
        <v>119</v>
      </c>
      <c r="B101">
        <v>5.345181</v>
      </c>
      <c r="C101">
        <v>5.022898</v>
      </c>
      <c r="D101">
        <v>1.06416276022328</v>
      </c>
      <c r="E101">
        <v>0.322282999999996</v>
      </c>
      <c r="F101">
        <v>7.33161599999998</v>
      </c>
      <c r="G101">
        <v>4.00165</v>
      </c>
      <c r="H101">
        <v>2.67</v>
      </c>
      <c r="I101">
        <v>1.49874531835206</v>
      </c>
      <c r="J101">
        <v>1.33165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29</v>
      </c>
      <c r="Y101">
        <v>0</v>
      </c>
      <c r="Z101">
        <v>0</v>
      </c>
      <c r="AA101">
        <v>0.325024</v>
      </c>
      <c r="AB101">
        <v>0.92</v>
      </c>
      <c r="AC101">
        <v>0.353286956521739</v>
      </c>
      <c r="AD101">
        <v>-0.594976</v>
      </c>
      <c r="AE101">
        <v>0.3475</v>
      </c>
      <c r="AF101">
        <v>0</v>
      </c>
      <c r="AG101">
        <v>0</v>
      </c>
      <c r="AH101" t="s">
        <v>29</v>
      </c>
      <c r="AI101">
        <v>0</v>
      </c>
      <c r="AJ101">
        <v>0</v>
      </c>
      <c r="AK101">
        <v>0.021652</v>
      </c>
      <c r="AL101">
        <v>0.03</v>
      </c>
      <c r="AM101">
        <v>0.721733333333333</v>
      </c>
      <c r="AN101">
        <v>-0.00834800000000001</v>
      </c>
      <c r="AO101">
        <v>0.030846</v>
      </c>
      <c r="AP101">
        <v>0.163932</v>
      </c>
      <c r="AQ101">
        <v>0</v>
      </c>
      <c r="AR101" t="s">
        <v>29</v>
      </c>
      <c r="AS101">
        <v>0.163932</v>
      </c>
      <c r="AT101">
        <v>0</v>
      </c>
      <c r="AU101">
        <v>0</v>
      </c>
      <c r="AV101">
        <v>0</v>
      </c>
      <c r="AW101" t="s">
        <v>29</v>
      </c>
      <c r="AX101">
        <v>0</v>
      </c>
      <c r="AY101">
        <v>0</v>
      </c>
    </row>
    <row r="102" spans="1:51">
      <c r="A102" t="s">
        <v>123</v>
      </c>
      <c r="B102">
        <v>27.260528</v>
      </c>
      <c r="C102">
        <v>8.36608869</v>
      </c>
      <c r="D102">
        <v>3.2584555352114</v>
      </c>
      <c r="E102">
        <v>18.89443931</v>
      </c>
      <c r="F102">
        <v>21.1221529999999</v>
      </c>
      <c r="G102">
        <v>4.62140000000001</v>
      </c>
      <c r="H102">
        <v>7.4</v>
      </c>
      <c r="I102">
        <v>0.624513513513515</v>
      </c>
      <c r="J102">
        <v>-2.77859999999999</v>
      </c>
      <c r="K102">
        <v>15.7269999999999</v>
      </c>
      <c r="L102">
        <v>4.101128</v>
      </c>
      <c r="M102">
        <v>2.2e-5</v>
      </c>
      <c r="N102">
        <v>186414.909090909</v>
      </c>
      <c r="O102">
        <v>4.101106</v>
      </c>
      <c r="P102">
        <v>4.029953</v>
      </c>
      <c r="Q102">
        <v>0.847999999999999</v>
      </c>
      <c r="R102">
        <v>0.5477</v>
      </c>
      <c r="S102">
        <v>1.54829286105532</v>
      </c>
      <c r="T102">
        <v>0.300299999999999</v>
      </c>
      <c r="U102">
        <v>0.680199999999999</v>
      </c>
      <c r="V102">
        <v>0</v>
      </c>
      <c r="W102">
        <v>0</v>
      </c>
      <c r="X102" t="s">
        <v>29</v>
      </c>
      <c r="Y102">
        <v>0</v>
      </c>
      <c r="Z102">
        <v>0</v>
      </c>
      <c r="AA102">
        <v>17.69</v>
      </c>
      <c r="AB102">
        <v>0.41836669</v>
      </c>
      <c r="AC102">
        <v>42.2834810295246</v>
      </c>
      <c r="AD102">
        <v>17.27163331</v>
      </c>
      <c r="AE102">
        <v>0.684999999999999</v>
      </c>
      <c r="AF102">
        <v>0</v>
      </c>
      <c r="AG102">
        <v>0</v>
      </c>
      <c r="AH102" t="s">
        <v>29</v>
      </c>
      <c r="AI102">
        <v>0</v>
      </c>
      <c r="AJ102">
        <v>0</v>
      </c>
      <c r="AK102">
        <v>0.292121999999999</v>
      </c>
      <c r="AL102">
        <v>0.04</v>
      </c>
      <c r="AM102">
        <v>7.30304999999997</v>
      </c>
      <c r="AN102">
        <v>0.252121999999999</v>
      </c>
      <c r="AO102">
        <v>0.047637</v>
      </c>
      <c r="AP102">
        <v>0.332647</v>
      </c>
      <c r="AQ102">
        <v>0.875</v>
      </c>
      <c r="AR102">
        <v>0.380168</v>
      </c>
      <c r="AS102">
        <v>-0.542353</v>
      </c>
      <c r="AT102">
        <v>1.321303</v>
      </c>
      <c r="AU102">
        <v>0</v>
      </c>
      <c r="AV102">
        <v>1.6</v>
      </c>
      <c r="AW102">
        <v>0</v>
      </c>
      <c r="AX102">
        <v>-1.6</v>
      </c>
      <c r="AY102">
        <v>0</v>
      </c>
    </row>
    <row r="103" spans="1:51">
      <c r="A103" t="s">
        <v>121</v>
      </c>
      <c r="B103">
        <v>14.3156480000001</v>
      </c>
      <c r="C103">
        <v>13.14405525</v>
      </c>
      <c r="D103">
        <v>1.08913480107291</v>
      </c>
      <c r="E103">
        <v>1.17159275000009</v>
      </c>
      <c r="F103">
        <v>74.854357</v>
      </c>
      <c r="G103">
        <v>10.5095330000001</v>
      </c>
      <c r="H103">
        <v>8.99666667</v>
      </c>
      <c r="I103">
        <v>1.16815853976727</v>
      </c>
      <c r="J103">
        <v>1.51286633000008</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29</v>
      </c>
      <c r="Y103">
        <v>0</v>
      </c>
      <c r="Z103">
        <v>0</v>
      </c>
      <c r="AA103">
        <v>0.342864999999999</v>
      </c>
      <c r="AB103">
        <v>0.98715158</v>
      </c>
      <c r="AC103">
        <v>0.347327611024032</v>
      </c>
      <c r="AD103">
        <v>-0.644286580000001</v>
      </c>
      <c r="AE103">
        <v>3.419896</v>
      </c>
      <c r="AF103">
        <v>0</v>
      </c>
      <c r="AG103">
        <v>0</v>
      </c>
      <c r="AH103" t="s">
        <v>29</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122</v>
      </c>
      <c r="B104">
        <v>12.738245</v>
      </c>
      <c r="C104">
        <v>14.63208665</v>
      </c>
      <c r="D104">
        <v>0.870569270446467</v>
      </c>
      <c r="E104">
        <v>-1.89384165</v>
      </c>
      <c r="F104">
        <v>8.70975200000001</v>
      </c>
      <c r="G104">
        <v>10.6451</v>
      </c>
      <c r="H104">
        <v>11.45</v>
      </c>
      <c r="I104">
        <v>0.929703056768559</v>
      </c>
      <c r="J104">
        <v>-0.8049</v>
      </c>
      <c r="K104">
        <v>6.79767500000001</v>
      </c>
      <c r="L104">
        <v>1.424545</v>
      </c>
      <c r="M104">
        <v>1.987539</v>
      </c>
      <c r="N104">
        <v>0.716738136962343</v>
      </c>
      <c r="O104">
        <v>-0.562994000000001</v>
      </c>
      <c r="P104">
        <v>1.304577</v>
      </c>
      <c r="Q104">
        <v>0.6511</v>
      </c>
      <c r="R104">
        <v>0.6313</v>
      </c>
      <c r="S104">
        <v>1.03136385236813</v>
      </c>
      <c r="T104">
        <v>0.0198</v>
      </c>
      <c r="U104">
        <v>0.282499999999998</v>
      </c>
      <c r="V104">
        <v>0</v>
      </c>
      <c r="W104">
        <v>0</v>
      </c>
      <c r="X104" t="s">
        <v>29</v>
      </c>
      <c r="Y104">
        <v>0</v>
      </c>
      <c r="Z104">
        <v>0</v>
      </c>
      <c r="AA104">
        <v>0.0175</v>
      </c>
      <c r="AB104">
        <v>0.56324765</v>
      </c>
      <c r="AC104">
        <v>0.0310698144945656</v>
      </c>
      <c r="AD104">
        <v>-0.54574765</v>
      </c>
      <c r="AE104">
        <v>0.325</v>
      </c>
      <c r="AF104">
        <v>0</v>
      </c>
      <c r="AG104">
        <v>0</v>
      </c>
      <c r="AH104" t="s">
        <v>29</v>
      </c>
      <c r="AI104">
        <v>0</v>
      </c>
      <c r="AJ104">
        <v>0</v>
      </c>
      <c r="AK104">
        <v>0.016169</v>
      </c>
      <c r="AL104">
        <v>0.02</v>
      </c>
      <c r="AM104">
        <v>0.80845</v>
      </c>
      <c r="AN104">
        <v>-0.003831</v>
      </c>
      <c r="AO104">
        <v>0.023034</v>
      </c>
      <c r="AP104">
        <v>0.056302</v>
      </c>
      <c r="AQ104">
        <v>1.0075</v>
      </c>
      <c r="AR104">
        <v>0.0558828784119107</v>
      </c>
      <c r="AS104">
        <v>-0.951198</v>
      </c>
      <c r="AT104">
        <v>1.431958</v>
      </c>
      <c r="AU104">
        <v>0</v>
      </c>
      <c r="AV104">
        <v>0.204</v>
      </c>
      <c r="AW104">
        <v>0</v>
      </c>
      <c r="AX104">
        <v>-0.204</v>
      </c>
      <c r="AY104">
        <v>0</v>
      </c>
    </row>
    <row r="105" spans="1:51">
      <c r="A105" t="s">
        <v>120</v>
      </c>
      <c r="B105">
        <v>31.323224</v>
      </c>
      <c r="C105">
        <v>24.70611874</v>
      </c>
      <c r="D105">
        <v>1.26783265026921</v>
      </c>
      <c r="E105">
        <v>6.61710525999999</v>
      </c>
      <c r="F105">
        <v>24.6091190000001</v>
      </c>
      <c r="G105">
        <v>20.255974</v>
      </c>
      <c r="H105">
        <v>16.42</v>
      </c>
      <c r="I105">
        <v>1.23361595615103</v>
      </c>
      <c r="J105">
        <v>3.83597399999998</v>
      </c>
      <c r="K105">
        <v>20.8535000000001</v>
      </c>
      <c r="L105">
        <v>2.02915</v>
      </c>
      <c r="M105">
        <v>3.177052</v>
      </c>
      <c r="N105">
        <v>0.638689577633605</v>
      </c>
      <c r="O105">
        <v>-1.147902</v>
      </c>
      <c r="P105">
        <v>3.388019</v>
      </c>
      <c r="Q105">
        <v>0.488100000000008</v>
      </c>
      <c r="R105">
        <v>1.3224</v>
      </c>
      <c r="S105">
        <v>0.369101633393835</v>
      </c>
      <c r="T105">
        <v>-0.834299999999992</v>
      </c>
      <c r="U105">
        <v>-0.690399999999991</v>
      </c>
      <c r="V105">
        <v>0</v>
      </c>
      <c r="W105">
        <v>2.28</v>
      </c>
      <c r="X105">
        <v>0</v>
      </c>
      <c r="Y105">
        <v>-2.28</v>
      </c>
      <c r="Z105">
        <v>0</v>
      </c>
      <c r="AA105">
        <v>8.55</v>
      </c>
      <c r="AB105">
        <v>1.50666674</v>
      </c>
      <c r="AC105">
        <v>5.67477848485592</v>
      </c>
      <c r="AD105">
        <v>7.04333326</v>
      </c>
      <c r="AE105">
        <v>1.058</v>
      </c>
      <c r="AF105">
        <v>0</v>
      </c>
      <c r="AG105">
        <v>0</v>
      </c>
      <c r="AH105" t="s">
        <v>29</v>
      </c>
      <c r="AI105">
        <v>0</v>
      </c>
      <c r="AJ105">
        <v>0</v>
      </c>
      <c r="AK105">
        <v>0.016169</v>
      </c>
      <c r="AL105">
        <v>0.04</v>
      </c>
      <c r="AM105">
        <v>0.404225</v>
      </c>
      <c r="AN105">
        <v>-0.023831</v>
      </c>
      <c r="AO105">
        <v>0.073548</v>
      </c>
      <c r="AP105">
        <v>0.582404999999999</v>
      </c>
      <c r="AQ105">
        <v>0.9</v>
      </c>
      <c r="AR105">
        <v>0.647116666666665</v>
      </c>
      <c r="AS105">
        <v>-0.317595000000001</v>
      </c>
      <c r="AT105">
        <v>1.358194</v>
      </c>
      <c r="AU105">
        <v>0</v>
      </c>
      <c r="AV105">
        <v>0.2</v>
      </c>
      <c r="AW105">
        <v>0</v>
      </c>
      <c r="AX105">
        <v>-0.2</v>
      </c>
      <c r="AY105">
        <v>0.4849</v>
      </c>
    </row>
    <row r="106" spans="1:51">
      <c r="A106" t="s">
        <v>124</v>
      </c>
      <c r="B106">
        <v>-0.378499999999981</v>
      </c>
      <c r="C106">
        <v>0</v>
      </c>
      <c r="D106" t="s">
        <v>29</v>
      </c>
      <c r="E106">
        <v>-0.378499999999981</v>
      </c>
      <c r="F106">
        <v>0</v>
      </c>
      <c r="G106">
        <v>9.4091401336982e-15</v>
      </c>
      <c r="H106">
        <v>0</v>
      </c>
      <c r="I106" t="s">
        <v>29</v>
      </c>
      <c r="J106">
        <v>9.4091401336982e-15</v>
      </c>
      <c r="K106">
        <v>0</v>
      </c>
      <c r="L106">
        <v>9.78210568103322e-15</v>
      </c>
      <c r="M106">
        <v>0</v>
      </c>
      <c r="N106" t="s">
        <v>29</v>
      </c>
      <c r="O106">
        <v>9.78210568103322e-15</v>
      </c>
      <c r="P106">
        <v>0</v>
      </c>
      <c r="Q106">
        <v>-4.16333634234434e-17</v>
      </c>
      <c r="R106">
        <v>0</v>
      </c>
      <c r="S106" t="s">
        <v>29</v>
      </c>
      <c r="T106">
        <v>-4.16333634234434e-17</v>
      </c>
      <c r="U106">
        <v>0</v>
      </c>
      <c r="V106">
        <v>0</v>
      </c>
      <c r="W106">
        <v>0</v>
      </c>
      <c r="X106" t="s">
        <v>29</v>
      </c>
      <c r="Y106">
        <v>0</v>
      </c>
      <c r="Z106">
        <v>0</v>
      </c>
      <c r="AA106">
        <v>-0.3785</v>
      </c>
      <c r="AB106">
        <v>0</v>
      </c>
      <c r="AC106" t="s">
        <v>29</v>
      </c>
      <c r="AD106">
        <v>-0.3785</v>
      </c>
      <c r="AE106">
        <v>0</v>
      </c>
      <c r="AF106">
        <v>0</v>
      </c>
      <c r="AG106">
        <v>0</v>
      </c>
      <c r="AH106" t="s">
        <v>29</v>
      </c>
      <c r="AI106">
        <v>0</v>
      </c>
      <c r="AJ106">
        <v>0</v>
      </c>
      <c r="AK106">
        <v>0</v>
      </c>
      <c r="AL106">
        <v>0</v>
      </c>
      <c r="AM106" t="s">
        <v>29</v>
      </c>
      <c r="AN106">
        <v>0</v>
      </c>
      <c r="AO106">
        <v>0</v>
      </c>
      <c r="AP106">
        <v>-2.23432383705813e-15</v>
      </c>
      <c r="AQ106">
        <v>0</v>
      </c>
      <c r="AR106" t="s">
        <v>29</v>
      </c>
      <c r="AS106">
        <v>-2.23432383705813e-15</v>
      </c>
      <c r="AT106">
        <v>0</v>
      </c>
      <c r="AU106">
        <v>0</v>
      </c>
      <c r="AV106">
        <v>0</v>
      </c>
      <c r="AW106" t="s">
        <v>29</v>
      </c>
      <c r="AX106">
        <v>0</v>
      </c>
      <c r="AY106">
        <v>0</v>
      </c>
    </row>
    <row r="107" spans="1:51">
      <c r="A107" t="s">
        <v>125</v>
      </c>
      <c r="B107">
        <v>0</v>
      </c>
      <c r="C107">
        <v>0</v>
      </c>
      <c r="D107" t="s">
        <v>29</v>
      </c>
      <c r="E107">
        <v>0</v>
      </c>
      <c r="F107">
        <v>0</v>
      </c>
      <c r="G107">
        <v>0</v>
      </c>
      <c r="H107">
        <v>0</v>
      </c>
      <c r="I107" t="s">
        <v>29</v>
      </c>
      <c r="J107">
        <v>0</v>
      </c>
      <c r="K107">
        <v>0</v>
      </c>
      <c r="L107">
        <v>0</v>
      </c>
      <c r="M107">
        <v>0</v>
      </c>
      <c r="N107" t="s">
        <v>29</v>
      </c>
      <c r="O107">
        <v>0</v>
      </c>
      <c r="P107">
        <v>0</v>
      </c>
      <c r="Q107">
        <v>0</v>
      </c>
      <c r="R107">
        <v>0</v>
      </c>
      <c r="S107" t="s">
        <v>29</v>
      </c>
      <c r="T107">
        <v>0</v>
      </c>
      <c r="U107">
        <v>0</v>
      </c>
      <c r="V107">
        <v>0</v>
      </c>
      <c r="W107">
        <v>0</v>
      </c>
      <c r="X107" t="s">
        <v>29</v>
      </c>
      <c r="Y107">
        <v>0</v>
      </c>
      <c r="Z107">
        <v>0</v>
      </c>
      <c r="AA107">
        <v>0</v>
      </c>
      <c r="AB107">
        <v>0</v>
      </c>
      <c r="AC107" t="s">
        <v>29</v>
      </c>
      <c r="AD107">
        <v>0</v>
      </c>
      <c r="AE107">
        <v>0</v>
      </c>
      <c r="AF107">
        <v>0</v>
      </c>
      <c r="AG107">
        <v>0</v>
      </c>
      <c r="AH107" t="s">
        <v>29</v>
      </c>
      <c r="AI107">
        <v>0</v>
      </c>
      <c r="AJ107">
        <v>0</v>
      </c>
      <c r="AK107">
        <v>0</v>
      </c>
      <c r="AL107">
        <v>0</v>
      </c>
      <c r="AM107" t="s">
        <v>29</v>
      </c>
      <c r="AN107">
        <v>0</v>
      </c>
      <c r="AO107">
        <v>0</v>
      </c>
      <c r="AP107">
        <v>0</v>
      </c>
      <c r="AQ107">
        <v>0</v>
      </c>
      <c r="AR107" t="s">
        <v>29</v>
      </c>
      <c r="AS107">
        <v>0</v>
      </c>
      <c r="AT107">
        <v>0</v>
      </c>
      <c r="AU107">
        <v>0</v>
      </c>
      <c r="AV107">
        <v>0</v>
      </c>
      <c r="AW107" t="s">
        <v>29</v>
      </c>
      <c r="AX107">
        <v>0</v>
      </c>
      <c r="AY107">
        <v>0</v>
      </c>
    </row>
    <row r="108" spans="1:51">
      <c r="A108" t="s">
        <v>126</v>
      </c>
      <c r="B108">
        <v>144.929008</v>
      </c>
      <c r="C108">
        <v>118.04830335</v>
      </c>
      <c r="D108">
        <v>1.22770936885303</v>
      </c>
      <c r="E108">
        <v>26.88070465</v>
      </c>
      <c r="F108">
        <v>170.474226</v>
      </c>
      <c r="G108">
        <v>84.447803</v>
      </c>
      <c r="H108">
        <v>76.25666667</v>
      </c>
      <c r="I108">
        <v>1.10741534724363</v>
      </c>
      <c r="J108">
        <v>8.19113632999999</v>
      </c>
      <c r="K108">
        <v>131.639964</v>
      </c>
      <c r="L108">
        <v>17.891346</v>
      </c>
      <c r="M108">
        <v>15.64477</v>
      </c>
      <c r="N108">
        <v>1.14359917084112</v>
      </c>
      <c r="O108">
        <v>2.24657600000001</v>
      </c>
      <c r="P108">
        <v>25.682737</v>
      </c>
      <c r="Q108">
        <v>5.28300000000001</v>
      </c>
      <c r="R108">
        <v>5.3817</v>
      </c>
      <c r="S108">
        <v>0.98166007023803</v>
      </c>
      <c r="T108">
        <v>-0.0986999999999938</v>
      </c>
      <c r="U108">
        <v>4.92299999999999</v>
      </c>
      <c r="V108">
        <v>0</v>
      </c>
      <c r="W108">
        <v>2.28</v>
      </c>
      <c r="X108">
        <v>0</v>
      </c>
      <c r="Y108">
        <v>-2.28</v>
      </c>
      <c r="Z108">
        <v>0</v>
      </c>
      <c r="AA108">
        <v>37.306859</v>
      </c>
      <c r="AB108">
        <v>18.48516668</v>
      </c>
      <c r="AC108">
        <v>2.01820517206177</v>
      </c>
      <c r="AD108">
        <v>18.82169232</v>
      </c>
      <c r="AE108">
        <v>8.22852499999999</v>
      </c>
      <c r="AF108">
        <v>0</v>
      </c>
      <c r="AG108">
        <v>0</v>
      </c>
      <c r="AH108" t="s">
        <v>29</v>
      </c>
      <c r="AI108">
        <v>0</v>
      </c>
      <c r="AJ108">
        <v>0</v>
      </c>
      <c r="AK108">
        <v>0.534068999999999</v>
      </c>
      <c r="AL108">
        <v>0.31</v>
      </c>
      <c r="AM108">
        <v>1.72280322580645</v>
      </c>
      <c r="AN108">
        <v>0.224068999999999</v>
      </c>
      <c r="AO108">
        <v>0.379719</v>
      </c>
      <c r="AP108">
        <v>1.70474</v>
      </c>
      <c r="AQ108">
        <v>8.14</v>
      </c>
      <c r="AR108">
        <v>0.209427518427518</v>
      </c>
      <c r="AS108">
        <v>-6.43526</v>
      </c>
      <c r="AT108">
        <v>10.647273</v>
      </c>
      <c r="AU108">
        <v>0</v>
      </c>
      <c r="AV108">
        <v>2.104</v>
      </c>
      <c r="AW108">
        <v>0</v>
      </c>
      <c r="AX108">
        <v>-2.104</v>
      </c>
      <c r="AY108">
        <v>0.7172</v>
      </c>
    </row>
    <row r="109" spans="1:51">
      <c r="A109" t="s">
        <v>127</v>
      </c>
      <c r="B109">
        <v>449.287219999999</v>
      </c>
      <c r="C109">
        <v>470.50229664</v>
      </c>
      <c r="D109">
        <v>0.954909727770716</v>
      </c>
      <c r="E109">
        <v>-21.2150766400007</v>
      </c>
      <c r="F109">
        <v>311.689318</v>
      </c>
      <c r="G109">
        <v>191.522119</v>
      </c>
      <c r="H109">
        <v>228.39682749</v>
      </c>
      <c r="I109">
        <v>0.838549821837545</v>
      </c>
      <c r="J109">
        <v>-36.8747084900001</v>
      </c>
      <c r="K109">
        <v>167.035884</v>
      </c>
      <c r="L109">
        <v>55.553011</v>
      </c>
      <c r="M109">
        <v>52.25692423</v>
      </c>
      <c r="N109">
        <v>1.06307464165883</v>
      </c>
      <c r="O109">
        <v>3.29608676999998</v>
      </c>
      <c r="P109">
        <v>40.021473</v>
      </c>
      <c r="Q109">
        <v>9.9115</v>
      </c>
      <c r="R109">
        <v>9.73018889</v>
      </c>
      <c r="S109">
        <v>1.01863387361229</v>
      </c>
      <c r="T109">
        <v>0.181311110000001</v>
      </c>
      <c r="U109">
        <v>5.22179999999999</v>
      </c>
      <c r="V109">
        <v>144.727880999999</v>
      </c>
      <c r="W109">
        <v>152.6212116</v>
      </c>
      <c r="X109">
        <v>0.948281562456155</v>
      </c>
      <c r="Y109">
        <v>-7.89333060000052</v>
      </c>
      <c r="Z109">
        <v>88.863598</v>
      </c>
      <c r="AA109">
        <v>47.572709</v>
      </c>
      <c r="AB109">
        <v>27.49714443</v>
      </c>
      <c r="AC109">
        <v>1.73009634222589</v>
      </c>
      <c r="AD109">
        <v>20.07556457</v>
      </c>
      <c r="AE109">
        <v>10.546563</v>
      </c>
      <c r="AF109">
        <v>23.9362439999999</v>
      </c>
      <c r="AG109">
        <v>36.23</v>
      </c>
      <c r="AH109">
        <v>0.66067468948385</v>
      </c>
      <c r="AI109">
        <v>-12.2937560000001</v>
      </c>
      <c r="AJ109">
        <v>-120.858251</v>
      </c>
      <c r="AK109">
        <v>5.33659599999995</v>
      </c>
      <c r="AL109">
        <v>11.79333333</v>
      </c>
      <c r="AM109">
        <v>0.452509553547907</v>
      </c>
      <c r="AN109">
        <v>-6.45673733000004</v>
      </c>
      <c r="AO109">
        <v>2.72921199999999</v>
      </c>
      <c r="AP109">
        <v>9.44244999999999</v>
      </c>
      <c r="AQ109">
        <v>14.78166667</v>
      </c>
      <c r="AR109">
        <v>0.63879467794818</v>
      </c>
      <c r="AS109">
        <v>-5.33921667000001</v>
      </c>
      <c r="AT109">
        <v>26.345786</v>
      </c>
      <c r="AU109">
        <v>12.291248</v>
      </c>
      <c r="AV109">
        <v>17.05566667</v>
      </c>
      <c r="AW109">
        <v>0.720654796896309</v>
      </c>
      <c r="AX109">
        <v>-4.76441867000001</v>
      </c>
      <c r="AY109">
        <v>4.1914</v>
      </c>
    </row>
    <row r="110" spans="1:51">
      <c r="A110" t="s">
        <v>128</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29</v>
      </c>
      <c r="Y110">
        <v>0</v>
      </c>
      <c r="Z110">
        <v>0</v>
      </c>
      <c r="AA110">
        <v>0.164</v>
      </c>
      <c r="AB110">
        <v>0.85233336</v>
      </c>
      <c r="AC110">
        <v>0.192412977945624</v>
      </c>
      <c r="AD110">
        <v>-0.68833336</v>
      </c>
      <c r="AE110">
        <v>0.817999999999999</v>
      </c>
      <c r="AF110">
        <v>0</v>
      </c>
      <c r="AG110">
        <v>0</v>
      </c>
      <c r="AH110" t="s">
        <v>29</v>
      </c>
      <c r="AI110">
        <v>0</v>
      </c>
      <c r="AJ110">
        <v>0</v>
      </c>
      <c r="AK110">
        <v>0</v>
      </c>
      <c r="AL110">
        <v>0.38798962</v>
      </c>
      <c r="AM110">
        <v>0</v>
      </c>
      <c r="AN110">
        <v>-0.38798962</v>
      </c>
      <c r="AO110">
        <v>0.1908</v>
      </c>
      <c r="AP110">
        <v>0</v>
      </c>
      <c r="AQ110">
        <v>0</v>
      </c>
      <c r="AR110" t="s">
        <v>29</v>
      </c>
      <c r="AS110">
        <v>0</v>
      </c>
      <c r="AT110">
        <v>0</v>
      </c>
      <c r="AU110">
        <v>0</v>
      </c>
      <c r="AV110">
        <v>0</v>
      </c>
      <c r="AW110" t="s">
        <v>29</v>
      </c>
      <c r="AX110">
        <v>0</v>
      </c>
      <c r="AY110">
        <v>0</v>
      </c>
    </row>
    <row r="111" spans="1:51">
      <c r="A111" t="s">
        <v>129</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29</v>
      </c>
      <c r="Y111">
        <v>0</v>
      </c>
      <c r="Z111">
        <v>0</v>
      </c>
      <c r="AA111">
        <v>0.124</v>
      </c>
      <c r="AB111">
        <v>0.70766669</v>
      </c>
      <c r="AC111">
        <v>0.175223734213066</v>
      </c>
      <c r="AD111">
        <v>-0.58366669</v>
      </c>
      <c r="AE111">
        <v>0.69</v>
      </c>
      <c r="AF111">
        <v>0</v>
      </c>
      <c r="AG111">
        <v>0</v>
      </c>
      <c r="AH111" t="s">
        <v>29</v>
      </c>
      <c r="AI111">
        <v>0</v>
      </c>
      <c r="AJ111">
        <v>0</v>
      </c>
      <c r="AK111">
        <v>0</v>
      </c>
      <c r="AL111">
        <v>0.27350334</v>
      </c>
      <c r="AM111">
        <v>0</v>
      </c>
      <c r="AN111">
        <v>-0.27350334</v>
      </c>
      <c r="AO111">
        <v>0.186399999999999</v>
      </c>
      <c r="AP111">
        <v>0</v>
      </c>
      <c r="AQ111">
        <v>0</v>
      </c>
      <c r="AR111" t="s">
        <v>29</v>
      </c>
      <c r="AS111">
        <v>0</v>
      </c>
      <c r="AT111">
        <v>0</v>
      </c>
      <c r="AU111">
        <v>0</v>
      </c>
      <c r="AV111">
        <v>0</v>
      </c>
      <c r="AW111" t="s">
        <v>29</v>
      </c>
      <c r="AX111">
        <v>0</v>
      </c>
      <c r="AY111">
        <v>0</v>
      </c>
    </row>
    <row r="112" spans="1:51">
      <c r="A112" t="s">
        <v>130</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29</v>
      </c>
      <c r="Y112">
        <v>0</v>
      </c>
      <c r="Z112">
        <v>0</v>
      </c>
      <c r="AA112">
        <v>0.0899999999999999</v>
      </c>
      <c r="AB112">
        <v>0.53033335</v>
      </c>
      <c r="AC112">
        <v>0.169704582975971</v>
      </c>
      <c r="AD112">
        <v>-0.44033335</v>
      </c>
      <c r="AE112">
        <v>0.499</v>
      </c>
      <c r="AF112">
        <v>0</v>
      </c>
      <c r="AG112">
        <v>0</v>
      </c>
      <c r="AH112" t="s">
        <v>29</v>
      </c>
      <c r="AI112">
        <v>0</v>
      </c>
      <c r="AJ112">
        <v>0</v>
      </c>
      <c r="AK112">
        <v>0</v>
      </c>
      <c r="AL112">
        <v>0.12828248</v>
      </c>
      <c r="AM112">
        <v>0</v>
      </c>
      <c r="AN112">
        <v>-0.12828248</v>
      </c>
      <c r="AO112">
        <v>0.0752</v>
      </c>
      <c r="AP112">
        <v>0</v>
      </c>
      <c r="AQ112">
        <v>0</v>
      </c>
      <c r="AR112" t="s">
        <v>29</v>
      </c>
      <c r="AS112">
        <v>0</v>
      </c>
      <c r="AT112">
        <v>0</v>
      </c>
      <c r="AU112">
        <v>0</v>
      </c>
      <c r="AV112">
        <v>0</v>
      </c>
      <c r="AW112" t="s">
        <v>29</v>
      </c>
      <c r="AX112">
        <v>0</v>
      </c>
      <c r="AY112">
        <v>0</v>
      </c>
    </row>
    <row r="113" spans="1:51">
      <c r="A113" t="s">
        <v>131</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29</v>
      </c>
      <c r="Y113">
        <v>0</v>
      </c>
      <c r="Z113">
        <v>0</v>
      </c>
      <c r="AA113">
        <v>0.056</v>
      </c>
      <c r="AB113">
        <v>0.47633335</v>
      </c>
      <c r="AC113">
        <v>0.117564726467294</v>
      </c>
      <c r="AD113">
        <v>-0.42033335</v>
      </c>
      <c r="AE113">
        <v>0.446</v>
      </c>
      <c r="AF113">
        <v>0</v>
      </c>
      <c r="AG113">
        <v>0</v>
      </c>
      <c r="AH113" t="s">
        <v>29</v>
      </c>
      <c r="AI113">
        <v>0</v>
      </c>
      <c r="AJ113">
        <v>0</v>
      </c>
      <c r="AK113">
        <v>0</v>
      </c>
      <c r="AL113">
        <v>0.182</v>
      </c>
      <c r="AM113">
        <v>0</v>
      </c>
      <c r="AN113">
        <v>-0.182</v>
      </c>
      <c r="AO113">
        <v>0.153999999999999</v>
      </c>
      <c r="AP113">
        <v>0</v>
      </c>
      <c r="AQ113">
        <v>0</v>
      </c>
      <c r="AR113" t="s">
        <v>29</v>
      </c>
      <c r="AS113">
        <v>0</v>
      </c>
      <c r="AT113">
        <v>0</v>
      </c>
      <c r="AU113">
        <v>0</v>
      </c>
      <c r="AV113">
        <v>0</v>
      </c>
      <c r="AW113" t="s">
        <v>29</v>
      </c>
      <c r="AX113">
        <v>0</v>
      </c>
      <c r="AY113">
        <v>0</v>
      </c>
    </row>
    <row r="114" spans="1:51">
      <c r="A114" t="s">
        <v>132</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29</v>
      </c>
      <c r="Y114">
        <v>0</v>
      </c>
      <c r="Z114">
        <v>0</v>
      </c>
      <c r="AA114">
        <v>0.11</v>
      </c>
      <c r="AB114">
        <v>0.9646667</v>
      </c>
      <c r="AC114">
        <v>0.114029021629958</v>
      </c>
      <c r="AD114">
        <v>-0.8546667</v>
      </c>
      <c r="AE114">
        <v>0.883999999999999</v>
      </c>
      <c r="AF114">
        <v>0</v>
      </c>
      <c r="AG114">
        <v>0</v>
      </c>
      <c r="AH114" t="s">
        <v>29</v>
      </c>
      <c r="AI114">
        <v>0</v>
      </c>
      <c r="AJ114">
        <v>0</v>
      </c>
      <c r="AK114">
        <v>0</v>
      </c>
      <c r="AL114">
        <v>0.45</v>
      </c>
      <c r="AM114">
        <v>0</v>
      </c>
      <c r="AN114">
        <v>-0.45</v>
      </c>
      <c r="AO114">
        <v>0.1897</v>
      </c>
      <c r="AP114">
        <v>0</v>
      </c>
      <c r="AQ114">
        <v>0</v>
      </c>
      <c r="AR114" t="s">
        <v>29</v>
      </c>
      <c r="AS114">
        <v>0</v>
      </c>
      <c r="AT114">
        <v>0</v>
      </c>
      <c r="AU114">
        <v>0</v>
      </c>
      <c r="AV114">
        <v>0</v>
      </c>
      <c r="AW114" t="s">
        <v>29</v>
      </c>
      <c r="AX114">
        <v>0</v>
      </c>
      <c r="AY114">
        <v>0</v>
      </c>
    </row>
    <row r="115" spans="1:51">
      <c r="A115" t="s">
        <v>133</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29</v>
      </c>
      <c r="Y115">
        <v>0</v>
      </c>
      <c r="Z115">
        <v>0</v>
      </c>
      <c r="AA115">
        <v>0.191</v>
      </c>
      <c r="AB115">
        <v>1.10633337</v>
      </c>
      <c r="AC115">
        <v>0.172642356435475</v>
      </c>
      <c r="AD115">
        <v>-0.91533337</v>
      </c>
      <c r="AE115">
        <v>1.032</v>
      </c>
      <c r="AF115">
        <v>0</v>
      </c>
      <c r="AG115">
        <v>0</v>
      </c>
      <c r="AH115" t="s">
        <v>29</v>
      </c>
      <c r="AI115">
        <v>0</v>
      </c>
      <c r="AJ115">
        <v>0</v>
      </c>
      <c r="AK115">
        <v>0.227186</v>
      </c>
      <c r="AL115">
        <v>0.23333</v>
      </c>
      <c r="AM115">
        <v>0.973668195259932</v>
      </c>
      <c r="AN115">
        <v>-0.00614400000000001</v>
      </c>
      <c r="AO115">
        <v>0</v>
      </c>
      <c r="AP115">
        <v>0</v>
      </c>
      <c r="AQ115">
        <v>0</v>
      </c>
      <c r="AR115" t="s">
        <v>29</v>
      </c>
      <c r="AS115">
        <v>0</v>
      </c>
      <c r="AT115">
        <v>0</v>
      </c>
      <c r="AU115">
        <v>0</v>
      </c>
      <c r="AV115">
        <v>0</v>
      </c>
      <c r="AW115" t="s">
        <v>29</v>
      </c>
      <c r="AX115">
        <v>0</v>
      </c>
      <c r="AY115">
        <v>0</v>
      </c>
    </row>
    <row r="116" spans="1:51">
      <c r="A116" t="s">
        <v>134</v>
      </c>
      <c r="B116">
        <v>2.81042500000001</v>
      </c>
      <c r="C116">
        <v>3.87820569</v>
      </c>
      <c r="D116">
        <v>0.724671465272386</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29</v>
      </c>
      <c r="Y116">
        <v>0</v>
      </c>
      <c r="Z116">
        <v>0</v>
      </c>
      <c r="AA116">
        <v>0.14</v>
      </c>
      <c r="AB116">
        <v>0.73966669</v>
      </c>
      <c r="AC116">
        <v>0.189274441978724</v>
      </c>
      <c r="AD116">
        <v>-0.59966669</v>
      </c>
      <c r="AE116">
        <v>0.706999999999999</v>
      </c>
      <c r="AF116">
        <v>0</v>
      </c>
      <c r="AG116">
        <v>0</v>
      </c>
      <c r="AH116" t="s">
        <v>29</v>
      </c>
      <c r="AI116">
        <v>0</v>
      </c>
      <c r="AJ116">
        <v>0</v>
      </c>
      <c r="AK116">
        <v>0</v>
      </c>
      <c r="AL116">
        <v>0.1583</v>
      </c>
      <c r="AM116">
        <v>0</v>
      </c>
      <c r="AN116">
        <v>-0.1583</v>
      </c>
      <c r="AO116">
        <v>0.0436599999999999</v>
      </c>
      <c r="AP116">
        <v>0</v>
      </c>
      <c r="AQ116">
        <v>0</v>
      </c>
      <c r="AR116" t="s">
        <v>29</v>
      </c>
      <c r="AS116">
        <v>0</v>
      </c>
      <c r="AT116">
        <v>0</v>
      </c>
      <c r="AU116">
        <v>0</v>
      </c>
      <c r="AV116">
        <v>0</v>
      </c>
      <c r="AW116" t="s">
        <v>29</v>
      </c>
      <c r="AX116">
        <v>0</v>
      </c>
      <c r="AY116">
        <v>0</v>
      </c>
    </row>
    <row r="117" spans="1:51">
      <c r="A117" t="s">
        <v>135</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29</v>
      </c>
      <c r="Y117">
        <v>0</v>
      </c>
      <c r="Z117">
        <v>0</v>
      </c>
      <c r="AA117">
        <v>0</v>
      </c>
      <c r="AB117">
        <v>0.16363636</v>
      </c>
      <c r="AC117">
        <v>0</v>
      </c>
      <c r="AD117">
        <v>-0.16363636</v>
      </c>
      <c r="AE117">
        <v>0</v>
      </c>
      <c r="AF117">
        <v>0</v>
      </c>
      <c r="AG117">
        <v>0</v>
      </c>
      <c r="AH117" t="s">
        <v>29</v>
      </c>
      <c r="AI117">
        <v>0</v>
      </c>
      <c r="AJ117">
        <v>0</v>
      </c>
      <c r="AK117">
        <v>0.045891</v>
      </c>
      <c r="AL117">
        <v>0.05</v>
      </c>
      <c r="AM117">
        <v>0.91782</v>
      </c>
      <c r="AN117">
        <v>-0.004109</v>
      </c>
      <c r="AO117">
        <v>0</v>
      </c>
      <c r="AP117">
        <v>0</v>
      </c>
      <c r="AQ117">
        <v>0</v>
      </c>
      <c r="AR117" t="s">
        <v>29</v>
      </c>
      <c r="AS117">
        <v>0</v>
      </c>
      <c r="AT117">
        <v>0</v>
      </c>
      <c r="AU117">
        <v>0</v>
      </c>
      <c r="AV117">
        <v>0</v>
      </c>
      <c r="AW117" t="s">
        <v>29</v>
      </c>
      <c r="AX117">
        <v>0</v>
      </c>
      <c r="AY117">
        <v>0</v>
      </c>
    </row>
    <row r="118" spans="1:51">
      <c r="A118" t="s">
        <v>136</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29</v>
      </c>
      <c r="Y118">
        <v>0</v>
      </c>
      <c r="Z118">
        <v>0</v>
      </c>
      <c r="AA118">
        <v>0.875</v>
      </c>
      <c r="AB118">
        <v>5.54096987</v>
      </c>
      <c r="AC118">
        <v>0.157914592666789</v>
      </c>
      <c r="AD118">
        <v>-4.66596987</v>
      </c>
      <c r="AE118">
        <v>5.076</v>
      </c>
      <c r="AF118">
        <v>0</v>
      </c>
      <c r="AG118">
        <v>0</v>
      </c>
      <c r="AH118" t="s">
        <v>29</v>
      </c>
      <c r="AI118">
        <v>0</v>
      </c>
      <c r="AJ118">
        <v>0</v>
      </c>
      <c r="AK118">
        <v>0.273077</v>
      </c>
      <c r="AL118">
        <v>1.86340544</v>
      </c>
      <c r="AM118">
        <v>0.146547280660509</v>
      </c>
      <c r="AN118">
        <v>-1.59032844</v>
      </c>
      <c r="AO118">
        <v>0.839759999999998</v>
      </c>
      <c r="AP118">
        <v>0</v>
      </c>
      <c r="AQ118">
        <v>0</v>
      </c>
      <c r="AR118" t="s">
        <v>29</v>
      </c>
      <c r="AS118">
        <v>0</v>
      </c>
      <c r="AT118">
        <v>0</v>
      </c>
      <c r="AU118">
        <v>0</v>
      </c>
      <c r="AV118">
        <v>0</v>
      </c>
      <c r="AW118" t="s">
        <v>29</v>
      </c>
      <c r="AX118">
        <v>0</v>
      </c>
      <c r="AY118">
        <v>0</v>
      </c>
    </row>
    <row r="119" spans="1:51">
      <c r="A119" t="s">
        <v>137</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29</v>
      </c>
      <c r="Y119">
        <v>0</v>
      </c>
      <c r="Z119">
        <v>0</v>
      </c>
      <c r="AA119">
        <v>0.04</v>
      </c>
      <c r="AB119">
        <v>0.37266668</v>
      </c>
      <c r="AC119">
        <v>0.107334522098944</v>
      </c>
      <c r="AD119">
        <v>-0.33266668</v>
      </c>
      <c r="AE119">
        <v>0.363</v>
      </c>
      <c r="AF119">
        <v>0</v>
      </c>
      <c r="AG119">
        <v>0</v>
      </c>
      <c r="AH119" t="s">
        <v>29</v>
      </c>
      <c r="AI119">
        <v>0</v>
      </c>
      <c r="AJ119">
        <v>0</v>
      </c>
      <c r="AK119">
        <v>0</v>
      </c>
      <c r="AL119">
        <v>0</v>
      </c>
      <c r="AM119" t="s">
        <v>29</v>
      </c>
      <c r="AN119">
        <v>0</v>
      </c>
      <c r="AO119">
        <v>0</v>
      </c>
      <c r="AP119">
        <v>0</v>
      </c>
      <c r="AQ119">
        <v>0</v>
      </c>
      <c r="AR119" t="s">
        <v>29</v>
      </c>
      <c r="AS119">
        <v>0</v>
      </c>
      <c r="AT119">
        <v>0</v>
      </c>
      <c r="AU119">
        <v>0</v>
      </c>
      <c r="AV119">
        <v>0</v>
      </c>
      <c r="AW119" t="s">
        <v>29</v>
      </c>
      <c r="AX119">
        <v>0</v>
      </c>
      <c r="AY119">
        <v>0</v>
      </c>
    </row>
    <row r="120" spans="1:51">
      <c r="A120" t="s">
        <v>138</v>
      </c>
      <c r="B120">
        <v>1.514707</v>
      </c>
      <c r="C120">
        <v>2.04302868</v>
      </c>
      <c r="D120">
        <v>0.741402710019715</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29</v>
      </c>
      <c r="Y120">
        <v>0</v>
      </c>
      <c r="Z120">
        <v>0</v>
      </c>
      <c r="AA120">
        <v>0.0179999999999999</v>
      </c>
      <c r="AB120">
        <v>0.35666668</v>
      </c>
      <c r="AC120">
        <v>0.0504672878329983</v>
      </c>
      <c r="AD120">
        <v>-0.33866668</v>
      </c>
      <c r="AE120">
        <v>0.245999999999999</v>
      </c>
      <c r="AF120">
        <v>0</v>
      </c>
      <c r="AG120">
        <v>0</v>
      </c>
      <c r="AH120" t="s">
        <v>29</v>
      </c>
      <c r="AI120">
        <v>0</v>
      </c>
      <c r="AJ120">
        <v>0</v>
      </c>
      <c r="AK120">
        <v>0</v>
      </c>
      <c r="AL120">
        <v>0</v>
      </c>
      <c r="AM120" t="s">
        <v>29</v>
      </c>
      <c r="AN120">
        <v>0</v>
      </c>
      <c r="AO120">
        <v>0</v>
      </c>
      <c r="AP120">
        <v>0</v>
      </c>
      <c r="AQ120">
        <v>0</v>
      </c>
      <c r="AR120" t="s">
        <v>29</v>
      </c>
      <c r="AS120">
        <v>0</v>
      </c>
      <c r="AT120">
        <v>0</v>
      </c>
      <c r="AU120">
        <v>0</v>
      </c>
      <c r="AV120">
        <v>0</v>
      </c>
      <c r="AW120" t="s">
        <v>29</v>
      </c>
      <c r="AX120">
        <v>0</v>
      </c>
      <c r="AY120">
        <v>0</v>
      </c>
    </row>
    <row r="121" spans="1:51">
      <c r="A121" t="s">
        <v>139</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29</v>
      </c>
      <c r="O121">
        <v>0</v>
      </c>
      <c r="P121">
        <v>0</v>
      </c>
      <c r="Q121">
        <v>0</v>
      </c>
      <c r="R121">
        <v>0</v>
      </c>
      <c r="S121" t="s">
        <v>29</v>
      </c>
      <c r="T121">
        <v>0</v>
      </c>
      <c r="U121">
        <v>0</v>
      </c>
      <c r="V121">
        <v>0</v>
      </c>
      <c r="W121">
        <v>0</v>
      </c>
      <c r="X121" t="s">
        <v>29</v>
      </c>
      <c r="Y121">
        <v>0</v>
      </c>
      <c r="Z121">
        <v>0</v>
      </c>
      <c r="AA121">
        <v>0</v>
      </c>
      <c r="AB121">
        <v>0.10566667</v>
      </c>
      <c r="AC121">
        <v>0</v>
      </c>
      <c r="AD121">
        <v>-0.10566667</v>
      </c>
      <c r="AE121">
        <v>0.097</v>
      </c>
      <c r="AF121">
        <v>0</v>
      </c>
      <c r="AG121">
        <v>0</v>
      </c>
      <c r="AH121" t="s">
        <v>29</v>
      </c>
      <c r="AI121">
        <v>0</v>
      </c>
      <c r="AJ121">
        <v>0</v>
      </c>
      <c r="AK121">
        <v>0</v>
      </c>
      <c r="AL121">
        <v>0</v>
      </c>
      <c r="AM121" t="s">
        <v>29</v>
      </c>
      <c r="AN121">
        <v>0</v>
      </c>
      <c r="AO121">
        <v>0</v>
      </c>
      <c r="AP121">
        <v>0</v>
      </c>
      <c r="AQ121">
        <v>0</v>
      </c>
      <c r="AR121" t="s">
        <v>29</v>
      </c>
      <c r="AS121">
        <v>0</v>
      </c>
      <c r="AT121">
        <v>0</v>
      </c>
      <c r="AU121">
        <v>0</v>
      </c>
      <c r="AV121">
        <v>0</v>
      </c>
      <c r="AW121" t="s">
        <v>29</v>
      </c>
      <c r="AX121">
        <v>0</v>
      </c>
      <c r="AY121">
        <v>0</v>
      </c>
    </row>
    <row r="122" spans="1:51">
      <c r="A122" t="s">
        <v>140</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29</v>
      </c>
      <c r="Y122">
        <v>0</v>
      </c>
      <c r="Z122">
        <v>0</v>
      </c>
      <c r="AA122">
        <v>0.0359999999999999</v>
      </c>
      <c r="AB122">
        <v>0.20433334</v>
      </c>
      <c r="AC122">
        <v>0.176182702245262</v>
      </c>
      <c r="AD122">
        <v>-0.16833334</v>
      </c>
      <c r="AE122">
        <v>0.188</v>
      </c>
      <c r="AF122">
        <v>0</v>
      </c>
      <c r="AG122">
        <v>0</v>
      </c>
      <c r="AH122" t="s">
        <v>29</v>
      </c>
      <c r="AI122">
        <v>0</v>
      </c>
      <c r="AJ122">
        <v>0</v>
      </c>
      <c r="AK122">
        <v>0</v>
      </c>
      <c r="AL122">
        <v>0</v>
      </c>
      <c r="AM122" t="s">
        <v>29</v>
      </c>
      <c r="AN122">
        <v>0</v>
      </c>
      <c r="AO122">
        <v>0</v>
      </c>
      <c r="AP122">
        <v>0</v>
      </c>
      <c r="AQ122">
        <v>0</v>
      </c>
      <c r="AR122" t="s">
        <v>29</v>
      </c>
      <c r="AS122">
        <v>0</v>
      </c>
      <c r="AT122">
        <v>0</v>
      </c>
      <c r="AU122">
        <v>0</v>
      </c>
      <c r="AV122">
        <v>0</v>
      </c>
      <c r="AW122" t="s">
        <v>29</v>
      </c>
      <c r="AX122">
        <v>0</v>
      </c>
      <c r="AY122">
        <v>0</v>
      </c>
    </row>
    <row r="123" spans="1:51">
      <c r="A123" t="s">
        <v>141</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29</v>
      </c>
      <c r="Y123">
        <v>0</v>
      </c>
      <c r="Z123">
        <v>0</v>
      </c>
      <c r="AA123">
        <v>0.386</v>
      </c>
      <c r="AB123">
        <v>0.38866664</v>
      </c>
      <c r="AC123">
        <v>0.99313900467506</v>
      </c>
      <c r="AD123">
        <v>-0.00266664</v>
      </c>
      <c r="AE123">
        <v>0.367999999999999</v>
      </c>
      <c r="AF123">
        <v>0</v>
      </c>
      <c r="AG123">
        <v>0</v>
      </c>
      <c r="AH123" t="s">
        <v>29</v>
      </c>
      <c r="AI123">
        <v>0</v>
      </c>
      <c r="AJ123">
        <v>0</v>
      </c>
      <c r="AK123">
        <v>0.0841</v>
      </c>
      <c r="AL123">
        <v>0</v>
      </c>
      <c r="AM123" t="s">
        <v>29</v>
      </c>
      <c r="AN123">
        <v>0.0841</v>
      </c>
      <c r="AO123">
        <v>0</v>
      </c>
      <c r="AP123">
        <v>0</v>
      </c>
      <c r="AQ123">
        <v>0</v>
      </c>
      <c r="AR123" t="s">
        <v>29</v>
      </c>
      <c r="AS123">
        <v>0</v>
      </c>
      <c r="AT123">
        <v>0</v>
      </c>
      <c r="AU123">
        <v>0</v>
      </c>
      <c r="AV123">
        <v>0</v>
      </c>
      <c r="AW123" t="s">
        <v>29</v>
      </c>
      <c r="AX123">
        <v>0</v>
      </c>
      <c r="AY123">
        <v>0</v>
      </c>
    </row>
    <row r="124" spans="1:51">
      <c r="A124" t="s">
        <v>142</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29</v>
      </c>
      <c r="T124">
        <v>0</v>
      </c>
      <c r="U124">
        <v>0</v>
      </c>
      <c r="V124">
        <v>0</v>
      </c>
      <c r="W124">
        <v>0</v>
      </c>
      <c r="X124" t="s">
        <v>29</v>
      </c>
      <c r="Y124">
        <v>0</v>
      </c>
      <c r="Z124">
        <v>0</v>
      </c>
      <c r="AA124">
        <v>0.0459999999999999</v>
      </c>
      <c r="AB124">
        <v>0.20933334</v>
      </c>
      <c r="AC124">
        <v>0.219745215931681</v>
      </c>
      <c r="AD124">
        <v>-0.16333334</v>
      </c>
      <c r="AE124">
        <v>0.199</v>
      </c>
      <c r="AF124">
        <v>0</v>
      </c>
      <c r="AG124">
        <v>0</v>
      </c>
      <c r="AH124" t="s">
        <v>29</v>
      </c>
      <c r="AI124">
        <v>0</v>
      </c>
      <c r="AJ124">
        <v>0</v>
      </c>
      <c r="AK124">
        <v>0</v>
      </c>
      <c r="AL124">
        <v>0.05</v>
      </c>
      <c r="AM124">
        <v>0</v>
      </c>
      <c r="AN124">
        <v>-0.05</v>
      </c>
      <c r="AO124">
        <v>0</v>
      </c>
      <c r="AP124">
        <v>0</v>
      </c>
      <c r="AQ124">
        <v>0</v>
      </c>
      <c r="AR124" t="s">
        <v>29</v>
      </c>
      <c r="AS124">
        <v>0</v>
      </c>
      <c r="AT124">
        <v>0</v>
      </c>
      <c r="AU124">
        <v>0</v>
      </c>
      <c r="AV124">
        <v>0</v>
      </c>
      <c r="AW124" t="s">
        <v>29</v>
      </c>
      <c r="AX124">
        <v>0</v>
      </c>
      <c r="AY124">
        <v>0</v>
      </c>
    </row>
    <row r="125" spans="1:51">
      <c r="A125" t="s">
        <v>143</v>
      </c>
      <c r="B125">
        <v>0</v>
      </c>
      <c r="C125">
        <v>0</v>
      </c>
      <c r="D125" t="s">
        <v>29</v>
      </c>
      <c r="E125">
        <v>0</v>
      </c>
      <c r="F125">
        <v>0</v>
      </c>
      <c r="G125">
        <v>0</v>
      </c>
      <c r="H125">
        <v>0</v>
      </c>
      <c r="I125" t="s">
        <v>29</v>
      </c>
      <c r="J125">
        <v>0</v>
      </c>
      <c r="K125">
        <v>0</v>
      </c>
      <c r="L125">
        <v>0</v>
      </c>
      <c r="M125">
        <v>0</v>
      </c>
      <c r="N125" t="s">
        <v>29</v>
      </c>
      <c r="O125">
        <v>0</v>
      </c>
      <c r="P125">
        <v>0</v>
      </c>
      <c r="Q125">
        <v>0</v>
      </c>
      <c r="R125">
        <v>0</v>
      </c>
      <c r="S125" t="s">
        <v>29</v>
      </c>
      <c r="T125">
        <v>0</v>
      </c>
      <c r="U125">
        <v>0</v>
      </c>
      <c r="V125">
        <v>0</v>
      </c>
      <c r="W125">
        <v>0</v>
      </c>
      <c r="X125" t="s">
        <v>29</v>
      </c>
      <c r="Y125">
        <v>0</v>
      </c>
      <c r="Z125">
        <v>0</v>
      </c>
      <c r="AA125">
        <v>0</v>
      </c>
      <c r="AB125">
        <v>0</v>
      </c>
      <c r="AC125" t="s">
        <v>29</v>
      </c>
      <c r="AD125">
        <v>0</v>
      </c>
      <c r="AE125">
        <v>0</v>
      </c>
      <c r="AF125">
        <v>0</v>
      </c>
      <c r="AG125">
        <v>0</v>
      </c>
      <c r="AH125" t="s">
        <v>29</v>
      </c>
      <c r="AI125">
        <v>0</v>
      </c>
      <c r="AJ125">
        <v>0</v>
      </c>
      <c r="AK125">
        <v>0</v>
      </c>
      <c r="AL125">
        <v>0</v>
      </c>
      <c r="AM125" t="s">
        <v>29</v>
      </c>
      <c r="AN125">
        <v>0</v>
      </c>
      <c r="AO125">
        <v>0</v>
      </c>
      <c r="AP125">
        <v>0</v>
      </c>
      <c r="AQ125">
        <v>0</v>
      </c>
      <c r="AR125" t="s">
        <v>29</v>
      </c>
      <c r="AS125">
        <v>0</v>
      </c>
      <c r="AT125">
        <v>0</v>
      </c>
      <c r="AU125">
        <v>0</v>
      </c>
      <c r="AV125">
        <v>0</v>
      </c>
      <c r="AW125" t="s">
        <v>29</v>
      </c>
      <c r="AX125">
        <v>0</v>
      </c>
      <c r="AY125">
        <v>0</v>
      </c>
    </row>
    <row r="126" spans="1:51">
      <c r="A126" t="s">
        <v>144</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29</v>
      </c>
      <c r="Y126">
        <v>0</v>
      </c>
      <c r="Z126">
        <v>0</v>
      </c>
      <c r="AA126">
        <v>0.526</v>
      </c>
      <c r="AB126">
        <v>1.63733335</v>
      </c>
      <c r="AC126">
        <v>0.321254068391143</v>
      </c>
      <c r="AD126">
        <v>-1.11133335</v>
      </c>
      <c r="AE126">
        <v>1.461</v>
      </c>
      <c r="AF126">
        <v>0</v>
      </c>
      <c r="AG126">
        <v>0</v>
      </c>
      <c r="AH126" t="s">
        <v>29</v>
      </c>
      <c r="AI126">
        <v>0</v>
      </c>
      <c r="AJ126">
        <v>0</v>
      </c>
      <c r="AK126">
        <v>0.0841</v>
      </c>
      <c r="AL126">
        <v>0.05</v>
      </c>
      <c r="AM126">
        <v>1.682</v>
      </c>
      <c r="AN126">
        <v>0.0341</v>
      </c>
      <c r="AO126">
        <v>0</v>
      </c>
      <c r="AP126">
        <v>0</v>
      </c>
      <c r="AQ126">
        <v>0</v>
      </c>
      <c r="AR126" t="s">
        <v>29</v>
      </c>
      <c r="AS126">
        <v>0</v>
      </c>
      <c r="AT126">
        <v>0</v>
      </c>
      <c r="AU126">
        <v>0</v>
      </c>
      <c r="AV126">
        <v>0</v>
      </c>
      <c r="AW126" t="s">
        <v>29</v>
      </c>
      <c r="AX126">
        <v>0</v>
      </c>
      <c r="AY126">
        <v>0</v>
      </c>
    </row>
    <row r="127" spans="1:51">
      <c r="A127" t="s">
        <v>145</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29</v>
      </c>
      <c r="Y127">
        <v>0</v>
      </c>
      <c r="Z127">
        <v>0</v>
      </c>
      <c r="AA127">
        <v>1.401</v>
      </c>
      <c r="AB127">
        <v>7.17830322</v>
      </c>
      <c r="AC127">
        <v>0.195171471176722</v>
      </c>
      <c r="AD127">
        <v>-5.77730322</v>
      </c>
      <c r="AE127">
        <v>6.53699999999999</v>
      </c>
      <c r="AF127">
        <v>0</v>
      </c>
      <c r="AG127">
        <v>0</v>
      </c>
      <c r="AH127" t="s">
        <v>29</v>
      </c>
      <c r="AI127">
        <v>0</v>
      </c>
      <c r="AJ127">
        <v>0</v>
      </c>
      <c r="AK127">
        <v>0.357177</v>
      </c>
      <c r="AL127">
        <v>1.91340544</v>
      </c>
      <c r="AM127">
        <v>0.186670839610449</v>
      </c>
      <c r="AN127">
        <v>-1.55622844</v>
      </c>
      <c r="AO127">
        <v>0.839759999999998</v>
      </c>
      <c r="AP127">
        <v>0</v>
      </c>
      <c r="AQ127">
        <v>0</v>
      </c>
      <c r="AR127" t="s">
        <v>29</v>
      </c>
      <c r="AS127">
        <v>0</v>
      </c>
      <c r="AT127">
        <v>0</v>
      </c>
      <c r="AU127">
        <v>0</v>
      </c>
      <c r="AV127">
        <v>0</v>
      </c>
      <c r="AW127" t="s">
        <v>29</v>
      </c>
      <c r="AX127">
        <v>0</v>
      </c>
      <c r="AY127">
        <v>0</v>
      </c>
    </row>
    <row r="128" spans="1:51">
      <c r="A128" t="s">
        <v>146</v>
      </c>
      <c r="B128">
        <v>2.028174</v>
      </c>
      <c r="C128">
        <v>2.24802701</v>
      </c>
      <c r="D128">
        <v>0.902201793385035</v>
      </c>
      <c r="E128">
        <v>-0.219853010000001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29</v>
      </c>
      <c r="Y128">
        <v>0</v>
      </c>
      <c r="Z128">
        <v>0</v>
      </c>
      <c r="AA128">
        <v>0.135</v>
      </c>
      <c r="AB128">
        <v>0.38500001</v>
      </c>
      <c r="AC128">
        <v>0.350649341541576</v>
      </c>
      <c r="AD128">
        <v>-0.25000001</v>
      </c>
      <c r="AE128">
        <v>0.365</v>
      </c>
      <c r="AF128">
        <v>0</v>
      </c>
      <c r="AG128">
        <v>0</v>
      </c>
      <c r="AH128" t="s">
        <v>29</v>
      </c>
      <c r="AI128">
        <v>0</v>
      </c>
      <c r="AJ128">
        <v>0</v>
      </c>
      <c r="AK128">
        <v>0.138551</v>
      </c>
      <c r="AL128">
        <v>0</v>
      </c>
      <c r="AM128" t="s">
        <v>29</v>
      </c>
      <c r="AN128">
        <v>0.138551</v>
      </c>
      <c r="AO128">
        <v>0</v>
      </c>
      <c r="AP128">
        <v>0</v>
      </c>
      <c r="AQ128">
        <v>0</v>
      </c>
      <c r="AR128" t="s">
        <v>29</v>
      </c>
      <c r="AS128">
        <v>0</v>
      </c>
      <c r="AT128">
        <v>0</v>
      </c>
      <c r="AU128">
        <v>0</v>
      </c>
      <c r="AV128">
        <v>0</v>
      </c>
      <c r="AW128" t="s">
        <v>29</v>
      </c>
      <c r="AX128">
        <v>0</v>
      </c>
      <c r="AY128">
        <v>0</v>
      </c>
    </row>
    <row r="129" spans="1:51">
      <c r="A129" t="s">
        <v>147</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29</v>
      </c>
      <c r="Y129">
        <v>0</v>
      </c>
      <c r="Z129">
        <v>0</v>
      </c>
      <c r="AA129">
        <v>0.005</v>
      </c>
      <c r="AB129">
        <v>0.17333334</v>
      </c>
      <c r="AC129">
        <v>0.0288461527366864</v>
      </c>
      <c r="AD129">
        <v>-0.16833334</v>
      </c>
      <c r="AE129">
        <v>0</v>
      </c>
      <c r="AF129">
        <v>0</v>
      </c>
      <c r="AG129">
        <v>0</v>
      </c>
      <c r="AH129" t="s">
        <v>29</v>
      </c>
      <c r="AI129">
        <v>0</v>
      </c>
      <c r="AJ129">
        <v>0</v>
      </c>
      <c r="AK129">
        <v>0</v>
      </c>
      <c r="AL129">
        <v>0</v>
      </c>
      <c r="AM129" t="s">
        <v>29</v>
      </c>
      <c r="AN129">
        <v>0</v>
      </c>
      <c r="AO129">
        <v>0</v>
      </c>
      <c r="AP129">
        <v>0</v>
      </c>
      <c r="AQ129">
        <v>0</v>
      </c>
      <c r="AR129" t="s">
        <v>29</v>
      </c>
      <c r="AS129">
        <v>0</v>
      </c>
      <c r="AT129">
        <v>0</v>
      </c>
      <c r="AU129">
        <v>0</v>
      </c>
      <c r="AV129">
        <v>0</v>
      </c>
      <c r="AW129" t="s">
        <v>29</v>
      </c>
      <c r="AX129">
        <v>0</v>
      </c>
      <c r="AY129">
        <v>0</v>
      </c>
    </row>
    <row r="130" spans="1:51">
      <c r="A130" t="s">
        <v>148</v>
      </c>
      <c r="B130">
        <v>0.442154999999999</v>
      </c>
      <c r="C130">
        <v>0</v>
      </c>
      <c r="D130" t="s">
        <v>29</v>
      </c>
      <c r="E130">
        <v>0.442154999999999</v>
      </c>
      <c r="F130">
        <v>0</v>
      </c>
      <c r="G130">
        <v>0.287425999999999</v>
      </c>
      <c r="H130">
        <v>0</v>
      </c>
      <c r="I130" t="s">
        <v>29</v>
      </c>
      <c r="J130">
        <v>0.287425999999999</v>
      </c>
      <c r="K130">
        <v>0</v>
      </c>
      <c r="L130">
        <v>0.132129</v>
      </c>
      <c r="M130">
        <v>0</v>
      </c>
      <c r="N130" t="s">
        <v>29</v>
      </c>
      <c r="O130">
        <v>0.132129</v>
      </c>
      <c r="P130">
        <v>0</v>
      </c>
      <c r="Q130">
        <v>0.0225999999999999</v>
      </c>
      <c r="R130">
        <v>0</v>
      </c>
      <c r="S130" t="s">
        <v>29</v>
      </c>
      <c r="T130">
        <v>0.0225999999999999</v>
      </c>
      <c r="U130">
        <v>0</v>
      </c>
      <c r="V130">
        <v>0</v>
      </c>
      <c r="W130">
        <v>0</v>
      </c>
      <c r="X130" t="s">
        <v>29</v>
      </c>
      <c r="Y130">
        <v>0</v>
      </c>
      <c r="Z130">
        <v>0</v>
      </c>
      <c r="AA130">
        <v>0</v>
      </c>
      <c r="AB130">
        <v>0</v>
      </c>
      <c r="AC130" t="s">
        <v>29</v>
      </c>
      <c r="AD130">
        <v>0</v>
      </c>
      <c r="AE130">
        <v>0</v>
      </c>
      <c r="AF130">
        <v>0</v>
      </c>
      <c r="AG130">
        <v>0</v>
      </c>
      <c r="AH130" t="s">
        <v>29</v>
      </c>
      <c r="AI130">
        <v>0</v>
      </c>
      <c r="AJ130">
        <v>0</v>
      </c>
      <c r="AK130">
        <v>0</v>
      </c>
      <c r="AL130">
        <v>0</v>
      </c>
      <c r="AM130" t="s">
        <v>29</v>
      </c>
      <c r="AN130">
        <v>0</v>
      </c>
      <c r="AO130">
        <v>0</v>
      </c>
      <c r="AP130">
        <v>0</v>
      </c>
      <c r="AQ130">
        <v>0</v>
      </c>
      <c r="AR130" t="s">
        <v>29</v>
      </c>
      <c r="AS130">
        <v>0</v>
      </c>
      <c r="AT130">
        <v>0</v>
      </c>
      <c r="AU130">
        <v>0</v>
      </c>
      <c r="AV130">
        <v>0</v>
      </c>
      <c r="AW130" t="s">
        <v>29</v>
      </c>
      <c r="AX130">
        <v>0</v>
      </c>
      <c r="AY130">
        <v>0</v>
      </c>
    </row>
    <row r="131" spans="1:51">
      <c r="A131" t="s">
        <v>149</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29</v>
      </c>
      <c r="Y131">
        <v>0</v>
      </c>
      <c r="Z131">
        <v>0</v>
      </c>
      <c r="AA131">
        <v>0.025</v>
      </c>
      <c r="AB131">
        <v>0.27500001</v>
      </c>
      <c r="AC131">
        <v>0.0909090876033059</v>
      </c>
      <c r="AD131">
        <v>-0.25000001</v>
      </c>
      <c r="AE131">
        <v>0.25</v>
      </c>
      <c r="AF131">
        <v>0</v>
      </c>
      <c r="AG131">
        <v>0</v>
      </c>
      <c r="AH131" t="s">
        <v>29</v>
      </c>
      <c r="AI131">
        <v>0</v>
      </c>
      <c r="AJ131">
        <v>0</v>
      </c>
      <c r="AK131">
        <v>0</v>
      </c>
      <c r="AL131">
        <v>0</v>
      </c>
      <c r="AM131" t="s">
        <v>29</v>
      </c>
      <c r="AN131">
        <v>0</v>
      </c>
      <c r="AO131">
        <v>0</v>
      </c>
      <c r="AP131">
        <v>0</v>
      </c>
      <c r="AQ131">
        <v>0</v>
      </c>
      <c r="AR131" t="s">
        <v>29</v>
      </c>
      <c r="AS131">
        <v>0</v>
      </c>
      <c r="AT131">
        <v>0</v>
      </c>
      <c r="AU131">
        <v>0</v>
      </c>
      <c r="AV131">
        <v>0</v>
      </c>
      <c r="AW131" t="s">
        <v>29</v>
      </c>
      <c r="AX131">
        <v>0</v>
      </c>
      <c r="AY131">
        <v>0</v>
      </c>
    </row>
    <row r="132" spans="1:51">
      <c r="A132" t="s">
        <v>150</v>
      </c>
      <c r="B132">
        <v>2.42572299999998</v>
      </c>
      <c r="C132">
        <v>2.79928268</v>
      </c>
      <c r="D132">
        <v>0.866551641008252</v>
      </c>
      <c r="E132">
        <v>-0.373559680000021</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29</v>
      </c>
      <c r="Y132">
        <v>0</v>
      </c>
      <c r="Z132">
        <v>0</v>
      </c>
      <c r="AA132">
        <v>0.0299999999999999</v>
      </c>
      <c r="AB132">
        <v>0.38666668</v>
      </c>
      <c r="AC132">
        <v>0.0775862042211651</v>
      </c>
      <c r="AD132">
        <v>-0.35666668</v>
      </c>
      <c r="AE132">
        <v>0.355</v>
      </c>
      <c r="AF132">
        <v>0</v>
      </c>
      <c r="AG132">
        <v>0</v>
      </c>
      <c r="AH132" t="s">
        <v>29</v>
      </c>
      <c r="AI132">
        <v>0</v>
      </c>
      <c r="AJ132">
        <v>0</v>
      </c>
      <c r="AK132">
        <v>0</v>
      </c>
      <c r="AL132">
        <v>0</v>
      </c>
      <c r="AM132" t="s">
        <v>29</v>
      </c>
      <c r="AN132">
        <v>0</v>
      </c>
      <c r="AO132">
        <v>0</v>
      </c>
      <c r="AP132">
        <v>0</v>
      </c>
      <c r="AQ132">
        <v>0</v>
      </c>
      <c r="AR132" t="s">
        <v>29</v>
      </c>
      <c r="AS132">
        <v>0</v>
      </c>
      <c r="AT132">
        <v>0</v>
      </c>
      <c r="AU132">
        <v>0</v>
      </c>
      <c r="AV132">
        <v>0</v>
      </c>
      <c r="AW132" t="s">
        <v>29</v>
      </c>
      <c r="AX132">
        <v>0</v>
      </c>
      <c r="AY132">
        <v>0</v>
      </c>
    </row>
    <row r="133" spans="1:51">
      <c r="A133" t="s">
        <v>151</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29</v>
      </c>
      <c r="Y133">
        <v>0</v>
      </c>
      <c r="Z133">
        <v>0</v>
      </c>
      <c r="AA133">
        <v>0.135</v>
      </c>
      <c r="AB133">
        <v>0.21666667</v>
      </c>
      <c r="AC133">
        <v>0.623076913491124</v>
      </c>
      <c r="AD133">
        <v>-0.08166667</v>
      </c>
      <c r="AE133">
        <v>0.375</v>
      </c>
      <c r="AF133">
        <v>0</v>
      </c>
      <c r="AG133">
        <v>0</v>
      </c>
      <c r="AH133" t="s">
        <v>29</v>
      </c>
      <c r="AI133">
        <v>0</v>
      </c>
      <c r="AJ133">
        <v>0</v>
      </c>
      <c r="AK133">
        <v>0</v>
      </c>
      <c r="AL133">
        <v>0</v>
      </c>
      <c r="AM133" t="s">
        <v>29</v>
      </c>
      <c r="AN133">
        <v>0</v>
      </c>
      <c r="AO133">
        <v>0</v>
      </c>
      <c r="AP133">
        <v>0</v>
      </c>
      <c r="AQ133">
        <v>0</v>
      </c>
      <c r="AR133" t="s">
        <v>29</v>
      </c>
      <c r="AS133">
        <v>0</v>
      </c>
      <c r="AT133">
        <v>0</v>
      </c>
      <c r="AU133">
        <v>0</v>
      </c>
      <c r="AV133">
        <v>0</v>
      </c>
      <c r="AW133" t="s">
        <v>29</v>
      </c>
      <c r="AX133">
        <v>0</v>
      </c>
      <c r="AY133">
        <v>0</v>
      </c>
    </row>
    <row r="134" spans="1:51">
      <c r="A134" t="s">
        <v>152</v>
      </c>
      <c r="B134">
        <v>8.62696099999999</v>
      </c>
      <c r="C134">
        <v>8.99075271</v>
      </c>
      <c r="D134">
        <v>0.959537124228166</v>
      </c>
      <c r="E134">
        <v>-0.363791710000013</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29</v>
      </c>
      <c r="Y134">
        <v>0</v>
      </c>
      <c r="Z134">
        <v>0</v>
      </c>
      <c r="AA134">
        <v>0.33</v>
      </c>
      <c r="AB134">
        <v>1.43666671</v>
      </c>
      <c r="AC134">
        <v>0.229698368941812</v>
      </c>
      <c r="AD134">
        <v>-1.10666671</v>
      </c>
      <c r="AE134">
        <v>1.345</v>
      </c>
      <c r="AF134">
        <v>0</v>
      </c>
      <c r="AG134">
        <v>0</v>
      </c>
      <c r="AH134" t="s">
        <v>29</v>
      </c>
      <c r="AI134">
        <v>0</v>
      </c>
      <c r="AJ134">
        <v>0</v>
      </c>
      <c r="AK134">
        <v>0.138551</v>
      </c>
      <c r="AL134">
        <v>0</v>
      </c>
      <c r="AM134" t="s">
        <v>29</v>
      </c>
      <c r="AN134">
        <v>0.138551</v>
      </c>
      <c r="AO134">
        <v>0</v>
      </c>
      <c r="AP134">
        <v>0</v>
      </c>
      <c r="AQ134">
        <v>0</v>
      </c>
      <c r="AR134" t="s">
        <v>29</v>
      </c>
      <c r="AS134">
        <v>0</v>
      </c>
      <c r="AT134">
        <v>0</v>
      </c>
      <c r="AU134">
        <v>0</v>
      </c>
      <c r="AV134">
        <v>0</v>
      </c>
      <c r="AW134" t="s">
        <v>29</v>
      </c>
      <c r="AX134">
        <v>0</v>
      </c>
      <c r="AY134">
        <v>0</v>
      </c>
    </row>
    <row r="135" spans="1:51">
      <c r="A135" t="s">
        <v>153</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29</v>
      </c>
      <c r="Y135">
        <v>0</v>
      </c>
      <c r="Z135">
        <v>0</v>
      </c>
      <c r="AA135">
        <v>0.0577</v>
      </c>
      <c r="AB135">
        <v>1.39636118</v>
      </c>
      <c r="AC135">
        <v>0.041321687272916</v>
      </c>
      <c r="AD135">
        <v>-1.33866118</v>
      </c>
      <c r="AE135">
        <v>0.5</v>
      </c>
      <c r="AF135">
        <v>0</v>
      </c>
      <c r="AG135">
        <v>0</v>
      </c>
      <c r="AH135" t="s">
        <v>29</v>
      </c>
      <c r="AI135">
        <v>0</v>
      </c>
      <c r="AJ135">
        <v>0</v>
      </c>
      <c r="AK135">
        <v>0</v>
      </c>
      <c r="AL135">
        <v>0</v>
      </c>
      <c r="AM135" t="s">
        <v>29</v>
      </c>
      <c r="AN135">
        <v>0</v>
      </c>
      <c r="AO135">
        <v>0</v>
      </c>
      <c r="AP135">
        <v>0.356326</v>
      </c>
      <c r="AQ135">
        <v>0.29</v>
      </c>
      <c r="AR135">
        <v>1.22871034482759</v>
      </c>
      <c r="AS135">
        <v>0.0663259999999999</v>
      </c>
      <c r="AT135">
        <v>0.035379</v>
      </c>
      <c r="AU135">
        <v>0</v>
      </c>
      <c r="AV135">
        <v>0</v>
      </c>
      <c r="AW135" t="s">
        <v>29</v>
      </c>
      <c r="AX135">
        <v>0</v>
      </c>
      <c r="AY135">
        <v>0</v>
      </c>
    </row>
    <row r="136" spans="1:51">
      <c r="A136" t="s">
        <v>154</v>
      </c>
      <c r="B136">
        <v>10.319314</v>
      </c>
      <c r="C136">
        <v>10.1309764</v>
      </c>
      <c r="D136">
        <v>1.01859027131876</v>
      </c>
      <c r="E136">
        <v>0.188337599999988</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29</v>
      </c>
      <c r="Y136">
        <v>0</v>
      </c>
      <c r="Z136">
        <v>0</v>
      </c>
      <c r="AA136">
        <v>0.2734</v>
      </c>
      <c r="AB136">
        <v>0.9045834</v>
      </c>
      <c r="AC136">
        <v>0.302238577449022</v>
      </c>
      <c r="AD136">
        <v>-0.6311834</v>
      </c>
      <c r="AE136">
        <v>0.660000000000001</v>
      </c>
      <c r="AF136">
        <v>0</v>
      </c>
      <c r="AG136">
        <v>0</v>
      </c>
      <c r="AH136" t="s">
        <v>29</v>
      </c>
      <c r="AI136">
        <v>0</v>
      </c>
      <c r="AJ136">
        <v>0</v>
      </c>
      <c r="AK136">
        <v>0.393327</v>
      </c>
      <c r="AL136">
        <v>0.12</v>
      </c>
      <c r="AM136">
        <v>3.277725</v>
      </c>
      <c r="AN136">
        <v>0.273327</v>
      </c>
      <c r="AO136">
        <v>0.17433</v>
      </c>
      <c r="AP136">
        <v>1.166587</v>
      </c>
      <c r="AQ136">
        <v>0</v>
      </c>
      <c r="AR136" t="s">
        <v>29</v>
      </c>
      <c r="AS136">
        <v>1.166587</v>
      </c>
      <c r="AT136">
        <v>0.235507</v>
      </c>
      <c r="AU136">
        <v>0.0969999999999998</v>
      </c>
      <c r="AV136">
        <v>0</v>
      </c>
      <c r="AW136" t="s">
        <v>29</v>
      </c>
      <c r="AX136">
        <v>0.0969999999999998</v>
      </c>
      <c r="AY136">
        <v>0.395369999999999</v>
      </c>
    </row>
    <row r="137" spans="1:51">
      <c r="A137" t="s">
        <v>155</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29</v>
      </c>
      <c r="Y137">
        <v>0</v>
      </c>
      <c r="Z137">
        <v>0</v>
      </c>
      <c r="AA137">
        <v>2.0621</v>
      </c>
      <c r="AB137">
        <v>10.91591451</v>
      </c>
      <c r="AC137">
        <v>0.188907672198323</v>
      </c>
      <c r="AD137">
        <v>-8.85381451</v>
      </c>
      <c r="AE137">
        <v>9.04199999999999</v>
      </c>
      <c r="AF137">
        <v>0</v>
      </c>
      <c r="AG137">
        <v>0</v>
      </c>
      <c r="AH137" t="s">
        <v>29</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29</v>
      </c>
      <c r="AX137">
        <v>0.0969999999999998</v>
      </c>
      <c r="AY137">
        <v>0.395369999999999</v>
      </c>
    </row>
    <row r="138" spans="1:51">
      <c r="A138" t="s">
        <v>156</v>
      </c>
      <c r="B138">
        <v>498.401570999999</v>
      </c>
      <c r="C138">
        <v>549.57121515</v>
      </c>
      <c r="D138">
        <v>0.906891695308251</v>
      </c>
      <c r="E138">
        <v>-51.1696441500007</v>
      </c>
      <c r="F138">
        <v>377.511442</v>
      </c>
      <c r="G138">
        <v>226.096769</v>
      </c>
      <c r="H138">
        <v>279.46682749</v>
      </c>
      <c r="I138">
        <v>0.809029003659084</v>
      </c>
      <c r="J138">
        <v>-53.3700584900002</v>
      </c>
      <c r="K138">
        <v>210.267322</v>
      </c>
      <c r="L138">
        <v>66.499612</v>
      </c>
      <c r="M138">
        <v>67.14322823</v>
      </c>
      <c r="N138">
        <v>0.990414279340348</v>
      </c>
      <c r="O138">
        <v>-0.643616230000021</v>
      </c>
      <c r="P138">
        <v>52.150059</v>
      </c>
      <c r="Q138">
        <v>11.4425</v>
      </c>
      <c r="R138">
        <v>11.92688889</v>
      </c>
      <c r="S138">
        <v>0.959386819608412</v>
      </c>
      <c r="T138">
        <v>-0.484388889999998</v>
      </c>
      <c r="U138">
        <v>6.64189999999999</v>
      </c>
      <c r="V138">
        <v>144.727880999999</v>
      </c>
      <c r="W138">
        <v>152.6212116</v>
      </c>
      <c r="X138">
        <v>0.948281562456155</v>
      </c>
      <c r="Y138">
        <v>-7.89333060000052</v>
      </c>
      <c r="Z138">
        <v>88.863598</v>
      </c>
      <c r="AA138">
        <v>49.634809</v>
      </c>
      <c r="AB138">
        <v>38.41305894</v>
      </c>
      <c r="AC138">
        <v>1.29213372664562</v>
      </c>
      <c r="AD138">
        <v>11.22175006</v>
      </c>
      <c r="AE138">
        <v>19.588563</v>
      </c>
      <c r="AF138">
        <v>23.9362439999999</v>
      </c>
      <c r="AG138">
        <v>36.23</v>
      </c>
      <c r="AH138">
        <v>0.66067468948385</v>
      </c>
      <c r="AI138">
        <v>-12.2937560000001</v>
      </c>
      <c r="AJ138">
        <v>-120.858251</v>
      </c>
      <c r="AK138">
        <v>6.22565099999995</v>
      </c>
      <c r="AL138">
        <v>13.82673877</v>
      </c>
      <c r="AM138">
        <v>0.450261706940454</v>
      </c>
      <c r="AN138">
        <v>-7.60108777000004</v>
      </c>
      <c r="AO138">
        <v>3.74330199999999</v>
      </c>
      <c r="AP138">
        <v>10.965363</v>
      </c>
      <c r="AQ138">
        <v>15.07166667</v>
      </c>
      <c r="AR138">
        <v>0.727548136519396</v>
      </c>
      <c r="AS138">
        <v>-4.10630367000001</v>
      </c>
      <c r="AT138">
        <v>26.616672</v>
      </c>
      <c r="AU138">
        <v>12.388248</v>
      </c>
      <c r="AV138">
        <v>17.05566667</v>
      </c>
      <c r="AW138">
        <v>0.726342056261585</v>
      </c>
      <c r="AX138">
        <v>-4.66741867000001</v>
      </c>
      <c r="AY138">
        <v>4.58677</v>
      </c>
    </row>
    <row r="139" spans="1:51">
      <c r="A139" t="s">
        <v>157</v>
      </c>
      <c r="B139">
        <v>990.721647999999</v>
      </c>
      <c r="C139">
        <v>1008.55168798</v>
      </c>
      <c r="D139">
        <v>0.982321144079673</v>
      </c>
      <c r="E139">
        <v>-17.8300399800008</v>
      </c>
      <c r="F139">
        <v>848.481044999999</v>
      </c>
      <c r="G139">
        <v>520.295517</v>
      </c>
      <c r="H139">
        <v>530.82500549</v>
      </c>
      <c r="I139">
        <v>0.980163917710921</v>
      </c>
      <c r="J139">
        <v>-10.5294884900002</v>
      </c>
      <c r="K139">
        <v>491.400408</v>
      </c>
      <c r="L139">
        <v>119.770588</v>
      </c>
      <c r="M139">
        <v>128.27277123</v>
      </c>
      <c r="N139">
        <v>0.933717942253269</v>
      </c>
      <c r="O139">
        <v>-8.50218323000009</v>
      </c>
      <c r="P139">
        <v>112.041365</v>
      </c>
      <c r="Q139">
        <v>26.5854</v>
      </c>
      <c r="R139">
        <v>27.77898889</v>
      </c>
      <c r="S139">
        <v>0.957032673337161</v>
      </c>
      <c r="T139">
        <v>-1.19358889000002</v>
      </c>
      <c r="U139">
        <v>21.0377</v>
      </c>
      <c r="V139">
        <v>190.826966999999</v>
      </c>
      <c r="W139">
        <v>212.9345116</v>
      </c>
      <c r="X139">
        <v>0.89617678959656</v>
      </c>
      <c r="Y139">
        <v>-22.1075446000005</v>
      </c>
      <c r="Z139">
        <v>130.918185</v>
      </c>
      <c r="AA139">
        <v>133.243176</v>
      </c>
      <c r="AB139">
        <v>108.74041077</v>
      </c>
      <c r="AC139">
        <v>1.22533265284262</v>
      </c>
      <c r="AD139">
        <v>24.5027652299999</v>
      </c>
      <c r="AE139">
        <v>93.083387</v>
      </c>
      <c r="AF139">
        <v>37.5380939999999</v>
      </c>
      <c r="AG139">
        <v>39.52</v>
      </c>
      <c r="AH139">
        <v>0.949850556680159</v>
      </c>
      <c r="AI139">
        <v>-1.98190600000012</v>
      </c>
      <c r="AJ139">
        <v>-102.21028</v>
      </c>
      <c r="AK139">
        <v>62.9601049999999</v>
      </c>
      <c r="AL139">
        <v>87.02839877</v>
      </c>
      <c r="AM139">
        <v>0.723443219567809</v>
      </c>
      <c r="AN139">
        <v>-24.0682937700001</v>
      </c>
      <c r="AO139">
        <v>-24.6802670000001</v>
      </c>
      <c r="AP139">
        <v>15.906031</v>
      </c>
      <c r="AQ139">
        <v>25.23533334</v>
      </c>
      <c r="AR139">
        <v>0.630307941079885</v>
      </c>
      <c r="AS139">
        <v>-9.32930234000002</v>
      </c>
      <c r="AT139">
        <v>32.800023</v>
      </c>
      <c r="AU139">
        <v>15.419748</v>
      </c>
      <c r="AV139">
        <v>22.74066667</v>
      </c>
      <c r="AW139">
        <v>0.678069303057947</v>
      </c>
      <c r="AX139">
        <v>-7.32091867000002</v>
      </c>
      <c r="AY139">
        <v>9.97076999999999</v>
      </c>
    </row>
    <row r="140" spans="2:6">
      <c r="B140">
        <v>990.721647999999</v>
      </c>
      <c r="C140">
        <v>1008.55168798</v>
      </c>
      <c r="E140">
        <v>-17.8300399800009</v>
      </c>
      <c r="F140">
        <v>848.481044999999</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workbookViewId="0">
      <selection activeCell="I4" sqref="I3:I4"/>
    </sheetView>
  </sheetViews>
  <sheetFormatPr defaultColWidth="8.88888888888889" defaultRowHeight="13.8"/>
  <sheetData>
    <row r="3" spans="1:3">
      <c r="A3" t="s">
        <v>1</v>
      </c>
      <c r="B3">
        <v>202602</v>
      </c>
      <c r="C3">
        <v>202502</v>
      </c>
    </row>
    <row r="4" spans="2:2">
      <c r="B4" t="s">
        <v>4</v>
      </c>
    </row>
    <row r="5" spans="2:2">
      <c r="B5" t="s">
        <v>5</v>
      </c>
    </row>
    <row r="6" spans="1:47">
      <c r="A6" t="s">
        <v>6</v>
      </c>
      <c r="B6" t="s">
        <v>12</v>
      </c>
      <c r="G6" t="s">
        <v>167</v>
      </c>
      <c r="L6" t="s">
        <v>168</v>
      </c>
      <c r="Q6" t="s">
        <v>169</v>
      </c>
      <c r="V6" t="s">
        <v>170</v>
      </c>
      <c r="AA6" t="s">
        <v>171</v>
      </c>
      <c r="AF6" t="s">
        <v>172</v>
      </c>
      <c r="AK6" t="s">
        <v>173</v>
      </c>
      <c r="AP6" t="s">
        <v>174</v>
      </c>
      <c r="AU6" t="s">
        <v>175</v>
      </c>
    </row>
    <row r="7" spans="2:51">
      <c r="B7" t="s">
        <v>23</v>
      </c>
      <c r="C7" t="s">
        <v>24</v>
      </c>
      <c r="D7" t="s">
        <v>25</v>
      </c>
      <c r="E7" t="s">
        <v>26</v>
      </c>
      <c r="F7" t="s">
        <v>27</v>
      </c>
      <c r="G7" t="s">
        <v>23</v>
      </c>
      <c r="H7" t="s">
        <v>24</v>
      </c>
      <c r="I7" t="s">
        <v>25</v>
      </c>
      <c r="J7" t="s">
        <v>26</v>
      </c>
      <c r="K7" t="s">
        <v>27</v>
      </c>
      <c r="L7" t="s">
        <v>23</v>
      </c>
      <c r="M7" t="s">
        <v>24</v>
      </c>
      <c r="N7" t="s">
        <v>25</v>
      </c>
      <c r="O7" t="s">
        <v>26</v>
      </c>
      <c r="P7" t="s">
        <v>27</v>
      </c>
      <c r="Q7" t="s">
        <v>23</v>
      </c>
      <c r="R7" t="s">
        <v>24</v>
      </c>
      <c r="S7" t="s">
        <v>25</v>
      </c>
      <c r="T7" t="s">
        <v>26</v>
      </c>
      <c r="U7" t="s">
        <v>27</v>
      </c>
      <c r="V7" t="s">
        <v>23</v>
      </c>
      <c r="W7" t="s">
        <v>24</v>
      </c>
      <c r="X7" t="s">
        <v>25</v>
      </c>
      <c r="Y7" t="s">
        <v>26</v>
      </c>
      <c r="Z7" t="s">
        <v>27</v>
      </c>
      <c r="AA7" t="s">
        <v>23</v>
      </c>
      <c r="AB7" t="s">
        <v>24</v>
      </c>
      <c r="AC7" t="s">
        <v>25</v>
      </c>
      <c r="AD7" t="s">
        <v>26</v>
      </c>
      <c r="AE7" t="s">
        <v>27</v>
      </c>
      <c r="AF7" t="s">
        <v>23</v>
      </c>
      <c r="AG7" t="s">
        <v>24</v>
      </c>
      <c r="AH7" t="s">
        <v>25</v>
      </c>
      <c r="AI7" t="s">
        <v>26</v>
      </c>
      <c r="AJ7" t="s">
        <v>27</v>
      </c>
      <c r="AK7" t="s">
        <v>23</v>
      </c>
      <c r="AL7" t="s">
        <v>24</v>
      </c>
      <c r="AM7" t="s">
        <v>25</v>
      </c>
      <c r="AN7" t="s">
        <v>26</v>
      </c>
      <c r="AO7" t="s">
        <v>27</v>
      </c>
      <c r="AP7" t="s">
        <v>23</v>
      </c>
      <c r="AQ7" t="s">
        <v>24</v>
      </c>
      <c r="AR7" t="s">
        <v>25</v>
      </c>
      <c r="AS7" t="s">
        <v>26</v>
      </c>
      <c r="AT7" t="s">
        <v>27</v>
      </c>
      <c r="AU7" t="s">
        <v>23</v>
      </c>
      <c r="AV7" t="s">
        <v>24</v>
      </c>
      <c r="AW7" t="s">
        <v>25</v>
      </c>
      <c r="AX7" t="s">
        <v>26</v>
      </c>
      <c r="AY7" t="s">
        <v>27</v>
      </c>
    </row>
    <row r="8" spans="1:51">
      <c r="A8" t="s">
        <v>28</v>
      </c>
      <c r="B8">
        <v>32.025626</v>
      </c>
      <c r="C8">
        <v>31.51770911</v>
      </c>
      <c r="D8">
        <v>1.01611528579781</v>
      </c>
      <c r="E8">
        <v>0.507916889999962</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29</v>
      </c>
      <c r="AI8">
        <v>0</v>
      </c>
      <c r="AJ8">
        <v>0</v>
      </c>
      <c r="AK8">
        <v>3.880222</v>
      </c>
      <c r="AL8">
        <v>3.02166</v>
      </c>
      <c r="AM8">
        <v>1.28413587233507</v>
      </c>
      <c r="AN8">
        <v>0.858561999999998</v>
      </c>
      <c r="AO8">
        <v>5.437714</v>
      </c>
      <c r="AP8">
        <v>0.007</v>
      </c>
      <c r="AQ8">
        <v>0</v>
      </c>
      <c r="AR8" t="s">
        <v>29</v>
      </c>
      <c r="AS8">
        <v>0.007</v>
      </c>
      <c r="AT8">
        <v>0</v>
      </c>
      <c r="AU8">
        <v>0</v>
      </c>
      <c r="AV8">
        <v>0</v>
      </c>
      <c r="AW8" t="s">
        <v>29</v>
      </c>
      <c r="AX8">
        <v>0</v>
      </c>
      <c r="AY8">
        <v>0</v>
      </c>
    </row>
    <row r="9" spans="1:51">
      <c r="A9" t="s">
        <v>30</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29</v>
      </c>
      <c r="AI9">
        <v>0</v>
      </c>
      <c r="AJ9">
        <v>0</v>
      </c>
      <c r="AK9">
        <v>0.25344</v>
      </c>
      <c r="AL9">
        <v>0.34</v>
      </c>
      <c r="AM9">
        <v>0.745411764705881</v>
      </c>
      <c r="AN9">
        <v>-0.0865600000000004</v>
      </c>
      <c r="AO9">
        <v>0.7031</v>
      </c>
      <c r="AP9">
        <v>0</v>
      </c>
      <c r="AQ9">
        <v>0</v>
      </c>
      <c r="AR9" t="s">
        <v>29</v>
      </c>
      <c r="AS9">
        <v>0</v>
      </c>
      <c r="AT9">
        <v>0</v>
      </c>
      <c r="AU9">
        <v>0</v>
      </c>
      <c r="AV9">
        <v>0</v>
      </c>
      <c r="AW9" t="s">
        <v>29</v>
      </c>
      <c r="AX9">
        <v>0</v>
      </c>
      <c r="AY9">
        <v>0</v>
      </c>
    </row>
    <row r="10" spans="1:51">
      <c r="A10" t="s">
        <v>31</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29</v>
      </c>
      <c r="AI10">
        <v>0</v>
      </c>
      <c r="AJ10">
        <v>0</v>
      </c>
      <c r="AK10">
        <v>4.133662</v>
      </c>
      <c r="AL10">
        <v>3.36166</v>
      </c>
      <c r="AM10">
        <v>1.22964904243737</v>
      </c>
      <c r="AN10">
        <v>0.772001999999998</v>
      </c>
      <c r="AO10">
        <v>6.140814</v>
      </c>
      <c r="AP10">
        <v>0.007</v>
      </c>
      <c r="AQ10">
        <v>0</v>
      </c>
      <c r="AR10" t="s">
        <v>29</v>
      </c>
      <c r="AS10">
        <v>0.007</v>
      </c>
      <c r="AT10">
        <v>0</v>
      </c>
      <c r="AU10">
        <v>0</v>
      </c>
      <c r="AV10">
        <v>0</v>
      </c>
      <c r="AW10" t="s">
        <v>29</v>
      </c>
      <c r="AX10">
        <v>0</v>
      </c>
      <c r="AY10">
        <v>0</v>
      </c>
    </row>
    <row r="11" spans="1:51">
      <c r="A11" t="s">
        <v>32</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29</v>
      </c>
      <c r="AI11">
        <v>0</v>
      </c>
      <c r="AJ11">
        <v>0</v>
      </c>
      <c r="AK11">
        <v>3.737435</v>
      </c>
      <c r="AL11">
        <v>4.29</v>
      </c>
      <c r="AM11">
        <v>0.87119696969697</v>
      </c>
      <c r="AN11">
        <v>-0.552565</v>
      </c>
      <c r="AO11">
        <v>7.74256799999999</v>
      </c>
      <c r="AP11">
        <v>0</v>
      </c>
      <c r="AQ11">
        <v>0</v>
      </c>
      <c r="AR11" t="s">
        <v>29</v>
      </c>
      <c r="AS11">
        <v>0</v>
      </c>
      <c r="AT11">
        <v>0</v>
      </c>
      <c r="AU11">
        <v>0</v>
      </c>
      <c r="AV11">
        <v>0</v>
      </c>
      <c r="AW11" t="s">
        <v>29</v>
      </c>
      <c r="AX11">
        <v>0</v>
      </c>
      <c r="AY11">
        <v>0</v>
      </c>
    </row>
    <row r="12" spans="1:51">
      <c r="A12" t="s">
        <v>33</v>
      </c>
      <c r="B12">
        <v>7.01263500000001</v>
      </c>
      <c r="C12">
        <v>6.24366803</v>
      </c>
      <c r="D12">
        <v>1.1231594899513</v>
      </c>
      <c r="E12">
        <v>0.768966970000008</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29</v>
      </c>
      <c r="AI12">
        <v>0</v>
      </c>
      <c r="AJ12">
        <v>0</v>
      </c>
      <c r="AK12">
        <v>1.79916599999999</v>
      </c>
      <c r="AL12">
        <v>1.31</v>
      </c>
      <c r="AM12">
        <v>1.37340916030534</v>
      </c>
      <c r="AN12">
        <v>0.489165999999989</v>
      </c>
      <c r="AO12">
        <v>0.466957999999999</v>
      </c>
      <c r="AP12">
        <v>0</v>
      </c>
      <c r="AQ12">
        <v>0</v>
      </c>
      <c r="AR12" t="s">
        <v>29</v>
      </c>
      <c r="AS12">
        <v>0</v>
      </c>
      <c r="AT12">
        <v>0</v>
      </c>
      <c r="AU12">
        <v>0</v>
      </c>
      <c r="AV12">
        <v>0</v>
      </c>
      <c r="AW12" t="s">
        <v>29</v>
      </c>
      <c r="AX12">
        <v>0</v>
      </c>
      <c r="AY12">
        <v>0</v>
      </c>
    </row>
    <row r="13" spans="1:51">
      <c r="A13" t="s">
        <v>34</v>
      </c>
      <c r="B13">
        <v>13.728258</v>
      </c>
      <c r="C13">
        <v>17.25445138</v>
      </c>
      <c r="D13">
        <v>0.795635728871259</v>
      </c>
      <c r="E13">
        <v>-3.52619337999999</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29</v>
      </c>
      <c r="AI13">
        <v>0</v>
      </c>
      <c r="AJ13">
        <v>0</v>
      </c>
      <c r="AK13">
        <v>2.95677</v>
      </c>
      <c r="AL13">
        <v>2.7</v>
      </c>
      <c r="AM13">
        <v>1.0951</v>
      </c>
      <c r="AN13">
        <v>0.25677</v>
      </c>
      <c r="AO13">
        <v>0.779899999999999</v>
      </c>
      <c r="AP13">
        <v>0</v>
      </c>
      <c r="AQ13">
        <v>0</v>
      </c>
      <c r="AR13" t="s">
        <v>29</v>
      </c>
      <c r="AS13">
        <v>0</v>
      </c>
      <c r="AT13">
        <v>0</v>
      </c>
      <c r="AU13">
        <v>0</v>
      </c>
      <c r="AV13">
        <v>0</v>
      </c>
      <c r="AW13" t="s">
        <v>29</v>
      </c>
      <c r="AX13">
        <v>0</v>
      </c>
      <c r="AY13">
        <v>0</v>
      </c>
    </row>
    <row r="14" spans="1:51">
      <c r="A14" t="s">
        <v>35</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29</v>
      </c>
      <c r="AI14">
        <v>0</v>
      </c>
      <c r="AJ14">
        <v>0</v>
      </c>
      <c r="AK14">
        <v>8.49337099999999</v>
      </c>
      <c r="AL14">
        <v>8.3</v>
      </c>
      <c r="AM14">
        <v>1.02329771084337</v>
      </c>
      <c r="AN14">
        <v>0.193370999999988</v>
      </c>
      <c r="AO14">
        <v>8.98942599999999</v>
      </c>
      <c r="AP14">
        <v>0</v>
      </c>
      <c r="AQ14">
        <v>0</v>
      </c>
      <c r="AR14" t="s">
        <v>29</v>
      </c>
      <c r="AS14">
        <v>0</v>
      </c>
      <c r="AT14">
        <v>0</v>
      </c>
      <c r="AU14">
        <v>0</v>
      </c>
      <c r="AV14">
        <v>0</v>
      </c>
      <c r="AW14" t="s">
        <v>29</v>
      </c>
      <c r="AX14">
        <v>0</v>
      </c>
      <c r="AY14">
        <v>0</v>
      </c>
    </row>
    <row r="15" spans="1:51">
      <c r="A15" t="s">
        <v>36</v>
      </c>
      <c r="B15">
        <v>127.665192</v>
      </c>
      <c r="C15">
        <v>69.4915559</v>
      </c>
      <c r="D15">
        <v>1.83713244503711</v>
      </c>
      <c r="E15">
        <v>58.1736360999999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29</v>
      </c>
      <c r="Y15">
        <v>0</v>
      </c>
      <c r="Z15">
        <v>0</v>
      </c>
      <c r="AA15">
        <v>68.301363</v>
      </c>
      <c r="AB15">
        <v>25.3849419</v>
      </c>
      <c r="AC15">
        <v>2.69062514576801</v>
      </c>
      <c r="AD15">
        <v>42.9164211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37</v>
      </c>
      <c r="B16">
        <v>77.7688220000001</v>
      </c>
      <c r="C16">
        <v>75.45461243</v>
      </c>
      <c r="D16">
        <v>1.03067022008955</v>
      </c>
      <c r="E16">
        <v>2.31420957000007</v>
      </c>
      <c r="F16">
        <v>75.2176289999999</v>
      </c>
      <c r="G16">
        <v>58.5496220000002</v>
      </c>
      <c r="H16">
        <v>52.9545</v>
      </c>
      <c r="I16">
        <v>1.10565904691764</v>
      </c>
      <c r="J16">
        <v>5.59512200000017</v>
      </c>
      <c r="K16">
        <v>52.8796</v>
      </c>
      <c r="L16">
        <v>10.1259</v>
      </c>
      <c r="M16">
        <v>10.720162</v>
      </c>
      <c r="N16">
        <v>0.944565949656357</v>
      </c>
      <c r="O16">
        <v>-0.594262000000011</v>
      </c>
      <c r="P16">
        <v>11.401729</v>
      </c>
      <c r="Q16">
        <v>3.7678</v>
      </c>
      <c r="R16">
        <v>3.3567</v>
      </c>
      <c r="S16">
        <v>1.12247147496053</v>
      </c>
      <c r="T16">
        <v>0.411099999999997</v>
      </c>
      <c r="U16">
        <v>3.2898</v>
      </c>
      <c r="V16">
        <v>0</v>
      </c>
      <c r="W16">
        <v>0</v>
      </c>
      <c r="X16" t="s">
        <v>29</v>
      </c>
      <c r="Y16">
        <v>0</v>
      </c>
      <c r="Z16">
        <v>0</v>
      </c>
      <c r="AA16">
        <v>5.3255</v>
      </c>
      <c r="AB16">
        <v>8.42325043</v>
      </c>
      <c r="AC16">
        <v>0.632238118082404</v>
      </c>
      <c r="AD16">
        <v>-3.09775043</v>
      </c>
      <c r="AE16">
        <v>7.64649999999999</v>
      </c>
      <c r="AF16">
        <v>0</v>
      </c>
      <c r="AG16">
        <v>0</v>
      </c>
      <c r="AH16" t="s">
        <v>29</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38</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29</v>
      </c>
      <c r="AS17">
        <v>0</v>
      </c>
      <c r="AT17">
        <v>0.200771</v>
      </c>
      <c r="AU17">
        <v>0</v>
      </c>
      <c r="AV17">
        <v>0</v>
      </c>
      <c r="AW17" t="s">
        <v>29</v>
      </c>
      <c r="AX17">
        <v>0</v>
      </c>
      <c r="AY17">
        <v>0</v>
      </c>
    </row>
    <row r="18" spans="1:51">
      <c r="A18" t="s">
        <v>39</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29</v>
      </c>
      <c r="AI18">
        <v>0</v>
      </c>
      <c r="AJ18">
        <v>0</v>
      </c>
      <c r="AK18">
        <v>0.00641000000000003</v>
      </c>
      <c r="AL18">
        <v>3.43</v>
      </c>
      <c r="AM18">
        <v>0.00186880466472304</v>
      </c>
      <c r="AN18">
        <v>-3.42359</v>
      </c>
      <c r="AO18">
        <v>5.47766</v>
      </c>
      <c r="AP18">
        <v>0</v>
      </c>
      <c r="AQ18">
        <v>0</v>
      </c>
      <c r="AR18" t="s">
        <v>29</v>
      </c>
      <c r="AS18">
        <v>0</v>
      </c>
      <c r="AT18">
        <v>0</v>
      </c>
      <c r="AU18">
        <v>0</v>
      </c>
      <c r="AV18">
        <v>0</v>
      </c>
      <c r="AW18" t="s">
        <v>29</v>
      </c>
      <c r="AX18">
        <v>0</v>
      </c>
      <c r="AY18">
        <v>0</v>
      </c>
    </row>
    <row r="19" spans="1:51">
      <c r="A19" t="s">
        <v>40</v>
      </c>
      <c r="B19">
        <v>0</v>
      </c>
      <c r="C19">
        <v>0</v>
      </c>
      <c r="D19" t="s">
        <v>29</v>
      </c>
      <c r="E19">
        <v>0</v>
      </c>
      <c r="F19">
        <v>0</v>
      </c>
      <c r="G19">
        <v>0</v>
      </c>
      <c r="H19">
        <v>0</v>
      </c>
      <c r="I19" t="s">
        <v>29</v>
      </c>
      <c r="J19">
        <v>0</v>
      </c>
      <c r="K19">
        <v>0</v>
      </c>
      <c r="L19">
        <v>0</v>
      </c>
      <c r="M19">
        <v>0</v>
      </c>
      <c r="N19" t="s">
        <v>29</v>
      </c>
      <c r="O19">
        <v>0</v>
      </c>
      <c r="P19">
        <v>0</v>
      </c>
      <c r="Q19">
        <v>0</v>
      </c>
      <c r="R19">
        <v>0</v>
      </c>
      <c r="S19" t="s">
        <v>29</v>
      </c>
      <c r="T19">
        <v>0</v>
      </c>
      <c r="U19">
        <v>0</v>
      </c>
      <c r="V19">
        <v>0</v>
      </c>
      <c r="W19">
        <v>0</v>
      </c>
      <c r="X19" t="s">
        <v>29</v>
      </c>
      <c r="Y19">
        <v>0</v>
      </c>
      <c r="Z19">
        <v>0</v>
      </c>
      <c r="AA19">
        <v>0</v>
      </c>
      <c r="AB19">
        <v>0</v>
      </c>
      <c r="AC19" t="s">
        <v>29</v>
      </c>
      <c r="AD19">
        <v>0</v>
      </c>
      <c r="AE19">
        <v>0</v>
      </c>
      <c r="AF19">
        <v>0</v>
      </c>
      <c r="AG19">
        <v>0</v>
      </c>
      <c r="AH19" t="s">
        <v>29</v>
      </c>
      <c r="AI19">
        <v>0</v>
      </c>
      <c r="AJ19">
        <v>0</v>
      </c>
      <c r="AK19">
        <v>0</v>
      </c>
      <c r="AL19">
        <v>0</v>
      </c>
      <c r="AM19" t="s">
        <v>29</v>
      </c>
      <c r="AN19">
        <v>0</v>
      </c>
      <c r="AO19">
        <v>0</v>
      </c>
      <c r="AP19">
        <v>0</v>
      </c>
      <c r="AQ19">
        <v>0</v>
      </c>
      <c r="AR19" t="s">
        <v>29</v>
      </c>
      <c r="AS19">
        <v>0</v>
      </c>
      <c r="AT19">
        <v>0</v>
      </c>
      <c r="AU19">
        <v>0</v>
      </c>
      <c r="AV19">
        <v>0</v>
      </c>
      <c r="AW19" t="s">
        <v>29</v>
      </c>
      <c r="AX19">
        <v>0</v>
      </c>
      <c r="AY19">
        <v>0</v>
      </c>
    </row>
    <row r="20" spans="1:51">
      <c r="A20" t="s">
        <v>41</v>
      </c>
      <c r="B20">
        <v>25.754275</v>
      </c>
      <c r="C20">
        <v>26.62115472</v>
      </c>
      <c r="D20">
        <v>0.967436434327593</v>
      </c>
      <c r="E20">
        <v>-0.866879720000025</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16.37</v>
      </c>
      <c r="X20">
        <v>0.792730116065974</v>
      </c>
      <c r="Y20">
        <v>-3.39300800000001</v>
      </c>
      <c r="Z20">
        <v>14.856646</v>
      </c>
      <c r="AA20">
        <v>0.128</v>
      </c>
      <c r="AB20">
        <v>1.45366672</v>
      </c>
      <c r="AC20">
        <v>0.088053195577044</v>
      </c>
      <c r="AD20">
        <v>-1.32566672</v>
      </c>
      <c r="AE20">
        <v>0.066</v>
      </c>
      <c r="AF20">
        <v>0</v>
      </c>
      <c r="AG20">
        <v>0</v>
      </c>
      <c r="AH20" t="s">
        <v>29</v>
      </c>
      <c r="AI20">
        <v>0</v>
      </c>
      <c r="AJ20">
        <v>0</v>
      </c>
      <c r="AK20">
        <v>0</v>
      </c>
      <c r="AL20">
        <v>0</v>
      </c>
      <c r="AM20" t="s">
        <v>29</v>
      </c>
      <c r="AN20">
        <v>0</v>
      </c>
      <c r="AO20">
        <v>0</v>
      </c>
      <c r="AP20">
        <v>0</v>
      </c>
      <c r="AQ20">
        <v>0</v>
      </c>
      <c r="AR20" t="s">
        <v>29</v>
      </c>
      <c r="AS20">
        <v>0</v>
      </c>
      <c r="AT20">
        <v>0</v>
      </c>
      <c r="AU20">
        <v>0</v>
      </c>
      <c r="AV20">
        <v>0</v>
      </c>
      <c r="AW20" t="s">
        <v>29</v>
      </c>
      <c r="AX20">
        <v>0</v>
      </c>
      <c r="AY20">
        <v>0</v>
      </c>
    </row>
    <row r="21" spans="1:51">
      <c r="A21" t="s">
        <v>42</v>
      </c>
      <c r="B21">
        <v>57.840681</v>
      </c>
      <c r="C21">
        <v>68.53018145</v>
      </c>
      <c r="D21">
        <v>0.844017625171485</v>
      </c>
      <c r="E21">
        <v>-10.68950045</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47.1214</v>
      </c>
      <c r="X21">
        <v>0.665878900032681</v>
      </c>
      <c r="Y21">
        <v>-15.744254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29</v>
      </c>
      <c r="AS21">
        <v>0</v>
      </c>
      <c r="AT21">
        <v>0.200771</v>
      </c>
      <c r="AU21">
        <v>0</v>
      </c>
      <c r="AV21">
        <v>0</v>
      </c>
      <c r="AW21" t="s">
        <v>29</v>
      </c>
      <c r="AX21">
        <v>0</v>
      </c>
      <c r="AY21">
        <v>0</v>
      </c>
    </row>
    <row r="22" spans="1:51">
      <c r="A22" t="s">
        <v>43</v>
      </c>
      <c r="B22">
        <v>53.1153910000001</v>
      </c>
      <c r="C22">
        <v>63.4228636</v>
      </c>
      <c r="D22">
        <v>0.83748017647062</v>
      </c>
      <c r="E22">
        <v>-10.3074726</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29</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44</v>
      </c>
      <c r="B23">
        <v>21.409893</v>
      </c>
      <c r="C23">
        <v>21.96225412</v>
      </c>
      <c r="D23">
        <v>0.974849525145189</v>
      </c>
      <c r="E23">
        <v>-0.552361120000022</v>
      </c>
      <c r="F23">
        <v>23.916433</v>
      </c>
      <c r="G23">
        <v>16.54155</v>
      </c>
      <c r="H23">
        <v>14.355</v>
      </c>
      <c r="I23">
        <v>1.1523197492163</v>
      </c>
      <c r="J23">
        <v>2.18654999999998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29</v>
      </c>
      <c r="Y23">
        <v>0</v>
      </c>
      <c r="Z23">
        <v>0</v>
      </c>
      <c r="AA23">
        <v>0.35</v>
      </c>
      <c r="AB23">
        <v>2.62722512</v>
      </c>
      <c r="AC23">
        <v>0.133220407088678</v>
      </c>
      <c r="AD23">
        <v>-2.27722512</v>
      </c>
      <c r="AE23">
        <v>2.321</v>
      </c>
      <c r="AF23">
        <v>0</v>
      </c>
      <c r="AG23">
        <v>0</v>
      </c>
      <c r="AH23" t="s">
        <v>29</v>
      </c>
      <c r="AI23">
        <v>0</v>
      </c>
      <c r="AJ23">
        <v>0</v>
      </c>
      <c r="AK23">
        <v>0</v>
      </c>
      <c r="AL23">
        <v>0</v>
      </c>
      <c r="AM23" t="s">
        <v>29</v>
      </c>
      <c r="AN23">
        <v>0</v>
      </c>
      <c r="AO23">
        <v>0</v>
      </c>
      <c r="AP23">
        <v>0.0624159999999998</v>
      </c>
      <c r="AQ23">
        <v>0</v>
      </c>
      <c r="AR23" t="s">
        <v>29</v>
      </c>
      <c r="AS23">
        <v>0.0624159999999998</v>
      </c>
      <c r="AT23">
        <v>0.151051</v>
      </c>
      <c r="AU23">
        <v>0</v>
      </c>
      <c r="AV23">
        <v>0</v>
      </c>
      <c r="AW23" t="s">
        <v>29</v>
      </c>
      <c r="AX23">
        <v>0</v>
      </c>
      <c r="AY23">
        <v>0</v>
      </c>
    </row>
    <row r="24" spans="1:51">
      <c r="A24" t="s">
        <v>45</v>
      </c>
      <c r="B24">
        <v>3.70261599999999</v>
      </c>
      <c r="C24">
        <v>3.29445267</v>
      </c>
      <c r="D24">
        <v>1.12389412472573</v>
      </c>
      <c r="E24">
        <v>0.408163329999988</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29</v>
      </c>
      <c r="Y24">
        <v>0</v>
      </c>
      <c r="Z24">
        <v>0</v>
      </c>
      <c r="AA24">
        <v>-0.059496</v>
      </c>
      <c r="AB24">
        <v>0.23599167</v>
      </c>
      <c r="AC24">
        <v>-0.252110593564595</v>
      </c>
      <c r="AD24">
        <v>-0.29548767</v>
      </c>
      <c r="AE24">
        <v>0.0799999999999999</v>
      </c>
      <c r="AF24">
        <v>0</v>
      </c>
      <c r="AG24">
        <v>0</v>
      </c>
      <c r="AH24" t="s">
        <v>29</v>
      </c>
      <c r="AI24">
        <v>0</v>
      </c>
      <c r="AJ24">
        <v>0</v>
      </c>
      <c r="AK24">
        <v>0</v>
      </c>
      <c r="AL24">
        <v>0</v>
      </c>
      <c r="AM24" t="s">
        <v>29</v>
      </c>
      <c r="AN24">
        <v>0</v>
      </c>
      <c r="AO24">
        <v>0</v>
      </c>
      <c r="AP24">
        <v>0</v>
      </c>
      <c r="AQ24">
        <v>0</v>
      </c>
      <c r="AR24" t="s">
        <v>29</v>
      </c>
      <c r="AS24">
        <v>0</v>
      </c>
      <c r="AT24">
        <v>0</v>
      </c>
      <c r="AU24">
        <v>0</v>
      </c>
      <c r="AV24">
        <v>0</v>
      </c>
      <c r="AW24" t="s">
        <v>29</v>
      </c>
      <c r="AX24">
        <v>0</v>
      </c>
      <c r="AY24">
        <v>0</v>
      </c>
    </row>
    <row r="25" spans="1:51">
      <c r="A25" t="s">
        <v>46</v>
      </c>
      <c r="B25">
        <v>74.1368599999998</v>
      </c>
      <c r="C25">
        <v>70.2720047</v>
      </c>
      <c r="D25">
        <v>1.05499850639667</v>
      </c>
      <c r="E25">
        <v>3.86485529999982</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29</v>
      </c>
      <c r="Y25">
        <v>0.0971889999999999</v>
      </c>
      <c r="Z25">
        <v>0</v>
      </c>
      <c r="AA25">
        <v>5.24349999999999</v>
      </c>
      <c r="AB25">
        <v>10.8629837</v>
      </c>
      <c r="AC25">
        <v>0.482694271188126</v>
      </c>
      <c r="AD25">
        <v>-5.61948370000001</v>
      </c>
      <c r="AE25">
        <v>9.763068</v>
      </c>
      <c r="AF25">
        <v>0</v>
      </c>
      <c r="AG25">
        <v>0</v>
      </c>
      <c r="AH25" t="s">
        <v>29</v>
      </c>
      <c r="AI25">
        <v>0</v>
      </c>
      <c r="AJ25">
        <v>0</v>
      </c>
      <c r="AK25">
        <v>41.977216</v>
      </c>
      <c r="AL25">
        <v>28.47</v>
      </c>
      <c r="AM25">
        <v>1.47443681067791</v>
      </c>
      <c r="AN25">
        <v>13.507216</v>
      </c>
      <c r="AO25">
        <v>-55.3005090000001</v>
      </c>
      <c r="AP25">
        <v>3.01107299999999</v>
      </c>
      <c r="AQ25">
        <v>0.66</v>
      </c>
      <c r="AR25">
        <v>4.5622318181818</v>
      </c>
      <c r="AS25">
        <v>2.35107299999999</v>
      </c>
      <c r="AT25">
        <v>0.0909539999999998</v>
      </c>
      <c r="AU25">
        <v>0.702599999999999</v>
      </c>
      <c r="AV25">
        <v>0</v>
      </c>
      <c r="AW25" t="s">
        <v>29</v>
      </c>
      <c r="AX25">
        <v>0.702599999999999</v>
      </c>
      <c r="AY25">
        <v>0.5</v>
      </c>
    </row>
    <row r="26" spans="1:51">
      <c r="A26" t="s">
        <v>47</v>
      </c>
      <c r="B26">
        <v>0</v>
      </c>
      <c r="C26">
        <v>0</v>
      </c>
      <c r="D26" t="s">
        <v>29</v>
      </c>
      <c r="E26">
        <v>0</v>
      </c>
      <c r="F26">
        <v>0</v>
      </c>
      <c r="G26">
        <v>0</v>
      </c>
      <c r="H26">
        <v>0</v>
      </c>
      <c r="I26" t="s">
        <v>29</v>
      </c>
      <c r="J26">
        <v>0</v>
      </c>
      <c r="K26">
        <v>0</v>
      </c>
      <c r="L26">
        <v>0</v>
      </c>
      <c r="M26">
        <v>0</v>
      </c>
      <c r="N26" t="s">
        <v>29</v>
      </c>
      <c r="O26">
        <v>0</v>
      </c>
      <c r="P26">
        <v>0</v>
      </c>
      <c r="Q26">
        <v>0</v>
      </c>
      <c r="R26">
        <v>0</v>
      </c>
      <c r="S26" t="s">
        <v>29</v>
      </c>
      <c r="T26">
        <v>0</v>
      </c>
      <c r="U26">
        <v>0</v>
      </c>
      <c r="V26">
        <v>0</v>
      </c>
      <c r="W26">
        <v>0</v>
      </c>
      <c r="X26" t="s">
        <v>29</v>
      </c>
      <c r="Y26">
        <v>0</v>
      </c>
      <c r="Z26">
        <v>0</v>
      </c>
      <c r="AA26">
        <v>0</v>
      </c>
      <c r="AB26">
        <v>0</v>
      </c>
      <c r="AC26" t="s">
        <v>29</v>
      </c>
      <c r="AD26">
        <v>0</v>
      </c>
      <c r="AE26">
        <v>0</v>
      </c>
      <c r="AF26">
        <v>0</v>
      </c>
      <c r="AG26">
        <v>0</v>
      </c>
      <c r="AH26" t="s">
        <v>29</v>
      </c>
      <c r="AI26">
        <v>0</v>
      </c>
      <c r="AJ26">
        <v>0</v>
      </c>
      <c r="AK26">
        <v>0</v>
      </c>
      <c r="AL26">
        <v>0</v>
      </c>
      <c r="AM26" t="s">
        <v>29</v>
      </c>
      <c r="AN26">
        <v>0</v>
      </c>
      <c r="AO26">
        <v>0</v>
      </c>
      <c r="AP26">
        <v>0</v>
      </c>
      <c r="AQ26">
        <v>0</v>
      </c>
      <c r="AR26" t="s">
        <v>29</v>
      </c>
      <c r="AS26">
        <v>0</v>
      </c>
      <c r="AT26">
        <v>0</v>
      </c>
      <c r="AU26">
        <v>0</v>
      </c>
      <c r="AV26">
        <v>0</v>
      </c>
      <c r="AW26" t="s">
        <v>29</v>
      </c>
      <c r="AX26">
        <v>0</v>
      </c>
      <c r="AY26">
        <v>0</v>
      </c>
    </row>
    <row r="27" spans="1:51">
      <c r="A27" t="s">
        <v>48</v>
      </c>
      <c r="B27">
        <v>152.36476</v>
      </c>
      <c r="C27">
        <v>158.95157509</v>
      </c>
      <c r="D27">
        <v>0.958560869332244</v>
      </c>
      <c r="E27">
        <v>-6.58681509000016</v>
      </c>
      <c r="F27">
        <v>152.427322</v>
      </c>
      <c r="G27">
        <v>114.807558</v>
      </c>
      <c r="H27">
        <v>104.3474</v>
      </c>
      <c r="I27">
        <v>1.10024359016133</v>
      </c>
      <c r="J27">
        <v>10.4601579999999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29</v>
      </c>
      <c r="AI27">
        <v>2.295103</v>
      </c>
      <c r="AJ27">
        <v>0</v>
      </c>
      <c r="AK27">
        <v>42.28141</v>
      </c>
      <c r="AL27">
        <v>28.99</v>
      </c>
      <c r="AM27">
        <v>1.45848258020007</v>
      </c>
      <c r="AN27">
        <v>13.29141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49</v>
      </c>
      <c r="B28">
        <v>492.320077</v>
      </c>
      <c r="C28">
        <v>455.78269483</v>
      </c>
      <c r="D28">
        <v>1.08016403997881</v>
      </c>
      <c r="E28">
        <v>36.5373821699998</v>
      </c>
      <c r="F28">
        <v>470.969603</v>
      </c>
      <c r="G28">
        <v>294.198748</v>
      </c>
      <c r="H28">
        <v>249.3804</v>
      </c>
      <c r="I28">
        <v>1.1797188070915</v>
      </c>
      <c r="J28">
        <v>44.818348</v>
      </c>
      <c r="K28">
        <v>281.133086</v>
      </c>
      <c r="L28">
        <v>53.2709759999999</v>
      </c>
      <c r="M28">
        <v>61.129543</v>
      </c>
      <c r="N28">
        <v>0.871444041386011</v>
      </c>
      <c r="O28">
        <v>-7.85856700000008</v>
      </c>
      <c r="P28">
        <v>59.891306</v>
      </c>
      <c r="Q28">
        <v>15.1429</v>
      </c>
      <c r="R28">
        <v>14.7321</v>
      </c>
      <c r="S28">
        <v>1.02788468717969</v>
      </c>
      <c r="T28">
        <v>0.410799999999979</v>
      </c>
      <c r="U28">
        <v>14.3958</v>
      </c>
      <c r="V28">
        <v>46.099086</v>
      </c>
      <c r="W28">
        <v>62.3133</v>
      </c>
      <c r="X28">
        <v>0.739795292497749</v>
      </c>
      <c r="Y28">
        <v>-16.214214</v>
      </c>
      <c r="Z28">
        <v>42.054587</v>
      </c>
      <c r="AA28">
        <v>83.608367</v>
      </c>
      <c r="AB28">
        <v>68.22735183</v>
      </c>
      <c r="AC28">
        <v>1.22543766916712</v>
      </c>
      <c r="AD28">
        <v>15.38101517</v>
      </c>
      <c r="AE28">
        <v>73.494824</v>
      </c>
      <c r="AF28">
        <v>13.60185</v>
      </c>
      <c r="AG28">
        <v>3.29</v>
      </c>
      <c r="AH28">
        <v>4.1343009118541</v>
      </c>
      <c r="AI28">
        <v>10.31185</v>
      </c>
      <c r="AJ28">
        <v>18.647971</v>
      </c>
      <c r="AK28">
        <v>56.734454</v>
      </c>
      <c r="AL28">
        <v>66.67166</v>
      </c>
      <c r="AM28">
        <v>0.850953073614786</v>
      </c>
      <c r="AN28">
        <v>-9.93720600000002</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50</v>
      </c>
      <c r="B29">
        <v>14.257542</v>
      </c>
      <c r="C29">
        <v>21.55299445</v>
      </c>
      <c r="D29">
        <v>0.661510957703605</v>
      </c>
      <c r="E29">
        <v>-7.29545245000002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2.4154</v>
      </c>
      <c r="X29">
        <v>0.84990229361596</v>
      </c>
      <c r="Y29">
        <v>-0.36254600000001</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0.18</v>
      </c>
      <c r="AM29">
        <v>0.463888888888889</v>
      </c>
      <c r="AN29">
        <v>-0.0965</v>
      </c>
      <c r="AO29">
        <v>0</v>
      </c>
      <c r="AP29">
        <v>0.260776999999999</v>
      </c>
      <c r="AQ29">
        <v>1.3</v>
      </c>
      <c r="AR29">
        <v>0.200597692307692</v>
      </c>
      <c r="AS29">
        <v>-1.039223</v>
      </c>
      <c r="AT29">
        <v>2.12027</v>
      </c>
      <c r="AU29">
        <v>2.11659999999999</v>
      </c>
      <c r="AV29">
        <v>0.7</v>
      </c>
      <c r="AW29">
        <v>3.02371428571427</v>
      </c>
      <c r="AX29">
        <v>1.41659999999999</v>
      </c>
      <c r="AY29">
        <v>0.063</v>
      </c>
    </row>
    <row r="30" spans="1:51">
      <c r="A30" t="s">
        <v>51</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29</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29</v>
      </c>
      <c r="AI30">
        <v>0</v>
      </c>
      <c r="AJ30">
        <v>0</v>
      </c>
      <c r="AK30">
        <v>0.21889499999996</v>
      </c>
      <c r="AL30">
        <v>1.5</v>
      </c>
      <c r="AM30">
        <v>0.145929999999973</v>
      </c>
      <c r="AN30">
        <v>-1.28110500000004</v>
      </c>
      <c r="AO30">
        <v>0</v>
      </c>
      <c r="AP30">
        <v>0</v>
      </c>
      <c r="AQ30">
        <v>0</v>
      </c>
      <c r="AR30" t="s">
        <v>29</v>
      </c>
      <c r="AS30">
        <v>0</v>
      </c>
      <c r="AT30">
        <v>0</v>
      </c>
      <c r="AU30">
        <v>0</v>
      </c>
      <c r="AV30">
        <v>0</v>
      </c>
      <c r="AW30" t="s">
        <v>29</v>
      </c>
      <c r="AX30">
        <v>0</v>
      </c>
      <c r="AY30">
        <v>0</v>
      </c>
    </row>
    <row r="31" spans="1:51">
      <c r="A31" t="s">
        <v>52</v>
      </c>
      <c r="B31">
        <v>7.768929</v>
      </c>
      <c r="C31">
        <v>12.15410534</v>
      </c>
      <c r="D31">
        <v>0.639202045948369</v>
      </c>
      <c r="E31">
        <v>-4.38517634</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29</v>
      </c>
      <c r="T31">
        <v>0</v>
      </c>
      <c r="U31">
        <v>0</v>
      </c>
      <c r="V31">
        <v>6.108632</v>
      </c>
      <c r="W31">
        <v>10.9168</v>
      </c>
      <c r="X31">
        <v>0.559562509160193</v>
      </c>
      <c r="Y31">
        <v>-4.808168</v>
      </c>
      <c r="Z31">
        <v>11.195394</v>
      </c>
      <c r="AA31">
        <v>0.690950999999998</v>
      </c>
      <c r="AB31">
        <v>0.06483334</v>
      </c>
      <c r="AC31">
        <v>10.6573408064431</v>
      </c>
      <c r="AD31">
        <v>0.626117659999998</v>
      </c>
      <c r="AE31">
        <v>0.006</v>
      </c>
      <c r="AF31">
        <v>0</v>
      </c>
      <c r="AG31">
        <v>0</v>
      </c>
      <c r="AH31" t="s">
        <v>29</v>
      </c>
      <c r="AI31">
        <v>0</v>
      </c>
      <c r="AJ31">
        <v>0</v>
      </c>
      <c r="AK31">
        <v>1.2</v>
      </c>
      <c r="AL31">
        <v>1.9</v>
      </c>
      <c r="AM31">
        <v>0.631578947368421</v>
      </c>
      <c r="AN31">
        <v>-0.7</v>
      </c>
      <c r="AO31">
        <v>0.99999999999999</v>
      </c>
      <c r="AP31">
        <v>0.121005</v>
      </c>
      <c r="AQ31">
        <v>0</v>
      </c>
      <c r="AR31" t="s">
        <v>29</v>
      </c>
      <c r="AS31">
        <v>0.121005</v>
      </c>
      <c r="AT31">
        <v>0.162746999999999</v>
      </c>
      <c r="AU31">
        <v>0.262</v>
      </c>
      <c r="AV31">
        <v>0</v>
      </c>
      <c r="AW31" t="s">
        <v>29</v>
      </c>
      <c r="AX31">
        <v>0.262</v>
      </c>
      <c r="AY31">
        <v>0</v>
      </c>
    </row>
    <row r="32" spans="1:51">
      <c r="A32" t="s">
        <v>53</v>
      </c>
      <c r="B32">
        <v>0.866586999999997</v>
      </c>
      <c r="C32">
        <v>0.7122</v>
      </c>
      <c r="D32">
        <v>1.2167747823645</v>
      </c>
      <c r="E32">
        <v>0.154386999999997</v>
      </c>
      <c r="F32">
        <v>0.323241999999999</v>
      </c>
      <c r="G32">
        <v>0.295239999999998</v>
      </c>
      <c r="H32">
        <v>0</v>
      </c>
      <c r="I32" t="s">
        <v>29</v>
      </c>
      <c r="J32">
        <v>0.295239999999998</v>
      </c>
      <c r="K32">
        <v>0</v>
      </c>
      <c r="L32">
        <v>0.364245999999999</v>
      </c>
      <c r="M32">
        <v>0</v>
      </c>
      <c r="N32" t="s">
        <v>29</v>
      </c>
      <c r="O32">
        <v>0.364245999999999</v>
      </c>
      <c r="P32">
        <v>0</v>
      </c>
      <c r="Q32">
        <v>0</v>
      </c>
      <c r="R32">
        <v>0</v>
      </c>
      <c r="S32" t="s">
        <v>29</v>
      </c>
      <c r="T32">
        <v>0</v>
      </c>
      <c r="U32">
        <v>0</v>
      </c>
      <c r="V32">
        <v>0.207101</v>
      </c>
      <c r="W32">
        <v>0.7122</v>
      </c>
      <c r="X32">
        <v>0.29079050828419</v>
      </c>
      <c r="Y32">
        <v>-0.505099</v>
      </c>
      <c r="Z32">
        <v>0.323241999999999</v>
      </c>
      <c r="AA32">
        <v>0</v>
      </c>
      <c r="AB32">
        <v>0</v>
      </c>
      <c r="AC32" t="s">
        <v>29</v>
      </c>
      <c r="AD32">
        <v>0</v>
      </c>
      <c r="AE32">
        <v>0</v>
      </c>
      <c r="AF32">
        <v>0</v>
      </c>
      <c r="AG32">
        <v>0</v>
      </c>
      <c r="AH32" t="s">
        <v>29</v>
      </c>
      <c r="AI32">
        <v>0</v>
      </c>
      <c r="AJ32">
        <v>0</v>
      </c>
      <c r="AK32">
        <v>0</v>
      </c>
      <c r="AL32">
        <v>0.3</v>
      </c>
      <c r="AM32">
        <v>0</v>
      </c>
      <c r="AN32">
        <v>-0.3</v>
      </c>
      <c r="AO32">
        <v>0</v>
      </c>
      <c r="AP32">
        <v>0</v>
      </c>
      <c r="AQ32">
        <v>0</v>
      </c>
      <c r="AR32" t="s">
        <v>29</v>
      </c>
      <c r="AS32">
        <v>0</v>
      </c>
      <c r="AT32">
        <v>0</v>
      </c>
      <c r="AU32">
        <v>0.0719999999999999</v>
      </c>
      <c r="AV32">
        <v>0</v>
      </c>
      <c r="AW32" t="s">
        <v>29</v>
      </c>
      <c r="AX32">
        <v>0.0719999999999999</v>
      </c>
      <c r="AY32">
        <v>0</v>
      </c>
    </row>
    <row r="33" spans="1:51">
      <c r="A33" t="s">
        <v>54</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29</v>
      </c>
      <c r="T33">
        <v>0</v>
      </c>
      <c r="U33">
        <v>-0.2832</v>
      </c>
      <c r="V33">
        <v>0.634063</v>
      </c>
      <c r="W33">
        <v>0</v>
      </c>
      <c r="X33" t="s">
        <v>29</v>
      </c>
      <c r="Y33">
        <v>0.634063</v>
      </c>
      <c r="Z33">
        <v>0</v>
      </c>
      <c r="AA33">
        <v>0</v>
      </c>
      <c r="AB33">
        <v>0.29170835</v>
      </c>
      <c r="AC33">
        <v>0</v>
      </c>
      <c r="AD33">
        <v>-0.29170835</v>
      </c>
      <c r="AE33">
        <v>-0.491999999999999</v>
      </c>
      <c r="AF33">
        <v>0</v>
      </c>
      <c r="AG33">
        <v>0</v>
      </c>
      <c r="AH33" t="s">
        <v>29</v>
      </c>
      <c r="AI33">
        <v>0</v>
      </c>
      <c r="AJ33">
        <v>0</v>
      </c>
      <c r="AK33">
        <v>0</v>
      </c>
      <c r="AL33">
        <v>0.32</v>
      </c>
      <c r="AM33">
        <v>0</v>
      </c>
      <c r="AN33">
        <v>-0.32</v>
      </c>
      <c r="AO33">
        <v>0</v>
      </c>
      <c r="AP33">
        <v>0</v>
      </c>
      <c r="AQ33">
        <v>0</v>
      </c>
      <c r="AR33" t="s">
        <v>29</v>
      </c>
      <c r="AS33">
        <v>0</v>
      </c>
      <c r="AT33">
        <v>0</v>
      </c>
      <c r="AU33">
        <v>0</v>
      </c>
      <c r="AV33">
        <v>0</v>
      </c>
      <c r="AW33" t="s">
        <v>29</v>
      </c>
      <c r="AX33">
        <v>0</v>
      </c>
      <c r="AY33">
        <v>0</v>
      </c>
    </row>
    <row r="34" spans="1:51">
      <c r="A34" t="s">
        <v>55</v>
      </c>
      <c r="B34">
        <v>2.00316</v>
      </c>
      <c r="C34">
        <v>2.65137602</v>
      </c>
      <c r="D34">
        <v>0.755517129554486</v>
      </c>
      <c r="E34">
        <v>-0.648216020000003</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29</v>
      </c>
      <c r="T34">
        <v>0</v>
      </c>
      <c r="U34">
        <v>0</v>
      </c>
      <c r="V34">
        <v>0</v>
      </c>
      <c r="W34">
        <v>0</v>
      </c>
      <c r="X34" t="s">
        <v>29</v>
      </c>
      <c r="Y34">
        <v>0</v>
      </c>
      <c r="Z34">
        <v>0</v>
      </c>
      <c r="AA34">
        <v>0</v>
      </c>
      <c r="AB34">
        <v>0.22675002</v>
      </c>
      <c r="AC34">
        <v>0</v>
      </c>
      <c r="AD34">
        <v>-0.22675002</v>
      </c>
      <c r="AE34">
        <v>0.0539999999999999</v>
      </c>
      <c r="AF34">
        <v>0</v>
      </c>
      <c r="AG34">
        <v>0</v>
      </c>
      <c r="AH34" t="s">
        <v>29</v>
      </c>
      <c r="AI34">
        <v>0</v>
      </c>
      <c r="AJ34">
        <v>0</v>
      </c>
      <c r="AK34">
        <v>0</v>
      </c>
      <c r="AL34">
        <v>0.32</v>
      </c>
      <c r="AM34">
        <v>0</v>
      </c>
      <c r="AN34">
        <v>-0.32</v>
      </c>
      <c r="AO34">
        <v>0</v>
      </c>
      <c r="AP34">
        <v>0</v>
      </c>
      <c r="AQ34">
        <v>0</v>
      </c>
      <c r="AR34" t="s">
        <v>29</v>
      </c>
      <c r="AS34">
        <v>0</v>
      </c>
      <c r="AT34">
        <v>0.659566999999998</v>
      </c>
      <c r="AU34">
        <v>0</v>
      </c>
      <c r="AV34">
        <v>0</v>
      </c>
      <c r="AW34" t="s">
        <v>29</v>
      </c>
      <c r="AX34">
        <v>0</v>
      </c>
      <c r="AY34">
        <v>0</v>
      </c>
    </row>
    <row r="35" spans="1:51">
      <c r="A35" t="s">
        <v>56</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29</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29</v>
      </c>
      <c r="AI35">
        <v>0</v>
      </c>
      <c r="AJ35">
        <v>0</v>
      </c>
      <c r="AK35">
        <v>0</v>
      </c>
      <c r="AL35">
        <v>0.03</v>
      </c>
      <c r="AM35">
        <v>0</v>
      </c>
      <c r="AN35">
        <v>-0.03</v>
      </c>
      <c r="AO35">
        <v>0.00966299999999999</v>
      </c>
      <c r="AP35">
        <v>0</v>
      </c>
      <c r="AQ35">
        <v>0</v>
      </c>
      <c r="AR35" t="s">
        <v>29</v>
      </c>
      <c r="AS35">
        <v>0</v>
      </c>
      <c r="AT35">
        <v>0</v>
      </c>
      <c r="AU35">
        <v>0</v>
      </c>
      <c r="AV35">
        <v>0</v>
      </c>
      <c r="AW35" t="s">
        <v>29</v>
      </c>
      <c r="AX35">
        <v>0</v>
      </c>
      <c r="AY35">
        <v>0</v>
      </c>
    </row>
    <row r="36" spans="1:51">
      <c r="A36" t="s">
        <v>57</v>
      </c>
      <c r="B36">
        <v>8.41472599999997</v>
      </c>
      <c r="C36">
        <v>12.29344442</v>
      </c>
      <c r="D36">
        <v>0.684488879805743</v>
      </c>
      <c r="E36">
        <v>-3.87871842000003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-4.4177</v>
      </c>
      <c r="X36">
        <v>-0.0947674129071667</v>
      </c>
      <c r="Y36">
        <v>4.83635399999999</v>
      </c>
      <c r="Z36">
        <v>0.5</v>
      </c>
      <c r="AA36">
        <v>-0.00799999999999999</v>
      </c>
      <c r="AB36">
        <v>0.57958342</v>
      </c>
      <c r="AC36">
        <v>-0.0138030173464934</v>
      </c>
      <c r="AD36">
        <v>-0.58758342</v>
      </c>
      <c r="AE36">
        <v>0</v>
      </c>
      <c r="AF36">
        <v>3.99633</v>
      </c>
      <c r="AG36">
        <v>0</v>
      </c>
      <c r="AH36" t="s">
        <v>29</v>
      </c>
      <c r="AI36">
        <v>3.99633</v>
      </c>
      <c r="AJ36">
        <v>0</v>
      </c>
      <c r="AK36">
        <v>0.319699999999999</v>
      </c>
      <c r="AL36">
        <v>1.2</v>
      </c>
      <c r="AM36">
        <v>0.266416666666666</v>
      </c>
      <c r="AN36">
        <v>-0.880300000000001</v>
      </c>
      <c r="AO36">
        <v>0.499999999999999</v>
      </c>
      <c r="AP36">
        <v>0.299947</v>
      </c>
      <c r="AQ36">
        <v>0.73</v>
      </c>
      <c r="AR36">
        <v>0.410886301369863</v>
      </c>
      <c r="AS36">
        <v>-0.430053</v>
      </c>
      <c r="AT36">
        <v>0</v>
      </c>
      <c r="AU36">
        <v>1.589838</v>
      </c>
      <c r="AV36">
        <v>0.84</v>
      </c>
      <c r="AW36">
        <v>1.89266428571429</v>
      </c>
      <c r="AX36">
        <v>0.749838</v>
      </c>
      <c r="AY36">
        <v>0</v>
      </c>
    </row>
    <row r="37" spans="1:51">
      <c r="A37" t="s">
        <v>58</v>
      </c>
      <c r="B37">
        <v>6.362448</v>
      </c>
      <c r="C37">
        <v>18.98822409</v>
      </c>
      <c r="D37">
        <v>0.335073357563267</v>
      </c>
      <c r="E37">
        <v>-12.62577609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2.795</v>
      </c>
      <c r="X37">
        <v>0.272756350626118</v>
      </c>
      <c r="Y37">
        <v>-2.032646</v>
      </c>
      <c r="Z37">
        <v>10.166655</v>
      </c>
      <c r="AA37">
        <v>-0.0749999999999999</v>
      </c>
      <c r="AB37">
        <v>0.61500009</v>
      </c>
      <c r="AC37">
        <v>-0.121951201665678</v>
      </c>
      <c r="AD37">
        <v>-0.69000009</v>
      </c>
      <c r="AE37">
        <v>0.0799999999999999</v>
      </c>
      <c r="AF37">
        <v>0.582568999999996</v>
      </c>
      <c r="AG37">
        <v>10.53</v>
      </c>
      <c r="AH37">
        <v>0.0553246913580243</v>
      </c>
      <c r="AI37">
        <v>-9.947431</v>
      </c>
      <c r="AJ37">
        <v>0.265486999999999</v>
      </c>
      <c r="AK37">
        <v>0</v>
      </c>
      <c r="AL37">
        <v>0.95</v>
      </c>
      <c r="AM37">
        <v>0</v>
      </c>
      <c r="AN37">
        <v>-0.95</v>
      </c>
      <c r="AO37">
        <v>0.270728</v>
      </c>
      <c r="AP37">
        <v>0.58449</v>
      </c>
      <c r="AQ37">
        <v>0.5</v>
      </c>
      <c r="AR37">
        <v>1.16898</v>
      </c>
      <c r="AS37">
        <v>0.0844899999999998</v>
      </c>
      <c r="AT37">
        <v>0.045916</v>
      </c>
      <c r="AU37">
        <v>0</v>
      </c>
      <c r="AV37">
        <v>0.6</v>
      </c>
      <c r="AW37">
        <v>0</v>
      </c>
      <c r="AX37">
        <v>-0.6</v>
      </c>
      <c r="AY37">
        <v>0.2384</v>
      </c>
    </row>
    <row r="38" spans="1:51">
      <c r="A38" t="s">
        <v>59</v>
      </c>
      <c r="B38">
        <v>0</v>
      </c>
      <c r="C38">
        <v>0</v>
      </c>
      <c r="D38" t="s">
        <v>29</v>
      </c>
      <c r="E38">
        <v>0</v>
      </c>
      <c r="F38">
        <v>6.09135999999998</v>
      </c>
      <c r="G38">
        <v>0</v>
      </c>
      <c r="H38">
        <v>0</v>
      </c>
      <c r="I38" t="s">
        <v>29</v>
      </c>
      <c r="J38">
        <v>0</v>
      </c>
      <c r="K38">
        <v>0.64675</v>
      </c>
      <c r="L38">
        <v>0</v>
      </c>
      <c r="M38">
        <v>0</v>
      </c>
      <c r="N38" t="s">
        <v>29</v>
      </c>
      <c r="O38">
        <v>0</v>
      </c>
      <c r="P38">
        <v>0.112042</v>
      </c>
      <c r="Q38">
        <v>0</v>
      </c>
      <c r="R38">
        <v>0</v>
      </c>
      <c r="S38" t="s">
        <v>29</v>
      </c>
      <c r="T38">
        <v>0</v>
      </c>
      <c r="U38">
        <v>0.014</v>
      </c>
      <c r="V38">
        <v>0</v>
      </c>
      <c r="W38">
        <v>0</v>
      </c>
      <c r="X38" t="s">
        <v>29</v>
      </c>
      <c r="Y38">
        <v>0</v>
      </c>
      <c r="Z38">
        <v>5.30656799999998</v>
      </c>
      <c r="AA38">
        <v>0</v>
      </c>
      <c r="AB38">
        <v>0</v>
      </c>
      <c r="AC38" t="s">
        <v>29</v>
      </c>
      <c r="AD38">
        <v>0</v>
      </c>
      <c r="AE38">
        <v>0.012</v>
      </c>
      <c r="AF38">
        <v>0</v>
      </c>
      <c r="AG38">
        <v>0</v>
      </c>
      <c r="AH38" t="s">
        <v>29</v>
      </c>
      <c r="AI38">
        <v>0</v>
      </c>
      <c r="AJ38">
        <v>0</v>
      </c>
      <c r="AK38">
        <v>0</v>
      </c>
      <c r="AL38">
        <v>0</v>
      </c>
      <c r="AM38" t="s">
        <v>29</v>
      </c>
      <c r="AN38">
        <v>0</v>
      </c>
      <c r="AO38">
        <v>0.5</v>
      </c>
      <c r="AP38">
        <v>0</v>
      </c>
      <c r="AQ38">
        <v>0</v>
      </c>
      <c r="AR38" t="s">
        <v>29</v>
      </c>
      <c r="AS38">
        <v>0</v>
      </c>
      <c r="AT38">
        <v>0</v>
      </c>
      <c r="AU38">
        <v>0</v>
      </c>
      <c r="AV38">
        <v>0</v>
      </c>
      <c r="AW38" t="s">
        <v>29</v>
      </c>
      <c r="AX38">
        <v>0</v>
      </c>
      <c r="AY38">
        <v>0</v>
      </c>
    </row>
    <row r="39" spans="1:51">
      <c r="A39" t="s">
        <v>60</v>
      </c>
      <c r="B39">
        <v>0</v>
      </c>
      <c r="C39">
        <v>0</v>
      </c>
      <c r="D39" t="s">
        <v>29</v>
      </c>
      <c r="E39">
        <v>0</v>
      </c>
      <c r="F39">
        <v>0</v>
      </c>
      <c r="G39">
        <v>0</v>
      </c>
      <c r="H39">
        <v>0</v>
      </c>
      <c r="I39" t="s">
        <v>29</v>
      </c>
      <c r="J39">
        <v>0</v>
      </c>
      <c r="K39">
        <v>0</v>
      </c>
      <c r="L39">
        <v>0</v>
      </c>
      <c r="M39">
        <v>0</v>
      </c>
      <c r="N39" t="s">
        <v>29</v>
      </c>
      <c r="O39">
        <v>0</v>
      </c>
      <c r="P39">
        <v>0</v>
      </c>
      <c r="Q39">
        <v>0</v>
      </c>
      <c r="R39">
        <v>0</v>
      </c>
      <c r="S39" t="s">
        <v>29</v>
      </c>
      <c r="T39">
        <v>0</v>
      </c>
      <c r="U39">
        <v>0</v>
      </c>
      <c r="V39">
        <v>0</v>
      </c>
      <c r="W39">
        <v>0</v>
      </c>
      <c r="X39" t="s">
        <v>29</v>
      </c>
      <c r="Y39">
        <v>0</v>
      </c>
      <c r="Z39">
        <v>0</v>
      </c>
      <c r="AA39">
        <v>0</v>
      </c>
      <c r="AB39">
        <v>0</v>
      </c>
      <c r="AC39" t="s">
        <v>29</v>
      </c>
      <c r="AD39">
        <v>0</v>
      </c>
      <c r="AE39">
        <v>0</v>
      </c>
      <c r="AF39">
        <v>0</v>
      </c>
      <c r="AG39">
        <v>0</v>
      </c>
      <c r="AH39" t="s">
        <v>29</v>
      </c>
      <c r="AI39">
        <v>0</v>
      </c>
      <c r="AJ39">
        <v>0</v>
      </c>
      <c r="AK39">
        <v>0</v>
      </c>
      <c r="AL39">
        <v>0</v>
      </c>
      <c r="AM39" t="s">
        <v>29</v>
      </c>
      <c r="AN39">
        <v>0</v>
      </c>
      <c r="AO39">
        <v>0</v>
      </c>
      <c r="AP39">
        <v>0</v>
      </c>
      <c r="AQ39">
        <v>0</v>
      </c>
      <c r="AR39" t="s">
        <v>29</v>
      </c>
      <c r="AS39">
        <v>0</v>
      </c>
      <c r="AT39">
        <v>0</v>
      </c>
      <c r="AU39">
        <v>0</v>
      </c>
      <c r="AV39">
        <v>0</v>
      </c>
      <c r="AW39" t="s">
        <v>29</v>
      </c>
      <c r="AX39">
        <v>0</v>
      </c>
      <c r="AY39">
        <v>0</v>
      </c>
    </row>
    <row r="40" spans="1:51">
      <c r="A40" t="s">
        <v>61</v>
      </c>
      <c r="B40">
        <v>0</v>
      </c>
      <c r="C40">
        <v>0</v>
      </c>
      <c r="D40" t="s">
        <v>29</v>
      </c>
      <c r="E40">
        <v>0</v>
      </c>
      <c r="F40">
        <v>0</v>
      </c>
      <c r="G40">
        <v>0</v>
      </c>
      <c r="H40">
        <v>0</v>
      </c>
      <c r="I40" t="s">
        <v>29</v>
      </c>
      <c r="J40">
        <v>0</v>
      </c>
      <c r="K40">
        <v>0</v>
      </c>
      <c r="L40">
        <v>0</v>
      </c>
      <c r="M40">
        <v>0</v>
      </c>
      <c r="N40" t="s">
        <v>29</v>
      </c>
      <c r="O40">
        <v>0</v>
      </c>
      <c r="P40">
        <v>0</v>
      </c>
      <c r="Q40">
        <v>0</v>
      </c>
      <c r="R40">
        <v>0</v>
      </c>
      <c r="S40" t="s">
        <v>29</v>
      </c>
      <c r="T40">
        <v>0</v>
      </c>
      <c r="U40">
        <v>0</v>
      </c>
      <c r="V40">
        <v>0</v>
      </c>
      <c r="W40">
        <v>0</v>
      </c>
      <c r="X40" t="s">
        <v>29</v>
      </c>
      <c r="Y40">
        <v>0</v>
      </c>
      <c r="Z40">
        <v>0</v>
      </c>
      <c r="AA40">
        <v>0</v>
      </c>
      <c r="AB40">
        <v>0</v>
      </c>
      <c r="AC40" t="s">
        <v>29</v>
      </c>
      <c r="AD40">
        <v>0</v>
      </c>
      <c r="AE40">
        <v>0</v>
      </c>
      <c r="AF40">
        <v>0</v>
      </c>
      <c r="AG40">
        <v>0</v>
      </c>
      <c r="AH40" t="s">
        <v>29</v>
      </c>
      <c r="AI40">
        <v>0</v>
      </c>
      <c r="AJ40">
        <v>0</v>
      </c>
      <c r="AK40">
        <v>0</v>
      </c>
      <c r="AL40">
        <v>0</v>
      </c>
      <c r="AM40" t="s">
        <v>29</v>
      </c>
      <c r="AN40">
        <v>0</v>
      </c>
      <c r="AO40">
        <v>0</v>
      </c>
      <c r="AP40">
        <v>0</v>
      </c>
      <c r="AQ40">
        <v>0</v>
      </c>
      <c r="AR40" t="s">
        <v>29</v>
      </c>
      <c r="AS40">
        <v>0</v>
      </c>
      <c r="AT40">
        <v>0</v>
      </c>
      <c r="AU40">
        <v>0</v>
      </c>
      <c r="AV40">
        <v>0</v>
      </c>
      <c r="AW40" t="s">
        <v>29</v>
      </c>
      <c r="AX40">
        <v>0</v>
      </c>
      <c r="AY40">
        <v>0</v>
      </c>
    </row>
    <row r="41" spans="1:51">
      <c r="A41" t="s">
        <v>62</v>
      </c>
      <c r="B41">
        <v>51.7299389999999</v>
      </c>
      <c r="C41">
        <v>87.47410173</v>
      </c>
      <c r="D41">
        <v>0.591374337968865</v>
      </c>
      <c r="E41">
        <v>-35.7441627300001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20.7903</v>
      </c>
      <c r="X41">
        <v>0.728988759180963</v>
      </c>
      <c r="Y41">
        <v>-5.63440500000003</v>
      </c>
      <c r="Z41">
        <v>37.121414</v>
      </c>
      <c r="AA41">
        <v>0.324921999999999</v>
      </c>
      <c r="AB41">
        <v>3.38408373</v>
      </c>
      <c r="AC41">
        <v>0.096014763795457</v>
      </c>
      <c r="AD41">
        <v>-3.05916173</v>
      </c>
      <c r="AE41">
        <v>-0.342525000000001</v>
      </c>
      <c r="AF41">
        <v>16.628899</v>
      </c>
      <c r="AG41">
        <v>21.59</v>
      </c>
      <c r="AH41">
        <v>0.770213015284854</v>
      </c>
      <c r="AI41">
        <v>-4.961101</v>
      </c>
      <c r="AJ41">
        <v>-121.068251</v>
      </c>
      <c r="AK41">
        <v>1.82209499999996</v>
      </c>
      <c r="AL41">
        <v>6.7</v>
      </c>
      <c r="AM41">
        <v>0.271954477611934</v>
      </c>
      <c r="AN41">
        <v>-4.87790500000004</v>
      </c>
      <c r="AO41">
        <v>2.28039099999999</v>
      </c>
      <c r="AP41">
        <v>1.266219</v>
      </c>
      <c r="AQ41">
        <v>2.53</v>
      </c>
      <c r="AR41">
        <v>0.500481818181818</v>
      </c>
      <c r="AS41">
        <v>-1.263781</v>
      </c>
      <c r="AT41">
        <v>2.98849999999999</v>
      </c>
      <c r="AU41">
        <v>4.04043799999999</v>
      </c>
      <c r="AV41">
        <v>2.14</v>
      </c>
      <c r="AW41">
        <v>1.88805514018691</v>
      </c>
      <c r="AX41">
        <v>1.90043799999999</v>
      </c>
      <c r="AY41">
        <v>0.3014</v>
      </c>
    </row>
    <row r="42" spans="1:51">
      <c r="A42" t="s">
        <v>63</v>
      </c>
      <c r="B42">
        <v>0</v>
      </c>
      <c r="C42">
        <v>0</v>
      </c>
      <c r="D42" t="s">
        <v>29</v>
      </c>
      <c r="E42">
        <v>0</v>
      </c>
      <c r="F42">
        <v>0</v>
      </c>
      <c r="G42">
        <v>0</v>
      </c>
      <c r="H42">
        <v>0</v>
      </c>
      <c r="I42" t="s">
        <v>29</v>
      </c>
      <c r="J42">
        <v>0</v>
      </c>
      <c r="K42">
        <v>0</v>
      </c>
      <c r="L42">
        <v>0</v>
      </c>
      <c r="M42">
        <v>0</v>
      </c>
      <c r="N42" t="s">
        <v>29</v>
      </c>
      <c r="O42">
        <v>0</v>
      </c>
      <c r="P42">
        <v>0</v>
      </c>
      <c r="Q42">
        <v>0</v>
      </c>
      <c r="R42">
        <v>0</v>
      </c>
      <c r="S42" t="s">
        <v>29</v>
      </c>
      <c r="T42">
        <v>0</v>
      </c>
      <c r="U42">
        <v>0</v>
      </c>
      <c r="V42">
        <v>0</v>
      </c>
      <c r="W42">
        <v>0</v>
      </c>
      <c r="X42" t="s">
        <v>29</v>
      </c>
      <c r="Y42">
        <v>0</v>
      </c>
      <c r="Z42">
        <v>0</v>
      </c>
      <c r="AA42">
        <v>0</v>
      </c>
      <c r="AB42">
        <v>0</v>
      </c>
      <c r="AC42" t="s">
        <v>29</v>
      </c>
      <c r="AD42">
        <v>0</v>
      </c>
      <c r="AE42">
        <v>0</v>
      </c>
      <c r="AF42">
        <v>0</v>
      </c>
      <c r="AG42">
        <v>0</v>
      </c>
      <c r="AH42" t="s">
        <v>29</v>
      </c>
      <c r="AI42">
        <v>0</v>
      </c>
      <c r="AJ42">
        <v>0</v>
      </c>
      <c r="AK42">
        <v>0</v>
      </c>
      <c r="AL42">
        <v>0.99</v>
      </c>
      <c r="AM42">
        <v>0</v>
      </c>
      <c r="AN42">
        <v>-0.99</v>
      </c>
      <c r="AO42">
        <v>0</v>
      </c>
      <c r="AP42">
        <v>0</v>
      </c>
      <c r="AQ42">
        <v>0</v>
      </c>
      <c r="AR42" t="s">
        <v>29</v>
      </c>
      <c r="AS42">
        <v>0</v>
      </c>
      <c r="AT42">
        <v>0</v>
      </c>
      <c r="AU42">
        <v>0</v>
      </c>
      <c r="AV42">
        <v>0</v>
      </c>
      <c r="AW42" t="s">
        <v>29</v>
      </c>
      <c r="AX42">
        <v>0</v>
      </c>
      <c r="AY42">
        <v>0</v>
      </c>
    </row>
    <row r="43" spans="1:51">
      <c r="A43" t="s">
        <v>64</v>
      </c>
      <c r="B43">
        <v>7.39263599999999</v>
      </c>
      <c r="C43">
        <v>0</v>
      </c>
      <c r="D43" t="s">
        <v>29</v>
      </c>
      <c r="E43">
        <v>7.39263599999999</v>
      </c>
      <c r="F43">
        <v>0</v>
      </c>
      <c r="G43">
        <v>2.59230699999999</v>
      </c>
      <c r="H43">
        <v>0</v>
      </c>
      <c r="I43" t="s">
        <v>29</v>
      </c>
      <c r="J43">
        <v>2.59230699999999</v>
      </c>
      <c r="K43">
        <v>0</v>
      </c>
      <c r="L43">
        <v>0.263036</v>
      </c>
      <c r="M43">
        <v>0</v>
      </c>
      <c r="N43" t="s">
        <v>29</v>
      </c>
      <c r="O43">
        <v>0.263036</v>
      </c>
      <c r="P43">
        <v>0</v>
      </c>
      <c r="Q43">
        <v>0</v>
      </c>
      <c r="R43">
        <v>0</v>
      </c>
      <c r="S43" t="s">
        <v>29</v>
      </c>
      <c r="T43">
        <v>0</v>
      </c>
      <c r="U43">
        <v>0</v>
      </c>
      <c r="V43">
        <v>4.537293</v>
      </c>
      <c r="W43">
        <v>0</v>
      </c>
      <c r="X43" t="s">
        <v>29</v>
      </c>
      <c r="Y43">
        <v>4.537293</v>
      </c>
      <c r="Z43">
        <v>0</v>
      </c>
      <c r="AA43">
        <v>0</v>
      </c>
      <c r="AB43">
        <v>0</v>
      </c>
      <c r="AC43" t="s">
        <v>29</v>
      </c>
      <c r="AD43">
        <v>0</v>
      </c>
      <c r="AE43">
        <v>0</v>
      </c>
      <c r="AF43">
        <v>0</v>
      </c>
      <c r="AG43">
        <v>0</v>
      </c>
      <c r="AH43" t="s">
        <v>29</v>
      </c>
      <c r="AI43">
        <v>0</v>
      </c>
      <c r="AJ43">
        <v>0</v>
      </c>
      <c r="AK43">
        <v>0</v>
      </c>
      <c r="AL43">
        <v>0</v>
      </c>
      <c r="AM43" t="s">
        <v>29</v>
      </c>
      <c r="AN43">
        <v>0</v>
      </c>
      <c r="AO43">
        <v>0</v>
      </c>
      <c r="AP43">
        <v>0.398768999999999</v>
      </c>
      <c r="AQ43">
        <v>0</v>
      </c>
      <c r="AR43" t="s">
        <v>29</v>
      </c>
      <c r="AS43">
        <v>0.398768999999999</v>
      </c>
      <c r="AT43">
        <v>0</v>
      </c>
      <c r="AU43">
        <v>0</v>
      </c>
      <c r="AV43">
        <v>0</v>
      </c>
      <c r="AW43" t="s">
        <v>29</v>
      </c>
      <c r="AX43">
        <v>0</v>
      </c>
      <c r="AY43">
        <v>0</v>
      </c>
    </row>
    <row r="44" spans="1:51">
      <c r="A44" t="s">
        <v>65</v>
      </c>
      <c r="B44">
        <v>30.750052</v>
      </c>
      <c r="C44">
        <v>0</v>
      </c>
      <c r="D44" t="s">
        <v>29</v>
      </c>
      <c r="E44">
        <v>30.750052</v>
      </c>
      <c r="F44">
        <v>0</v>
      </c>
      <c r="G44">
        <v>5.22303799999999</v>
      </c>
      <c r="H44">
        <v>0</v>
      </c>
      <c r="I44" t="s">
        <v>29</v>
      </c>
      <c r="J44">
        <v>5.22303799999999</v>
      </c>
      <c r="K44">
        <v>0</v>
      </c>
      <c r="L44">
        <v>2.38651</v>
      </c>
      <c r="M44">
        <v>0</v>
      </c>
      <c r="N44" t="s">
        <v>29</v>
      </c>
      <c r="O44">
        <v>2.38651</v>
      </c>
      <c r="P44">
        <v>0</v>
      </c>
      <c r="Q44">
        <v>0.0727</v>
      </c>
      <c r="R44">
        <v>0</v>
      </c>
      <c r="S44" t="s">
        <v>29</v>
      </c>
      <c r="T44">
        <v>0.0727</v>
      </c>
      <c r="U44">
        <v>0</v>
      </c>
      <c r="V44">
        <v>23.067804</v>
      </c>
      <c r="W44">
        <v>0</v>
      </c>
      <c r="X44" t="s">
        <v>29</v>
      </c>
      <c r="Y44">
        <v>23.067804</v>
      </c>
      <c r="Z44">
        <v>0</v>
      </c>
      <c r="AA44">
        <v>0</v>
      </c>
      <c r="AB44">
        <v>0</v>
      </c>
      <c r="AC44" t="s">
        <v>29</v>
      </c>
      <c r="AD44">
        <v>0</v>
      </c>
      <c r="AE44">
        <v>0</v>
      </c>
      <c r="AF44">
        <v>0</v>
      </c>
      <c r="AG44">
        <v>0</v>
      </c>
      <c r="AH44" t="s">
        <v>29</v>
      </c>
      <c r="AI44">
        <v>0</v>
      </c>
      <c r="AJ44">
        <v>0</v>
      </c>
      <c r="AK44">
        <v>0</v>
      </c>
      <c r="AL44">
        <v>0</v>
      </c>
      <c r="AM44" t="s">
        <v>29</v>
      </c>
      <c r="AN44">
        <v>0</v>
      </c>
      <c r="AO44">
        <v>0</v>
      </c>
      <c r="AP44">
        <v>0</v>
      </c>
      <c r="AQ44">
        <v>0</v>
      </c>
      <c r="AR44" t="s">
        <v>29</v>
      </c>
      <c r="AS44">
        <v>0</v>
      </c>
      <c r="AT44">
        <v>0</v>
      </c>
      <c r="AU44">
        <v>0</v>
      </c>
      <c r="AV44">
        <v>0</v>
      </c>
      <c r="AW44" t="s">
        <v>29</v>
      </c>
      <c r="AX44">
        <v>0</v>
      </c>
      <c r="AY44">
        <v>0</v>
      </c>
    </row>
    <row r="45" spans="1:51">
      <c r="A45" t="s">
        <v>66</v>
      </c>
      <c r="B45">
        <v>1.393532</v>
      </c>
      <c r="C45">
        <v>0</v>
      </c>
      <c r="D45" t="s">
        <v>29</v>
      </c>
      <c r="E45">
        <v>1.393532</v>
      </c>
      <c r="F45">
        <v>0</v>
      </c>
      <c r="G45">
        <v>1.181798</v>
      </c>
      <c r="H45">
        <v>0</v>
      </c>
      <c r="I45" t="s">
        <v>29</v>
      </c>
      <c r="J45">
        <v>1.181798</v>
      </c>
      <c r="K45">
        <v>0</v>
      </c>
      <c r="L45">
        <v>0.216934000000001</v>
      </c>
      <c r="M45">
        <v>0</v>
      </c>
      <c r="N45" t="s">
        <v>29</v>
      </c>
      <c r="O45">
        <v>0.216934000000001</v>
      </c>
      <c r="P45">
        <v>0</v>
      </c>
      <c r="Q45">
        <v>0.0807999999999998</v>
      </c>
      <c r="R45">
        <v>0</v>
      </c>
      <c r="S45" t="s">
        <v>29</v>
      </c>
      <c r="T45">
        <v>0.0807999999999998</v>
      </c>
      <c r="U45">
        <v>0</v>
      </c>
      <c r="V45">
        <v>0</v>
      </c>
      <c r="W45">
        <v>0</v>
      </c>
      <c r="X45" t="s">
        <v>29</v>
      </c>
      <c r="Y45">
        <v>0</v>
      </c>
      <c r="Z45">
        <v>0</v>
      </c>
      <c r="AA45">
        <v>-0.086</v>
      </c>
      <c r="AB45">
        <v>0</v>
      </c>
      <c r="AC45" t="s">
        <v>29</v>
      </c>
      <c r="AD45">
        <v>-0.086</v>
      </c>
      <c r="AE45">
        <v>0</v>
      </c>
      <c r="AF45">
        <v>0</v>
      </c>
      <c r="AG45">
        <v>0</v>
      </c>
      <c r="AH45" t="s">
        <v>29</v>
      </c>
      <c r="AI45">
        <v>0</v>
      </c>
      <c r="AJ45">
        <v>0</v>
      </c>
      <c r="AK45">
        <v>0</v>
      </c>
      <c r="AL45">
        <v>0</v>
      </c>
      <c r="AM45" t="s">
        <v>29</v>
      </c>
      <c r="AN45">
        <v>0</v>
      </c>
      <c r="AO45">
        <v>0</v>
      </c>
      <c r="AP45">
        <v>0.117371</v>
      </c>
      <c r="AQ45">
        <v>0</v>
      </c>
      <c r="AR45" t="s">
        <v>29</v>
      </c>
      <c r="AS45">
        <v>0.117371</v>
      </c>
      <c r="AT45">
        <v>0</v>
      </c>
      <c r="AU45">
        <v>0.0383999999999999</v>
      </c>
      <c r="AV45">
        <v>0</v>
      </c>
      <c r="AW45" t="s">
        <v>29</v>
      </c>
      <c r="AX45">
        <v>0.0383999999999999</v>
      </c>
      <c r="AY45">
        <v>0</v>
      </c>
    </row>
    <row r="46" spans="1:51">
      <c r="A46" t="s">
        <v>69</v>
      </c>
      <c r="B46">
        <v>1.13252100000001</v>
      </c>
      <c r="C46">
        <v>0</v>
      </c>
      <c r="D46" t="s">
        <v>29</v>
      </c>
      <c r="E46">
        <v>1.13252100000001</v>
      </c>
      <c r="F46">
        <v>0</v>
      </c>
      <c r="G46">
        <v>0.716231000000011</v>
      </c>
      <c r="H46">
        <v>0</v>
      </c>
      <c r="I46" t="s">
        <v>29</v>
      </c>
      <c r="J46">
        <v>0.716231000000011</v>
      </c>
      <c r="K46">
        <v>0</v>
      </c>
      <c r="L46">
        <v>0.416289999999998</v>
      </c>
      <c r="M46">
        <v>0</v>
      </c>
      <c r="N46" t="s">
        <v>29</v>
      </c>
      <c r="O46">
        <v>0.416289999999998</v>
      </c>
      <c r="P46">
        <v>0</v>
      </c>
      <c r="Q46">
        <v>0</v>
      </c>
      <c r="R46">
        <v>0</v>
      </c>
      <c r="S46" t="s">
        <v>29</v>
      </c>
      <c r="T46">
        <v>0</v>
      </c>
      <c r="U46">
        <v>0</v>
      </c>
      <c r="V46">
        <v>0</v>
      </c>
      <c r="W46">
        <v>0</v>
      </c>
      <c r="X46" t="s">
        <v>29</v>
      </c>
      <c r="Y46">
        <v>0</v>
      </c>
      <c r="Z46">
        <v>0</v>
      </c>
      <c r="AA46">
        <v>0</v>
      </c>
      <c r="AB46">
        <v>0</v>
      </c>
      <c r="AC46" t="s">
        <v>29</v>
      </c>
      <c r="AD46">
        <v>0</v>
      </c>
      <c r="AE46">
        <v>0</v>
      </c>
      <c r="AF46">
        <v>0</v>
      </c>
      <c r="AG46">
        <v>0</v>
      </c>
      <c r="AH46" t="s">
        <v>29</v>
      </c>
      <c r="AI46">
        <v>0</v>
      </c>
      <c r="AJ46">
        <v>0</v>
      </c>
      <c r="AK46">
        <v>0</v>
      </c>
      <c r="AL46">
        <v>0</v>
      </c>
      <c r="AM46" t="s">
        <v>29</v>
      </c>
      <c r="AN46">
        <v>0</v>
      </c>
      <c r="AO46">
        <v>0</v>
      </c>
      <c r="AP46">
        <v>0.098394</v>
      </c>
      <c r="AQ46">
        <v>0</v>
      </c>
      <c r="AR46" t="s">
        <v>29</v>
      </c>
      <c r="AS46">
        <v>0.098394</v>
      </c>
      <c r="AT46">
        <v>0</v>
      </c>
      <c r="AU46">
        <v>0</v>
      </c>
      <c r="AV46">
        <v>0</v>
      </c>
      <c r="AW46" t="s">
        <v>29</v>
      </c>
      <c r="AX46">
        <v>0</v>
      </c>
      <c r="AY46">
        <v>0</v>
      </c>
    </row>
    <row r="47" spans="1:51">
      <c r="A47" t="s">
        <v>70</v>
      </c>
      <c r="B47">
        <v>0</v>
      </c>
      <c r="C47">
        <v>0</v>
      </c>
      <c r="D47" t="s">
        <v>29</v>
      </c>
      <c r="E47">
        <v>0</v>
      </c>
      <c r="F47">
        <v>0</v>
      </c>
      <c r="G47">
        <v>0</v>
      </c>
      <c r="H47">
        <v>0</v>
      </c>
      <c r="I47" t="s">
        <v>29</v>
      </c>
      <c r="J47">
        <v>0</v>
      </c>
      <c r="K47">
        <v>0</v>
      </c>
      <c r="L47">
        <v>0</v>
      </c>
      <c r="M47">
        <v>0</v>
      </c>
      <c r="N47" t="s">
        <v>29</v>
      </c>
      <c r="O47">
        <v>0</v>
      </c>
      <c r="P47">
        <v>0</v>
      </c>
      <c r="Q47">
        <v>0</v>
      </c>
      <c r="R47">
        <v>0</v>
      </c>
      <c r="S47" t="s">
        <v>29</v>
      </c>
      <c r="T47">
        <v>0</v>
      </c>
      <c r="U47">
        <v>0</v>
      </c>
      <c r="V47">
        <v>0</v>
      </c>
      <c r="W47">
        <v>0</v>
      </c>
      <c r="X47" t="s">
        <v>29</v>
      </c>
      <c r="Y47">
        <v>0</v>
      </c>
      <c r="Z47">
        <v>0</v>
      </c>
      <c r="AA47">
        <v>0</v>
      </c>
      <c r="AB47">
        <v>0</v>
      </c>
      <c r="AC47" t="s">
        <v>29</v>
      </c>
      <c r="AD47">
        <v>0</v>
      </c>
      <c r="AE47">
        <v>0</v>
      </c>
      <c r="AF47">
        <v>0</v>
      </c>
      <c r="AG47">
        <v>0</v>
      </c>
      <c r="AH47" t="s">
        <v>29</v>
      </c>
      <c r="AI47">
        <v>0</v>
      </c>
      <c r="AJ47">
        <v>0</v>
      </c>
      <c r="AK47">
        <v>0</v>
      </c>
      <c r="AL47">
        <v>0</v>
      </c>
      <c r="AM47" t="s">
        <v>29</v>
      </c>
      <c r="AN47">
        <v>0</v>
      </c>
      <c r="AO47">
        <v>0</v>
      </c>
      <c r="AP47">
        <v>0</v>
      </c>
      <c r="AQ47">
        <v>0</v>
      </c>
      <c r="AR47" t="s">
        <v>29</v>
      </c>
      <c r="AS47">
        <v>0</v>
      </c>
      <c r="AT47">
        <v>0</v>
      </c>
      <c r="AU47">
        <v>0</v>
      </c>
      <c r="AV47">
        <v>0</v>
      </c>
      <c r="AW47" t="s">
        <v>29</v>
      </c>
      <c r="AX47">
        <v>0</v>
      </c>
      <c r="AY47">
        <v>0</v>
      </c>
    </row>
    <row r="48" spans="1:51">
      <c r="A48" t="s">
        <v>71</v>
      </c>
      <c r="B48">
        <v>0</v>
      </c>
      <c r="C48">
        <v>22.307822</v>
      </c>
      <c r="D48">
        <v>0</v>
      </c>
      <c r="E48">
        <v>-22.307822</v>
      </c>
      <c r="F48">
        <v>0</v>
      </c>
      <c r="G48">
        <v>0</v>
      </c>
      <c r="H48">
        <v>13.077</v>
      </c>
      <c r="I48">
        <v>0</v>
      </c>
      <c r="J48">
        <v>-13.077</v>
      </c>
      <c r="K48">
        <v>0</v>
      </c>
      <c r="L48">
        <v>0</v>
      </c>
      <c r="M48">
        <v>2.922222</v>
      </c>
      <c r="N48">
        <v>0</v>
      </c>
      <c r="O48">
        <v>-2.922222</v>
      </c>
      <c r="P48">
        <v>0</v>
      </c>
      <c r="Q48">
        <v>0</v>
      </c>
      <c r="R48">
        <v>0.08</v>
      </c>
      <c r="S48">
        <v>0</v>
      </c>
      <c r="T48">
        <v>-0.08</v>
      </c>
      <c r="U48">
        <v>0</v>
      </c>
      <c r="V48">
        <v>0</v>
      </c>
      <c r="W48">
        <v>5.6906</v>
      </c>
      <c r="X48">
        <v>0</v>
      </c>
      <c r="Y48">
        <v>-5.6906</v>
      </c>
      <c r="Z48">
        <v>0</v>
      </c>
      <c r="AA48">
        <v>0</v>
      </c>
      <c r="AB48">
        <v>0.538</v>
      </c>
      <c r="AC48">
        <v>0</v>
      </c>
      <c r="AD48">
        <v>-0.538</v>
      </c>
      <c r="AE48">
        <v>0</v>
      </c>
      <c r="AF48">
        <v>0</v>
      </c>
      <c r="AG48">
        <v>9.6</v>
      </c>
      <c r="AH48">
        <v>0</v>
      </c>
      <c r="AI48">
        <v>-9.6</v>
      </c>
      <c r="AJ48">
        <v>0</v>
      </c>
      <c r="AK48">
        <v>0</v>
      </c>
      <c r="AL48">
        <v>0</v>
      </c>
      <c r="AM48" t="s">
        <v>29</v>
      </c>
      <c r="AN48">
        <v>0</v>
      </c>
      <c r="AO48">
        <v>0</v>
      </c>
      <c r="AP48">
        <v>0</v>
      </c>
      <c r="AQ48">
        <v>0</v>
      </c>
      <c r="AR48" t="s">
        <v>29</v>
      </c>
      <c r="AS48">
        <v>0</v>
      </c>
      <c r="AT48">
        <v>0</v>
      </c>
      <c r="AU48">
        <v>0</v>
      </c>
      <c r="AV48">
        <v>0</v>
      </c>
      <c r="AW48" t="s">
        <v>29</v>
      </c>
      <c r="AX48">
        <v>0</v>
      </c>
      <c r="AY48">
        <v>0</v>
      </c>
    </row>
    <row r="49" spans="1:51">
      <c r="A49" t="s">
        <v>72</v>
      </c>
      <c r="B49">
        <v>0</v>
      </c>
      <c r="C49">
        <v>16.477722</v>
      </c>
      <c r="D49">
        <v>0</v>
      </c>
      <c r="E49">
        <v>-16.477722</v>
      </c>
      <c r="F49">
        <v>0</v>
      </c>
      <c r="G49">
        <v>0</v>
      </c>
      <c r="H49">
        <v>9.184</v>
      </c>
      <c r="I49">
        <v>0</v>
      </c>
      <c r="J49">
        <v>-9.184</v>
      </c>
      <c r="K49">
        <v>0</v>
      </c>
      <c r="L49">
        <v>0</v>
      </c>
      <c r="M49">
        <v>2.082222</v>
      </c>
      <c r="N49">
        <v>0</v>
      </c>
      <c r="O49">
        <v>-2.082222</v>
      </c>
      <c r="P49">
        <v>0</v>
      </c>
      <c r="Q49">
        <v>0</v>
      </c>
      <c r="R49">
        <v>0.08</v>
      </c>
      <c r="S49">
        <v>0</v>
      </c>
      <c r="T49">
        <v>-0.08</v>
      </c>
      <c r="U49">
        <v>0</v>
      </c>
      <c r="V49">
        <v>0</v>
      </c>
      <c r="W49">
        <v>4.737</v>
      </c>
      <c r="X49">
        <v>0</v>
      </c>
      <c r="Y49">
        <v>-4.737</v>
      </c>
      <c r="Z49">
        <v>0</v>
      </c>
      <c r="AA49">
        <v>0</v>
      </c>
      <c r="AB49">
        <v>0.3945</v>
      </c>
      <c r="AC49">
        <v>0</v>
      </c>
      <c r="AD49">
        <v>-0.3945</v>
      </c>
      <c r="AE49">
        <v>0</v>
      </c>
      <c r="AF49">
        <v>0</v>
      </c>
      <c r="AG49">
        <v>7.2</v>
      </c>
      <c r="AH49">
        <v>0</v>
      </c>
      <c r="AI49">
        <v>-7.2</v>
      </c>
      <c r="AJ49">
        <v>0</v>
      </c>
      <c r="AK49">
        <v>0</v>
      </c>
      <c r="AL49">
        <v>0</v>
      </c>
      <c r="AM49" t="s">
        <v>29</v>
      </c>
      <c r="AN49">
        <v>0</v>
      </c>
      <c r="AO49">
        <v>0</v>
      </c>
      <c r="AP49">
        <v>0</v>
      </c>
      <c r="AQ49">
        <v>0</v>
      </c>
      <c r="AR49" t="s">
        <v>29</v>
      </c>
      <c r="AS49">
        <v>0</v>
      </c>
      <c r="AT49">
        <v>0</v>
      </c>
      <c r="AU49">
        <v>0</v>
      </c>
      <c r="AV49">
        <v>0</v>
      </c>
      <c r="AW49" t="s">
        <v>29</v>
      </c>
      <c r="AX49">
        <v>0</v>
      </c>
      <c r="AY49">
        <v>0</v>
      </c>
    </row>
    <row r="50" spans="1:51">
      <c r="A50" t="s">
        <v>177</v>
      </c>
      <c r="B50">
        <v>0</v>
      </c>
      <c r="C50">
        <v>0</v>
      </c>
      <c r="D50" t="s">
        <v>29</v>
      </c>
      <c r="E50">
        <v>0</v>
      </c>
      <c r="F50">
        <v>0</v>
      </c>
      <c r="G50">
        <v>0</v>
      </c>
      <c r="H50">
        <v>0</v>
      </c>
      <c r="I50" t="s">
        <v>29</v>
      </c>
      <c r="J50">
        <v>0</v>
      </c>
      <c r="K50">
        <v>0</v>
      </c>
      <c r="L50">
        <v>0</v>
      </c>
      <c r="M50">
        <v>0</v>
      </c>
      <c r="N50" t="s">
        <v>29</v>
      </c>
      <c r="O50">
        <v>0</v>
      </c>
      <c r="P50">
        <v>0</v>
      </c>
      <c r="Q50">
        <v>0</v>
      </c>
      <c r="R50">
        <v>0</v>
      </c>
      <c r="S50" t="s">
        <v>29</v>
      </c>
      <c r="T50">
        <v>0</v>
      </c>
      <c r="U50">
        <v>0</v>
      </c>
      <c r="V50">
        <v>0</v>
      </c>
      <c r="W50">
        <v>0</v>
      </c>
      <c r="X50" t="s">
        <v>29</v>
      </c>
      <c r="Y50">
        <v>0</v>
      </c>
      <c r="Z50">
        <v>0</v>
      </c>
      <c r="AA50">
        <v>0</v>
      </c>
      <c r="AB50">
        <v>0</v>
      </c>
      <c r="AC50" t="s">
        <v>29</v>
      </c>
      <c r="AD50">
        <v>0</v>
      </c>
      <c r="AE50">
        <v>0</v>
      </c>
      <c r="AF50">
        <v>0</v>
      </c>
      <c r="AG50">
        <v>0</v>
      </c>
      <c r="AH50" t="s">
        <v>29</v>
      </c>
      <c r="AI50">
        <v>0</v>
      </c>
      <c r="AJ50">
        <v>0</v>
      </c>
      <c r="AK50">
        <v>0</v>
      </c>
      <c r="AL50">
        <v>0</v>
      </c>
      <c r="AM50" t="s">
        <v>29</v>
      </c>
      <c r="AN50">
        <v>0</v>
      </c>
      <c r="AO50">
        <v>0</v>
      </c>
      <c r="AP50">
        <v>0</v>
      </c>
      <c r="AQ50">
        <v>0</v>
      </c>
      <c r="AR50" t="s">
        <v>29</v>
      </c>
      <c r="AS50">
        <v>0</v>
      </c>
      <c r="AT50">
        <v>0</v>
      </c>
      <c r="AU50">
        <v>0</v>
      </c>
      <c r="AV50">
        <v>0</v>
      </c>
      <c r="AW50" t="s">
        <v>29</v>
      </c>
      <c r="AX50">
        <v>0</v>
      </c>
      <c r="AY50">
        <v>0</v>
      </c>
    </row>
    <row r="51" spans="1:51">
      <c r="A51" t="s">
        <v>73</v>
      </c>
      <c r="B51">
        <v>40.668741</v>
      </c>
      <c r="C51">
        <v>38.785544</v>
      </c>
      <c r="D51">
        <v>1.04855409530932</v>
      </c>
      <c r="E51">
        <v>1.883197</v>
      </c>
      <c r="F51">
        <v>0</v>
      </c>
      <c r="G51">
        <v>9.71337399999999</v>
      </c>
      <c r="H51">
        <v>22.261</v>
      </c>
      <c r="I51">
        <v>0.436340415974125</v>
      </c>
      <c r="J51">
        <v>-12.547626</v>
      </c>
      <c r="K51">
        <v>0</v>
      </c>
      <c r="L51">
        <v>3.28277</v>
      </c>
      <c r="M51">
        <v>5.004444</v>
      </c>
      <c r="N51">
        <v>0.655970972999198</v>
      </c>
      <c r="O51">
        <v>-1.721674</v>
      </c>
      <c r="P51">
        <v>0</v>
      </c>
      <c r="Q51">
        <v>0.1535</v>
      </c>
      <c r="R51">
        <v>0.16</v>
      </c>
      <c r="S51">
        <v>0.959374999999999</v>
      </c>
      <c r="T51">
        <v>-0.0065000000000002</v>
      </c>
      <c r="U51">
        <v>0</v>
      </c>
      <c r="V51">
        <v>27.605097</v>
      </c>
      <c r="W51">
        <v>10.4276</v>
      </c>
      <c r="X51">
        <v>2.64731069469485</v>
      </c>
      <c r="Y51">
        <v>17.177497</v>
      </c>
      <c r="Z51">
        <v>0</v>
      </c>
      <c r="AA51">
        <v>-0.086</v>
      </c>
      <c r="AB51">
        <v>0.9325</v>
      </c>
      <c r="AC51">
        <v>-0.092225201072386</v>
      </c>
      <c r="AD51">
        <v>-1.0185</v>
      </c>
      <c r="AE51">
        <v>0</v>
      </c>
      <c r="AF51">
        <v>0</v>
      </c>
      <c r="AG51">
        <v>16.8</v>
      </c>
      <c r="AH51">
        <v>0</v>
      </c>
      <c r="AI51">
        <v>-16.8</v>
      </c>
      <c r="AJ51">
        <v>0</v>
      </c>
      <c r="AK51">
        <v>0</v>
      </c>
      <c r="AL51">
        <v>0.99</v>
      </c>
      <c r="AM51">
        <v>0</v>
      </c>
      <c r="AN51">
        <v>-0.99</v>
      </c>
      <c r="AO51">
        <v>0</v>
      </c>
      <c r="AP51">
        <v>0.614533999999999</v>
      </c>
      <c r="AQ51">
        <v>0</v>
      </c>
      <c r="AR51" t="s">
        <v>29</v>
      </c>
      <c r="AS51">
        <v>0.614533999999999</v>
      </c>
      <c r="AT51">
        <v>0</v>
      </c>
      <c r="AU51">
        <v>0.0383999999999999</v>
      </c>
      <c r="AV51">
        <v>0</v>
      </c>
      <c r="AW51" t="s">
        <v>29</v>
      </c>
      <c r="AX51">
        <v>0.0383999999999999</v>
      </c>
      <c r="AY51">
        <v>0</v>
      </c>
    </row>
    <row r="52" spans="1:51">
      <c r="A52" t="s">
        <v>74</v>
      </c>
      <c r="B52">
        <v>16.524772</v>
      </c>
      <c r="C52">
        <v>18.70302072</v>
      </c>
      <c r="D52">
        <v>0.88353492451245</v>
      </c>
      <c r="E52">
        <v>-2.17824872000002</v>
      </c>
      <c r="F52">
        <v>11.619989</v>
      </c>
      <c r="G52">
        <v>11.278958</v>
      </c>
      <c r="H52">
        <v>14.8365</v>
      </c>
      <c r="I52">
        <v>0.760216897516259</v>
      </c>
      <c r="J52">
        <v>-3.55754200000002</v>
      </c>
      <c r="K52">
        <v>8.526567</v>
      </c>
      <c r="L52">
        <v>2.563659</v>
      </c>
      <c r="M52">
        <v>3.405554</v>
      </c>
      <c r="N52">
        <v>0.752787652170543</v>
      </c>
      <c r="O52">
        <v>-0.841894999999999</v>
      </c>
      <c r="P52">
        <v>2.207522</v>
      </c>
      <c r="Q52">
        <v>1.0768</v>
      </c>
      <c r="R52">
        <v>0.9555</v>
      </c>
      <c r="S52">
        <v>1.12694924123496</v>
      </c>
      <c r="T52">
        <v>0.121300000000001</v>
      </c>
      <c r="U52">
        <v>0.405899999999999</v>
      </c>
      <c r="V52">
        <v>0</v>
      </c>
      <c r="W52">
        <v>-2</v>
      </c>
      <c r="X52">
        <v>0</v>
      </c>
      <c r="Y52">
        <v>2</v>
      </c>
      <c r="Z52">
        <v>0</v>
      </c>
      <c r="AA52">
        <v>1.605355</v>
      </c>
      <c r="AB52">
        <v>1.50546672</v>
      </c>
      <c r="AC52">
        <v>1.06635037405543</v>
      </c>
      <c r="AD52">
        <v>0.0998882799999992</v>
      </c>
      <c r="AE52">
        <v>0.48</v>
      </c>
      <c r="AF52">
        <v>0</v>
      </c>
      <c r="AG52">
        <v>0</v>
      </c>
      <c r="AH52" t="s">
        <v>29</v>
      </c>
      <c r="AI52">
        <v>0</v>
      </c>
      <c r="AJ52">
        <v>0</v>
      </c>
      <c r="AK52">
        <v>0.016169</v>
      </c>
      <c r="AL52">
        <v>0.02</v>
      </c>
      <c r="AM52">
        <v>0.80845</v>
      </c>
      <c r="AN52">
        <v>-0.003831</v>
      </c>
      <c r="AO52">
        <v>0.023034</v>
      </c>
      <c r="AP52">
        <v>1.842531</v>
      </c>
      <c r="AQ52">
        <v>7.25</v>
      </c>
      <c r="AR52">
        <v>0.254142206896552</v>
      </c>
      <c r="AS52">
        <v>-5.407469</v>
      </c>
      <c r="AT52">
        <v>6.836153</v>
      </c>
      <c r="AU52">
        <v>0.5541</v>
      </c>
      <c r="AV52">
        <v>1.675</v>
      </c>
      <c r="AW52">
        <v>0.330805970149254</v>
      </c>
      <c r="AX52">
        <v>-1.1209</v>
      </c>
      <c r="AY52">
        <v>1.3174</v>
      </c>
    </row>
    <row r="53" spans="1:51">
      <c r="A53" t="s">
        <v>75</v>
      </c>
      <c r="B53">
        <v>108.923452</v>
      </c>
      <c r="C53">
        <v>144.96266645</v>
      </c>
      <c r="D53">
        <v>0.751389683064152</v>
      </c>
      <c r="E53">
        <v>-36.0392144500001</v>
      </c>
      <c r="F53">
        <v>35.1344439999999</v>
      </c>
      <c r="G53">
        <v>44.538035</v>
      </c>
      <c r="H53">
        <v>85.5941</v>
      </c>
      <c r="I53">
        <v>0.520340011753146</v>
      </c>
      <c r="J53">
        <v>-41.056065</v>
      </c>
      <c r="K53">
        <v>-8.25701000000001</v>
      </c>
      <c r="L53">
        <v>17.835048</v>
      </c>
      <c r="M53">
        <v>22.250916</v>
      </c>
      <c r="N53">
        <v>0.801542192689954</v>
      </c>
      <c r="O53">
        <v>-4.41586800000002</v>
      </c>
      <c r="P53">
        <v>7.39726499999999</v>
      </c>
      <c r="Q53">
        <v>1.9451</v>
      </c>
      <c r="R53">
        <v>2.0777</v>
      </c>
      <c r="S53">
        <v>0.936179429176493</v>
      </c>
      <c r="T53">
        <v>-0.132600000000001</v>
      </c>
      <c r="U53">
        <v>-1.2647</v>
      </c>
      <c r="V53">
        <v>42.760992</v>
      </c>
      <c r="W53">
        <v>29.2179</v>
      </c>
      <c r="X53">
        <v>1.46352037620773</v>
      </c>
      <c r="Y53">
        <v>13.543092</v>
      </c>
      <c r="Z53">
        <v>37.121414</v>
      </c>
      <c r="AA53">
        <v>1.844277</v>
      </c>
      <c r="AB53">
        <v>5.82205045</v>
      </c>
      <c r="AC53">
        <v>0.316774479341724</v>
      </c>
      <c r="AD53">
        <v>-3.97777345</v>
      </c>
      <c r="AE53">
        <v>0.137474999999999</v>
      </c>
      <c r="AF53">
        <v>16.628899</v>
      </c>
      <c r="AG53">
        <v>38.39</v>
      </c>
      <c r="AH53">
        <v>0.433157046105757</v>
      </c>
      <c r="AI53">
        <v>-21.761101</v>
      </c>
      <c r="AJ53">
        <v>-121.068251</v>
      </c>
      <c r="AK53">
        <v>1.83826399999996</v>
      </c>
      <c r="AL53">
        <v>7.71</v>
      </c>
      <c r="AM53">
        <v>0.238425940337219</v>
      </c>
      <c r="AN53">
        <v>-5.87173600000004</v>
      </c>
      <c r="AO53">
        <v>2.30342499999999</v>
      </c>
      <c r="AP53">
        <v>3.723284</v>
      </c>
      <c r="AQ53">
        <v>9.78</v>
      </c>
      <c r="AR53">
        <v>0.380703885480572</v>
      </c>
      <c r="AS53">
        <v>-6.056716</v>
      </c>
      <c r="AT53">
        <v>9.82465299999999</v>
      </c>
      <c r="AU53">
        <v>4.63293799999999</v>
      </c>
      <c r="AV53">
        <v>3.815</v>
      </c>
      <c r="AW53">
        <v>1.21440052424639</v>
      </c>
      <c r="AX53">
        <v>0.817937999999989</v>
      </c>
      <c r="AY53">
        <v>1.6188</v>
      </c>
    </row>
    <row r="54" spans="1:51">
      <c r="A54" t="s">
        <v>76</v>
      </c>
      <c r="B54">
        <v>2.053107</v>
      </c>
      <c r="C54">
        <v>2.35358434</v>
      </c>
      <c r="D54">
        <v>0.872332027838015</v>
      </c>
      <c r="E54">
        <v>-0.300477340000003</v>
      </c>
      <c r="F54">
        <v>0</v>
      </c>
      <c r="G54">
        <v>1.779306</v>
      </c>
      <c r="H54">
        <v>1.6876</v>
      </c>
      <c r="I54">
        <v>1.05434107608438</v>
      </c>
      <c r="J54">
        <v>0.091705999999997</v>
      </c>
      <c r="K54">
        <v>0</v>
      </c>
      <c r="L54">
        <v>0.188701</v>
      </c>
      <c r="M54">
        <v>0.336118</v>
      </c>
      <c r="N54">
        <v>0.561412956164205</v>
      </c>
      <c r="O54">
        <v>-0.147417</v>
      </c>
      <c r="P54">
        <v>0</v>
      </c>
      <c r="Q54">
        <v>0.0511000000000001</v>
      </c>
      <c r="R54">
        <v>0.0782</v>
      </c>
      <c r="S54">
        <v>0.653452685421996</v>
      </c>
      <c r="T54">
        <v>-0.0270999999999999</v>
      </c>
      <c r="U54">
        <v>0</v>
      </c>
      <c r="V54">
        <v>0</v>
      </c>
      <c r="W54">
        <v>0</v>
      </c>
      <c r="X54" t="s">
        <v>29</v>
      </c>
      <c r="Y54">
        <v>0</v>
      </c>
      <c r="Z54">
        <v>0</v>
      </c>
      <c r="AA54">
        <v>0.034</v>
      </c>
      <c r="AB54">
        <v>0.25166634</v>
      </c>
      <c r="AC54">
        <v>0.135099513109302</v>
      </c>
      <c r="AD54">
        <v>-0.21766634</v>
      </c>
      <c r="AE54">
        <v>0</v>
      </c>
      <c r="AF54">
        <v>0</v>
      </c>
      <c r="AG54">
        <v>0</v>
      </c>
      <c r="AH54" t="s">
        <v>29</v>
      </c>
      <c r="AI54">
        <v>0</v>
      </c>
      <c r="AJ54">
        <v>0</v>
      </c>
      <c r="AK54">
        <v>0</v>
      </c>
      <c r="AL54">
        <v>0</v>
      </c>
      <c r="AM54" t="s">
        <v>29</v>
      </c>
      <c r="AN54">
        <v>0</v>
      </c>
      <c r="AO54">
        <v>0</v>
      </c>
      <c r="AP54">
        <v>0</v>
      </c>
      <c r="AQ54">
        <v>0</v>
      </c>
      <c r="AR54" t="s">
        <v>29</v>
      </c>
      <c r="AS54">
        <v>0</v>
      </c>
      <c r="AT54">
        <v>0</v>
      </c>
      <c r="AU54">
        <v>0</v>
      </c>
      <c r="AV54">
        <v>0</v>
      </c>
      <c r="AW54" t="s">
        <v>29</v>
      </c>
      <c r="AX54">
        <v>0</v>
      </c>
      <c r="AY54">
        <v>0</v>
      </c>
    </row>
    <row r="55" spans="1:51">
      <c r="A55" t="s">
        <v>77</v>
      </c>
      <c r="B55">
        <v>11.8661189999999</v>
      </c>
      <c r="C55">
        <v>20.320658</v>
      </c>
      <c r="D55">
        <v>0.583943640014014</v>
      </c>
      <c r="E55">
        <v>-8.4545390000001</v>
      </c>
      <c r="F55">
        <v>21.469148</v>
      </c>
      <c r="G55">
        <v>0.00399999999999868</v>
      </c>
      <c r="H55">
        <v>0.3652</v>
      </c>
      <c r="I55">
        <v>0.010952902519164</v>
      </c>
      <c r="J55">
        <v>-0.361200000000001</v>
      </c>
      <c r="K55">
        <v>2.03045799999999</v>
      </c>
      <c r="L55">
        <v>0.118383</v>
      </c>
      <c r="M55">
        <v>0.145558</v>
      </c>
      <c r="N55">
        <v>0.813304662059111</v>
      </c>
      <c r="O55">
        <v>-0.0271749999999999</v>
      </c>
      <c r="P55">
        <v>0.327342</v>
      </c>
      <c r="Q55">
        <v>0</v>
      </c>
      <c r="R55">
        <v>0</v>
      </c>
      <c r="S55" t="s">
        <v>29</v>
      </c>
      <c r="T55">
        <v>0</v>
      </c>
      <c r="U55">
        <v>0.065</v>
      </c>
      <c r="V55">
        <v>11.7227359999999</v>
      </c>
      <c r="W55">
        <v>19.7899</v>
      </c>
      <c r="X55">
        <v>0.592359536935502</v>
      </c>
      <c r="Y55">
        <v>-8.0671640000001</v>
      </c>
      <c r="Z55">
        <v>18.734248</v>
      </c>
      <c r="AA55">
        <v>0.021</v>
      </c>
      <c r="AB55">
        <v>0.02</v>
      </c>
      <c r="AC55">
        <v>1.05</v>
      </c>
      <c r="AD55">
        <v>0.001</v>
      </c>
      <c r="AE55">
        <v>0.3121</v>
      </c>
      <c r="AF55">
        <v>0</v>
      </c>
      <c r="AG55">
        <v>0</v>
      </c>
      <c r="AH55" t="s">
        <v>29</v>
      </c>
      <c r="AI55">
        <v>0</v>
      </c>
      <c r="AJ55">
        <v>0</v>
      </c>
      <c r="AK55">
        <v>0</v>
      </c>
      <c r="AL55">
        <v>3.85</v>
      </c>
      <c r="AM55">
        <v>0</v>
      </c>
      <c r="AN55">
        <v>-3.85</v>
      </c>
      <c r="AO55">
        <v>0</v>
      </c>
      <c r="AP55">
        <v>0</v>
      </c>
      <c r="AQ55">
        <v>0</v>
      </c>
      <c r="AR55" t="s">
        <v>29</v>
      </c>
      <c r="AS55">
        <v>0</v>
      </c>
      <c r="AT55">
        <v>0</v>
      </c>
      <c r="AU55">
        <v>0</v>
      </c>
      <c r="AV55">
        <v>1</v>
      </c>
      <c r="AW55">
        <v>0</v>
      </c>
      <c r="AX55">
        <v>-1</v>
      </c>
      <c r="AY55">
        <v>0</v>
      </c>
    </row>
    <row r="56" spans="1:51">
      <c r="A56" t="s">
        <v>78</v>
      </c>
      <c r="B56">
        <v>8.2711939999999</v>
      </c>
      <c r="C56">
        <v>18.6052</v>
      </c>
      <c r="D56">
        <v>0.44456356287489</v>
      </c>
      <c r="E56">
        <v>-10.3340060000001</v>
      </c>
      <c r="F56">
        <v>16.825335</v>
      </c>
      <c r="G56">
        <v>0.209</v>
      </c>
      <c r="H56">
        <v>0</v>
      </c>
      <c r="I56" t="s">
        <v>29</v>
      </c>
      <c r="J56">
        <v>0.209</v>
      </c>
      <c r="K56">
        <v>0.399999999999998</v>
      </c>
      <c r="L56">
        <v>0.118383</v>
      </c>
      <c r="M56">
        <v>0</v>
      </c>
      <c r="N56" t="s">
        <v>29</v>
      </c>
      <c r="O56">
        <v>0.118383</v>
      </c>
      <c r="P56">
        <v>0.133707</v>
      </c>
      <c r="Q56">
        <v>0</v>
      </c>
      <c r="R56">
        <v>0</v>
      </c>
      <c r="S56" t="s">
        <v>29</v>
      </c>
      <c r="T56">
        <v>0</v>
      </c>
      <c r="U56">
        <v>0</v>
      </c>
      <c r="V56">
        <v>7.9438109999999</v>
      </c>
      <c r="W56">
        <v>18.6052</v>
      </c>
      <c r="X56">
        <v>0.426967245716246</v>
      </c>
      <c r="Y56">
        <v>-10.6613890000001</v>
      </c>
      <c r="Z56">
        <v>16.216628</v>
      </c>
      <c r="AA56">
        <v>0</v>
      </c>
      <c r="AB56">
        <v>0</v>
      </c>
      <c r="AC56" t="s">
        <v>29</v>
      </c>
      <c r="AD56">
        <v>0</v>
      </c>
      <c r="AE56">
        <v>0.0749999999999999</v>
      </c>
      <c r="AF56">
        <v>0</v>
      </c>
      <c r="AG56">
        <v>0</v>
      </c>
      <c r="AH56" t="s">
        <v>29</v>
      </c>
      <c r="AI56">
        <v>0</v>
      </c>
      <c r="AJ56">
        <v>0</v>
      </c>
      <c r="AK56">
        <v>0</v>
      </c>
      <c r="AL56">
        <v>0</v>
      </c>
      <c r="AM56" t="s">
        <v>29</v>
      </c>
      <c r="AN56">
        <v>0</v>
      </c>
      <c r="AO56">
        <v>0</v>
      </c>
      <c r="AP56">
        <v>0.0437769999999999</v>
      </c>
      <c r="AQ56">
        <v>0</v>
      </c>
      <c r="AR56" t="s">
        <v>29</v>
      </c>
      <c r="AS56">
        <v>0.0437769999999999</v>
      </c>
      <c r="AT56">
        <v>0</v>
      </c>
      <c r="AU56">
        <v>0</v>
      </c>
      <c r="AV56">
        <v>0</v>
      </c>
      <c r="AW56" t="s">
        <v>29</v>
      </c>
      <c r="AX56">
        <v>0</v>
      </c>
      <c r="AY56">
        <v>0</v>
      </c>
    </row>
    <row r="57" spans="1:51">
      <c r="A57" t="s">
        <v>79</v>
      </c>
      <c r="B57">
        <v>1.671425</v>
      </c>
      <c r="C57">
        <v>2.955918</v>
      </c>
      <c r="D57">
        <v>0.565450394767379</v>
      </c>
      <c r="E57">
        <v>-1.284493</v>
      </c>
      <c r="F57">
        <v>3.18076900000001</v>
      </c>
      <c r="G57">
        <v>0.153</v>
      </c>
      <c r="H57">
        <v>0.4018</v>
      </c>
      <c r="I57">
        <v>0.380786460925833</v>
      </c>
      <c r="J57">
        <v>-0.2488</v>
      </c>
      <c r="K57">
        <v>0.378076999999999</v>
      </c>
      <c r="L57">
        <v>0.118383</v>
      </c>
      <c r="M57">
        <v>0.141218</v>
      </c>
      <c r="N57">
        <v>0.838299650186238</v>
      </c>
      <c r="O57">
        <v>-0.0228349999999999</v>
      </c>
      <c r="P57">
        <v>0.125055</v>
      </c>
      <c r="Q57">
        <v>0</v>
      </c>
      <c r="R57">
        <v>0</v>
      </c>
      <c r="S57" t="s">
        <v>29</v>
      </c>
      <c r="T57">
        <v>0</v>
      </c>
      <c r="U57">
        <v>0</v>
      </c>
      <c r="V57">
        <v>1.309745</v>
      </c>
      <c r="W57">
        <v>2.3929</v>
      </c>
      <c r="X57">
        <v>0.547346316185382</v>
      </c>
      <c r="Y57">
        <v>-1.083155</v>
      </c>
      <c r="Z57">
        <v>2.67763700000001</v>
      </c>
      <c r="AA57">
        <v>0.090297</v>
      </c>
      <c r="AB57">
        <v>0.02</v>
      </c>
      <c r="AC57">
        <v>4.51485</v>
      </c>
      <c r="AD57">
        <v>0.070297</v>
      </c>
      <c r="AE57">
        <v>0</v>
      </c>
      <c r="AF57">
        <v>0</v>
      </c>
      <c r="AG57">
        <v>0</v>
      </c>
      <c r="AH57" t="s">
        <v>29</v>
      </c>
      <c r="AI57">
        <v>0</v>
      </c>
      <c r="AJ57">
        <v>0</v>
      </c>
      <c r="AK57">
        <v>0</v>
      </c>
      <c r="AL57">
        <v>0</v>
      </c>
      <c r="AM57" t="s">
        <v>29</v>
      </c>
      <c r="AN57">
        <v>0</v>
      </c>
      <c r="AO57">
        <v>0</v>
      </c>
      <c r="AP57">
        <v>0</v>
      </c>
      <c r="AQ57">
        <v>0</v>
      </c>
      <c r="AR57" t="s">
        <v>29</v>
      </c>
      <c r="AS57">
        <v>0</v>
      </c>
      <c r="AT57">
        <v>0</v>
      </c>
      <c r="AU57">
        <v>0</v>
      </c>
      <c r="AV57">
        <v>0</v>
      </c>
      <c r="AW57" t="s">
        <v>29</v>
      </c>
      <c r="AX57">
        <v>0</v>
      </c>
      <c r="AY57">
        <v>0</v>
      </c>
    </row>
    <row r="58" spans="1:51">
      <c r="A58" t="s">
        <v>80</v>
      </c>
      <c r="B58">
        <v>0.975977999999997</v>
      </c>
      <c r="C58">
        <v>15.32664397</v>
      </c>
      <c r="D58">
        <v>0.0636785197014006</v>
      </c>
      <c r="E58">
        <v>-14.35066597</v>
      </c>
      <c r="F58">
        <v>6.564886</v>
      </c>
      <c r="G58">
        <v>0.00799999999999847</v>
      </c>
      <c r="H58">
        <v>8.704</v>
      </c>
      <c r="I58">
        <v>0.000919117647058648</v>
      </c>
      <c r="J58">
        <v>-8.696</v>
      </c>
      <c r="K58">
        <v>3.654</v>
      </c>
      <c r="L58">
        <v>0.149478</v>
      </c>
      <c r="M58">
        <v>2.061144</v>
      </c>
      <c r="N58">
        <v>0.0725218616457656</v>
      </c>
      <c r="O58">
        <v>-1.911666</v>
      </c>
      <c r="P58">
        <v>1.078257</v>
      </c>
      <c r="Q58">
        <v>-0.00799999999999999</v>
      </c>
      <c r="R58">
        <v>0.5775</v>
      </c>
      <c r="S58">
        <v>-0.0138528138528138</v>
      </c>
      <c r="T58">
        <v>-0.5855</v>
      </c>
      <c r="U58">
        <v>0.3227</v>
      </c>
      <c r="V58">
        <v>0</v>
      </c>
      <c r="W58">
        <v>3.524</v>
      </c>
      <c r="X58">
        <v>0</v>
      </c>
      <c r="Y58">
        <v>-3.524</v>
      </c>
      <c r="Z58">
        <v>1.108376</v>
      </c>
      <c r="AA58">
        <v>0.826499999999999</v>
      </c>
      <c r="AB58">
        <v>0.45999997</v>
      </c>
      <c r="AC58">
        <v>1.79673924761343</v>
      </c>
      <c r="AD58">
        <v>0.366500029999999</v>
      </c>
      <c r="AE58">
        <v>0.401552999999999</v>
      </c>
      <c r="AF58">
        <v>0.895413</v>
      </c>
      <c r="AG58">
        <v>0.36</v>
      </c>
      <c r="AH58">
        <v>2.48725833333333</v>
      </c>
      <c r="AI58">
        <v>0.535413</v>
      </c>
      <c r="AJ58">
        <v>0</v>
      </c>
      <c r="AK58">
        <v>0</v>
      </c>
      <c r="AL58">
        <v>0.15</v>
      </c>
      <c r="AM58">
        <v>0</v>
      </c>
      <c r="AN58">
        <v>-0.15</v>
      </c>
      <c r="AO58">
        <v>0</v>
      </c>
      <c r="AP58">
        <v>0.211177</v>
      </c>
      <c r="AQ58">
        <v>0.36</v>
      </c>
      <c r="AR58">
        <v>0.586602777777777</v>
      </c>
      <c r="AS58">
        <v>-0.148823</v>
      </c>
      <c r="AT58">
        <v>0.718064</v>
      </c>
      <c r="AU58">
        <v>0.8436</v>
      </c>
      <c r="AV58">
        <v>1.38</v>
      </c>
      <c r="AW58">
        <v>0.611304347826087</v>
      </c>
      <c r="AX58">
        <v>-0.5364</v>
      </c>
      <c r="AY58">
        <v>0.6904</v>
      </c>
    </row>
    <row r="59" spans="1:51">
      <c r="A59" t="s">
        <v>81</v>
      </c>
      <c r="B59">
        <v>0</v>
      </c>
      <c r="C59">
        <v>0</v>
      </c>
      <c r="D59" t="s">
        <v>29</v>
      </c>
      <c r="E59">
        <v>0</v>
      </c>
      <c r="F59">
        <v>0</v>
      </c>
      <c r="G59">
        <v>0</v>
      </c>
      <c r="H59">
        <v>0</v>
      </c>
      <c r="I59" t="s">
        <v>29</v>
      </c>
      <c r="J59">
        <v>0</v>
      </c>
      <c r="K59">
        <v>0</v>
      </c>
      <c r="L59">
        <v>0</v>
      </c>
      <c r="M59">
        <v>0</v>
      </c>
      <c r="N59" t="s">
        <v>29</v>
      </c>
      <c r="O59">
        <v>0</v>
      </c>
      <c r="P59">
        <v>0</v>
      </c>
      <c r="Q59">
        <v>0</v>
      </c>
      <c r="R59">
        <v>0</v>
      </c>
      <c r="S59" t="s">
        <v>29</v>
      </c>
      <c r="T59">
        <v>0</v>
      </c>
      <c r="U59">
        <v>0</v>
      </c>
      <c r="V59">
        <v>0</v>
      </c>
      <c r="W59">
        <v>0</v>
      </c>
      <c r="X59" t="s">
        <v>29</v>
      </c>
      <c r="Y59">
        <v>0</v>
      </c>
      <c r="Z59">
        <v>0</v>
      </c>
      <c r="AA59">
        <v>0</v>
      </c>
      <c r="AB59">
        <v>0</v>
      </c>
      <c r="AC59" t="s">
        <v>29</v>
      </c>
      <c r="AD59">
        <v>0</v>
      </c>
      <c r="AE59">
        <v>0</v>
      </c>
      <c r="AF59">
        <v>0</v>
      </c>
      <c r="AG59">
        <v>0</v>
      </c>
      <c r="AH59" t="s">
        <v>29</v>
      </c>
      <c r="AI59">
        <v>0</v>
      </c>
      <c r="AJ59">
        <v>0</v>
      </c>
      <c r="AK59">
        <v>0</v>
      </c>
      <c r="AL59">
        <v>0</v>
      </c>
      <c r="AM59" t="s">
        <v>29</v>
      </c>
      <c r="AN59">
        <v>0</v>
      </c>
      <c r="AO59">
        <v>0</v>
      </c>
      <c r="AP59">
        <v>0</v>
      </c>
      <c r="AQ59">
        <v>0</v>
      </c>
      <c r="AR59" t="s">
        <v>29</v>
      </c>
      <c r="AS59">
        <v>0</v>
      </c>
      <c r="AT59">
        <v>0</v>
      </c>
      <c r="AU59">
        <v>0</v>
      </c>
      <c r="AV59">
        <v>0</v>
      </c>
      <c r="AW59" t="s">
        <v>29</v>
      </c>
      <c r="AX59">
        <v>0</v>
      </c>
      <c r="AY59">
        <v>0</v>
      </c>
    </row>
    <row r="60" spans="1:51">
      <c r="A60" t="s">
        <v>82</v>
      </c>
      <c r="B60">
        <v>0</v>
      </c>
      <c r="C60">
        <v>0</v>
      </c>
      <c r="D60" t="s">
        <v>29</v>
      </c>
      <c r="E60">
        <v>0</v>
      </c>
      <c r="F60">
        <v>0</v>
      </c>
      <c r="G60">
        <v>0</v>
      </c>
      <c r="H60">
        <v>0</v>
      </c>
      <c r="I60" t="s">
        <v>29</v>
      </c>
      <c r="J60">
        <v>0</v>
      </c>
      <c r="K60">
        <v>0</v>
      </c>
      <c r="L60">
        <v>0</v>
      </c>
      <c r="M60">
        <v>0</v>
      </c>
      <c r="N60" t="s">
        <v>29</v>
      </c>
      <c r="O60">
        <v>0</v>
      </c>
      <c r="P60">
        <v>0</v>
      </c>
      <c r="Q60">
        <v>0</v>
      </c>
      <c r="R60">
        <v>0</v>
      </c>
      <c r="S60" t="s">
        <v>29</v>
      </c>
      <c r="T60">
        <v>0</v>
      </c>
      <c r="U60">
        <v>0</v>
      </c>
      <c r="V60">
        <v>0</v>
      </c>
      <c r="W60">
        <v>0</v>
      </c>
      <c r="X60" t="s">
        <v>29</v>
      </c>
      <c r="Y60">
        <v>0</v>
      </c>
      <c r="Z60">
        <v>0</v>
      </c>
      <c r="AA60">
        <v>0</v>
      </c>
      <c r="AB60">
        <v>0</v>
      </c>
      <c r="AC60" t="s">
        <v>29</v>
      </c>
      <c r="AD60">
        <v>0</v>
      </c>
      <c r="AE60">
        <v>0</v>
      </c>
      <c r="AF60">
        <v>0</v>
      </c>
      <c r="AG60">
        <v>0</v>
      </c>
      <c r="AH60" t="s">
        <v>29</v>
      </c>
      <c r="AI60">
        <v>0</v>
      </c>
      <c r="AJ60">
        <v>0</v>
      </c>
      <c r="AK60">
        <v>0</v>
      </c>
      <c r="AL60">
        <v>0</v>
      </c>
      <c r="AM60" t="s">
        <v>29</v>
      </c>
      <c r="AN60">
        <v>0</v>
      </c>
      <c r="AO60">
        <v>0</v>
      </c>
      <c r="AP60">
        <v>0</v>
      </c>
      <c r="AQ60">
        <v>0</v>
      </c>
      <c r="AR60" t="s">
        <v>29</v>
      </c>
      <c r="AS60">
        <v>0</v>
      </c>
      <c r="AT60">
        <v>0</v>
      </c>
      <c r="AU60">
        <v>0</v>
      </c>
      <c r="AV60">
        <v>0</v>
      </c>
      <c r="AW60" t="s">
        <v>29</v>
      </c>
      <c r="AX60">
        <v>0</v>
      </c>
      <c r="AY60">
        <v>0</v>
      </c>
    </row>
    <row r="61" spans="1:51">
      <c r="A61" t="s">
        <v>83</v>
      </c>
      <c r="B61">
        <v>0</v>
      </c>
      <c r="C61">
        <v>0</v>
      </c>
      <c r="D61" t="s">
        <v>29</v>
      </c>
      <c r="E61">
        <v>0</v>
      </c>
      <c r="F61">
        <v>0</v>
      </c>
      <c r="G61">
        <v>0</v>
      </c>
      <c r="H61">
        <v>0</v>
      </c>
      <c r="I61" t="s">
        <v>29</v>
      </c>
      <c r="J61">
        <v>0</v>
      </c>
      <c r="K61">
        <v>0</v>
      </c>
      <c r="L61">
        <v>0</v>
      </c>
      <c r="M61">
        <v>0</v>
      </c>
      <c r="N61" t="s">
        <v>29</v>
      </c>
      <c r="O61">
        <v>0</v>
      </c>
      <c r="P61">
        <v>0</v>
      </c>
      <c r="Q61">
        <v>0</v>
      </c>
      <c r="R61">
        <v>0</v>
      </c>
      <c r="S61" t="s">
        <v>29</v>
      </c>
      <c r="T61">
        <v>0</v>
      </c>
      <c r="U61">
        <v>0</v>
      </c>
      <c r="V61">
        <v>0</v>
      </c>
      <c r="W61">
        <v>0</v>
      </c>
      <c r="X61" t="s">
        <v>29</v>
      </c>
      <c r="Y61">
        <v>0</v>
      </c>
      <c r="Z61">
        <v>0</v>
      </c>
      <c r="AA61">
        <v>0</v>
      </c>
      <c r="AB61">
        <v>0</v>
      </c>
      <c r="AC61" t="s">
        <v>29</v>
      </c>
      <c r="AD61">
        <v>0</v>
      </c>
      <c r="AE61">
        <v>0</v>
      </c>
      <c r="AF61">
        <v>0</v>
      </c>
      <c r="AG61">
        <v>0</v>
      </c>
      <c r="AH61" t="s">
        <v>29</v>
      </c>
      <c r="AI61">
        <v>0</v>
      </c>
      <c r="AJ61">
        <v>0</v>
      </c>
      <c r="AK61">
        <v>0</v>
      </c>
      <c r="AL61">
        <v>0</v>
      </c>
      <c r="AM61" t="s">
        <v>29</v>
      </c>
      <c r="AN61">
        <v>0</v>
      </c>
      <c r="AO61">
        <v>0</v>
      </c>
      <c r="AP61">
        <v>0</v>
      </c>
      <c r="AQ61">
        <v>0</v>
      </c>
      <c r="AR61" t="s">
        <v>29</v>
      </c>
      <c r="AS61">
        <v>0</v>
      </c>
      <c r="AT61">
        <v>0</v>
      </c>
      <c r="AU61">
        <v>0</v>
      </c>
      <c r="AV61">
        <v>0</v>
      </c>
      <c r="AW61" t="s">
        <v>29</v>
      </c>
      <c r="AX61">
        <v>0</v>
      </c>
      <c r="AY61">
        <v>0</v>
      </c>
    </row>
    <row r="62" spans="1:51">
      <c r="A62" t="s">
        <v>84</v>
      </c>
      <c r="B62">
        <v>24.8378229999998</v>
      </c>
      <c r="C62">
        <v>59.56200431</v>
      </c>
      <c r="D62">
        <v>0.4170078439726</v>
      </c>
      <c r="E62">
        <v>-34.7241813100002</v>
      </c>
      <c r="F62">
        <v>48.040138</v>
      </c>
      <c r="G62">
        <v>2.15330599999999</v>
      </c>
      <c r="H62">
        <v>11.1586</v>
      </c>
      <c r="I62">
        <v>0.192972774362375</v>
      </c>
      <c r="J62">
        <v>-9.00529400000001</v>
      </c>
      <c r="K62">
        <v>6.46253499999998</v>
      </c>
      <c r="L62">
        <v>0.693328</v>
      </c>
      <c r="M62">
        <v>2.684038</v>
      </c>
      <c r="N62">
        <v>0.258315269754005</v>
      </c>
      <c r="O62">
        <v>-1.99071</v>
      </c>
      <c r="P62">
        <v>1.664361</v>
      </c>
      <c r="Q62">
        <v>0.0431000000000001</v>
      </c>
      <c r="R62">
        <v>0.6557</v>
      </c>
      <c r="S62">
        <v>0.0657312795485742</v>
      </c>
      <c r="T62">
        <v>-0.6126</v>
      </c>
      <c r="U62">
        <v>0.3877</v>
      </c>
      <c r="V62">
        <v>20.9762919999998</v>
      </c>
      <c r="W62">
        <v>44.312</v>
      </c>
      <c r="X62">
        <v>0.473377234157786</v>
      </c>
      <c r="Y62">
        <v>-23.3357080000002</v>
      </c>
      <c r="Z62">
        <v>38.736889</v>
      </c>
      <c r="AA62">
        <v>0.971796999999999</v>
      </c>
      <c r="AB62">
        <v>0.75166631</v>
      </c>
      <c r="AC62">
        <v>1.29285693275251</v>
      </c>
      <c r="AD62">
        <v>0.220130689999999</v>
      </c>
      <c r="AE62">
        <v>0.788652999999998</v>
      </c>
      <c r="AF62">
        <v>0.895413</v>
      </c>
      <c r="AG62">
        <v>0.36</v>
      </c>
      <c r="AH62">
        <v>2.48725833333333</v>
      </c>
      <c r="AI62">
        <v>0.535413</v>
      </c>
      <c r="AJ62">
        <v>0</v>
      </c>
      <c r="AK62">
        <v>0</v>
      </c>
      <c r="AL62">
        <v>4</v>
      </c>
      <c r="AM62">
        <v>0</v>
      </c>
      <c r="AN62">
        <v>-4</v>
      </c>
      <c r="AO62">
        <v>0</v>
      </c>
      <c r="AP62">
        <v>0.254954</v>
      </c>
      <c r="AQ62">
        <v>0.36</v>
      </c>
      <c r="AR62">
        <v>0.708205555555554</v>
      </c>
      <c r="AS62">
        <v>-0.105046</v>
      </c>
      <c r="AT62">
        <v>0.718064</v>
      </c>
      <c r="AU62">
        <v>0.8436</v>
      </c>
      <c r="AV62">
        <v>2.38</v>
      </c>
      <c r="AW62">
        <v>0.354453781512605</v>
      </c>
      <c r="AX62">
        <v>-1.5364</v>
      </c>
      <c r="AY62">
        <v>0.6904</v>
      </c>
    </row>
    <row r="63" spans="1:51">
      <c r="A63" t="s">
        <v>85</v>
      </c>
      <c r="B63">
        <v>7.51826999999998</v>
      </c>
      <c r="C63">
        <v>13.86027273</v>
      </c>
      <c r="D63">
        <v>0.542433049223266</v>
      </c>
      <c r="E63">
        <v>-6.34200273000002</v>
      </c>
      <c r="F63">
        <v>0</v>
      </c>
      <c r="G63">
        <v>1.07284599999999</v>
      </c>
      <c r="H63">
        <v>1.61</v>
      </c>
      <c r="I63">
        <v>0.666363975155274</v>
      </c>
      <c r="J63">
        <v>-0.537154000000008</v>
      </c>
      <c r="K63">
        <v>0</v>
      </c>
      <c r="L63">
        <v>0.142602000000001</v>
      </c>
      <c r="M63">
        <v>0.3</v>
      </c>
      <c r="N63">
        <v>0.475340000000003</v>
      </c>
      <c r="O63">
        <v>-0.157397999999999</v>
      </c>
      <c r="P63">
        <v>0</v>
      </c>
      <c r="Q63">
        <v>0.0270999999999999</v>
      </c>
      <c r="R63">
        <v>0.055</v>
      </c>
      <c r="S63">
        <v>0.492727272727271</v>
      </c>
      <c r="T63">
        <v>-0.0279000000000001</v>
      </c>
      <c r="U63">
        <v>0</v>
      </c>
      <c r="V63">
        <v>6.29022199999999</v>
      </c>
      <c r="W63">
        <v>11.793</v>
      </c>
      <c r="X63">
        <v>0.53338607648605</v>
      </c>
      <c r="Y63">
        <v>-5.50277800000001</v>
      </c>
      <c r="Z63">
        <v>0</v>
      </c>
      <c r="AA63">
        <v>-0.0145</v>
      </c>
      <c r="AB63">
        <v>0.10227273</v>
      </c>
      <c r="AC63">
        <v>-0.141777773997037</v>
      </c>
      <c r="AD63">
        <v>-0.11677273</v>
      </c>
      <c r="AE63">
        <v>0</v>
      </c>
      <c r="AF63">
        <v>0</v>
      </c>
      <c r="AG63">
        <v>0</v>
      </c>
      <c r="AH63" t="s">
        <v>29</v>
      </c>
      <c r="AI63">
        <v>0</v>
      </c>
      <c r="AJ63">
        <v>0</v>
      </c>
      <c r="AK63">
        <v>0.276876999999999</v>
      </c>
      <c r="AL63">
        <v>0</v>
      </c>
      <c r="AM63" t="s">
        <v>29</v>
      </c>
      <c r="AN63">
        <v>0.276876999999999</v>
      </c>
      <c r="AO63">
        <v>0</v>
      </c>
      <c r="AP63">
        <v>0.352039</v>
      </c>
      <c r="AQ63">
        <v>0</v>
      </c>
      <c r="AR63" t="s">
        <v>29</v>
      </c>
      <c r="AS63">
        <v>0.352039</v>
      </c>
      <c r="AT63">
        <v>0</v>
      </c>
      <c r="AU63">
        <v>1.632</v>
      </c>
      <c r="AV63">
        <v>0</v>
      </c>
      <c r="AW63" t="s">
        <v>29</v>
      </c>
      <c r="AX63">
        <v>1.632</v>
      </c>
      <c r="AY63">
        <v>0</v>
      </c>
    </row>
    <row r="64" spans="1:51">
      <c r="A64" t="s">
        <v>86</v>
      </c>
      <c r="B64">
        <v>0.44090999999999</v>
      </c>
      <c r="C64">
        <v>1.93</v>
      </c>
      <c r="D64">
        <v>0.228450777202067</v>
      </c>
      <c r="E64">
        <v>-1.48909000000001</v>
      </c>
      <c r="F64">
        <v>0</v>
      </c>
      <c r="G64">
        <v>0.157365</v>
      </c>
      <c r="H64">
        <v>0</v>
      </c>
      <c r="I64" t="s">
        <v>29</v>
      </c>
      <c r="J64">
        <v>0.157365</v>
      </c>
      <c r="K64">
        <v>0</v>
      </c>
      <c r="L64">
        <v>0.124076</v>
      </c>
      <c r="M64">
        <v>0</v>
      </c>
      <c r="N64" t="s">
        <v>29</v>
      </c>
      <c r="O64">
        <v>0.124076</v>
      </c>
      <c r="P64">
        <v>0</v>
      </c>
      <c r="Q64">
        <v>0</v>
      </c>
      <c r="R64">
        <v>0</v>
      </c>
      <c r="S64" t="s">
        <v>29</v>
      </c>
      <c r="T64">
        <v>0</v>
      </c>
      <c r="U64">
        <v>0</v>
      </c>
      <c r="V64">
        <v>0.15946899999999</v>
      </c>
      <c r="W64">
        <v>1.93</v>
      </c>
      <c r="X64">
        <v>0.0826264248704611</v>
      </c>
      <c r="Y64">
        <v>-1.77053100000001</v>
      </c>
      <c r="Z64">
        <v>0</v>
      </c>
      <c r="AA64">
        <v>0</v>
      </c>
      <c r="AB64">
        <v>0</v>
      </c>
      <c r="AC64" t="s">
        <v>29</v>
      </c>
      <c r="AD64">
        <v>0</v>
      </c>
      <c r="AE64">
        <v>0</v>
      </c>
      <c r="AF64">
        <v>0</v>
      </c>
      <c r="AG64">
        <v>0</v>
      </c>
      <c r="AH64" t="s">
        <v>29</v>
      </c>
      <c r="AI64">
        <v>0</v>
      </c>
      <c r="AJ64">
        <v>0</v>
      </c>
      <c r="AK64">
        <v>0</v>
      </c>
      <c r="AL64">
        <v>0</v>
      </c>
      <c r="AM64" t="s">
        <v>29</v>
      </c>
      <c r="AN64">
        <v>0</v>
      </c>
      <c r="AO64">
        <v>0</v>
      </c>
      <c r="AP64">
        <v>0</v>
      </c>
      <c r="AQ64">
        <v>0</v>
      </c>
      <c r="AR64" t="s">
        <v>29</v>
      </c>
      <c r="AS64">
        <v>0</v>
      </c>
      <c r="AT64">
        <v>0</v>
      </c>
      <c r="AU64">
        <v>0</v>
      </c>
      <c r="AV64">
        <v>0</v>
      </c>
      <c r="AW64" t="s">
        <v>29</v>
      </c>
      <c r="AX64">
        <v>0</v>
      </c>
      <c r="AY64">
        <v>0</v>
      </c>
    </row>
    <row r="65" spans="1:51">
      <c r="A65" t="s">
        <v>87</v>
      </c>
      <c r="B65">
        <v>2.39249199999998</v>
      </c>
      <c r="C65">
        <v>0</v>
      </c>
      <c r="D65" t="s">
        <v>29</v>
      </c>
      <c r="E65">
        <v>2.39249199999998</v>
      </c>
      <c r="F65">
        <v>0</v>
      </c>
      <c r="G65">
        <v>1.78567299999998</v>
      </c>
      <c r="H65">
        <v>0</v>
      </c>
      <c r="I65" t="s">
        <v>29</v>
      </c>
      <c r="J65">
        <v>1.78567299999998</v>
      </c>
      <c r="K65">
        <v>0</v>
      </c>
      <c r="L65">
        <v>1.192985</v>
      </c>
      <c r="M65">
        <v>0</v>
      </c>
      <c r="N65" t="s">
        <v>29</v>
      </c>
      <c r="O65">
        <v>1.192985</v>
      </c>
      <c r="P65">
        <v>0</v>
      </c>
      <c r="Q65">
        <v>0.115</v>
      </c>
      <c r="R65">
        <v>0</v>
      </c>
      <c r="S65" t="s">
        <v>29</v>
      </c>
      <c r="T65">
        <v>0.115</v>
      </c>
      <c r="U65">
        <v>0</v>
      </c>
      <c r="V65">
        <v>-0.770166</v>
      </c>
      <c r="W65">
        <v>0</v>
      </c>
      <c r="X65" t="s">
        <v>29</v>
      </c>
      <c r="Y65">
        <v>-0.770166</v>
      </c>
      <c r="Z65">
        <v>0</v>
      </c>
      <c r="AA65">
        <v>0.068999999999999</v>
      </c>
      <c r="AB65">
        <v>0</v>
      </c>
      <c r="AC65" t="s">
        <v>29</v>
      </c>
      <c r="AD65">
        <v>0.068999999999999</v>
      </c>
      <c r="AE65">
        <v>0</v>
      </c>
      <c r="AF65">
        <v>-0.0402930000000001</v>
      </c>
      <c r="AG65">
        <v>0</v>
      </c>
      <c r="AH65" t="s">
        <v>29</v>
      </c>
      <c r="AI65">
        <v>-0.0402930000000001</v>
      </c>
      <c r="AJ65">
        <v>0</v>
      </c>
      <c r="AK65">
        <v>0.442477999999999</v>
      </c>
      <c r="AL65">
        <v>0</v>
      </c>
      <c r="AM65" t="s">
        <v>29</v>
      </c>
      <c r="AN65">
        <v>0.442477999999999</v>
      </c>
      <c r="AO65">
        <v>0</v>
      </c>
      <c r="AP65">
        <v>0.08098</v>
      </c>
      <c r="AQ65">
        <v>0</v>
      </c>
      <c r="AR65" t="s">
        <v>29</v>
      </c>
      <c r="AS65">
        <v>0.08098</v>
      </c>
      <c r="AT65">
        <v>0</v>
      </c>
      <c r="AU65">
        <v>0</v>
      </c>
      <c r="AV65">
        <v>0</v>
      </c>
      <c r="AW65" t="s">
        <v>29</v>
      </c>
      <c r="AX65">
        <v>0</v>
      </c>
      <c r="AY65">
        <v>0</v>
      </c>
    </row>
    <row r="66" spans="1:51">
      <c r="A66" t="s">
        <v>88</v>
      </c>
      <c r="B66">
        <v>10.086043</v>
      </c>
      <c r="C66">
        <v>23.8187</v>
      </c>
      <c r="D66">
        <v>0.423450608135624</v>
      </c>
      <c r="E66">
        <v>-13.732657</v>
      </c>
      <c r="F66">
        <v>0</v>
      </c>
      <c r="G66">
        <v>6.02285100000001</v>
      </c>
      <c r="H66">
        <v>12.978</v>
      </c>
      <c r="I66">
        <v>0.464081599630144</v>
      </c>
      <c r="J66">
        <v>-6.95514899999999</v>
      </c>
      <c r="K66">
        <v>0</v>
      </c>
      <c r="L66">
        <v>3.754375</v>
      </c>
      <c r="M66">
        <v>3.6277</v>
      </c>
      <c r="N66">
        <v>1.03491881908647</v>
      </c>
      <c r="O66">
        <v>0.126674999999997</v>
      </c>
      <c r="P66">
        <v>0</v>
      </c>
      <c r="Q66">
        <v>0.2295</v>
      </c>
      <c r="R66">
        <v>0.08</v>
      </c>
      <c r="S66">
        <v>2.86875</v>
      </c>
      <c r="T66">
        <v>0.1495</v>
      </c>
      <c r="U66">
        <v>0</v>
      </c>
      <c r="V66">
        <v>-0.19918300000001</v>
      </c>
      <c r="W66">
        <v>6.595</v>
      </c>
      <c r="X66">
        <v>-0.0302021228203199</v>
      </c>
      <c r="Y66">
        <v>-6.79418300000001</v>
      </c>
      <c r="Z66">
        <v>0</v>
      </c>
      <c r="AA66">
        <v>0.278500000000001</v>
      </c>
      <c r="AB66">
        <v>0.538</v>
      </c>
      <c r="AC66">
        <v>0.517657992565058</v>
      </c>
      <c r="AD66">
        <v>-0.259499999999999</v>
      </c>
      <c r="AE66">
        <v>0</v>
      </c>
      <c r="AF66">
        <v>0</v>
      </c>
      <c r="AG66">
        <v>9.6</v>
      </c>
      <c r="AH66">
        <v>0</v>
      </c>
      <c r="AI66">
        <v>-9.6</v>
      </c>
      <c r="AJ66">
        <v>0</v>
      </c>
      <c r="AK66">
        <v>0</v>
      </c>
      <c r="AL66">
        <v>0</v>
      </c>
      <c r="AM66" t="s">
        <v>29</v>
      </c>
      <c r="AN66">
        <v>0</v>
      </c>
      <c r="AO66">
        <v>0</v>
      </c>
      <c r="AP66">
        <v>0.203371</v>
      </c>
      <c r="AQ66">
        <v>0</v>
      </c>
      <c r="AR66" t="s">
        <v>29</v>
      </c>
      <c r="AS66">
        <v>0.203371</v>
      </c>
      <c r="AT66">
        <v>0</v>
      </c>
      <c r="AU66">
        <v>0.738699999999999</v>
      </c>
      <c r="AV66">
        <v>0</v>
      </c>
      <c r="AW66" t="s">
        <v>29</v>
      </c>
      <c r="AX66">
        <v>0.738699999999999</v>
      </c>
      <c r="AY66">
        <v>0</v>
      </c>
    </row>
    <row r="67" spans="1:51">
      <c r="A67" t="s">
        <v>90</v>
      </c>
      <c r="B67">
        <v>1.76399399999999</v>
      </c>
      <c r="C67">
        <v>6.00091666</v>
      </c>
      <c r="D67">
        <v>0.293954090673872</v>
      </c>
      <c r="E67">
        <v>-4.23692266000001</v>
      </c>
      <c r="F67">
        <v>0</v>
      </c>
      <c r="G67">
        <v>1.0515</v>
      </c>
      <c r="H67">
        <v>1.228</v>
      </c>
      <c r="I67">
        <v>0.856270358306189</v>
      </c>
      <c r="J67">
        <v>-0.1765</v>
      </c>
      <c r="K67">
        <v>0</v>
      </c>
      <c r="L67">
        <v>0.257156</v>
      </c>
      <c r="M67">
        <v>0.286</v>
      </c>
      <c r="N67">
        <v>0.899146853146853</v>
      </c>
      <c r="O67">
        <v>-0.0288440000000001</v>
      </c>
      <c r="P67">
        <v>0</v>
      </c>
      <c r="Q67">
        <v>0.15</v>
      </c>
      <c r="R67">
        <v>0.079</v>
      </c>
      <c r="S67">
        <v>1.89873417721519</v>
      </c>
      <c r="T67">
        <v>0.071</v>
      </c>
      <c r="U67">
        <v>0</v>
      </c>
      <c r="V67">
        <v>0.19533799999999</v>
      </c>
      <c r="W67">
        <v>4.365</v>
      </c>
      <c r="X67">
        <v>0.0447509736540641</v>
      </c>
      <c r="Y67">
        <v>-4.16966200000001</v>
      </c>
      <c r="Z67">
        <v>0</v>
      </c>
      <c r="AA67">
        <v>0.11</v>
      </c>
      <c r="AB67">
        <v>0.04291666</v>
      </c>
      <c r="AC67">
        <v>2.56310719426908</v>
      </c>
      <c r="AD67">
        <v>0.06708334</v>
      </c>
      <c r="AE67">
        <v>0</v>
      </c>
      <c r="AF67">
        <v>0</v>
      </c>
      <c r="AG67">
        <v>0</v>
      </c>
      <c r="AH67" t="s">
        <v>29</v>
      </c>
      <c r="AI67">
        <v>0</v>
      </c>
      <c r="AJ67">
        <v>0</v>
      </c>
      <c r="AK67">
        <v>0</v>
      </c>
      <c r="AL67">
        <v>0</v>
      </c>
      <c r="AM67" t="s">
        <v>29</v>
      </c>
      <c r="AN67">
        <v>0</v>
      </c>
      <c r="AO67">
        <v>0</v>
      </c>
      <c r="AP67">
        <v>0</v>
      </c>
      <c r="AQ67">
        <v>0</v>
      </c>
      <c r="AR67" t="s">
        <v>29</v>
      </c>
      <c r="AS67">
        <v>0</v>
      </c>
      <c r="AT67">
        <v>0</v>
      </c>
      <c r="AU67">
        <v>0</v>
      </c>
      <c r="AV67">
        <v>1.5</v>
      </c>
      <c r="AW67">
        <v>0</v>
      </c>
      <c r="AX67">
        <v>-1.5</v>
      </c>
      <c r="AY67">
        <v>0</v>
      </c>
    </row>
    <row r="68" spans="1:51">
      <c r="A68" t="s">
        <v>204</v>
      </c>
      <c r="B68">
        <v>14.1854459999999</v>
      </c>
      <c r="C68">
        <v>52.9905</v>
      </c>
      <c r="D68">
        <v>0.267697908115604</v>
      </c>
      <c r="E68">
        <v>-38.8050540000001</v>
      </c>
      <c r="F68">
        <v>0</v>
      </c>
      <c r="G68">
        <v>1.94550000000001</v>
      </c>
      <c r="H68">
        <v>0.51</v>
      </c>
      <c r="I68">
        <v>3.81470588235296</v>
      </c>
      <c r="J68">
        <v>1.43550000000001</v>
      </c>
      <c r="K68">
        <v>0</v>
      </c>
      <c r="L68">
        <v>0.424396</v>
      </c>
      <c r="M68">
        <v>0.15</v>
      </c>
      <c r="N68">
        <v>2.82930666666667</v>
      </c>
      <c r="O68">
        <v>0.274396</v>
      </c>
      <c r="P68">
        <v>0</v>
      </c>
      <c r="Q68">
        <v>0.108</v>
      </c>
      <c r="R68">
        <v>0</v>
      </c>
      <c r="S68" t="s">
        <v>29</v>
      </c>
      <c r="T68">
        <v>0.108</v>
      </c>
      <c r="U68">
        <v>0</v>
      </c>
      <c r="V68">
        <v>11.7025499999999</v>
      </c>
      <c r="W68">
        <v>52.31</v>
      </c>
      <c r="X68">
        <v>0.223715350793345</v>
      </c>
      <c r="Y68">
        <v>-40.6074500000001</v>
      </c>
      <c r="Z68">
        <v>0</v>
      </c>
      <c r="AA68">
        <v>0.005</v>
      </c>
      <c r="AB68">
        <v>0.0205</v>
      </c>
      <c r="AC68">
        <v>0.24390243902439</v>
      </c>
      <c r="AD68">
        <v>-0.0155</v>
      </c>
      <c r="AE68">
        <v>0</v>
      </c>
      <c r="AF68">
        <v>0</v>
      </c>
      <c r="AG68">
        <v>0</v>
      </c>
      <c r="AH68" t="s">
        <v>29</v>
      </c>
      <c r="AI68">
        <v>0</v>
      </c>
      <c r="AJ68">
        <v>0</v>
      </c>
      <c r="AK68">
        <v>0</v>
      </c>
      <c r="AL68">
        <v>0</v>
      </c>
      <c r="AM68" t="s">
        <v>29</v>
      </c>
      <c r="AN68">
        <v>0</v>
      </c>
      <c r="AO68">
        <v>0</v>
      </c>
      <c r="AP68">
        <v>0</v>
      </c>
      <c r="AQ68">
        <v>0</v>
      </c>
      <c r="AR68" t="s">
        <v>29</v>
      </c>
      <c r="AS68">
        <v>0</v>
      </c>
      <c r="AT68">
        <v>0</v>
      </c>
      <c r="AU68">
        <v>0</v>
      </c>
      <c r="AV68">
        <v>0</v>
      </c>
      <c r="AW68" t="s">
        <v>29</v>
      </c>
      <c r="AX68">
        <v>0</v>
      </c>
      <c r="AY68">
        <v>0</v>
      </c>
    </row>
    <row r="69" spans="1:51">
      <c r="A69" t="s">
        <v>92</v>
      </c>
      <c r="B69">
        <v>0.80738600000001</v>
      </c>
      <c r="C69">
        <v>0</v>
      </c>
      <c r="D69" t="s">
        <v>29</v>
      </c>
      <c r="E69">
        <v>0.80738600000001</v>
      </c>
      <c r="F69">
        <v>0</v>
      </c>
      <c r="G69">
        <v>0.95875000000001</v>
      </c>
      <c r="H69">
        <v>0</v>
      </c>
      <c r="I69" t="s">
        <v>29</v>
      </c>
      <c r="J69">
        <v>0.95875000000001</v>
      </c>
      <c r="K69">
        <v>0</v>
      </c>
      <c r="L69">
        <v>-0.282222</v>
      </c>
      <c r="M69">
        <v>0</v>
      </c>
      <c r="N69" t="s">
        <v>29</v>
      </c>
      <c r="O69">
        <v>-0.282222</v>
      </c>
      <c r="P69">
        <v>0</v>
      </c>
      <c r="Q69">
        <v>-0.08</v>
      </c>
      <c r="R69">
        <v>0</v>
      </c>
      <c r="S69" t="s">
        <v>29</v>
      </c>
      <c r="T69">
        <v>-0.08</v>
      </c>
      <c r="U69">
        <v>0</v>
      </c>
      <c r="V69">
        <v>0.191058</v>
      </c>
      <c r="W69">
        <v>0</v>
      </c>
      <c r="X69" t="s">
        <v>29</v>
      </c>
      <c r="Y69">
        <v>0.191058</v>
      </c>
      <c r="Z69">
        <v>0</v>
      </c>
      <c r="AA69">
        <v>0.0198</v>
      </c>
      <c r="AB69">
        <v>0</v>
      </c>
      <c r="AC69" t="s">
        <v>29</v>
      </c>
      <c r="AD69">
        <v>0.0198</v>
      </c>
      <c r="AE69">
        <v>0</v>
      </c>
      <c r="AF69">
        <v>0</v>
      </c>
      <c r="AG69">
        <v>0</v>
      </c>
      <c r="AH69" t="s">
        <v>29</v>
      </c>
      <c r="AI69">
        <v>0</v>
      </c>
      <c r="AJ69">
        <v>0</v>
      </c>
      <c r="AK69">
        <v>0</v>
      </c>
      <c r="AL69">
        <v>0</v>
      </c>
      <c r="AM69" t="s">
        <v>29</v>
      </c>
      <c r="AN69">
        <v>0</v>
      </c>
      <c r="AO69">
        <v>0</v>
      </c>
      <c r="AP69">
        <v>0.245</v>
      </c>
      <c r="AQ69">
        <v>0</v>
      </c>
      <c r="AR69" t="s">
        <v>29</v>
      </c>
      <c r="AS69">
        <v>0.245</v>
      </c>
      <c r="AT69">
        <v>0</v>
      </c>
      <c r="AU69">
        <v>0</v>
      </c>
      <c r="AV69">
        <v>0</v>
      </c>
      <c r="AW69" t="s">
        <v>29</v>
      </c>
      <c r="AX69">
        <v>0</v>
      </c>
      <c r="AY69">
        <v>0</v>
      </c>
    </row>
    <row r="70" spans="1:51">
      <c r="A70" t="s">
        <v>93</v>
      </c>
      <c r="B70">
        <v>0</v>
      </c>
      <c r="C70">
        <v>4.181125</v>
      </c>
      <c r="D70">
        <v>0</v>
      </c>
      <c r="E70">
        <v>-4.181125</v>
      </c>
      <c r="F70">
        <v>0</v>
      </c>
      <c r="G70">
        <v>0</v>
      </c>
      <c r="H70">
        <v>1.239</v>
      </c>
      <c r="I70">
        <v>0</v>
      </c>
      <c r="J70">
        <v>-1.239</v>
      </c>
      <c r="K70">
        <v>0</v>
      </c>
      <c r="L70">
        <v>0</v>
      </c>
      <c r="M70">
        <v>0.2822</v>
      </c>
      <c r="N70">
        <v>0</v>
      </c>
      <c r="O70">
        <v>-0.2822</v>
      </c>
      <c r="P70">
        <v>0</v>
      </c>
      <c r="Q70">
        <v>0</v>
      </c>
      <c r="R70">
        <v>0.0688</v>
      </c>
      <c r="S70">
        <v>0</v>
      </c>
      <c r="T70">
        <v>-0.0688</v>
      </c>
      <c r="U70">
        <v>0</v>
      </c>
      <c r="V70">
        <v>0</v>
      </c>
      <c r="W70">
        <v>2.503</v>
      </c>
      <c r="X70">
        <v>0</v>
      </c>
      <c r="Y70">
        <v>-2.503</v>
      </c>
      <c r="Z70">
        <v>0</v>
      </c>
      <c r="AA70">
        <v>0</v>
      </c>
      <c r="AB70">
        <v>0.088125</v>
      </c>
      <c r="AC70">
        <v>0</v>
      </c>
      <c r="AD70">
        <v>-0.088125</v>
      </c>
      <c r="AE70">
        <v>0</v>
      </c>
      <c r="AF70">
        <v>0</v>
      </c>
      <c r="AG70">
        <v>0</v>
      </c>
      <c r="AH70" t="s">
        <v>29</v>
      </c>
      <c r="AI70">
        <v>0</v>
      </c>
      <c r="AJ70">
        <v>0</v>
      </c>
      <c r="AK70">
        <v>0</v>
      </c>
      <c r="AL70">
        <v>0</v>
      </c>
      <c r="AM70" t="s">
        <v>29</v>
      </c>
      <c r="AN70">
        <v>0</v>
      </c>
      <c r="AO70">
        <v>0</v>
      </c>
      <c r="AP70">
        <v>0</v>
      </c>
      <c r="AQ70">
        <v>0</v>
      </c>
      <c r="AR70" t="s">
        <v>29</v>
      </c>
      <c r="AS70">
        <v>0</v>
      </c>
      <c r="AT70">
        <v>0</v>
      </c>
      <c r="AU70">
        <v>0</v>
      </c>
      <c r="AV70">
        <v>0</v>
      </c>
      <c r="AW70" t="s">
        <v>29</v>
      </c>
      <c r="AX70">
        <v>0</v>
      </c>
      <c r="AY70">
        <v>0</v>
      </c>
    </row>
    <row r="71" spans="1:51">
      <c r="A71" t="s">
        <v>178</v>
      </c>
      <c r="B71">
        <v>0</v>
      </c>
      <c r="C71">
        <v>0</v>
      </c>
      <c r="D71" t="s">
        <v>29</v>
      </c>
      <c r="E71">
        <v>0</v>
      </c>
      <c r="F71">
        <v>0</v>
      </c>
      <c r="G71">
        <v>0</v>
      </c>
      <c r="H71">
        <v>0</v>
      </c>
      <c r="I71" t="s">
        <v>29</v>
      </c>
      <c r="J71">
        <v>0</v>
      </c>
      <c r="K71">
        <v>0</v>
      </c>
      <c r="L71">
        <v>0</v>
      </c>
      <c r="M71">
        <v>0</v>
      </c>
      <c r="N71" t="s">
        <v>29</v>
      </c>
      <c r="O71">
        <v>0</v>
      </c>
      <c r="P71">
        <v>0</v>
      </c>
      <c r="Q71">
        <v>0</v>
      </c>
      <c r="R71">
        <v>0</v>
      </c>
      <c r="S71" t="s">
        <v>29</v>
      </c>
      <c r="T71">
        <v>0</v>
      </c>
      <c r="U71">
        <v>0</v>
      </c>
      <c r="V71">
        <v>0</v>
      </c>
      <c r="W71">
        <v>0</v>
      </c>
      <c r="X71" t="s">
        <v>29</v>
      </c>
      <c r="Y71">
        <v>0</v>
      </c>
      <c r="Z71">
        <v>0</v>
      </c>
      <c r="AA71">
        <v>0</v>
      </c>
      <c r="AB71">
        <v>0</v>
      </c>
      <c r="AC71" t="s">
        <v>29</v>
      </c>
      <c r="AD71">
        <v>0</v>
      </c>
      <c r="AE71">
        <v>0</v>
      </c>
      <c r="AF71">
        <v>0</v>
      </c>
      <c r="AG71">
        <v>0</v>
      </c>
      <c r="AH71" t="s">
        <v>29</v>
      </c>
      <c r="AI71">
        <v>0</v>
      </c>
      <c r="AJ71">
        <v>0</v>
      </c>
      <c r="AK71">
        <v>0</v>
      </c>
      <c r="AL71">
        <v>0</v>
      </c>
      <c r="AM71" t="s">
        <v>29</v>
      </c>
      <c r="AN71">
        <v>0</v>
      </c>
      <c r="AO71">
        <v>0</v>
      </c>
      <c r="AP71">
        <v>0</v>
      </c>
      <c r="AQ71">
        <v>0</v>
      </c>
      <c r="AR71" t="s">
        <v>29</v>
      </c>
      <c r="AS71">
        <v>0</v>
      </c>
      <c r="AT71">
        <v>0</v>
      </c>
      <c r="AU71">
        <v>0</v>
      </c>
      <c r="AV71">
        <v>0</v>
      </c>
      <c r="AW71" t="s">
        <v>29</v>
      </c>
      <c r="AX71">
        <v>0</v>
      </c>
      <c r="AY71">
        <v>0</v>
      </c>
    </row>
    <row r="72" spans="1:51">
      <c r="A72" t="s">
        <v>179</v>
      </c>
      <c r="B72">
        <v>0</v>
      </c>
      <c r="C72">
        <v>0</v>
      </c>
      <c r="D72" t="s">
        <v>29</v>
      </c>
      <c r="E72">
        <v>0</v>
      </c>
      <c r="F72">
        <v>0</v>
      </c>
      <c r="G72">
        <v>0</v>
      </c>
      <c r="H72">
        <v>0</v>
      </c>
      <c r="I72" t="s">
        <v>29</v>
      </c>
      <c r="J72">
        <v>0</v>
      </c>
      <c r="K72">
        <v>0</v>
      </c>
      <c r="L72">
        <v>0</v>
      </c>
      <c r="M72">
        <v>0</v>
      </c>
      <c r="N72" t="s">
        <v>29</v>
      </c>
      <c r="O72">
        <v>0</v>
      </c>
      <c r="P72">
        <v>0</v>
      </c>
      <c r="Q72">
        <v>0</v>
      </c>
      <c r="R72">
        <v>0</v>
      </c>
      <c r="S72" t="s">
        <v>29</v>
      </c>
      <c r="T72">
        <v>0</v>
      </c>
      <c r="U72">
        <v>0</v>
      </c>
      <c r="V72">
        <v>0</v>
      </c>
      <c r="W72">
        <v>0</v>
      </c>
      <c r="X72" t="s">
        <v>29</v>
      </c>
      <c r="Y72">
        <v>0</v>
      </c>
      <c r="Z72">
        <v>0</v>
      </c>
      <c r="AA72">
        <v>0</v>
      </c>
      <c r="AB72">
        <v>0</v>
      </c>
      <c r="AC72" t="s">
        <v>29</v>
      </c>
      <c r="AD72">
        <v>0</v>
      </c>
      <c r="AE72">
        <v>0</v>
      </c>
      <c r="AF72">
        <v>0</v>
      </c>
      <c r="AG72">
        <v>0</v>
      </c>
      <c r="AH72" t="s">
        <v>29</v>
      </c>
      <c r="AI72">
        <v>0</v>
      </c>
      <c r="AJ72">
        <v>0</v>
      </c>
      <c r="AK72">
        <v>0</v>
      </c>
      <c r="AL72">
        <v>0</v>
      </c>
      <c r="AM72" t="s">
        <v>29</v>
      </c>
      <c r="AN72">
        <v>0</v>
      </c>
      <c r="AO72">
        <v>0</v>
      </c>
      <c r="AP72">
        <v>0</v>
      </c>
      <c r="AQ72">
        <v>0</v>
      </c>
      <c r="AR72" t="s">
        <v>29</v>
      </c>
      <c r="AS72">
        <v>0</v>
      </c>
      <c r="AT72">
        <v>0</v>
      </c>
      <c r="AU72">
        <v>0</v>
      </c>
      <c r="AV72">
        <v>0</v>
      </c>
      <c r="AW72" t="s">
        <v>29</v>
      </c>
      <c r="AX72">
        <v>0</v>
      </c>
      <c r="AY72">
        <v>0</v>
      </c>
    </row>
    <row r="73" spans="1:51">
      <c r="A73" t="s">
        <v>180</v>
      </c>
      <c r="B73">
        <v>0</v>
      </c>
      <c r="C73">
        <v>0</v>
      </c>
      <c r="D73" t="s">
        <v>29</v>
      </c>
      <c r="E73">
        <v>0</v>
      </c>
      <c r="F73">
        <v>0</v>
      </c>
      <c r="G73">
        <v>0</v>
      </c>
      <c r="H73">
        <v>0</v>
      </c>
      <c r="I73" t="s">
        <v>29</v>
      </c>
      <c r="J73">
        <v>0</v>
      </c>
      <c r="K73">
        <v>0</v>
      </c>
      <c r="L73">
        <v>0</v>
      </c>
      <c r="M73">
        <v>0</v>
      </c>
      <c r="N73" t="s">
        <v>29</v>
      </c>
      <c r="O73">
        <v>0</v>
      </c>
      <c r="P73">
        <v>0</v>
      </c>
      <c r="Q73">
        <v>0</v>
      </c>
      <c r="R73">
        <v>0</v>
      </c>
      <c r="S73" t="s">
        <v>29</v>
      </c>
      <c r="T73">
        <v>0</v>
      </c>
      <c r="U73">
        <v>0</v>
      </c>
      <c r="V73">
        <v>0</v>
      </c>
      <c r="W73">
        <v>0</v>
      </c>
      <c r="X73" t="s">
        <v>29</v>
      </c>
      <c r="Y73">
        <v>0</v>
      </c>
      <c r="Z73">
        <v>0</v>
      </c>
      <c r="AA73">
        <v>0</v>
      </c>
      <c r="AB73">
        <v>0</v>
      </c>
      <c r="AC73" t="s">
        <v>29</v>
      </c>
      <c r="AD73">
        <v>0</v>
      </c>
      <c r="AE73">
        <v>0</v>
      </c>
      <c r="AF73">
        <v>0</v>
      </c>
      <c r="AG73">
        <v>0</v>
      </c>
      <c r="AH73" t="s">
        <v>29</v>
      </c>
      <c r="AI73">
        <v>0</v>
      </c>
      <c r="AJ73">
        <v>0</v>
      </c>
      <c r="AK73">
        <v>0</v>
      </c>
      <c r="AL73">
        <v>0</v>
      </c>
      <c r="AM73" t="s">
        <v>29</v>
      </c>
      <c r="AN73">
        <v>0</v>
      </c>
      <c r="AO73">
        <v>0</v>
      </c>
      <c r="AP73">
        <v>0</v>
      </c>
      <c r="AQ73">
        <v>0</v>
      </c>
      <c r="AR73" t="s">
        <v>29</v>
      </c>
      <c r="AS73">
        <v>0</v>
      </c>
      <c r="AT73">
        <v>0</v>
      </c>
      <c r="AU73">
        <v>0</v>
      </c>
      <c r="AV73">
        <v>0</v>
      </c>
      <c r="AW73" t="s">
        <v>29</v>
      </c>
      <c r="AX73">
        <v>0</v>
      </c>
      <c r="AY73">
        <v>0</v>
      </c>
    </row>
    <row r="74" spans="1:51">
      <c r="A74" t="s">
        <v>94</v>
      </c>
      <c r="B74">
        <v>0</v>
      </c>
      <c r="C74">
        <v>0</v>
      </c>
      <c r="D74" t="s">
        <v>29</v>
      </c>
      <c r="E74">
        <v>0</v>
      </c>
      <c r="F74">
        <v>0</v>
      </c>
      <c r="G74">
        <v>0</v>
      </c>
      <c r="H74">
        <v>0</v>
      </c>
      <c r="I74" t="s">
        <v>29</v>
      </c>
      <c r="J74">
        <v>0</v>
      </c>
      <c r="K74">
        <v>0</v>
      </c>
      <c r="L74">
        <v>0</v>
      </c>
      <c r="M74">
        <v>0</v>
      </c>
      <c r="N74" t="s">
        <v>29</v>
      </c>
      <c r="O74">
        <v>0</v>
      </c>
      <c r="P74">
        <v>0</v>
      </c>
      <c r="Q74">
        <v>0</v>
      </c>
      <c r="R74">
        <v>0</v>
      </c>
      <c r="S74" t="s">
        <v>29</v>
      </c>
      <c r="T74">
        <v>0</v>
      </c>
      <c r="U74">
        <v>0</v>
      </c>
      <c r="V74">
        <v>0</v>
      </c>
      <c r="W74">
        <v>0</v>
      </c>
      <c r="X74" t="s">
        <v>29</v>
      </c>
      <c r="Y74">
        <v>0</v>
      </c>
      <c r="Z74">
        <v>0</v>
      </c>
      <c r="AA74">
        <v>0</v>
      </c>
      <c r="AB74">
        <v>0</v>
      </c>
      <c r="AC74" t="s">
        <v>29</v>
      </c>
      <c r="AD74">
        <v>0</v>
      </c>
      <c r="AE74">
        <v>0</v>
      </c>
      <c r="AF74">
        <v>0</v>
      </c>
      <c r="AG74">
        <v>0</v>
      </c>
      <c r="AH74" t="s">
        <v>29</v>
      </c>
      <c r="AI74">
        <v>0</v>
      </c>
      <c r="AJ74">
        <v>0</v>
      </c>
      <c r="AK74">
        <v>0</v>
      </c>
      <c r="AL74">
        <v>0</v>
      </c>
      <c r="AM74" t="s">
        <v>29</v>
      </c>
      <c r="AN74">
        <v>0</v>
      </c>
      <c r="AO74">
        <v>0</v>
      </c>
      <c r="AP74">
        <v>0</v>
      </c>
      <c r="AQ74">
        <v>0</v>
      </c>
      <c r="AR74" t="s">
        <v>29</v>
      </c>
      <c r="AS74">
        <v>0</v>
      </c>
      <c r="AT74">
        <v>0</v>
      </c>
      <c r="AU74">
        <v>0</v>
      </c>
      <c r="AV74">
        <v>0</v>
      </c>
      <c r="AW74" t="s">
        <v>29</v>
      </c>
      <c r="AX74">
        <v>0</v>
      </c>
      <c r="AY74">
        <v>0</v>
      </c>
    </row>
    <row r="75" spans="1:51">
      <c r="A75" t="s">
        <v>181</v>
      </c>
      <c r="B75">
        <v>0</v>
      </c>
      <c r="C75">
        <v>0</v>
      </c>
      <c r="D75" t="s">
        <v>29</v>
      </c>
      <c r="E75">
        <v>0</v>
      </c>
      <c r="F75">
        <v>0</v>
      </c>
      <c r="G75">
        <v>0</v>
      </c>
      <c r="H75">
        <v>0</v>
      </c>
      <c r="I75" t="s">
        <v>29</v>
      </c>
      <c r="J75">
        <v>0</v>
      </c>
      <c r="K75">
        <v>0</v>
      </c>
      <c r="L75">
        <v>0</v>
      </c>
      <c r="M75">
        <v>0</v>
      </c>
      <c r="N75" t="s">
        <v>29</v>
      </c>
      <c r="O75">
        <v>0</v>
      </c>
      <c r="P75">
        <v>0</v>
      </c>
      <c r="Q75">
        <v>0</v>
      </c>
      <c r="R75">
        <v>0</v>
      </c>
      <c r="S75" t="s">
        <v>29</v>
      </c>
      <c r="T75">
        <v>0</v>
      </c>
      <c r="U75">
        <v>0</v>
      </c>
      <c r="V75">
        <v>0</v>
      </c>
      <c r="W75">
        <v>0</v>
      </c>
      <c r="X75" t="s">
        <v>29</v>
      </c>
      <c r="Y75">
        <v>0</v>
      </c>
      <c r="Z75">
        <v>0</v>
      </c>
      <c r="AA75">
        <v>0</v>
      </c>
      <c r="AB75">
        <v>0</v>
      </c>
      <c r="AC75" t="s">
        <v>29</v>
      </c>
      <c r="AD75">
        <v>0</v>
      </c>
      <c r="AE75">
        <v>0</v>
      </c>
      <c r="AF75">
        <v>0</v>
      </c>
      <c r="AG75">
        <v>0</v>
      </c>
      <c r="AH75" t="s">
        <v>29</v>
      </c>
      <c r="AI75">
        <v>0</v>
      </c>
      <c r="AJ75">
        <v>0</v>
      </c>
      <c r="AK75">
        <v>0</v>
      </c>
      <c r="AL75">
        <v>0</v>
      </c>
      <c r="AM75" t="s">
        <v>29</v>
      </c>
      <c r="AN75">
        <v>0</v>
      </c>
      <c r="AO75">
        <v>0</v>
      </c>
      <c r="AP75">
        <v>0</v>
      </c>
      <c r="AQ75">
        <v>0</v>
      </c>
      <c r="AR75" t="s">
        <v>29</v>
      </c>
      <c r="AS75">
        <v>0</v>
      </c>
      <c r="AT75">
        <v>0</v>
      </c>
      <c r="AU75">
        <v>0</v>
      </c>
      <c r="AV75">
        <v>0</v>
      </c>
      <c r="AW75" t="s">
        <v>29</v>
      </c>
      <c r="AX75">
        <v>0</v>
      </c>
      <c r="AY75">
        <v>0</v>
      </c>
    </row>
    <row r="76" spans="1:51">
      <c r="A76" t="s">
        <v>182</v>
      </c>
      <c r="B76">
        <v>0</v>
      </c>
      <c r="C76">
        <v>0</v>
      </c>
      <c r="D76" t="s">
        <v>29</v>
      </c>
      <c r="E76">
        <v>0</v>
      </c>
      <c r="F76">
        <v>0</v>
      </c>
      <c r="G76">
        <v>0</v>
      </c>
      <c r="H76">
        <v>0</v>
      </c>
      <c r="I76" t="s">
        <v>29</v>
      </c>
      <c r="J76">
        <v>0</v>
      </c>
      <c r="K76">
        <v>0</v>
      </c>
      <c r="L76">
        <v>0</v>
      </c>
      <c r="M76">
        <v>0</v>
      </c>
      <c r="N76" t="s">
        <v>29</v>
      </c>
      <c r="O76">
        <v>0</v>
      </c>
      <c r="P76">
        <v>0</v>
      </c>
      <c r="Q76">
        <v>0</v>
      </c>
      <c r="R76">
        <v>0</v>
      </c>
      <c r="S76" t="s">
        <v>29</v>
      </c>
      <c r="T76">
        <v>0</v>
      </c>
      <c r="U76">
        <v>0</v>
      </c>
      <c r="V76">
        <v>0</v>
      </c>
      <c r="W76">
        <v>0</v>
      </c>
      <c r="X76" t="s">
        <v>29</v>
      </c>
      <c r="Y76">
        <v>0</v>
      </c>
      <c r="Z76">
        <v>0</v>
      </c>
      <c r="AA76">
        <v>0</v>
      </c>
      <c r="AB76">
        <v>0</v>
      </c>
      <c r="AC76" t="s">
        <v>29</v>
      </c>
      <c r="AD76">
        <v>0</v>
      </c>
      <c r="AE76">
        <v>0</v>
      </c>
      <c r="AF76">
        <v>0</v>
      </c>
      <c r="AG76">
        <v>0</v>
      </c>
      <c r="AH76" t="s">
        <v>29</v>
      </c>
      <c r="AI76">
        <v>0</v>
      </c>
      <c r="AJ76">
        <v>0</v>
      </c>
      <c r="AK76">
        <v>0</v>
      </c>
      <c r="AL76">
        <v>0</v>
      </c>
      <c r="AM76" t="s">
        <v>29</v>
      </c>
      <c r="AN76">
        <v>0</v>
      </c>
      <c r="AO76">
        <v>0</v>
      </c>
      <c r="AP76">
        <v>0</v>
      </c>
      <c r="AQ76">
        <v>0</v>
      </c>
      <c r="AR76" t="s">
        <v>29</v>
      </c>
      <c r="AS76">
        <v>0</v>
      </c>
      <c r="AT76">
        <v>0</v>
      </c>
      <c r="AU76">
        <v>0</v>
      </c>
      <c r="AV76">
        <v>0</v>
      </c>
      <c r="AW76" t="s">
        <v>29</v>
      </c>
      <c r="AX76">
        <v>0</v>
      </c>
      <c r="AY76">
        <v>0</v>
      </c>
    </row>
    <row r="77" spans="1:51">
      <c r="A77" t="s">
        <v>95</v>
      </c>
      <c r="B77">
        <v>37.1945409999998</v>
      </c>
      <c r="C77">
        <v>102.78151439</v>
      </c>
      <c r="D77">
        <v>0.361879674771737</v>
      </c>
      <c r="E77">
        <v>-65.5869733900002</v>
      </c>
      <c r="F77">
        <v>0</v>
      </c>
      <c r="G77">
        <v>12.994485</v>
      </c>
      <c r="H77">
        <v>17.565</v>
      </c>
      <c r="I77">
        <v>0.739794192997438</v>
      </c>
      <c r="J77">
        <v>-4.57051500000001</v>
      </c>
      <c r="K77">
        <v>0</v>
      </c>
      <c r="L77">
        <v>5.613368</v>
      </c>
      <c r="M77">
        <v>4.6459</v>
      </c>
      <c r="N77">
        <v>1.20824124496868</v>
      </c>
      <c r="O77">
        <v>0.967467999999996</v>
      </c>
      <c r="P77">
        <v>0</v>
      </c>
      <c r="Q77">
        <v>0.5496</v>
      </c>
      <c r="R77">
        <v>0.2828</v>
      </c>
      <c r="S77">
        <v>1.94342291371994</v>
      </c>
      <c r="T77">
        <v>0.2668</v>
      </c>
      <c r="U77">
        <v>0</v>
      </c>
      <c r="V77">
        <v>17.5692879999999</v>
      </c>
      <c r="W77">
        <v>79.496</v>
      </c>
      <c r="X77">
        <v>0.221008453255508</v>
      </c>
      <c r="Y77">
        <v>-61.9267120000001</v>
      </c>
      <c r="Z77">
        <v>0</v>
      </c>
      <c r="AA77">
        <v>0.4678</v>
      </c>
      <c r="AB77">
        <v>0.79181439</v>
      </c>
      <c r="AC77">
        <v>0.590795022050559</v>
      </c>
      <c r="AD77">
        <v>-0.32401439</v>
      </c>
      <c r="AE77">
        <v>0</v>
      </c>
      <c r="AF77">
        <v>-0.0402930000000001</v>
      </c>
      <c r="AG77">
        <v>9.6</v>
      </c>
      <c r="AH77">
        <v>-0.00419718750000001</v>
      </c>
      <c r="AI77">
        <v>-9.640293</v>
      </c>
      <c r="AJ77">
        <v>0</v>
      </c>
      <c r="AK77">
        <v>0.719354999999998</v>
      </c>
      <c r="AL77">
        <v>0</v>
      </c>
      <c r="AM77" t="s">
        <v>29</v>
      </c>
      <c r="AN77">
        <v>0.719354999999998</v>
      </c>
      <c r="AO77">
        <v>0</v>
      </c>
      <c r="AP77">
        <v>0.88139</v>
      </c>
      <c r="AQ77">
        <v>0</v>
      </c>
      <c r="AR77" t="s">
        <v>29</v>
      </c>
      <c r="AS77">
        <v>0.88139</v>
      </c>
      <c r="AT77">
        <v>0</v>
      </c>
      <c r="AU77">
        <v>2.3707</v>
      </c>
      <c r="AV77">
        <v>1.5</v>
      </c>
      <c r="AW77">
        <v>1.58046666666667</v>
      </c>
      <c r="AX77">
        <v>0.870699999999999</v>
      </c>
      <c r="AY77">
        <v>0</v>
      </c>
    </row>
    <row r="78" spans="1:51">
      <c r="A78" t="s">
        <v>96</v>
      </c>
      <c r="B78">
        <v>14.410592</v>
      </c>
      <c r="C78">
        <v>13.83595817</v>
      </c>
      <c r="D78">
        <v>1.04153191437409</v>
      </c>
      <c r="E78">
        <v>0.574633829999973</v>
      </c>
      <c r="F78">
        <v>10.793553</v>
      </c>
      <c r="G78">
        <v>9.90745199999999</v>
      </c>
      <c r="H78">
        <v>11.9219</v>
      </c>
      <c r="I78">
        <v>0.831029617762269</v>
      </c>
      <c r="J78">
        <v>-2.01444800000001</v>
      </c>
      <c r="K78">
        <v>8.76</v>
      </c>
      <c r="L78">
        <v>2.302814</v>
      </c>
      <c r="M78">
        <v>2.334701</v>
      </c>
      <c r="N78">
        <v>0.986342148309355</v>
      </c>
      <c r="O78">
        <v>-0.0318869999999998</v>
      </c>
      <c r="P78">
        <v>1.304553</v>
      </c>
      <c r="Q78">
        <v>0.444799999999998</v>
      </c>
      <c r="R78">
        <v>0.8195</v>
      </c>
      <c r="S78">
        <v>0.542769981696154</v>
      </c>
      <c r="T78">
        <v>-0.374700000000002</v>
      </c>
      <c r="U78">
        <v>0.305999999999999</v>
      </c>
      <c r="V78">
        <v>0</v>
      </c>
      <c r="W78">
        <v>-2</v>
      </c>
      <c r="X78">
        <v>0</v>
      </c>
      <c r="Y78">
        <v>2</v>
      </c>
      <c r="Z78">
        <v>0</v>
      </c>
      <c r="AA78">
        <v>1.75552599999999</v>
      </c>
      <c r="AB78">
        <v>0.75985717</v>
      </c>
      <c r="AC78">
        <v>2.3103368229058</v>
      </c>
      <c r="AD78">
        <v>0.995668829999989</v>
      </c>
      <c r="AE78">
        <v>0.423</v>
      </c>
      <c r="AF78">
        <v>0</v>
      </c>
      <c r="AG78">
        <v>0</v>
      </c>
      <c r="AH78" t="s">
        <v>29</v>
      </c>
      <c r="AI78">
        <v>0</v>
      </c>
      <c r="AJ78">
        <v>0</v>
      </c>
      <c r="AK78">
        <v>0.016169</v>
      </c>
      <c r="AL78">
        <v>0.02</v>
      </c>
      <c r="AM78">
        <v>0.80845</v>
      </c>
      <c r="AN78">
        <v>-0.003831</v>
      </c>
      <c r="AO78">
        <v>0.023034</v>
      </c>
      <c r="AP78">
        <v>1.55253</v>
      </c>
      <c r="AQ78">
        <v>0.77</v>
      </c>
      <c r="AR78">
        <v>2.01627272727272</v>
      </c>
      <c r="AS78">
        <v>0.782529999999997</v>
      </c>
      <c r="AT78">
        <v>1.05495</v>
      </c>
      <c r="AU78">
        <v>0.363859999999999</v>
      </c>
      <c r="AV78">
        <v>0.53</v>
      </c>
      <c r="AW78">
        <v>0.68652830188679</v>
      </c>
      <c r="AX78">
        <v>-0.166140000000001</v>
      </c>
      <c r="AY78">
        <v>0.1126</v>
      </c>
    </row>
    <row r="79" spans="1:51">
      <c r="A79" t="s">
        <v>183</v>
      </c>
      <c r="B79">
        <v>76.4429559999996</v>
      </c>
      <c r="C79">
        <v>176.17947687</v>
      </c>
      <c r="D79">
        <v>0.433892513237542</v>
      </c>
      <c r="E79">
        <v>-99.7365208700004</v>
      </c>
      <c r="F79">
        <v>58.833691</v>
      </c>
      <c r="G79">
        <v>25.055243</v>
      </c>
      <c r="H79">
        <v>40.6455</v>
      </c>
      <c r="I79">
        <v>0.616433381309123</v>
      </c>
      <c r="J79">
        <v>-15.590257</v>
      </c>
      <c r="K79">
        <v>15.222535</v>
      </c>
      <c r="L79">
        <v>8.60950999999999</v>
      </c>
      <c r="M79">
        <v>9.664639</v>
      </c>
      <c r="N79">
        <v>0.89082582391334</v>
      </c>
      <c r="O79">
        <v>-1.055129</v>
      </c>
      <c r="P79">
        <v>2.968914</v>
      </c>
      <c r="Q79">
        <v>1.0375</v>
      </c>
      <c r="R79">
        <v>1.758</v>
      </c>
      <c r="S79">
        <v>0.590159271899885</v>
      </c>
      <c r="T79">
        <v>-0.720500000000002</v>
      </c>
      <c r="U79">
        <v>0.693699999999999</v>
      </c>
      <c r="V79">
        <v>38.5455799999997</v>
      </c>
      <c r="W79">
        <v>121.808</v>
      </c>
      <c r="X79">
        <v>0.316445389465385</v>
      </c>
      <c r="Y79">
        <v>-83.2624200000003</v>
      </c>
      <c r="Z79">
        <v>38.736889</v>
      </c>
      <c r="AA79">
        <v>3.19512299999999</v>
      </c>
      <c r="AB79">
        <v>2.30333787</v>
      </c>
      <c r="AC79">
        <v>1.38717078445812</v>
      </c>
      <c r="AD79">
        <v>0.891785129999988</v>
      </c>
      <c r="AE79">
        <v>1.211653</v>
      </c>
      <c r="AF79">
        <v>0.85512</v>
      </c>
      <c r="AG79">
        <v>9.96</v>
      </c>
      <c r="AH79">
        <v>0.085855421686747</v>
      </c>
      <c r="AI79">
        <v>-9.10488</v>
      </c>
      <c r="AJ79">
        <v>0</v>
      </c>
      <c r="AK79">
        <v>0.735523999999998</v>
      </c>
      <c r="AL79">
        <v>4.02</v>
      </c>
      <c r="AM79">
        <v>0.182966169154228</v>
      </c>
      <c r="AN79">
        <v>-3.284476</v>
      </c>
      <c r="AO79">
        <v>0.023034</v>
      </c>
      <c r="AP79">
        <v>2.688874</v>
      </c>
      <c r="AQ79">
        <v>1.13</v>
      </c>
      <c r="AR79">
        <v>2.37953451327433</v>
      </c>
      <c r="AS79">
        <v>1.558874</v>
      </c>
      <c r="AT79">
        <v>1.773014</v>
      </c>
      <c r="AU79">
        <v>3.57816</v>
      </c>
      <c r="AV79">
        <v>4.41</v>
      </c>
      <c r="AW79">
        <v>0.811374149659864</v>
      </c>
      <c r="AX79">
        <v>-0.831840000000002</v>
      </c>
      <c r="AY79">
        <v>0.803</v>
      </c>
    </row>
    <row r="80" spans="1:51">
      <c r="A80" t="s">
        <v>98</v>
      </c>
      <c r="B80">
        <v>0</v>
      </c>
      <c r="C80">
        <v>0</v>
      </c>
      <c r="D80" t="s">
        <v>29</v>
      </c>
      <c r="E80">
        <v>0</v>
      </c>
      <c r="F80">
        <v>10.418447</v>
      </c>
      <c r="G80">
        <v>0</v>
      </c>
      <c r="H80">
        <v>0</v>
      </c>
      <c r="I80" t="s">
        <v>29</v>
      </c>
      <c r="J80">
        <v>0</v>
      </c>
      <c r="K80">
        <v>8.243511</v>
      </c>
      <c r="L80">
        <v>0</v>
      </c>
      <c r="M80">
        <v>0</v>
      </c>
      <c r="N80" t="s">
        <v>29</v>
      </c>
      <c r="O80">
        <v>0</v>
      </c>
      <c r="P80">
        <v>1.328607</v>
      </c>
      <c r="Q80">
        <v>0</v>
      </c>
      <c r="R80">
        <v>0</v>
      </c>
      <c r="S80" t="s">
        <v>29</v>
      </c>
      <c r="T80">
        <v>0</v>
      </c>
      <c r="U80">
        <v>0.3788</v>
      </c>
      <c r="V80">
        <v>0</v>
      </c>
      <c r="W80">
        <v>0</v>
      </c>
      <c r="X80" t="s">
        <v>29</v>
      </c>
      <c r="Y80">
        <v>0</v>
      </c>
      <c r="Z80">
        <v>0.467529000000001</v>
      </c>
      <c r="AA80">
        <v>0</v>
      </c>
      <c r="AB80">
        <v>0</v>
      </c>
      <c r="AC80" t="s">
        <v>29</v>
      </c>
      <c r="AD80">
        <v>0</v>
      </c>
      <c r="AE80">
        <v>0</v>
      </c>
      <c r="AF80">
        <v>0</v>
      </c>
      <c r="AG80">
        <v>0</v>
      </c>
      <c r="AH80" t="s">
        <v>29</v>
      </c>
      <c r="AI80">
        <v>0</v>
      </c>
      <c r="AJ80">
        <v>0</v>
      </c>
      <c r="AK80">
        <v>0</v>
      </c>
      <c r="AL80">
        <v>0</v>
      </c>
      <c r="AM80" t="s">
        <v>29</v>
      </c>
      <c r="AN80">
        <v>0</v>
      </c>
      <c r="AO80">
        <v>0</v>
      </c>
      <c r="AP80">
        <v>0</v>
      </c>
      <c r="AQ80">
        <v>0</v>
      </c>
      <c r="AR80" t="s">
        <v>29</v>
      </c>
      <c r="AS80">
        <v>0</v>
      </c>
      <c r="AT80">
        <v>0</v>
      </c>
      <c r="AU80">
        <v>0</v>
      </c>
      <c r="AV80">
        <v>0</v>
      </c>
      <c r="AW80" t="s">
        <v>29</v>
      </c>
      <c r="AX80">
        <v>0</v>
      </c>
      <c r="AY80">
        <v>0</v>
      </c>
    </row>
    <row r="81" spans="1:51">
      <c r="A81" t="s">
        <v>99</v>
      </c>
      <c r="B81">
        <v>2.88042599999999</v>
      </c>
      <c r="C81">
        <v>3.55220167</v>
      </c>
      <c r="D81">
        <v>0.81088470407706</v>
      </c>
      <c r="E81">
        <v>-0.671775670000011</v>
      </c>
      <c r="F81">
        <v>3.939722</v>
      </c>
      <c r="G81">
        <v>0.442</v>
      </c>
      <c r="H81">
        <v>0.8</v>
      </c>
      <c r="I81">
        <v>0.5525</v>
      </c>
      <c r="J81">
        <v>-0.358</v>
      </c>
      <c r="K81">
        <v>1.278</v>
      </c>
      <c r="L81">
        <v>0.126146</v>
      </c>
      <c r="M81">
        <v>0.136035</v>
      </c>
      <c r="N81">
        <v>0.92730547285625</v>
      </c>
      <c r="O81">
        <v>-0.00988899999999998</v>
      </c>
      <c r="P81">
        <v>0.249902000000001</v>
      </c>
      <c r="Q81">
        <v>0</v>
      </c>
      <c r="R81">
        <v>0.047</v>
      </c>
      <c r="S81">
        <v>0</v>
      </c>
      <c r="T81">
        <v>-0.047</v>
      </c>
      <c r="U81">
        <v>0.047</v>
      </c>
      <c r="V81">
        <v>2.31227999999999</v>
      </c>
      <c r="W81">
        <v>2.4875</v>
      </c>
      <c r="X81">
        <v>0.92955979899497</v>
      </c>
      <c r="Y81">
        <v>-0.175220000000011</v>
      </c>
      <c r="Z81">
        <v>2.12482</v>
      </c>
      <c r="AA81">
        <v>0</v>
      </c>
      <c r="AB81">
        <v>0.08166667</v>
      </c>
      <c r="AC81">
        <v>0</v>
      </c>
      <c r="AD81">
        <v>-0.08166667</v>
      </c>
      <c r="AE81">
        <v>0.24</v>
      </c>
      <c r="AF81">
        <v>0</v>
      </c>
      <c r="AG81">
        <v>0</v>
      </c>
      <c r="AH81" t="s">
        <v>29</v>
      </c>
      <c r="AI81">
        <v>0</v>
      </c>
      <c r="AJ81">
        <v>0</v>
      </c>
      <c r="AK81">
        <v>0.531777999999999</v>
      </c>
      <c r="AL81">
        <v>0.07</v>
      </c>
      <c r="AM81">
        <v>7.59682857142856</v>
      </c>
      <c r="AN81">
        <v>0.461777999999999</v>
      </c>
      <c r="AO81">
        <v>0</v>
      </c>
      <c r="AP81">
        <v>0.007</v>
      </c>
      <c r="AQ81">
        <v>0</v>
      </c>
      <c r="AR81" t="s">
        <v>29</v>
      </c>
      <c r="AS81">
        <v>0.007</v>
      </c>
      <c r="AT81">
        <v>0</v>
      </c>
      <c r="AU81">
        <v>0</v>
      </c>
      <c r="AV81">
        <v>0.4</v>
      </c>
      <c r="AW81">
        <v>0</v>
      </c>
      <c r="AX81">
        <v>-0.4</v>
      </c>
      <c r="AY81">
        <v>0</v>
      </c>
    </row>
    <row r="82" spans="1:51">
      <c r="A82" t="s">
        <v>100</v>
      </c>
      <c r="B82">
        <v>0</v>
      </c>
      <c r="C82">
        <v>0.226</v>
      </c>
      <c r="D82">
        <v>0</v>
      </c>
      <c r="E82">
        <v>-0.226</v>
      </c>
      <c r="F82">
        <v>0.291644999999999</v>
      </c>
      <c r="G82">
        <v>0</v>
      </c>
      <c r="H82">
        <v>0</v>
      </c>
      <c r="I82" t="s">
        <v>29</v>
      </c>
      <c r="J82">
        <v>0</v>
      </c>
      <c r="K82">
        <v>0</v>
      </c>
      <c r="L82">
        <v>0</v>
      </c>
      <c r="M82">
        <v>0</v>
      </c>
      <c r="N82" t="s">
        <v>29</v>
      </c>
      <c r="O82">
        <v>0</v>
      </c>
      <c r="P82">
        <v>0</v>
      </c>
      <c r="Q82">
        <v>0</v>
      </c>
      <c r="R82">
        <v>0</v>
      </c>
      <c r="S82" t="s">
        <v>29</v>
      </c>
      <c r="T82">
        <v>0</v>
      </c>
      <c r="U82">
        <v>0</v>
      </c>
      <c r="V82">
        <v>0</v>
      </c>
      <c r="W82">
        <v>0.226</v>
      </c>
      <c r="X82">
        <v>0</v>
      </c>
      <c r="Y82">
        <v>-0.226</v>
      </c>
      <c r="Z82">
        <v>0.271644999999999</v>
      </c>
      <c r="AA82">
        <v>0</v>
      </c>
      <c r="AB82">
        <v>0</v>
      </c>
      <c r="AC82" t="s">
        <v>29</v>
      </c>
      <c r="AD82">
        <v>0</v>
      </c>
      <c r="AE82">
        <v>0.02</v>
      </c>
      <c r="AF82">
        <v>0</v>
      </c>
      <c r="AG82">
        <v>0</v>
      </c>
      <c r="AH82" t="s">
        <v>29</v>
      </c>
      <c r="AI82">
        <v>0</v>
      </c>
      <c r="AJ82">
        <v>0</v>
      </c>
      <c r="AK82">
        <v>0</v>
      </c>
      <c r="AL82">
        <v>0</v>
      </c>
      <c r="AM82" t="s">
        <v>29</v>
      </c>
      <c r="AN82">
        <v>0</v>
      </c>
      <c r="AO82">
        <v>0</v>
      </c>
      <c r="AP82">
        <v>0</v>
      </c>
      <c r="AQ82">
        <v>0</v>
      </c>
      <c r="AR82" t="s">
        <v>29</v>
      </c>
      <c r="AS82">
        <v>0</v>
      </c>
      <c r="AT82">
        <v>0</v>
      </c>
      <c r="AU82">
        <v>0</v>
      </c>
      <c r="AV82">
        <v>0</v>
      </c>
      <c r="AW82" t="s">
        <v>29</v>
      </c>
      <c r="AX82">
        <v>0</v>
      </c>
      <c r="AY82">
        <v>0</v>
      </c>
    </row>
    <row r="83" spans="1:51">
      <c r="A83" t="s">
        <v>101</v>
      </c>
      <c r="B83">
        <v>0</v>
      </c>
      <c r="C83">
        <v>7.29528968</v>
      </c>
      <c r="D83">
        <v>0</v>
      </c>
      <c r="E83">
        <v>-7.29528968</v>
      </c>
      <c r="F83">
        <v>6.866394</v>
      </c>
      <c r="G83">
        <v>0</v>
      </c>
      <c r="H83">
        <v>1.33</v>
      </c>
      <c r="I83">
        <v>0</v>
      </c>
      <c r="J83">
        <v>-1.33</v>
      </c>
      <c r="K83">
        <v>0.873999999999998</v>
      </c>
      <c r="L83">
        <v>0</v>
      </c>
      <c r="M83">
        <v>0.322073</v>
      </c>
      <c r="N83">
        <v>0</v>
      </c>
      <c r="O83">
        <v>-0.322073</v>
      </c>
      <c r="P83">
        <v>0.217614</v>
      </c>
      <c r="Q83">
        <v>0</v>
      </c>
      <c r="R83">
        <v>0.044</v>
      </c>
      <c r="S83">
        <v>0</v>
      </c>
      <c r="T83">
        <v>-0.044</v>
      </c>
      <c r="U83">
        <v>0.0439999999999999</v>
      </c>
      <c r="V83">
        <v>0</v>
      </c>
      <c r="W83">
        <v>5.4838</v>
      </c>
      <c r="X83">
        <v>0</v>
      </c>
      <c r="Y83">
        <v>-5.4838</v>
      </c>
      <c r="Z83">
        <v>5.44578</v>
      </c>
      <c r="AA83">
        <v>0</v>
      </c>
      <c r="AB83">
        <v>0.11541668</v>
      </c>
      <c r="AC83">
        <v>0</v>
      </c>
      <c r="AD83">
        <v>-0.11541668</v>
      </c>
      <c r="AE83">
        <v>0.285</v>
      </c>
      <c r="AF83">
        <v>0</v>
      </c>
      <c r="AG83">
        <v>0</v>
      </c>
      <c r="AH83" t="s">
        <v>29</v>
      </c>
      <c r="AI83">
        <v>0</v>
      </c>
      <c r="AJ83">
        <v>0</v>
      </c>
      <c r="AK83">
        <v>0</v>
      </c>
      <c r="AL83">
        <v>0</v>
      </c>
      <c r="AM83" t="s">
        <v>29</v>
      </c>
      <c r="AN83">
        <v>0</v>
      </c>
      <c r="AO83">
        <v>0</v>
      </c>
      <c r="AP83">
        <v>0</v>
      </c>
      <c r="AQ83">
        <v>0</v>
      </c>
      <c r="AR83" t="s">
        <v>29</v>
      </c>
      <c r="AS83">
        <v>0</v>
      </c>
      <c r="AT83">
        <v>0</v>
      </c>
      <c r="AU83">
        <v>0</v>
      </c>
      <c r="AV83">
        <v>0</v>
      </c>
      <c r="AW83" t="s">
        <v>29</v>
      </c>
      <c r="AX83">
        <v>0</v>
      </c>
      <c r="AY83">
        <v>0</v>
      </c>
    </row>
    <row r="84" spans="1:51">
      <c r="A84" t="s">
        <v>102</v>
      </c>
      <c r="B84">
        <v>5.18812899999999</v>
      </c>
      <c r="C84">
        <v>10.39915869</v>
      </c>
      <c r="D84">
        <v>0.498898916216076</v>
      </c>
      <c r="E84">
        <v>-5.21102969000001</v>
      </c>
      <c r="F84">
        <v>7.55468399999999</v>
      </c>
      <c r="G84">
        <v>2.568479</v>
      </c>
      <c r="H84">
        <v>4.0024</v>
      </c>
      <c r="I84">
        <v>0.641734709174496</v>
      </c>
      <c r="J84">
        <v>-1.433921</v>
      </c>
      <c r="K84">
        <v>2.484884</v>
      </c>
      <c r="L84">
        <v>0.939027</v>
      </c>
      <c r="M84">
        <v>0.906092</v>
      </c>
      <c r="N84">
        <v>1.03634840612212</v>
      </c>
      <c r="O84">
        <v>0.032935</v>
      </c>
      <c r="P84">
        <v>0.745368999999998</v>
      </c>
      <c r="Q84">
        <v>0.0488999999999999</v>
      </c>
      <c r="R84">
        <v>0.0929</v>
      </c>
      <c r="S84">
        <v>0.52637244348762</v>
      </c>
      <c r="T84">
        <v>-0.0440000000000001</v>
      </c>
      <c r="U84">
        <v>0.0299999999999999</v>
      </c>
      <c r="V84">
        <v>1.29346899999999</v>
      </c>
      <c r="W84">
        <v>5.1936</v>
      </c>
      <c r="X84">
        <v>0.249050562230435</v>
      </c>
      <c r="Y84">
        <v>-3.90013100000001</v>
      </c>
      <c r="Z84">
        <v>4.19552099999999</v>
      </c>
      <c r="AA84">
        <v>0.338253999999998</v>
      </c>
      <c r="AB84">
        <v>0.20416669</v>
      </c>
      <c r="AC84">
        <v>1.65675409637095</v>
      </c>
      <c r="AD84">
        <v>0.134087309999998</v>
      </c>
      <c r="AE84">
        <v>0.0989099999999999</v>
      </c>
      <c r="AF84">
        <v>0.363428999999999</v>
      </c>
      <c r="AG84">
        <v>0.48</v>
      </c>
      <c r="AH84">
        <v>0.757143749999998</v>
      </c>
      <c r="AI84">
        <v>-0.116571000000001</v>
      </c>
      <c r="AJ84">
        <v>0.21</v>
      </c>
      <c r="AK84">
        <v>0</v>
      </c>
      <c r="AL84">
        <v>0</v>
      </c>
      <c r="AM84" t="s">
        <v>29</v>
      </c>
      <c r="AN84">
        <v>0</v>
      </c>
      <c r="AO84">
        <v>0</v>
      </c>
      <c r="AP84">
        <v>0</v>
      </c>
      <c r="AQ84">
        <v>0.04</v>
      </c>
      <c r="AR84">
        <v>0</v>
      </c>
      <c r="AS84">
        <v>-0.04</v>
      </c>
      <c r="AT84">
        <v>0.382329</v>
      </c>
      <c r="AU84">
        <v>2.402</v>
      </c>
      <c r="AV84">
        <v>3.8</v>
      </c>
      <c r="AW84">
        <v>0.632105263157895</v>
      </c>
      <c r="AX84">
        <v>-1.398</v>
      </c>
      <c r="AY84">
        <v>0.7064</v>
      </c>
    </row>
    <row r="85" spans="1:51">
      <c r="A85" t="s">
        <v>103</v>
      </c>
      <c r="B85">
        <v>23.7705269999999</v>
      </c>
      <c r="C85">
        <v>20.0910111</v>
      </c>
      <c r="D85">
        <v>1.18314239545664</v>
      </c>
      <c r="E85">
        <v>3.67951589999985</v>
      </c>
      <c r="F85">
        <v>7.14999999999999</v>
      </c>
      <c r="G85">
        <v>6.50069799999998</v>
      </c>
      <c r="H85">
        <v>14.7876</v>
      </c>
      <c r="I85">
        <v>0.439604668776541</v>
      </c>
      <c r="J85">
        <v>-8.28690200000002</v>
      </c>
      <c r="K85">
        <v>6.64999999999999</v>
      </c>
      <c r="L85">
        <v>3.098843</v>
      </c>
      <c r="M85">
        <v>3.600461</v>
      </c>
      <c r="N85">
        <v>0.860679507429743</v>
      </c>
      <c r="O85">
        <v>-0.501618</v>
      </c>
      <c r="P85">
        <v>0</v>
      </c>
      <c r="Q85">
        <v>0.1069</v>
      </c>
      <c r="R85">
        <v>0.1179</v>
      </c>
      <c r="S85">
        <v>0.906700593723493</v>
      </c>
      <c r="T85">
        <v>-0.0110000000000001</v>
      </c>
      <c r="U85">
        <v>0</v>
      </c>
      <c r="V85">
        <v>10.7860859999999</v>
      </c>
      <c r="W85">
        <v>0.8913</v>
      </c>
      <c r="X85">
        <v>12.1015213732749</v>
      </c>
      <c r="Y85">
        <v>9.8947859999999</v>
      </c>
      <c r="Z85">
        <v>0.5</v>
      </c>
      <c r="AA85">
        <v>3.278</v>
      </c>
      <c r="AB85">
        <v>0.6937501</v>
      </c>
      <c r="AC85">
        <v>4.72504436395756</v>
      </c>
      <c r="AD85">
        <v>2.5842499</v>
      </c>
      <c r="AE85">
        <v>0</v>
      </c>
      <c r="AF85">
        <v>4.601961</v>
      </c>
      <c r="AG85">
        <v>4</v>
      </c>
      <c r="AH85">
        <v>1.15049025</v>
      </c>
      <c r="AI85">
        <v>0.601960999999999</v>
      </c>
      <c r="AJ85">
        <v>0</v>
      </c>
      <c r="AK85">
        <v>0.180791999999999</v>
      </c>
      <c r="AL85">
        <v>2.5</v>
      </c>
      <c r="AM85">
        <v>0.0723167999999996</v>
      </c>
      <c r="AN85">
        <v>-2.319208</v>
      </c>
      <c r="AO85">
        <v>0</v>
      </c>
      <c r="AP85">
        <v>0.079542</v>
      </c>
      <c r="AQ85">
        <v>0.16</v>
      </c>
      <c r="AR85">
        <v>0.4971375</v>
      </c>
      <c r="AS85">
        <v>-0.080458</v>
      </c>
      <c r="AT85">
        <v>0.0689</v>
      </c>
      <c r="AU85">
        <v>0.77235</v>
      </c>
      <c r="AV85">
        <v>0.8</v>
      </c>
      <c r="AW85">
        <v>0.9654375</v>
      </c>
      <c r="AX85">
        <v>-0.02765</v>
      </c>
      <c r="AY85">
        <v>0</v>
      </c>
    </row>
    <row r="86" spans="1:51">
      <c r="A86" t="s">
        <v>104</v>
      </c>
      <c r="B86">
        <v>31.8390819999998</v>
      </c>
      <c r="C86">
        <v>41.56366114</v>
      </c>
      <c r="D86">
        <v>0.766031699968763</v>
      </c>
      <c r="E86">
        <v>-9.72457914000018</v>
      </c>
      <c r="F86">
        <v>36.220892</v>
      </c>
      <c r="G86">
        <v>9.51117699999998</v>
      </c>
      <c r="H86">
        <v>20.92</v>
      </c>
      <c r="I86">
        <v>0.454645172084129</v>
      </c>
      <c r="J86">
        <v>-11.408823</v>
      </c>
      <c r="K86">
        <v>19.530395</v>
      </c>
      <c r="L86">
        <v>4.164016</v>
      </c>
      <c r="M86">
        <v>4.964661</v>
      </c>
      <c r="N86">
        <v>0.838731184264142</v>
      </c>
      <c r="O86">
        <v>-0.800644999999999</v>
      </c>
      <c r="P86">
        <v>2.541492</v>
      </c>
      <c r="Q86">
        <v>0.1558</v>
      </c>
      <c r="R86">
        <v>0.3018</v>
      </c>
      <c r="S86">
        <v>0.516235917826374</v>
      </c>
      <c r="T86">
        <v>-0.146</v>
      </c>
      <c r="U86">
        <v>0.4998</v>
      </c>
      <c r="V86">
        <v>14.3918349999999</v>
      </c>
      <c r="W86">
        <v>14.2822</v>
      </c>
      <c r="X86">
        <v>1.00767633837923</v>
      </c>
      <c r="Y86">
        <v>0.109634999999882</v>
      </c>
      <c r="Z86">
        <v>13.005295</v>
      </c>
      <c r="AA86">
        <v>3.61625399999999</v>
      </c>
      <c r="AB86">
        <v>1.09500014</v>
      </c>
      <c r="AC86">
        <v>3.30251464625383</v>
      </c>
      <c r="AD86">
        <v>2.52125385999999</v>
      </c>
      <c r="AE86">
        <v>0.64391</v>
      </c>
      <c r="AF86">
        <v>4.96539</v>
      </c>
      <c r="AG86">
        <v>4.48</v>
      </c>
      <c r="AH86">
        <v>1.10834598214286</v>
      </c>
      <c r="AI86">
        <v>0.485389999999998</v>
      </c>
      <c r="AJ86">
        <v>0.21</v>
      </c>
      <c r="AK86">
        <v>0.712569999999998</v>
      </c>
      <c r="AL86">
        <v>2.57</v>
      </c>
      <c r="AM86">
        <v>0.277264591439688</v>
      </c>
      <c r="AN86">
        <v>-1.85743</v>
      </c>
      <c r="AO86">
        <v>0</v>
      </c>
      <c r="AP86">
        <v>0.086542</v>
      </c>
      <c r="AQ86">
        <v>0.2</v>
      </c>
      <c r="AR86">
        <v>0.43271</v>
      </c>
      <c r="AS86">
        <v>-0.113458</v>
      </c>
      <c r="AT86">
        <v>0.451229</v>
      </c>
      <c r="AU86">
        <v>3.17435</v>
      </c>
      <c r="AV86">
        <v>5</v>
      </c>
      <c r="AW86">
        <v>0.63487</v>
      </c>
      <c r="AX86">
        <v>-1.82565</v>
      </c>
      <c r="AY86">
        <v>0.7064</v>
      </c>
    </row>
    <row r="87" spans="1:51">
      <c r="A87" t="s">
        <v>105</v>
      </c>
      <c r="B87">
        <v>53.96103</v>
      </c>
      <c r="C87">
        <v>30.38120141</v>
      </c>
      <c r="D87">
        <v>1.77613219674185</v>
      </c>
      <c r="E87">
        <v>23.57982859</v>
      </c>
      <c r="F87">
        <v>0</v>
      </c>
      <c r="G87">
        <v>5.15156900000001</v>
      </c>
      <c r="H87">
        <v>3.85</v>
      </c>
      <c r="I87">
        <v>1.33806987012987</v>
      </c>
      <c r="J87">
        <v>1.30156900000001</v>
      </c>
      <c r="K87">
        <v>0</v>
      </c>
      <c r="L87">
        <v>2.01508699999999</v>
      </c>
      <c r="M87">
        <v>0.864462</v>
      </c>
      <c r="N87">
        <v>2.33103016673954</v>
      </c>
      <c r="O87">
        <v>1.15062499999999</v>
      </c>
      <c r="P87">
        <v>0</v>
      </c>
      <c r="Q87">
        <v>0.0585</v>
      </c>
      <c r="R87">
        <v>0.1388</v>
      </c>
      <c r="S87">
        <v>0.421469740634006</v>
      </c>
      <c r="T87">
        <v>-0.0803</v>
      </c>
      <c r="U87">
        <v>0</v>
      </c>
      <c r="V87">
        <v>46.434074</v>
      </c>
      <c r="W87">
        <v>25.244</v>
      </c>
      <c r="X87">
        <v>1.83941031532245</v>
      </c>
      <c r="Y87">
        <v>21.190074</v>
      </c>
      <c r="Z87">
        <v>0</v>
      </c>
      <c r="AA87">
        <v>0.301799999999999</v>
      </c>
      <c r="AB87">
        <v>0.28393941</v>
      </c>
      <c r="AC87">
        <v>1.06290282141531</v>
      </c>
      <c r="AD87">
        <v>0.0178605899999985</v>
      </c>
      <c r="AE87">
        <v>0</v>
      </c>
      <c r="AF87">
        <v>0</v>
      </c>
      <c r="AG87">
        <v>0</v>
      </c>
      <c r="AH87" t="s">
        <v>29</v>
      </c>
      <c r="AI87">
        <v>0</v>
      </c>
      <c r="AJ87">
        <v>0</v>
      </c>
      <c r="AK87">
        <v>1.5</v>
      </c>
      <c r="AL87">
        <v>3.33333333</v>
      </c>
      <c r="AM87">
        <v>0.45000000045</v>
      </c>
      <c r="AN87">
        <v>-1.83333333</v>
      </c>
      <c r="AO87">
        <v>0</v>
      </c>
      <c r="AP87">
        <v>0</v>
      </c>
      <c r="AQ87">
        <v>0</v>
      </c>
      <c r="AR87" t="s">
        <v>29</v>
      </c>
      <c r="AS87">
        <v>0</v>
      </c>
      <c r="AT87">
        <v>0</v>
      </c>
      <c r="AU87">
        <v>0</v>
      </c>
      <c r="AV87">
        <v>0</v>
      </c>
      <c r="AW87" t="s">
        <v>29</v>
      </c>
      <c r="AX87">
        <v>0</v>
      </c>
      <c r="AY87">
        <v>0</v>
      </c>
    </row>
    <row r="88" spans="1:51">
      <c r="A88" t="s">
        <v>107</v>
      </c>
      <c r="B88">
        <v>9.68401200000001</v>
      </c>
      <c r="C88">
        <v>0</v>
      </c>
      <c r="D88" t="s">
        <v>29</v>
      </c>
      <c r="E88">
        <v>9.68401200000001</v>
      </c>
      <c r="F88">
        <v>0</v>
      </c>
      <c r="G88">
        <v>5.72034600000001</v>
      </c>
      <c r="H88">
        <v>0</v>
      </c>
      <c r="I88" t="s">
        <v>29</v>
      </c>
      <c r="J88">
        <v>5.72034600000001</v>
      </c>
      <c r="K88">
        <v>0</v>
      </c>
      <c r="L88">
        <v>1.779166</v>
      </c>
      <c r="M88">
        <v>0</v>
      </c>
      <c r="N88" t="s">
        <v>29</v>
      </c>
      <c r="O88">
        <v>1.779166</v>
      </c>
      <c r="P88">
        <v>0</v>
      </c>
      <c r="Q88">
        <v>0.1355</v>
      </c>
      <c r="R88">
        <v>0</v>
      </c>
      <c r="S88" t="s">
        <v>29</v>
      </c>
      <c r="T88">
        <v>0.1355</v>
      </c>
      <c r="U88">
        <v>0</v>
      </c>
      <c r="V88">
        <v>1.5954</v>
      </c>
      <c r="W88">
        <v>0</v>
      </c>
      <c r="X88" t="s">
        <v>29</v>
      </c>
      <c r="Y88">
        <v>1.5954</v>
      </c>
      <c r="Z88">
        <v>0</v>
      </c>
      <c r="AA88">
        <v>0.4536</v>
      </c>
      <c r="AB88">
        <v>0</v>
      </c>
      <c r="AC88" t="s">
        <v>29</v>
      </c>
      <c r="AD88">
        <v>0.4536</v>
      </c>
      <c r="AE88">
        <v>0</v>
      </c>
      <c r="AF88">
        <v>1.4868349999999</v>
      </c>
      <c r="AG88">
        <v>0</v>
      </c>
      <c r="AH88" t="s">
        <v>29</v>
      </c>
      <c r="AI88">
        <v>1.4868349999999</v>
      </c>
      <c r="AJ88">
        <v>0</v>
      </c>
      <c r="AK88">
        <v>0</v>
      </c>
      <c r="AL88">
        <v>0</v>
      </c>
      <c r="AM88" t="s">
        <v>29</v>
      </c>
      <c r="AN88">
        <v>0</v>
      </c>
      <c r="AO88">
        <v>0</v>
      </c>
      <c r="AP88">
        <v>0.185838</v>
      </c>
      <c r="AQ88">
        <v>0</v>
      </c>
      <c r="AR88" t="s">
        <v>29</v>
      </c>
      <c r="AS88">
        <v>0.185838</v>
      </c>
      <c r="AT88">
        <v>0</v>
      </c>
      <c r="AU88">
        <v>0.5078</v>
      </c>
      <c r="AV88">
        <v>0</v>
      </c>
      <c r="AW88" t="s">
        <v>29</v>
      </c>
      <c r="AX88">
        <v>0.5078</v>
      </c>
      <c r="AY88">
        <v>0</v>
      </c>
    </row>
    <row r="89" spans="1:51">
      <c r="A89" t="s">
        <v>108</v>
      </c>
      <c r="B89">
        <v>5.35472799999999</v>
      </c>
      <c r="C89">
        <v>0</v>
      </c>
      <c r="D89" t="s">
        <v>29</v>
      </c>
      <c r="E89">
        <v>5.35472799999999</v>
      </c>
      <c r="F89">
        <v>0</v>
      </c>
      <c r="G89">
        <v>4.02103899999999</v>
      </c>
      <c r="H89">
        <v>0</v>
      </c>
      <c r="I89" t="s">
        <v>29</v>
      </c>
      <c r="J89">
        <v>4.02103899999999</v>
      </c>
      <c r="K89">
        <v>0</v>
      </c>
      <c r="L89">
        <v>0.291189</v>
      </c>
      <c r="M89">
        <v>0</v>
      </c>
      <c r="N89" t="s">
        <v>29</v>
      </c>
      <c r="O89">
        <v>0.291189</v>
      </c>
      <c r="P89">
        <v>0</v>
      </c>
      <c r="Q89">
        <v>0.0425</v>
      </c>
      <c r="R89">
        <v>0</v>
      </c>
      <c r="S89" t="s">
        <v>29</v>
      </c>
      <c r="T89">
        <v>0.0425</v>
      </c>
      <c r="U89">
        <v>0</v>
      </c>
      <c r="V89">
        <v>1</v>
      </c>
      <c r="W89">
        <v>0</v>
      </c>
      <c r="X89" t="s">
        <v>29</v>
      </c>
      <c r="Y89">
        <v>1</v>
      </c>
      <c r="Z89">
        <v>0</v>
      </c>
      <c r="AA89">
        <v>0</v>
      </c>
      <c r="AB89">
        <v>0</v>
      </c>
      <c r="AC89" t="s">
        <v>29</v>
      </c>
      <c r="AD89">
        <v>0</v>
      </c>
      <c r="AE89">
        <v>0</v>
      </c>
      <c r="AF89">
        <v>0</v>
      </c>
      <c r="AG89">
        <v>0</v>
      </c>
      <c r="AH89" t="s">
        <v>29</v>
      </c>
      <c r="AI89">
        <v>0</v>
      </c>
      <c r="AJ89">
        <v>0</v>
      </c>
      <c r="AK89">
        <v>0</v>
      </c>
      <c r="AL89">
        <v>0</v>
      </c>
      <c r="AM89" t="s">
        <v>29</v>
      </c>
      <c r="AN89">
        <v>0</v>
      </c>
      <c r="AO89">
        <v>0</v>
      </c>
      <c r="AP89">
        <v>0.082027</v>
      </c>
      <c r="AQ89">
        <v>0</v>
      </c>
      <c r="AR89" t="s">
        <v>29</v>
      </c>
      <c r="AS89">
        <v>0.082027</v>
      </c>
      <c r="AT89">
        <v>0</v>
      </c>
      <c r="AU89">
        <v>0.125</v>
      </c>
      <c r="AV89">
        <v>0</v>
      </c>
      <c r="AW89" t="s">
        <v>29</v>
      </c>
      <c r="AX89">
        <v>0.125</v>
      </c>
      <c r="AY89">
        <v>0</v>
      </c>
    </row>
    <row r="90" spans="1:51">
      <c r="A90" t="s">
        <v>109</v>
      </c>
      <c r="B90">
        <v>0</v>
      </c>
      <c r="C90">
        <v>0</v>
      </c>
      <c r="D90" t="s">
        <v>29</v>
      </c>
      <c r="E90">
        <v>0</v>
      </c>
      <c r="F90">
        <v>0</v>
      </c>
      <c r="G90">
        <v>0</v>
      </c>
      <c r="H90">
        <v>0</v>
      </c>
      <c r="I90" t="s">
        <v>29</v>
      </c>
      <c r="J90">
        <v>0</v>
      </c>
      <c r="K90">
        <v>0</v>
      </c>
      <c r="L90">
        <v>0</v>
      </c>
      <c r="M90">
        <v>0</v>
      </c>
      <c r="N90" t="s">
        <v>29</v>
      </c>
      <c r="O90">
        <v>0</v>
      </c>
      <c r="P90">
        <v>0</v>
      </c>
      <c r="Q90">
        <v>0</v>
      </c>
      <c r="R90">
        <v>0</v>
      </c>
      <c r="S90" t="s">
        <v>29</v>
      </c>
      <c r="T90">
        <v>0</v>
      </c>
      <c r="U90">
        <v>0</v>
      </c>
      <c r="V90">
        <v>0</v>
      </c>
      <c r="W90">
        <v>0</v>
      </c>
      <c r="X90" t="s">
        <v>29</v>
      </c>
      <c r="Y90">
        <v>0</v>
      </c>
      <c r="Z90">
        <v>0</v>
      </c>
      <c r="AA90">
        <v>0</v>
      </c>
      <c r="AB90">
        <v>0</v>
      </c>
      <c r="AC90" t="s">
        <v>29</v>
      </c>
      <c r="AD90">
        <v>0</v>
      </c>
      <c r="AE90">
        <v>0</v>
      </c>
      <c r="AF90">
        <v>0</v>
      </c>
      <c r="AG90">
        <v>0</v>
      </c>
      <c r="AH90" t="s">
        <v>29</v>
      </c>
      <c r="AI90">
        <v>0</v>
      </c>
      <c r="AJ90">
        <v>0</v>
      </c>
      <c r="AK90">
        <v>0</v>
      </c>
      <c r="AL90">
        <v>0</v>
      </c>
      <c r="AM90" t="s">
        <v>29</v>
      </c>
      <c r="AN90">
        <v>0</v>
      </c>
      <c r="AO90">
        <v>0</v>
      </c>
      <c r="AP90">
        <v>0</v>
      </c>
      <c r="AQ90">
        <v>0</v>
      </c>
      <c r="AR90" t="s">
        <v>29</v>
      </c>
      <c r="AS90">
        <v>0</v>
      </c>
      <c r="AT90">
        <v>0</v>
      </c>
      <c r="AU90">
        <v>0</v>
      </c>
      <c r="AV90">
        <v>0</v>
      </c>
      <c r="AW90" t="s">
        <v>29</v>
      </c>
      <c r="AX90">
        <v>0</v>
      </c>
      <c r="AY90">
        <v>0</v>
      </c>
    </row>
    <row r="91" spans="1:51">
      <c r="A91" t="s">
        <v>110</v>
      </c>
      <c r="B91">
        <v>0</v>
      </c>
      <c r="C91">
        <v>23.87733867</v>
      </c>
      <c r="D91">
        <v>0</v>
      </c>
      <c r="E91">
        <v>-23.87733867</v>
      </c>
      <c r="F91">
        <v>0</v>
      </c>
      <c r="G91">
        <v>0</v>
      </c>
      <c r="H91">
        <v>12.938</v>
      </c>
      <c r="I91">
        <v>0</v>
      </c>
      <c r="J91">
        <v>-12.938</v>
      </c>
      <c r="K91">
        <v>0</v>
      </c>
      <c r="L91">
        <v>0</v>
      </c>
      <c r="M91">
        <v>3.412222</v>
      </c>
      <c r="N91">
        <v>0</v>
      </c>
      <c r="O91">
        <v>-3.412222</v>
      </c>
      <c r="P91">
        <v>0</v>
      </c>
      <c r="Q91">
        <v>0</v>
      </c>
      <c r="R91">
        <v>0.12</v>
      </c>
      <c r="S91">
        <v>0</v>
      </c>
      <c r="T91">
        <v>-0.12</v>
      </c>
      <c r="U91">
        <v>0</v>
      </c>
      <c r="V91">
        <v>0</v>
      </c>
      <c r="W91">
        <v>6.8692</v>
      </c>
      <c r="X91">
        <v>0</v>
      </c>
      <c r="Y91">
        <v>-6.8692</v>
      </c>
      <c r="Z91">
        <v>0</v>
      </c>
      <c r="AA91">
        <v>0</v>
      </c>
      <c r="AB91">
        <v>0.53791667</v>
      </c>
      <c r="AC91">
        <v>0</v>
      </c>
      <c r="AD91">
        <v>-0.53791667</v>
      </c>
      <c r="AE91">
        <v>0</v>
      </c>
      <c r="AF91">
        <v>0</v>
      </c>
      <c r="AG91">
        <v>11.25</v>
      </c>
      <c r="AH91">
        <v>0</v>
      </c>
      <c r="AI91">
        <v>-11.25</v>
      </c>
      <c r="AJ91">
        <v>0</v>
      </c>
      <c r="AK91">
        <v>0</v>
      </c>
      <c r="AL91">
        <v>0</v>
      </c>
      <c r="AM91" t="s">
        <v>29</v>
      </c>
      <c r="AN91">
        <v>0</v>
      </c>
      <c r="AO91">
        <v>0</v>
      </c>
      <c r="AP91">
        <v>0</v>
      </c>
      <c r="AQ91">
        <v>0</v>
      </c>
      <c r="AR91" t="s">
        <v>29</v>
      </c>
      <c r="AS91">
        <v>0</v>
      </c>
      <c r="AT91">
        <v>0</v>
      </c>
      <c r="AU91">
        <v>0</v>
      </c>
      <c r="AV91">
        <v>0</v>
      </c>
      <c r="AW91" t="s">
        <v>29</v>
      </c>
      <c r="AX91">
        <v>0</v>
      </c>
      <c r="AY91">
        <v>0</v>
      </c>
    </row>
    <row r="92" spans="1:51">
      <c r="A92" t="s">
        <v>111</v>
      </c>
      <c r="B92">
        <v>0</v>
      </c>
      <c r="C92">
        <v>18</v>
      </c>
      <c r="D92">
        <v>0</v>
      </c>
      <c r="E92">
        <v>-18</v>
      </c>
      <c r="F92">
        <v>0</v>
      </c>
      <c r="G92">
        <v>0</v>
      </c>
      <c r="H92">
        <v>0</v>
      </c>
      <c r="I92" t="s">
        <v>29</v>
      </c>
      <c r="J92">
        <v>0</v>
      </c>
      <c r="K92">
        <v>0</v>
      </c>
      <c r="L92">
        <v>0</v>
      </c>
      <c r="M92">
        <v>0</v>
      </c>
      <c r="N92" t="s">
        <v>29</v>
      </c>
      <c r="O92">
        <v>0</v>
      </c>
      <c r="P92">
        <v>0</v>
      </c>
      <c r="Q92">
        <v>0</v>
      </c>
      <c r="R92">
        <v>0</v>
      </c>
      <c r="S92" t="s">
        <v>29</v>
      </c>
      <c r="T92">
        <v>0</v>
      </c>
      <c r="U92">
        <v>0</v>
      </c>
      <c r="V92">
        <v>0</v>
      </c>
      <c r="W92">
        <v>18</v>
      </c>
      <c r="X92">
        <v>0</v>
      </c>
      <c r="Y92">
        <v>-18</v>
      </c>
      <c r="Z92">
        <v>0</v>
      </c>
      <c r="AA92">
        <v>0</v>
      </c>
      <c r="AB92">
        <v>0</v>
      </c>
      <c r="AC92" t="s">
        <v>29</v>
      </c>
      <c r="AD92">
        <v>0</v>
      </c>
      <c r="AE92">
        <v>0</v>
      </c>
      <c r="AF92">
        <v>0</v>
      </c>
      <c r="AG92">
        <v>9</v>
      </c>
      <c r="AH92">
        <v>0</v>
      </c>
      <c r="AI92">
        <v>-9</v>
      </c>
      <c r="AJ92">
        <v>0</v>
      </c>
      <c r="AK92">
        <v>0</v>
      </c>
      <c r="AL92">
        <v>0</v>
      </c>
      <c r="AM92" t="s">
        <v>29</v>
      </c>
      <c r="AN92">
        <v>0</v>
      </c>
      <c r="AO92">
        <v>0</v>
      </c>
      <c r="AP92">
        <v>0</v>
      </c>
      <c r="AQ92">
        <v>0</v>
      </c>
      <c r="AR92" t="s">
        <v>29</v>
      </c>
      <c r="AS92">
        <v>0</v>
      </c>
      <c r="AT92">
        <v>0</v>
      </c>
      <c r="AU92">
        <v>0</v>
      </c>
      <c r="AV92">
        <v>0</v>
      </c>
      <c r="AW92" t="s">
        <v>29</v>
      </c>
      <c r="AX92">
        <v>0</v>
      </c>
      <c r="AY92">
        <v>0</v>
      </c>
    </row>
    <row r="93" spans="1:51">
      <c r="A93" t="s">
        <v>184</v>
      </c>
      <c r="B93">
        <v>0</v>
      </c>
      <c r="C93">
        <v>0</v>
      </c>
      <c r="D93" t="s">
        <v>29</v>
      </c>
      <c r="E93">
        <v>0</v>
      </c>
      <c r="F93">
        <v>0</v>
      </c>
      <c r="G93">
        <v>0</v>
      </c>
      <c r="H93">
        <v>0</v>
      </c>
      <c r="I93" t="s">
        <v>29</v>
      </c>
      <c r="J93">
        <v>0</v>
      </c>
      <c r="K93">
        <v>0</v>
      </c>
      <c r="L93">
        <v>0</v>
      </c>
      <c r="M93">
        <v>0</v>
      </c>
      <c r="N93" t="s">
        <v>29</v>
      </c>
      <c r="O93">
        <v>0</v>
      </c>
      <c r="P93">
        <v>0</v>
      </c>
      <c r="Q93">
        <v>0</v>
      </c>
      <c r="R93">
        <v>0</v>
      </c>
      <c r="S93" t="s">
        <v>29</v>
      </c>
      <c r="T93">
        <v>0</v>
      </c>
      <c r="U93">
        <v>0</v>
      </c>
      <c r="V93">
        <v>0</v>
      </c>
      <c r="W93">
        <v>0</v>
      </c>
      <c r="X93" t="s">
        <v>29</v>
      </c>
      <c r="Y93">
        <v>0</v>
      </c>
      <c r="Z93">
        <v>0</v>
      </c>
      <c r="AA93">
        <v>0</v>
      </c>
      <c r="AB93">
        <v>0</v>
      </c>
      <c r="AC93" t="s">
        <v>29</v>
      </c>
      <c r="AD93">
        <v>0</v>
      </c>
      <c r="AE93">
        <v>0</v>
      </c>
      <c r="AF93">
        <v>0</v>
      </c>
      <c r="AG93">
        <v>0</v>
      </c>
      <c r="AH93" t="s">
        <v>29</v>
      </c>
      <c r="AI93">
        <v>0</v>
      </c>
      <c r="AJ93">
        <v>0</v>
      </c>
      <c r="AK93">
        <v>0</v>
      </c>
      <c r="AL93">
        <v>0</v>
      </c>
      <c r="AM93" t="s">
        <v>29</v>
      </c>
      <c r="AN93">
        <v>0</v>
      </c>
      <c r="AO93">
        <v>0</v>
      </c>
      <c r="AP93">
        <v>0</v>
      </c>
      <c r="AQ93">
        <v>0</v>
      </c>
      <c r="AR93" t="s">
        <v>29</v>
      </c>
      <c r="AS93">
        <v>0</v>
      </c>
      <c r="AT93">
        <v>0</v>
      </c>
      <c r="AU93">
        <v>0</v>
      </c>
      <c r="AV93">
        <v>0</v>
      </c>
      <c r="AW93" t="s">
        <v>29</v>
      </c>
      <c r="AX93">
        <v>0</v>
      </c>
      <c r="AY93">
        <v>0</v>
      </c>
    </row>
    <row r="94" spans="1:51">
      <c r="A94" t="s">
        <v>112</v>
      </c>
      <c r="B94">
        <v>68.99977</v>
      </c>
      <c r="C94">
        <v>72.25854008</v>
      </c>
      <c r="D94">
        <v>0.954901246601549</v>
      </c>
      <c r="E94">
        <v>-3.25877008000002</v>
      </c>
      <c r="F94">
        <v>0</v>
      </c>
      <c r="G94">
        <v>14.892954</v>
      </c>
      <c r="H94">
        <v>16.788</v>
      </c>
      <c r="I94">
        <v>0.88711901358113</v>
      </c>
      <c r="J94">
        <v>-1.895046</v>
      </c>
      <c r="K94">
        <v>0</v>
      </c>
      <c r="L94">
        <v>4.085442</v>
      </c>
      <c r="M94">
        <v>4.276684</v>
      </c>
      <c r="N94">
        <v>0.955282644216874</v>
      </c>
      <c r="O94">
        <v>-0.191242000000003</v>
      </c>
      <c r="P94">
        <v>0</v>
      </c>
      <c r="Q94">
        <v>0.2365</v>
      </c>
      <c r="R94">
        <v>0.2588</v>
      </c>
      <c r="S94">
        <v>0.913833075734157</v>
      </c>
      <c r="T94">
        <v>-0.0223000000000001</v>
      </c>
      <c r="U94">
        <v>0</v>
      </c>
      <c r="V94">
        <v>49.029474</v>
      </c>
      <c r="W94">
        <v>50.1132</v>
      </c>
      <c r="X94">
        <v>0.978374440267234</v>
      </c>
      <c r="Y94">
        <v>-1.08372600000004</v>
      </c>
      <c r="Z94">
        <v>0</v>
      </c>
      <c r="AA94">
        <v>0.755399999999999</v>
      </c>
      <c r="AB94">
        <v>0.82185608</v>
      </c>
      <c r="AC94">
        <v>0.919139029792173</v>
      </c>
      <c r="AD94">
        <v>-0.0664560800000015</v>
      </c>
      <c r="AE94">
        <v>0</v>
      </c>
      <c r="AF94">
        <v>1.4868349999999</v>
      </c>
      <c r="AG94">
        <v>20.25</v>
      </c>
      <c r="AH94">
        <v>0.073423950617279</v>
      </c>
      <c r="AI94">
        <v>-18.7631650000001</v>
      </c>
      <c r="AJ94">
        <v>0</v>
      </c>
      <c r="AK94">
        <v>1.5</v>
      </c>
      <c r="AL94">
        <v>3.33333333</v>
      </c>
      <c r="AM94">
        <v>0.45000000045</v>
      </c>
      <c r="AN94">
        <v>-1.83333333</v>
      </c>
      <c r="AO94">
        <v>0</v>
      </c>
      <c r="AP94">
        <v>0.267865</v>
      </c>
      <c r="AQ94">
        <v>0</v>
      </c>
      <c r="AR94" t="s">
        <v>29</v>
      </c>
      <c r="AS94">
        <v>0.267865</v>
      </c>
      <c r="AT94">
        <v>0</v>
      </c>
      <c r="AU94">
        <v>0.6328</v>
      </c>
      <c r="AV94">
        <v>0</v>
      </c>
      <c r="AW94" t="s">
        <v>29</v>
      </c>
      <c r="AX94">
        <v>0.6328</v>
      </c>
      <c r="AY94">
        <v>0</v>
      </c>
    </row>
    <row r="95" spans="1:51">
      <c r="A95" t="s">
        <v>113</v>
      </c>
      <c r="B95">
        <v>18.152952</v>
      </c>
      <c r="C95">
        <v>17.10321519</v>
      </c>
      <c r="D95">
        <v>1.0613765773475</v>
      </c>
      <c r="E95">
        <v>1.04973681000001</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-2</v>
      </c>
      <c r="X95">
        <v>0</v>
      </c>
      <c r="Y95">
        <v>2</v>
      </c>
      <c r="Z95">
        <v>0</v>
      </c>
      <c r="AA95">
        <v>0.854796</v>
      </c>
      <c r="AB95">
        <v>0.91710319</v>
      </c>
      <c r="AC95">
        <v>0.932060873106329</v>
      </c>
      <c r="AD95">
        <v>-0.0623071900000001</v>
      </c>
      <c r="AE95">
        <v>0.325</v>
      </c>
      <c r="AF95">
        <v>0</v>
      </c>
      <c r="AG95">
        <v>0</v>
      </c>
      <c r="AH95" t="s">
        <v>29</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185</v>
      </c>
      <c r="B96">
        <v>118.991804</v>
      </c>
      <c r="C96">
        <v>130.92541641</v>
      </c>
      <c r="D96">
        <v>0.908851827725875</v>
      </c>
      <c r="E96">
        <v>-11.9336124100002</v>
      </c>
      <c r="F96">
        <v>47.246957</v>
      </c>
      <c r="G96">
        <v>37.481038</v>
      </c>
      <c r="H96">
        <v>52.0754</v>
      </c>
      <c r="I96">
        <v>0.719745561243888</v>
      </c>
      <c r="J96">
        <v>-14.594362</v>
      </c>
      <c r="K96">
        <v>28.430395</v>
      </c>
      <c r="L96">
        <v>11.217107</v>
      </c>
      <c r="M96">
        <v>12.196457</v>
      </c>
      <c r="N96">
        <v>0.919702090533342</v>
      </c>
      <c r="O96">
        <v>-0.979349999999991</v>
      </c>
      <c r="P96">
        <v>3.97255699999999</v>
      </c>
      <c r="Q96">
        <v>1.6459</v>
      </c>
      <c r="R96">
        <v>1.4242</v>
      </c>
      <c r="S96">
        <v>1.15566633899733</v>
      </c>
      <c r="T96">
        <v>0.221699999999999</v>
      </c>
      <c r="U96">
        <v>0.8698</v>
      </c>
      <c r="V96">
        <v>63.4213089999998</v>
      </c>
      <c r="W96">
        <v>62.3954</v>
      </c>
      <c r="X96">
        <v>1.01644206143401</v>
      </c>
      <c r="Y96">
        <v>1.02590899999984</v>
      </c>
      <c r="Z96">
        <v>13.005295</v>
      </c>
      <c r="AA96">
        <v>5.22644999999999</v>
      </c>
      <c r="AB96">
        <v>2.83395941</v>
      </c>
      <c r="AC96">
        <v>1.84422189730656</v>
      </c>
      <c r="AD96">
        <v>2.39249058999999</v>
      </c>
      <c r="AE96">
        <v>0.96891</v>
      </c>
      <c r="AF96">
        <v>6.4522249999999</v>
      </c>
      <c r="AG96">
        <v>24.73</v>
      </c>
      <c r="AH96">
        <v>0.260906793368374</v>
      </c>
      <c r="AI96">
        <v>-18.2777750000001</v>
      </c>
      <c r="AJ96">
        <v>0.21</v>
      </c>
      <c r="AK96">
        <v>2.228739</v>
      </c>
      <c r="AL96">
        <v>5.92333333</v>
      </c>
      <c r="AM96">
        <v>0.376264322102568</v>
      </c>
      <c r="AN96">
        <v>-3.69459433</v>
      </c>
      <c r="AO96">
        <v>0.023034</v>
      </c>
      <c r="AP96">
        <v>1.325552</v>
      </c>
      <c r="AQ96">
        <v>1.825</v>
      </c>
      <c r="AR96">
        <v>0.726329863013698</v>
      </c>
      <c r="AS96">
        <v>-0.499448</v>
      </c>
      <c r="AT96">
        <v>4.100846</v>
      </c>
      <c r="AU96">
        <v>4.08015</v>
      </c>
      <c r="AV96">
        <v>8.45</v>
      </c>
      <c r="AW96">
        <v>0.482857988165681</v>
      </c>
      <c r="AX96">
        <v>-4.36985</v>
      </c>
      <c r="AY96">
        <v>1.0524</v>
      </c>
    </row>
    <row r="97" spans="1:51">
      <c r="A97" t="s">
        <v>115</v>
      </c>
      <c r="B97">
        <v>304.358211999999</v>
      </c>
      <c r="C97">
        <v>452.06755973</v>
      </c>
      <c r="D97">
        <v>0.673258245253827</v>
      </c>
      <c r="E97">
        <v>-147.709347730001</v>
      </c>
      <c r="F97">
        <v>141.215092</v>
      </c>
      <c r="G97">
        <v>107.074316</v>
      </c>
      <c r="H97">
        <v>178.315</v>
      </c>
      <c r="I97">
        <v>0.600478456663769</v>
      </c>
      <c r="J97">
        <v>-71.2406840000001</v>
      </c>
      <c r="K97">
        <v>35.39592</v>
      </c>
      <c r="L97">
        <v>37.661665</v>
      </c>
      <c r="M97">
        <v>44.112012</v>
      </c>
      <c r="N97">
        <v>0.853773457442839</v>
      </c>
      <c r="O97">
        <v>-6.45034700000002</v>
      </c>
      <c r="P97">
        <v>14.338736</v>
      </c>
      <c r="Q97">
        <v>4.6285</v>
      </c>
      <c r="R97">
        <v>5.2599</v>
      </c>
      <c r="S97">
        <v>0.879959695051236</v>
      </c>
      <c r="T97">
        <v>-0.631400000000004</v>
      </c>
      <c r="U97">
        <v>0.298799999999995</v>
      </c>
      <c r="V97">
        <v>144.727880999999</v>
      </c>
      <c r="W97">
        <v>213.4213</v>
      </c>
      <c r="X97">
        <v>0.678132318564265</v>
      </c>
      <c r="Y97">
        <v>-68.6934190000005</v>
      </c>
      <c r="Z97">
        <v>88.863598</v>
      </c>
      <c r="AA97">
        <v>10.26585</v>
      </c>
      <c r="AB97">
        <v>10.95934773</v>
      </c>
      <c r="AC97">
        <v>0.93672089369866</v>
      </c>
      <c r="AD97">
        <v>-0.693497730000022</v>
      </c>
      <c r="AE97">
        <v>2.318038</v>
      </c>
      <c r="AF97">
        <v>23.9362439999999</v>
      </c>
      <c r="AG97">
        <v>73.08</v>
      </c>
      <c r="AH97">
        <v>0.327534811165844</v>
      </c>
      <c r="AI97">
        <v>-49.1437560000001</v>
      </c>
      <c r="AJ97">
        <v>-120.858251</v>
      </c>
      <c r="AK97">
        <v>4.80252699999996</v>
      </c>
      <c r="AL97">
        <v>17.65333333</v>
      </c>
      <c r="AM97">
        <v>0.272046469084598</v>
      </c>
      <c r="AN97">
        <v>-12.85080633</v>
      </c>
      <c r="AO97">
        <v>2.34949299999999</v>
      </c>
      <c r="AP97">
        <v>7.73770999999999</v>
      </c>
      <c r="AQ97">
        <v>12.735</v>
      </c>
      <c r="AR97">
        <v>0.607594032194738</v>
      </c>
      <c r="AS97">
        <v>-4.99729000000001</v>
      </c>
      <c r="AT97">
        <v>15.698513</v>
      </c>
      <c r="AU97">
        <v>12.291248</v>
      </c>
      <c r="AV97">
        <v>16.675</v>
      </c>
      <c r="AW97">
        <v>0.737106326836581</v>
      </c>
      <c r="AX97">
        <v>-4.38375200000001</v>
      </c>
      <c r="AY97">
        <v>3.4742</v>
      </c>
    </row>
    <row r="98" spans="1:51">
      <c r="A98" t="s">
        <v>116</v>
      </c>
      <c r="B98">
        <v>23.245559</v>
      </c>
      <c r="C98">
        <v>20.42367171</v>
      </c>
      <c r="D98">
        <v>1.13816748183522</v>
      </c>
      <c r="E98">
        <v>2.82188728999995</v>
      </c>
      <c r="F98">
        <v>7.81597</v>
      </c>
      <c r="G98">
        <v>10.73046</v>
      </c>
      <c r="H98">
        <v>5.6</v>
      </c>
      <c r="I98">
        <v>1.91615357142857</v>
      </c>
      <c r="J98">
        <v>5.13045999999997</v>
      </c>
      <c r="K98">
        <v>5.202794</v>
      </c>
      <c r="L98">
        <v>1.961229</v>
      </c>
      <c r="M98">
        <v>1.659305</v>
      </c>
      <c r="N98">
        <v>1.18195810896731</v>
      </c>
      <c r="O98">
        <v>0.301923999999998</v>
      </c>
      <c r="P98">
        <v>1.681176</v>
      </c>
      <c r="Q98">
        <v>0.5839</v>
      </c>
      <c r="R98">
        <v>0.3377</v>
      </c>
      <c r="S98">
        <v>1.72904945217649</v>
      </c>
      <c r="T98">
        <v>0.2462</v>
      </c>
      <c r="U98">
        <v>0.274699999999998</v>
      </c>
      <c r="V98">
        <v>0</v>
      </c>
      <c r="W98">
        <v>0</v>
      </c>
      <c r="X98" t="s">
        <v>29</v>
      </c>
      <c r="Y98">
        <v>0</v>
      </c>
      <c r="Z98">
        <v>0</v>
      </c>
      <c r="AA98">
        <v>9.96996999999999</v>
      </c>
      <c r="AB98">
        <v>12.82666671</v>
      </c>
      <c r="AC98">
        <v>0.777284560783601</v>
      </c>
      <c r="AD98">
        <v>-2.85669671000001</v>
      </c>
      <c r="AE98">
        <v>0.6573</v>
      </c>
      <c r="AF98">
        <v>0</v>
      </c>
      <c r="AG98">
        <v>0</v>
      </c>
      <c r="AH98" t="s">
        <v>29</v>
      </c>
      <c r="AI98">
        <v>0</v>
      </c>
      <c r="AJ98">
        <v>0</v>
      </c>
      <c r="AK98">
        <v>0.047462</v>
      </c>
      <c r="AL98">
        <v>0.06</v>
      </c>
      <c r="AM98">
        <v>0.791033333333333</v>
      </c>
      <c r="AN98">
        <v>-0.012538</v>
      </c>
      <c r="AO98">
        <v>0.0676149999999999</v>
      </c>
      <c r="AP98">
        <v>0.048425</v>
      </c>
      <c r="AQ98">
        <v>0.37</v>
      </c>
      <c r="AR98">
        <v>0.130878378378378</v>
      </c>
      <c r="AS98">
        <v>-0.321575</v>
      </c>
      <c r="AT98">
        <v>0.012206</v>
      </c>
      <c r="AU98">
        <v>0</v>
      </c>
      <c r="AV98">
        <v>0</v>
      </c>
      <c r="AW98" t="s">
        <v>29</v>
      </c>
      <c r="AX98">
        <v>0</v>
      </c>
      <c r="AY98">
        <v>0</v>
      </c>
    </row>
    <row r="99" spans="1:51">
      <c r="A99" t="s">
        <v>117</v>
      </c>
      <c r="B99">
        <v>13.303793</v>
      </c>
      <c r="C99">
        <v>12.79253994</v>
      </c>
      <c r="D99">
        <v>1.03996493756501</v>
      </c>
      <c r="E99">
        <v>0.511253059999982</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29</v>
      </c>
      <c r="Y99">
        <v>0</v>
      </c>
      <c r="Z99">
        <v>0</v>
      </c>
      <c r="AA99">
        <v>0.12</v>
      </c>
      <c r="AB99">
        <v>0.96056394</v>
      </c>
      <c r="AC99">
        <v>0.124926613422528</v>
      </c>
      <c r="AD99">
        <v>-0.84056394</v>
      </c>
      <c r="AE99">
        <v>0.739999999999999</v>
      </c>
      <c r="AF99">
        <v>0</v>
      </c>
      <c r="AG99">
        <v>0</v>
      </c>
      <c r="AH99" t="s">
        <v>29</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29</v>
      </c>
      <c r="AX99">
        <v>0</v>
      </c>
      <c r="AY99">
        <v>0</v>
      </c>
    </row>
    <row r="100" spans="1:51">
      <c r="A100" t="s">
        <v>118</v>
      </c>
      <c r="B100">
        <v>17.77533</v>
      </c>
      <c r="C100">
        <v>17.07568108</v>
      </c>
      <c r="D100">
        <v>1.04097341223007</v>
      </c>
      <c r="E100">
        <v>0.699648919999962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29</v>
      </c>
      <c r="Y100">
        <v>0</v>
      </c>
      <c r="Z100">
        <v>0</v>
      </c>
      <c r="AA100">
        <v>0.669999999999999</v>
      </c>
      <c r="AB100">
        <v>1.36250008</v>
      </c>
      <c r="AC100">
        <v>0.491743090393066</v>
      </c>
      <c r="AD100">
        <v>-0.692500080000001</v>
      </c>
      <c r="AE100">
        <v>0.995828999999999</v>
      </c>
      <c r="AF100">
        <v>0</v>
      </c>
      <c r="AG100">
        <v>0</v>
      </c>
      <c r="AH100" t="s">
        <v>29</v>
      </c>
      <c r="AI100">
        <v>0</v>
      </c>
      <c r="AJ100">
        <v>0</v>
      </c>
      <c r="AK100">
        <v>0.049087</v>
      </c>
      <c r="AL100">
        <v>0.06</v>
      </c>
      <c r="AM100">
        <v>0.818116666666667</v>
      </c>
      <c r="AN100">
        <v>-0.010913</v>
      </c>
      <c r="AO100">
        <v>0.0699299999999999</v>
      </c>
      <c r="AP100">
        <v>0.056582</v>
      </c>
      <c r="AQ100">
        <v>0.37</v>
      </c>
      <c r="AR100">
        <v>0.152924324324324</v>
      </c>
      <c r="AS100">
        <v>-0.313418</v>
      </c>
      <c r="AT100">
        <v>0.842856</v>
      </c>
      <c r="AU100">
        <v>0</v>
      </c>
      <c r="AV100">
        <v>0</v>
      </c>
      <c r="AW100" t="s">
        <v>29</v>
      </c>
      <c r="AX100">
        <v>0</v>
      </c>
      <c r="AY100">
        <v>0</v>
      </c>
    </row>
    <row r="101" spans="1:51">
      <c r="A101" t="s">
        <v>119</v>
      </c>
      <c r="B101">
        <v>5.345181</v>
      </c>
      <c r="C101">
        <v>7.80956468</v>
      </c>
      <c r="D101">
        <v>0.684440326576564</v>
      </c>
      <c r="E101">
        <v>-2.46438368</v>
      </c>
      <c r="F101">
        <v>7.33161599999998</v>
      </c>
      <c r="G101">
        <v>4.00165</v>
      </c>
      <c r="H101">
        <v>5.43</v>
      </c>
      <c r="I101">
        <v>0.73695211786372</v>
      </c>
      <c r="J101">
        <v>-1.42835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29</v>
      </c>
      <c r="Y101">
        <v>0</v>
      </c>
      <c r="Z101">
        <v>0</v>
      </c>
      <c r="AA101">
        <v>0.325024</v>
      </c>
      <c r="AB101">
        <v>0.94666668</v>
      </c>
      <c r="AC101">
        <v>0.343335206431898</v>
      </c>
      <c r="AD101">
        <v>-0.62164268</v>
      </c>
      <c r="AE101">
        <v>0.3475</v>
      </c>
      <c r="AF101">
        <v>0</v>
      </c>
      <c r="AG101">
        <v>0</v>
      </c>
      <c r="AH101" t="s">
        <v>29</v>
      </c>
      <c r="AI101">
        <v>0</v>
      </c>
      <c r="AJ101">
        <v>0</v>
      </c>
      <c r="AK101">
        <v>0.021652</v>
      </c>
      <c r="AL101">
        <v>0.03</v>
      </c>
      <c r="AM101">
        <v>0.721733333333333</v>
      </c>
      <c r="AN101">
        <v>-0.00834800000000001</v>
      </c>
      <c r="AO101">
        <v>0.030846</v>
      </c>
      <c r="AP101">
        <v>0.163932</v>
      </c>
      <c r="AQ101">
        <v>0</v>
      </c>
      <c r="AR101" t="s">
        <v>29</v>
      </c>
      <c r="AS101">
        <v>0.163932</v>
      </c>
      <c r="AT101">
        <v>0</v>
      </c>
      <c r="AU101">
        <v>0</v>
      </c>
      <c r="AV101">
        <v>0</v>
      </c>
      <c r="AW101" t="s">
        <v>29</v>
      </c>
      <c r="AX101">
        <v>0</v>
      </c>
      <c r="AY101">
        <v>0</v>
      </c>
    </row>
    <row r="102" spans="1:51">
      <c r="A102" t="s">
        <v>120</v>
      </c>
      <c r="B102">
        <v>31.323224</v>
      </c>
      <c r="C102">
        <v>29.90611874</v>
      </c>
      <c r="D102">
        <v>1.04738512785026</v>
      </c>
      <c r="E102">
        <v>1.41710526</v>
      </c>
      <c r="F102">
        <v>24.6091190000001</v>
      </c>
      <c r="G102">
        <v>20.255974</v>
      </c>
      <c r="H102">
        <v>21.62</v>
      </c>
      <c r="I102">
        <v>0.936909065679925</v>
      </c>
      <c r="J102">
        <v>-1.36402600000002</v>
      </c>
      <c r="K102">
        <v>20.8535000000001</v>
      </c>
      <c r="L102">
        <v>2.02915</v>
      </c>
      <c r="M102">
        <v>3.177052</v>
      </c>
      <c r="N102">
        <v>0.638689577633605</v>
      </c>
      <c r="O102">
        <v>-1.147902</v>
      </c>
      <c r="P102">
        <v>3.388019</v>
      </c>
      <c r="Q102">
        <v>0.488100000000008</v>
      </c>
      <c r="R102">
        <v>1.3224</v>
      </c>
      <c r="S102">
        <v>0.369101633393835</v>
      </c>
      <c r="T102">
        <v>-0.834299999999992</v>
      </c>
      <c r="U102">
        <v>-0.690399999999991</v>
      </c>
      <c r="V102">
        <v>0</v>
      </c>
      <c r="W102">
        <v>2.28</v>
      </c>
      <c r="X102">
        <v>0</v>
      </c>
      <c r="Y102">
        <v>-2.28</v>
      </c>
      <c r="Z102">
        <v>0</v>
      </c>
      <c r="AA102">
        <v>8.55</v>
      </c>
      <c r="AB102">
        <v>1.50666674</v>
      </c>
      <c r="AC102">
        <v>5.67477848485592</v>
      </c>
      <c r="AD102">
        <v>7.04333326</v>
      </c>
      <c r="AE102">
        <v>1.058</v>
      </c>
      <c r="AF102">
        <v>0</v>
      </c>
      <c r="AG102">
        <v>0</v>
      </c>
      <c r="AH102" t="s">
        <v>29</v>
      </c>
      <c r="AI102">
        <v>0</v>
      </c>
      <c r="AJ102">
        <v>0</v>
      </c>
      <c r="AK102">
        <v>0.016169</v>
      </c>
      <c r="AL102">
        <v>0.04</v>
      </c>
      <c r="AM102">
        <v>0.404225</v>
      </c>
      <c r="AN102">
        <v>-0.023831</v>
      </c>
      <c r="AO102">
        <v>0.073548</v>
      </c>
      <c r="AP102">
        <v>0.582404999999999</v>
      </c>
      <c r="AQ102">
        <v>0.9</v>
      </c>
      <c r="AR102">
        <v>0.647116666666665</v>
      </c>
      <c r="AS102">
        <v>-0.317595000000001</v>
      </c>
      <c r="AT102">
        <v>1.358194</v>
      </c>
      <c r="AU102">
        <v>0</v>
      </c>
      <c r="AV102">
        <v>0.2</v>
      </c>
      <c r="AW102">
        <v>0</v>
      </c>
      <c r="AX102">
        <v>-0.2</v>
      </c>
      <c r="AY102">
        <v>0.4849</v>
      </c>
    </row>
    <row r="103" spans="1:51">
      <c r="A103" t="s">
        <v>121</v>
      </c>
      <c r="B103">
        <v>14.3156480000001</v>
      </c>
      <c r="C103">
        <v>16.47738858</v>
      </c>
      <c r="D103">
        <v>0.868805632063335</v>
      </c>
      <c r="E103">
        <v>-2.16174057999991</v>
      </c>
      <c r="F103">
        <v>74.854357</v>
      </c>
      <c r="G103">
        <v>10.5095330000001</v>
      </c>
      <c r="H103">
        <v>12.33</v>
      </c>
      <c r="I103">
        <v>0.852354663422553</v>
      </c>
      <c r="J103">
        <v>-1.82046699999992</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29</v>
      </c>
      <c r="Y103">
        <v>0</v>
      </c>
      <c r="Z103">
        <v>0</v>
      </c>
      <c r="AA103">
        <v>0.342864999999999</v>
      </c>
      <c r="AB103">
        <v>0.98715158</v>
      </c>
      <c r="AC103">
        <v>0.347327611024032</v>
      </c>
      <c r="AD103">
        <v>-0.644286580000001</v>
      </c>
      <c r="AE103">
        <v>3.419896</v>
      </c>
      <c r="AF103">
        <v>0</v>
      </c>
      <c r="AG103">
        <v>0</v>
      </c>
      <c r="AH103" t="s">
        <v>29</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122</v>
      </c>
      <c r="B104">
        <v>12.738245</v>
      </c>
      <c r="C104">
        <v>10.54308665</v>
      </c>
      <c r="D104">
        <v>1.20820831914532</v>
      </c>
      <c r="E104">
        <v>2.19515835</v>
      </c>
      <c r="F104">
        <v>8.70975200000001</v>
      </c>
      <c r="G104">
        <v>10.6451</v>
      </c>
      <c r="H104">
        <v>7.95</v>
      </c>
      <c r="I104">
        <v>1.33900628930818</v>
      </c>
      <c r="J104">
        <v>2.6951</v>
      </c>
      <c r="K104">
        <v>6.79767500000001</v>
      </c>
      <c r="L104">
        <v>1.424545</v>
      </c>
      <c r="M104">
        <v>1.605239</v>
      </c>
      <c r="N104">
        <v>0.88743483057663</v>
      </c>
      <c r="O104">
        <v>-0.180694000000001</v>
      </c>
      <c r="P104">
        <v>1.304577</v>
      </c>
      <c r="Q104">
        <v>0.6511</v>
      </c>
      <c r="R104">
        <v>0.4313</v>
      </c>
      <c r="S104">
        <v>1.50962207280315</v>
      </c>
      <c r="T104">
        <v>0.2198</v>
      </c>
      <c r="U104">
        <v>0.282499999999998</v>
      </c>
      <c r="V104">
        <v>0</v>
      </c>
      <c r="W104">
        <v>0</v>
      </c>
      <c r="X104" t="s">
        <v>29</v>
      </c>
      <c r="Y104">
        <v>0</v>
      </c>
      <c r="Z104">
        <v>0</v>
      </c>
      <c r="AA104">
        <v>0.0175</v>
      </c>
      <c r="AB104">
        <v>0.55654765</v>
      </c>
      <c r="AC104">
        <v>0.0314438485186309</v>
      </c>
      <c r="AD104">
        <v>-0.53904765</v>
      </c>
      <c r="AE104">
        <v>0.325</v>
      </c>
      <c r="AF104">
        <v>0</v>
      </c>
      <c r="AG104">
        <v>0</v>
      </c>
      <c r="AH104" t="s">
        <v>29</v>
      </c>
      <c r="AI104">
        <v>0</v>
      </c>
      <c r="AJ104">
        <v>0</v>
      </c>
      <c r="AK104">
        <v>0.016169</v>
      </c>
      <c r="AL104">
        <v>0.02</v>
      </c>
      <c r="AM104">
        <v>0.80845</v>
      </c>
      <c r="AN104">
        <v>-0.003831</v>
      </c>
      <c r="AO104">
        <v>0.023034</v>
      </c>
      <c r="AP104">
        <v>0.056302</v>
      </c>
      <c r="AQ104">
        <v>0.57</v>
      </c>
      <c r="AR104">
        <v>0.0987754385964912</v>
      </c>
      <c r="AS104">
        <v>-0.513698</v>
      </c>
      <c r="AT104">
        <v>1.431958</v>
      </c>
      <c r="AU104">
        <v>0</v>
      </c>
      <c r="AV104">
        <v>0.204</v>
      </c>
      <c r="AW104">
        <v>0</v>
      </c>
      <c r="AX104">
        <v>-0.204</v>
      </c>
      <c r="AY104">
        <v>0</v>
      </c>
    </row>
    <row r="105" spans="1:51">
      <c r="A105" t="s">
        <v>123</v>
      </c>
      <c r="B105">
        <v>27.260528</v>
      </c>
      <c r="C105">
        <v>15.42678869</v>
      </c>
      <c r="D105">
        <v>1.76709025759009</v>
      </c>
      <c r="E105">
        <v>11.83373931</v>
      </c>
      <c r="F105">
        <v>21.1221529999999</v>
      </c>
      <c r="G105">
        <v>4.62140000000001</v>
      </c>
      <c r="H105">
        <v>13.28</v>
      </c>
      <c r="I105">
        <v>0.347996987951808</v>
      </c>
      <c r="J105">
        <v>-8.65859999999999</v>
      </c>
      <c r="K105">
        <v>15.7269999999999</v>
      </c>
      <c r="L105">
        <v>4.101128</v>
      </c>
      <c r="M105">
        <v>0.764522</v>
      </c>
      <c r="N105">
        <v>5.36430344712121</v>
      </c>
      <c r="O105">
        <v>3.336606</v>
      </c>
      <c r="P105">
        <v>4.029953</v>
      </c>
      <c r="Q105">
        <v>0.847999999999999</v>
      </c>
      <c r="R105">
        <v>0.9306</v>
      </c>
      <c r="S105">
        <v>0.911240060176229</v>
      </c>
      <c r="T105">
        <v>-0.082600000000001</v>
      </c>
      <c r="U105">
        <v>0.680199999999999</v>
      </c>
      <c r="V105">
        <v>0</v>
      </c>
      <c r="W105">
        <v>0</v>
      </c>
      <c r="X105" t="s">
        <v>29</v>
      </c>
      <c r="Y105">
        <v>0</v>
      </c>
      <c r="Z105">
        <v>0</v>
      </c>
      <c r="AA105">
        <v>17.69</v>
      </c>
      <c r="AB105">
        <v>0.45166669</v>
      </c>
      <c r="AC105">
        <v>39.1660496371782</v>
      </c>
      <c r="AD105">
        <v>17.23833331</v>
      </c>
      <c r="AE105">
        <v>0.684999999999999</v>
      </c>
      <c r="AF105">
        <v>0</v>
      </c>
      <c r="AG105">
        <v>0</v>
      </c>
      <c r="AH105" t="s">
        <v>29</v>
      </c>
      <c r="AI105">
        <v>0</v>
      </c>
      <c r="AJ105">
        <v>0</v>
      </c>
      <c r="AK105">
        <v>0.292121999999999</v>
      </c>
      <c r="AL105">
        <v>0.04</v>
      </c>
      <c r="AM105">
        <v>7.30304999999997</v>
      </c>
      <c r="AN105">
        <v>0.252121999999999</v>
      </c>
      <c r="AO105">
        <v>0.047637</v>
      </c>
      <c r="AP105">
        <v>0.332647</v>
      </c>
      <c r="AQ105">
        <v>1.75</v>
      </c>
      <c r="AR105">
        <v>0.190084</v>
      </c>
      <c r="AS105">
        <v>-1.417353</v>
      </c>
      <c r="AT105">
        <v>1.321303</v>
      </c>
      <c r="AU105">
        <v>0</v>
      </c>
      <c r="AV105">
        <v>1.6</v>
      </c>
      <c r="AW105">
        <v>0</v>
      </c>
      <c r="AX105">
        <v>-1.6</v>
      </c>
      <c r="AY105">
        <v>0</v>
      </c>
    </row>
    <row r="106" spans="1:51">
      <c r="A106" t="s">
        <v>124</v>
      </c>
      <c r="B106">
        <v>-0.378499999999981</v>
      </c>
      <c r="C106">
        <v>0</v>
      </c>
      <c r="D106" t="s">
        <v>29</v>
      </c>
      <c r="E106">
        <v>-0.378499999999981</v>
      </c>
      <c r="F106">
        <v>0</v>
      </c>
      <c r="G106">
        <v>9.4091401336982e-15</v>
      </c>
      <c r="H106">
        <v>0</v>
      </c>
      <c r="I106" t="s">
        <v>29</v>
      </c>
      <c r="J106">
        <v>9.4091401336982e-15</v>
      </c>
      <c r="K106">
        <v>0</v>
      </c>
      <c r="L106">
        <v>9.78210568103322e-15</v>
      </c>
      <c r="M106">
        <v>0</v>
      </c>
      <c r="N106" t="s">
        <v>29</v>
      </c>
      <c r="O106">
        <v>9.78210568103322e-15</v>
      </c>
      <c r="P106">
        <v>0</v>
      </c>
      <c r="Q106">
        <v>-4.16333634234434e-17</v>
      </c>
      <c r="R106">
        <v>0</v>
      </c>
      <c r="S106" t="s">
        <v>29</v>
      </c>
      <c r="T106">
        <v>-4.16333634234434e-17</v>
      </c>
      <c r="U106">
        <v>0</v>
      </c>
      <c r="V106">
        <v>0</v>
      </c>
      <c r="W106">
        <v>0</v>
      </c>
      <c r="X106" t="s">
        <v>29</v>
      </c>
      <c r="Y106">
        <v>0</v>
      </c>
      <c r="Z106">
        <v>0</v>
      </c>
      <c r="AA106">
        <v>-0.3785</v>
      </c>
      <c r="AB106">
        <v>0</v>
      </c>
      <c r="AC106" t="s">
        <v>29</v>
      </c>
      <c r="AD106">
        <v>-0.3785</v>
      </c>
      <c r="AE106">
        <v>0</v>
      </c>
      <c r="AF106">
        <v>0</v>
      </c>
      <c r="AG106">
        <v>0</v>
      </c>
      <c r="AH106" t="s">
        <v>29</v>
      </c>
      <c r="AI106">
        <v>0</v>
      </c>
      <c r="AJ106">
        <v>0</v>
      </c>
      <c r="AK106">
        <v>0</v>
      </c>
      <c r="AL106">
        <v>0</v>
      </c>
      <c r="AM106" t="s">
        <v>29</v>
      </c>
      <c r="AN106">
        <v>0</v>
      </c>
      <c r="AO106">
        <v>0</v>
      </c>
      <c r="AP106">
        <v>-2.23432383705813e-15</v>
      </c>
      <c r="AQ106">
        <v>0</v>
      </c>
      <c r="AR106" t="s">
        <v>29</v>
      </c>
      <c r="AS106">
        <v>-2.23432383705813e-15</v>
      </c>
      <c r="AT106">
        <v>0</v>
      </c>
      <c r="AU106">
        <v>0</v>
      </c>
      <c r="AV106">
        <v>0</v>
      </c>
      <c r="AW106" t="s">
        <v>29</v>
      </c>
      <c r="AX106">
        <v>0</v>
      </c>
      <c r="AY106">
        <v>0</v>
      </c>
    </row>
    <row r="107" spans="1:51">
      <c r="A107" t="s">
        <v>125</v>
      </c>
      <c r="B107">
        <v>0</v>
      </c>
      <c r="C107">
        <v>0</v>
      </c>
      <c r="D107" t="s">
        <v>29</v>
      </c>
      <c r="E107">
        <v>0</v>
      </c>
      <c r="F107">
        <v>0</v>
      </c>
      <c r="G107">
        <v>0</v>
      </c>
      <c r="H107">
        <v>0</v>
      </c>
      <c r="I107" t="s">
        <v>29</v>
      </c>
      <c r="J107">
        <v>0</v>
      </c>
      <c r="K107">
        <v>0</v>
      </c>
      <c r="L107">
        <v>0</v>
      </c>
      <c r="M107">
        <v>0</v>
      </c>
      <c r="N107" t="s">
        <v>29</v>
      </c>
      <c r="O107">
        <v>0</v>
      </c>
      <c r="P107">
        <v>0</v>
      </c>
      <c r="Q107">
        <v>0</v>
      </c>
      <c r="R107">
        <v>0</v>
      </c>
      <c r="S107" t="s">
        <v>29</v>
      </c>
      <c r="T107">
        <v>0</v>
      </c>
      <c r="U107">
        <v>0</v>
      </c>
      <c r="V107">
        <v>0</v>
      </c>
      <c r="W107">
        <v>0</v>
      </c>
      <c r="X107" t="s">
        <v>29</v>
      </c>
      <c r="Y107">
        <v>0</v>
      </c>
      <c r="Z107">
        <v>0</v>
      </c>
      <c r="AA107">
        <v>0</v>
      </c>
      <c r="AB107">
        <v>0</v>
      </c>
      <c r="AC107" t="s">
        <v>29</v>
      </c>
      <c r="AD107">
        <v>0</v>
      </c>
      <c r="AE107">
        <v>0</v>
      </c>
      <c r="AF107">
        <v>0</v>
      </c>
      <c r="AG107">
        <v>0</v>
      </c>
      <c r="AH107" t="s">
        <v>29</v>
      </c>
      <c r="AI107">
        <v>0</v>
      </c>
      <c r="AJ107">
        <v>0</v>
      </c>
      <c r="AK107">
        <v>0</v>
      </c>
      <c r="AL107">
        <v>0</v>
      </c>
      <c r="AM107" t="s">
        <v>29</v>
      </c>
      <c r="AN107">
        <v>0</v>
      </c>
      <c r="AO107">
        <v>0</v>
      </c>
      <c r="AP107">
        <v>0</v>
      </c>
      <c r="AQ107">
        <v>0</v>
      </c>
      <c r="AR107" t="s">
        <v>29</v>
      </c>
      <c r="AS107">
        <v>0</v>
      </c>
      <c r="AT107">
        <v>0</v>
      </c>
      <c r="AU107">
        <v>0</v>
      </c>
      <c r="AV107">
        <v>0</v>
      </c>
      <c r="AW107" t="s">
        <v>29</v>
      </c>
      <c r="AX107">
        <v>0</v>
      </c>
      <c r="AY107">
        <v>0</v>
      </c>
    </row>
    <row r="108" spans="1:51">
      <c r="A108" t="s">
        <v>126</v>
      </c>
      <c r="B108">
        <v>144.929008</v>
      </c>
      <c r="C108">
        <v>130.45484007</v>
      </c>
      <c r="D108">
        <v>1.110951559346</v>
      </c>
      <c r="E108">
        <v>14.47416793</v>
      </c>
      <c r="F108">
        <v>170.474226</v>
      </c>
      <c r="G108">
        <v>84.447803</v>
      </c>
      <c r="H108">
        <v>87.55</v>
      </c>
      <c r="I108">
        <v>0.964566567675614</v>
      </c>
      <c r="J108">
        <v>-3.102197</v>
      </c>
      <c r="K108">
        <v>131.639964</v>
      </c>
      <c r="L108">
        <v>17.891346</v>
      </c>
      <c r="M108">
        <v>15.64471</v>
      </c>
      <c r="N108">
        <v>1.1436035567294</v>
      </c>
      <c r="O108">
        <v>2.24663600000001</v>
      </c>
      <c r="P108">
        <v>25.682737</v>
      </c>
      <c r="Q108">
        <v>5.28300000000001</v>
      </c>
      <c r="R108">
        <v>5.3817</v>
      </c>
      <c r="S108">
        <v>0.98166007023803</v>
      </c>
      <c r="T108">
        <v>-0.0986999999999938</v>
      </c>
      <c r="U108">
        <v>4.92299999999999</v>
      </c>
      <c r="V108">
        <v>0</v>
      </c>
      <c r="W108">
        <v>2.28</v>
      </c>
      <c r="X108">
        <v>0</v>
      </c>
      <c r="Y108">
        <v>-2.28</v>
      </c>
      <c r="Z108">
        <v>0</v>
      </c>
      <c r="AA108">
        <v>37.306859</v>
      </c>
      <c r="AB108">
        <v>19.59843007</v>
      </c>
      <c r="AC108">
        <v>1.90356364600381</v>
      </c>
      <c r="AD108">
        <v>17.70842893</v>
      </c>
      <c r="AE108">
        <v>8.22852499999999</v>
      </c>
      <c r="AF108">
        <v>0</v>
      </c>
      <c r="AG108">
        <v>0</v>
      </c>
      <c r="AH108" t="s">
        <v>29</v>
      </c>
      <c r="AI108">
        <v>0</v>
      </c>
      <c r="AJ108">
        <v>0</v>
      </c>
      <c r="AK108">
        <v>0.534068999999999</v>
      </c>
      <c r="AL108">
        <v>0.31</v>
      </c>
      <c r="AM108">
        <v>1.72280322580645</v>
      </c>
      <c r="AN108">
        <v>0.224068999999999</v>
      </c>
      <c r="AO108">
        <v>0.379719</v>
      </c>
      <c r="AP108">
        <v>1.70474</v>
      </c>
      <c r="AQ108">
        <v>8.26</v>
      </c>
      <c r="AR108">
        <v>0.206384987893462</v>
      </c>
      <c r="AS108">
        <v>-6.55526</v>
      </c>
      <c r="AT108">
        <v>10.647273</v>
      </c>
      <c r="AU108">
        <v>0</v>
      </c>
      <c r="AV108">
        <v>2.104</v>
      </c>
      <c r="AW108">
        <v>0</v>
      </c>
      <c r="AX108">
        <v>-2.104</v>
      </c>
      <c r="AY108">
        <v>0.7172</v>
      </c>
    </row>
    <row r="109" spans="1:51">
      <c r="A109" t="s">
        <v>127</v>
      </c>
      <c r="B109">
        <v>449.287219999999</v>
      </c>
      <c r="C109">
        <v>582.5223998</v>
      </c>
      <c r="D109">
        <v>0.77127887297425</v>
      </c>
      <c r="E109">
        <v>-133.235179800001</v>
      </c>
      <c r="F109">
        <v>311.689318</v>
      </c>
      <c r="G109">
        <v>191.522119</v>
      </c>
      <c r="H109">
        <v>265.865</v>
      </c>
      <c r="I109">
        <v>0.720373569292686</v>
      </c>
      <c r="J109">
        <v>-74.3428810000001</v>
      </c>
      <c r="K109">
        <v>167.035884</v>
      </c>
      <c r="L109">
        <v>55.553011</v>
      </c>
      <c r="M109">
        <v>59.756722</v>
      </c>
      <c r="N109">
        <v>0.929652918377952</v>
      </c>
      <c r="O109">
        <v>-4.20371100000001</v>
      </c>
      <c r="P109">
        <v>40.021473</v>
      </c>
      <c r="Q109">
        <v>9.9115</v>
      </c>
      <c r="R109">
        <v>10.6416</v>
      </c>
      <c r="S109">
        <v>0.931391895955496</v>
      </c>
      <c r="T109">
        <v>-0.730099999999998</v>
      </c>
      <c r="U109">
        <v>5.22179999999999</v>
      </c>
      <c r="V109">
        <v>144.727880999999</v>
      </c>
      <c r="W109">
        <v>215.7013</v>
      </c>
      <c r="X109">
        <v>0.67096434282037</v>
      </c>
      <c r="Y109">
        <v>-70.9734190000005</v>
      </c>
      <c r="Z109">
        <v>88.863598</v>
      </c>
      <c r="AA109">
        <v>47.572709</v>
      </c>
      <c r="AB109">
        <v>30.5577778</v>
      </c>
      <c r="AC109">
        <v>1.55681179800973</v>
      </c>
      <c r="AD109">
        <v>17.0149312</v>
      </c>
      <c r="AE109">
        <v>10.546563</v>
      </c>
      <c r="AF109">
        <v>23.9362439999999</v>
      </c>
      <c r="AG109">
        <v>73.08</v>
      </c>
      <c r="AH109">
        <v>0.327534811165844</v>
      </c>
      <c r="AI109">
        <v>-49.1437560000001</v>
      </c>
      <c r="AJ109">
        <v>-120.858251</v>
      </c>
      <c r="AK109">
        <v>5.33659599999995</v>
      </c>
      <c r="AL109">
        <v>17.96333333</v>
      </c>
      <c r="AM109">
        <v>0.29708272412267</v>
      </c>
      <c r="AN109">
        <v>-12.62673733</v>
      </c>
      <c r="AO109">
        <v>2.72921199999999</v>
      </c>
      <c r="AP109">
        <v>9.44244999999999</v>
      </c>
      <c r="AQ109">
        <v>20.995</v>
      </c>
      <c r="AR109">
        <v>0.449747558942605</v>
      </c>
      <c r="AS109">
        <v>-11.55255</v>
      </c>
      <c r="AT109">
        <v>26.345786</v>
      </c>
      <c r="AU109">
        <v>12.291248</v>
      </c>
      <c r="AV109">
        <v>18.779</v>
      </c>
      <c r="AW109">
        <v>0.654520901006443</v>
      </c>
      <c r="AX109">
        <v>-6.48775200000001</v>
      </c>
      <c r="AY109">
        <v>4.1914</v>
      </c>
    </row>
    <row r="110" spans="1:51">
      <c r="A110" t="s">
        <v>128</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29</v>
      </c>
      <c r="Y110">
        <v>0</v>
      </c>
      <c r="Z110">
        <v>0</v>
      </c>
      <c r="AA110">
        <v>0.164</v>
      </c>
      <c r="AB110">
        <v>0.85233336</v>
      </c>
      <c r="AC110">
        <v>0.192412977945624</v>
      </c>
      <c r="AD110">
        <v>-0.68833336</v>
      </c>
      <c r="AE110">
        <v>0.817999999999999</v>
      </c>
      <c r="AF110">
        <v>0</v>
      </c>
      <c r="AG110">
        <v>0</v>
      </c>
      <c r="AH110" t="s">
        <v>29</v>
      </c>
      <c r="AI110">
        <v>0</v>
      </c>
      <c r="AJ110">
        <v>0</v>
      </c>
      <c r="AK110">
        <v>0</v>
      </c>
      <c r="AL110">
        <v>0.38798962</v>
      </c>
      <c r="AM110">
        <v>0</v>
      </c>
      <c r="AN110">
        <v>-0.38798962</v>
      </c>
      <c r="AO110">
        <v>0.1908</v>
      </c>
      <c r="AP110">
        <v>0</v>
      </c>
      <c r="AQ110">
        <v>0</v>
      </c>
      <c r="AR110" t="s">
        <v>29</v>
      </c>
      <c r="AS110">
        <v>0</v>
      </c>
      <c r="AT110">
        <v>0</v>
      </c>
      <c r="AU110">
        <v>0</v>
      </c>
      <c r="AV110">
        <v>0</v>
      </c>
      <c r="AW110" t="s">
        <v>29</v>
      </c>
      <c r="AX110">
        <v>0</v>
      </c>
      <c r="AY110">
        <v>0</v>
      </c>
    </row>
    <row r="111" spans="1:51">
      <c r="A111" t="s">
        <v>129</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29</v>
      </c>
      <c r="Y111">
        <v>0</v>
      </c>
      <c r="Z111">
        <v>0</v>
      </c>
      <c r="AA111">
        <v>0.124</v>
      </c>
      <c r="AB111">
        <v>0.70766669</v>
      </c>
      <c r="AC111">
        <v>0.175223734213066</v>
      </c>
      <c r="AD111">
        <v>-0.58366669</v>
      </c>
      <c r="AE111">
        <v>0.69</v>
      </c>
      <c r="AF111">
        <v>0</v>
      </c>
      <c r="AG111">
        <v>0</v>
      </c>
      <c r="AH111" t="s">
        <v>29</v>
      </c>
      <c r="AI111">
        <v>0</v>
      </c>
      <c r="AJ111">
        <v>0</v>
      </c>
      <c r="AK111">
        <v>0</v>
      </c>
      <c r="AL111">
        <v>0.27350334</v>
      </c>
      <c r="AM111">
        <v>0</v>
      </c>
      <c r="AN111">
        <v>-0.27350334</v>
      </c>
      <c r="AO111">
        <v>0.186399999999999</v>
      </c>
      <c r="AP111">
        <v>0</v>
      </c>
      <c r="AQ111">
        <v>0</v>
      </c>
      <c r="AR111" t="s">
        <v>29</v>
      </c>
      <c r="AS111">
        <v>0</v>
      </c>
      <c r="AT111">
        <v>0</v>
      </c>
      <c r="AU111">
        <v>0</v>
      </c>
      <c r="AV111">
        <v>0</v>
      </c>
      <c r="AW111" t="s">
        <v>29</v>
      </c>
      <c r="AX111">
        <v>0</v>
      </c>
      <c r="AY111">
        <v>0</v>
      </c>
    </row>
    <row r="112" spans="1:51">
      <c r="A112" t="s">
        <v>130</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29</v>
      </c>
      <c r="Y112">
        <v>0</v>
      </c>
      <c r="Z112">
        <v>0</v>
      </c>
      <c r="AA112">
        <v>0.0899999999999999</v>
      </c>
      <c r="AB112">
        <v>0.53033335</v>
      </c>
      <c r="AC112">
        <v>0.169704582975971</v>
      </c>
      <c r="AD112">
        <v>-0.44033335</v>
      </c>
      <c r="AE112">
        <v>0.499</v>
      </c>
      <c r="AF112">
        <v>0</v>
      </c>
      <c r="AG112">
        <v>0</v>
      </c>
      <c r="AH112" t="s">
        <v>29</v>
      </c>
      <c r="AI112">
        <v>0</v>
      </c>
      <c r="AJ112">
        <v>0</v>
      </c>
      <c r="AK112">
        <v>0</v>
      </c>
      <c r="AL112">
        <v>0.12828248</v>
      </c>
      <c r="AM112">
        <v>0</v>
      </c>
      <c r="AN112">
        <v>-0.12828248</v>
      </c>
      <c r="AO112">
        <v>0.0752</v>
      </c>
      <c r="AP112">
        <v>0</v>
      </c>
      <c r="AQ112">
        <v>0</v>
      </c>
      <c r="AR112" t="s">
        <v>29</v>
      </c>
      <c r="AS112">
        <v>0</v>
      </c>
      <c r="AT112">
        <v>0</v>
      </c>
      <c r="AU112">
        <v>0</v>
      </c>
      <c r="AV112">
        <v>0</v>
      </c>
      <c r="AW112" t="s">
        <v>29</v>
      </c>
      <c r="AX112">
        <v>0</v>
      </c>
      <c r="AY112">
        <v>0</v>
      </c>
    </row>
    <row r="113" spans="1:51">
      <c r="A113" t="s">
        <v>131</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29</v>
      </c>
      <c r="Y113">
        <v>0</v>
      </c>
      <c r="Z113">
        <v>0</v>
      </c>
      <c r="AA113">
        <v>0.056</v>
      </c>
      <c r="AB113">
        <v>0.47633335</v>
      </c>
      <c r="AC113">
        <v>0.117564726467294</v>
      </c>
      <c r="AD113">
        <v>-0.42033335</v>
      </c>
      <c r="AE113">
        <v>0.446</v>
      </c>
      <c r="AF113">
        <v>0</v>
      </c>
      <c r="AG113">
        <v>0</v>
      </c>
      <c r="AH113" t="s">
        <v>29</v>
      </c>
      <c r="AI113">
        <v>0</v>
      </c>
      <c r="AJ113">
        <v>0</v>
      </c>
      <c r="AK113">
        <v>0</v>
      </c>
      <c r="AL113">
        <v>0.182</v>
      </c>
      <c r="AM113">
        <v>0</v>
      </c>
      <c r="AN113">
        <v>-0.182</v>
      </c>
      <c r="AO113">
        <v>0.153999999999999</v>
      </c>
      <c r="AP113">
        <v>0</v>
      </c>
      <c r="AQ113">
        <v>0</v>
      </c>
      <c r="AR113" t="s">
        <v>29</v>
      </c>
      <c r="AS113">
        <v>0</v>
      </c>
      <c r="AT113">
        <v>0</v>
      </c>
      <c r="AU113">
        <v>0</v>
      </c>
      <c r="AV113">
        <v>0</v>
      </c>
      <c r="AW113" t="s">
        <v>29</v>
      </c>
      <c r="AX113">
        <v>0</v>
      </c>
      <c r="AY113">
        <v>0</v>
      </c>
    </row>
    <row r="114" spans="1:51">
      <c r="A114" t="s">
        <v>132</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29</v>
      </c>
      <c r="Y114">
        <v>0</v>
      </c>
      <c r="Z114">
        <v>0</v>
      </c>
      <c r="AA114">
        <v>0.11</v>
      </c>
      <c r="AB114">
        <v>0.9646667</v>
      </c>
      <c r="AC114">
        <v>0.114029021629958</v>
      </c>
      <c r="AD114">
        <v>-0.8546667</v>
      </c>
      <c r="AE114">
        <v>0.883999999999999</v>
      </c>
      <c r="AF114">
        <v>0</v>
      </c>
      <c r="AG114">
        <v>0</v>
      </c>
      <c r="AH114" t="s">
        <v>29</v>
      </c>
      <c r="AI114">
        <v>0</v>
      </c>
      <c r="AJ114">
        <v>0</v>
      </c>
      <c r="AK114">
        <v>0</v>
      </c>
      <c r="AL114">
        <v>0.45</v>
      </c>
      <c r="AM114">
        <v>0</v>
      </c>
      <c r="AN114">
        <v>-0.45</v>
      </c>
      <c r="AO114">
        <v>0.1897</v>
      </c>
      <c r="AP114">
        <v>0</v>
      </c>
      <c r="AQ114">
        <v>0</v>
      </c>
      <c r="AR114" t="s">
        <v>29</v>
      </c>
      <c r="AS114">
        <v>0</v>
      </c>
      <c r="AT114">
        <v>0</v>
      </c>
      <c r="AU114">
        <v>0</v>
      </c>
      <c r="AV114">
        <v>0</v>
      </c>
      <c r="AW114" t="s">
        <v>29</v>
      </c>
      <c r="AX114">
        <v>0</v>
      </c>
      <c r="AY114">
        <v>0</v>
      </c>
    </row>
    <row r="115" spans="1:51">
      <c r="A115" t="s">
        <v>133</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29</v>
      </c>
      <c r="Y115">
        <v>0</v>
      </c>
      <c r="Z115">
        <v>0</v>
      </c>
      <c r="AA115">
        <v>0.191</v>
      </c>
      <c r="AB115">
        <v>1.10633337</v>
      </c>
      <c r="AC115">
        <v>0.172642356435475</v>
      </c>
      <c r="AD115">
        <v>-0.91533337</v>
      </c>
      <c r="AE115">
        <v>1.032</v>
      </c>
      <c r="AF115">
        <v>0</v>
      </c>
      <c r="AG115">
        <v>0</v>
      </c>
      <c r="AH115" t="s">
        <v>29</v>
      </c>
      <c r="AI115">
        <v>0</v>
      </c>
      <c r="AJ115">
        <v>0</v>
      </c>
      <c r="AK115">
        <v>0.227186</v>
      </c>
      <c r="AL115">
        <v>0.23333</v>
      </c>
      <c r="AM115">
        <v>0.973668195259932</v>
      </c>
      <c r="AN115">
        <v>-0.00614400000000001</v>
      </c>
      <c r="AO115">
        <v>0</v>
      </c>
      <c r="AP115">
        <v>0</v>
      </c>
      <c r="AQ115">
        <v>0</v>
      </c>
      <c r="AR115" t="s">
        <v>29</v>
      </c>
      <c r="AS115">
        <v>0</v>
      </c>
      <c r="AT115">
        <v>0</v>
      </c>
      <c r="AU115">
        <v>0</v>
      </c>
      <c r="AV115">
        <v>0</v>
      </c>
      <c r="AW115" t="s">
        <v>29</v>
      </c>
      <c r="AX115">
        <v>0</v>
      </c>
      <c r="AY115">
        <v>0</v>
      </c>
    </row>
    <row r="116" spans="1:51">
      <c r="A116" t="s">
        <v>134</v>
      </c>
      <c r="B116">
        <v>2.81042500000001</v>
      </c>
      <c r="C116">
        <v>3.87820569</v>
      </c>
      <c r="D116">
        <v>0.724671465272387</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29</v>
      </c>
      <c r="Y116">
        <v>0</v>
      </c>
      <c r="Z116">
        <v>0</v>
      </c>
      <c r="AA116">
        <v>0.14</v>
      </c>
      <c r="AB116">
        <v>0.73966669</v>
      </c>
      <c r="AC116">
        <v>0.189274441978724</v>
      </c>
      <c r="AD116">
        <v>-0.59966669</v>
      </c>
      <c r="AE116">
        <v>0.706999999999999</v>
      </c>
      <c r="AF116">
        <v>0</v>
      </c>
      <c r="AG116">
        <v>0</v>
      </c>
      <c r="AH116" t="s">
        <v>29</v>
      </c>
      <c r="AI116">
        <v>0</v>
      </c>
      <c r="AJ116">
        <v>0</v>
      </c>
      <c r="AK116">
        <v>0</v>
      </c>
      <c r="AL116">
        <v>0.1583</v>
      </c>
      <c r="AM116">
        <v>0</v>
      </c>
      <c r="AN116">
        <v>-0.1583</v>
      </c>
      <c r="AO116">
        <v>0.0436599999999999</v>
      </c>
      <c r="AP116">
        <v>0</v>
      </c>
      <c r="AQ116">
        <v>0</v>
      </c>
      <c r="AR116" t="s">
        <v>29</v>
      </c>
      <c r="AS116">
        <v>0</v>
      </c>
      <c r="AT116">
        <v>0</v>
      </c>
      <c r="AU116">
        <v>0</v>
      </c>
      <c r="AV116">
        <v>0</v>
      </c>
      <c r="AW116" t="s">
        <v>29</v>
      </c>
      <c r="AX116">
        <v>0</v>
      </c>
      <c r="AY116">
        <v>0</v>
      </c>
    </row>
    <row r="117" spans="1:51">
      <c r="A117" t="s">
        <v>135</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29</v>
      </c>
      <c r="Y117">
        <v>0</v>
      </c>
      <c r="Z117">
        <v>0</v>
      </c>
      <c r="AA117">
        <v>0</v>
      </c>
      <c r="AB117">
        <v>0.16363636</v>
      </c>
      <c r="AC117">
        <v>0</v>
      </c>
      <c r="AD117">
        <v>-0.16363636</v>
      </c>
      <c r="AE117">
        <v>0</v>
      </c>
      <c r="AF117">
        <v>0</v>
      </c>
      <c r="AG117">
        <v>0</v>
      </c>
      <c r="AH117" t="s">
        <v>29</v>
      </c>
      <c r="AI117">
        <v>0</v>
      </c>
      <c r="AJ117">
        <v>0</v>
      </c>
      <c r="AK117">
        <v>0.045891</v>
      </c>
      <c r="AL117">
        <v>0.05</v>
      </c>
      <c r="AM117">
        <v>0.91782</v>
      </c>
      <c r="AN117">
        <v>-0.004109</v>
      </c>
      <c r="AO117">
        <v>0</v>
      </c>
      <c r="AP117">
        <v>0</v>
      </c>
      <c r="AQ117">
        <v>0</v>
      </c>
      <c r="AR117" t="s">
        <v>29</v>
      </c>
      <c r="AS117">
        <v>0</v>
      </c>
      <c r="AT117">
        <v>0</v>
      </c>
      <c r="AU117">
        <v>0</v>
      </c>
      <c r="AV117">
        <v>0</v>
      </c>
      <c r="AW117" t="s">
        <v>29</v>
      </c>
      <c r="AX117">
        <v>0</v>
      </c>
      <c r="AY117">
        <v>0</v>
      </c>
    </row>
    <row r="118" spans="1:51">
      <c r="A118" t="s">
        <v>136</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29</v>
      </c>
      <c r="Y118">
        <v>0</v>
      </c>
      <c r="Z118">
        <v>0</v>
      </c>
      <c r="AA118">
        <v>0.875</v>
      </c>
      <c r="AB118">
        <v>5.54096987</v>
      </c>
      <c r="AC118">
        <v>0.157914592666789</v>
      </c>
      <c r="AD118">
        <v>-4.66596987</v>
      </c>
      <c r="AE118">
        <v>5.076</v>
      </c>
      <c r="AF118">
        <v>0</v>
      </c>
      <c r="AG118">
        <v>0</v>
      </c>
      <c r="AH118" t="s">
        <v>29</v>
      </c>
      <c r="AI118">
        <v>0</v>
      </c>
      <c r="AJ118">
        <v>0</v>
      </c>
      <c r="AK118">
        <v>0.273077</v>
      </c>
      <c r="AL118">
        <v>1.86340544</v>
      </c>
      <c r="AM118">
        <v>0.146547280660509</v>
      </c>
      <c r="AN118">
        <v>-1.59032844</v>
      </c>
      <c r="AO118">
        <v>0.839759999999998</v>
      </c>
      <c r="AP118">
        <v>0</v>
      </c>
      <c r="AQ118">
        <v>0</v>
      </c>
      <c r="AR118" t="s">
        <v>29</v>
      </c>
      <c r="AS118">
        <v>0</v>
      </c>
      <c r="AT118">
        <v>0</v>
      </c>
      <c r="AU118">
        <v>0</v>
      </c>
      <c r="AV118">
        <v>0</v>
      </c>
      <c r="AW118" t="s">
        <v>29</v>
      </c>
      <c r="AX118">
        <v>0</v>
      </c>
      <c r="AY118">
        <v>0</v>
      </c>
    </row>
    <row r="119" spans="1:51">
      <c r="A119" t="s">
        <v>137</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29</v>
      </c>
      <c r="Y119">
        <v>0</v>
      </c>
      <c r="Z119">
        <v>0</v>
      </c>
      <c r="AA119">
        <v>0.04</v>
      </c>
      <c r="AB119">
        <v>0.37266668</v>
      </c>
      <c r="AC119">
        <v>0.107334522098944</v>
      </c>
      <c r="AD119">
        <v>-0.33266668</v>
      </c>
      <c r="AE119">
        <v>0.363</v>
      </c>
      <c r="AF119">
        <v>0</v>
      </c>
      <c r="AG119">
        <v>0</v>
      </c>
      <c r="AH119" t="s">
        <v>29</v>
      </c>
      <c r="AI119">
        <v>0</v>
      </c>
      <c r="AJ119">
        <v>0</v>
      </c>
      <c r="AK119">
        <v>0</v>
      </c>
      <c r="AL119">
        <v>0</v>
      </c>
      <c r="AM119" t="s">
        <v>29</v>
      </c>
      <c r="AN119">
        <v>0</v>
      </c>
      <c r="AO119">
        <v>0</v>
      </c>
      <c r="AP119">
        <v>0</v>
      </c>
      <c r="AQ119">
        <v>0</v>
      </c>
      <c r="AR119" t="s">
        <v>29</v>
      </c>
      <c r="AS119">
        <v>0</v>
      </c>
      <c r="AT119">
        <v>0</v>
      </c>
      <c r="AU119">
        <v>0</v>
      </c>
      <c r="AV119">
        <v>0</v>
      </c>
      <c r="AW119" t="s">
        <v>29</v>
      </c>
      <c r="AX119">
        <v>0</v>
      </c>
      <c r="AY119">
        <v>0</v>
      </c>
    </row>
    <row r="120" spans="1:51">
      <c r="A120" t="s">
        <v>138</v>
      </c>
      <c r="B120">
        <v>1.514707</v>
      </c>
      <c r="C120">
        <v>2.04302868</v>
      </c>
      <c r="D120">
        <v>0.741402710019714</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29</v>
      </c>
      <c r="Y120">
        <v>0</v>
      </c>
      <c r="Z120">
        <v>0</v>
      </c>
      <c r="AA120">
        <v>0.0179999999999999</v>
      </c>
      <c r="AB120">
        <v>0.35666668</v>
      </c>
      <c r="AC120">
        <v>0.0504672878329983</v>
      </c>
      <c r="AD120">
        <v>-0.33866668</v>
      </c>
      <c r="AE120">
        <v>0.245999999999999</v>
      </c>
      <c r="AF120">
        <v>0</v>
      </c>
      <c r="AG120">
        <v>0</v>
      </c>
      <c r="AH120" t="s">
        <v>29</v>
      </c>
      <c r="AI120">
        <v>0</v>
      </c>
      <c r="AJ120">
        <v>0</v>
      </c>
      <c r="AK120">
        <v>0</v>
      </c>
      <c r="AL120">
        <v>0</v>
      </c>
      <c r="AM120" t="s">
        <v>29</v>
      </c>
      <c r="AN120">
        <v>0</v>
      </c>
      <c r="AO120">
        <v>0</v>
      </c>
      <c r="AP120">
        <v>0</v>
      </c>
      <c r="AQ120">
        <v>0</v>
      </c>
      <c r="AR120" t="s">
        <v>29</v>
      </c>
      <c r="AS120">
        <v>0</v>
      </c>
      <c r="AT120">
        <v>0</v>
      </c>
      <c r="AU120">
        <v>0</v>
      </c>
      <c r="AV120">
        <v>0</v>
      </c>
      <c r="AW120" t="s">
        <v>29</v>
      </c>
      <c r="AX120">
        <v>0</v>
      </c>
      <c r="AY120">
        <v>0</v>
      </c>
    </row>
    <row r="121" spans="1:51">
      <c r="A121" t="s">
        <v>139</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29</v>
      </c>
      <c r="O121">
        <v>0</v>
      </c>
      <c r="P121">
        <v>0</v>
      </c>
      <c r="Q121">
        <v>0</v>
      </c>
      <c r="R121">
        <v>0</v>
      </c>
      <c r="S121" t="s">
        <v>29</v>
      </c>
      <c r="T121">
        <v>0</v>
      </c>
      <c r="U121">
        <v>0</v>
      </c>
      <c r="V121">
        <v>0</v>
      </c>
      <c r="W121">
        <v>0</v>
      </c>
      <c r="X121" t="s">
        <v>29</v>
      </c>
      <c r="Y121">
        <v>0</v>
      </c>
      <c r="Z121">
        <v>0</v>
      </c>
      <c r="AA121">
        <v>0</v>
      </c>
      <c r="AB121">
        <v>0.10566667</v>
      </c>
      <c r="AC121">
        <v>0</v>
      </c>
      <c r="AD121">
        <v>-0.10566667</v>
      </c>
      <c r="AE121">
        <v>0.097</v>
      </c>
      <c r="AF121">
        <v>0</v>
      </c>
      <c r="AG121">
        <v>0</v>
      </c>
      <c r="AH121" t="s">
        <v>29</v>
      </c>
      <c r="AI121">
        <v>0</v>
      </c>
      <c r="AJ121">
        <v>0</v>
      </c>
      <c r="AK121">
        <v>0</v>
      </c>
      <c r="AL121">
        <v>0</v>
      </c>
      <c r="AM121" t="s">
        <v>29</v>
      </c>
      <c r="AN121">
        <v>0</v>
      </c>
      <c r="AO121">
        <v>0</v>
      </c>
      <c r="AP121">
        <v>0</v>
      </c>
      <c r="AQ121">
        <v>0</v>
      </c>
      <c r="AR121" t="s">
        <v>29</v>
      </c>
      <c r="AS121">
        <v>0</v>
      </c>
      <c r="AT121">
        <v>0</v>
      </c>
      <c r="AU121">
        <v>0</v>
      </c>
      <c r="AV121">
        <v>0</v>
      </c>
      <c r="AW121" t="s">
        <v>29</v>
      </c>
      <c r="AX121">
        <v>0</v>
      </c>
      <c r="AY121">
        <v>0</v>
      </c>
    </row>
    <row r="122" spans="1:51">
      <c r="A122" t="s">
        <v>140</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29</v>
      </c>
      <c r="Y122">
        <v>0</v>
      </c>
      <c r="Z122">
        <v>0</v>
      </c>
      <c r="AA122">
        <v>0.0359999999999999</v>
      </c>
      <c r="AB122">
        <v>0.20433334</v>
      </c>
      <c r="AC122">
        <v>0.176182702245262</v>
      </c>
      <c r="AD122">
        <v>-0.16833334</v>
      </c>
      <c r="AE122">
        <v>0.188</v>
      </c>
      <c r="AF122">
        <v>0</v>
      </c>
      <c r="AG122">
        <v>0</v>
      </c>
      <c r="AH122" t="s">
        <v>29</v>
      </c>
      <c r="AI122">
        <v>0</v>
      </c>
      <c r="AJ122">
        <v>0</v>
      </c>
      <c r="AK122">
        <v>0</v>
      </c>
      <c r="AL122">
        <v>0</v>
      </c>
      <c r="AM122" t="s">
        <v>29</v>
      </c>
      <c r="AN122">
        <v>0</v>
      </c>
      <c r="AO122">
        <v>0</v>
      </c>
      <c r="AP122">
        <v>0</v>
      </c>
      <c r="AQ122">
        <v>0</v>
      </c>
      <c r="AR122" t="s">
        <v>29</v>
      </c>
      <c r="AS122">
        <v>0</v>
      </c>
      <c r="AT122">
        <v>0</v>
      </c>
      <c r="AU122">
        <v>0</v>
      </c>
      <c r="AV122">
        <v>0</v>
      </c>
      <c r="AW122" t="s">
        <v>29</v>
      </c>
      <c r="AX122">
        <v>0</v>
      </c>
      <c r="AY122">
        <v>0</v>
      </c>
    </row>
    <row r="123" spans="1:51">
      <c r="A123" t="s">
        <v>141</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29</v>
      </c>
      <c r="Y123">
        <v>0</v>
      </c>
      <c r="Z123">
        <v>0</v>
      </c>
      <c r="AA123">
        <v>0.386</v>
      </c>
      <c r="AB123">
        <v>0.38866664</v>
      </c>
      <c r="AC123">
        <v>0.99313900467506</v>
      </c>
      <c r="AD123">
        <v>-0.00266664</v>
      </c>
      <c r="AE123">
        <v>0.367999999999999</v>
      </c>
      <c r="AF123">
        <v>0</v>
      </c>
      <c r="AG123">
        <v>0</v>
      </c>
      <c r="AH123" t="s">
        <v>29</v>
      </c>
      <c r="AI123">
        <v>0</v>
      </c>
      <c r="AJ123">
        <v>0</v>
      </c>
      <c r="AK123">
        <v>0.0841</v>
      </c>
      <c r="AL123">
        <v>0</v>
      </c>
      <c r="AM123" t="s">
        <v>29</v>
      </c>
      <c r="AN123">
        <v>0.0841</v>
      </c>
      <c r="AO123">
        <v>0</v>
      </c>
      <c r="AP123">
        <v>0</v>
      </c>
      <c r="AQ123">
        <v>0</v>
      </c>
      <c r="AR123" t="s">
        <v>29</v>
      </c>
      <c r="AS123">
        <v>0</v>
      </c>
      <c r="AT123">
        <v>0</v>
      </c>
      <c r="AU123">
        <v>0</v>
      </c>
      <c r="AV123">
        <v>0</v>
      </c>
      <c r="AW123" t="s">
        <v>29</v>
      </c>
      <c r="AX123">
        <v>0</v>
      </c>
      <c r="AY123">
        <v>0</v>
      </c>
    </row>
    <row r="124" spans="1:51">
      <c r="A124" t="s">
        <v>142</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29</v>
      </c>
      <c r="T124">
        <v>0</v>
      </c>
      <c r="U124">
        <v>0</v>
      </c>
      <c r="V124">
        <v>0</v>
      </c>
      <c r="W124">
        <v>0</v>
      </c>
      <c r="X124" t="s">
        <v>29</v>
      </c>
      <c r="Y124">
        <v>0</v>
      </c>
      <c r="Z124">
        <v>0</v>
      </c>
      <c r="AA124">
        <v>0.0459999999999999</v>
      </c>
      <c r="AB124">
        <v>0.20933334</v>
      </c>
      <c r="AC124">
        <v>0.219745215931681</v>
      </c>
      <c r="AD124">
        <v>-0.16333334</v>
      </c>
      <c r="AE124">
        <v>0.199</v>
      </c>
      <c r="AF124">
        <v>0</v>
      </c>
      <c r="AG124">
        <v>0</v>
      </c>
      <c r="AH124" t="s">
        <v>29</v>
      </c>
      <c r="AI124">
        <v>0</v>
      </c>
      <c r="AJ124">
        <v>0</v>
      </c>
      <c r="AK124">
        <v>0</v>
      </c>
      <c r="AL124">
        <v>0.05</v>
      </c>
      <c r="AM124">
        <v>0</v>
      </c>
      <c r="AN124">
        <v>-0.05</v>
      </c>
      <c r="AO124">
        <v>0</v>
      </c>
      <c r="AP124">
        <v>0</v>
      </c>
      <c r="AQ124">
        <v>0</v>
      </c>
      <c r="AR124" t="s">
        <v>29</v>
      </c>
      <c r="AS124">
        <v>0</v>
      </c>
      <c r="AT124">
        <v>0</v>
      </c>
      <c r="AU124">
        <v>0</v>
      </c>
      <c r="AV124">
        <v>0</v>
      </c>
      <c r="AW124" t="s">
        <v>29</v>
      </c>
      <c r="AX124">
        <v>0</v>
      </c>
      <c r="AY124">
        <v>0</v>
      </c>
    </row>
    <row r="125" spans="1:51">
      <c r="A125" t="s">
        <v>143</v>
      </c>
      <c r="B125">
        <v>0</v>
      </c>
      <c r="C125">
        <v>0</v>
      </c>
      <c r="D125" t="s">
        <v>29</v>
      </c>
      <c r="E125">
        <v>0</v>
      </c>
      <c r="F125">
        <v>0</v>
      </c>
      <c r="G125">
        <v>0</v>
      </c>
      <c r="H125">
        <v>0</v>
      </c>
      <c r="I125" t="s">
        <v>29</v>
      </c>
      <c r="J125">
        <v>0</v>
      </c>
      <c r="K125">
        <v>0</v>
      </c>
      <c r="L125">
        <v>0</v>
      </c>
      <c r="M125">
        <v>0</v>
      </c>
      <c r="N125" t="s">
        <v>29</v>
      </c>
      <c r="O125">
        <v>0</v>
      </c>
      <c r="P125">
        <v>0</v>
      </c>
      <c r="Q125">
        <v>0</v>
      </c>
      <c r="R125">
        <v>0</v>
      </c>
      <c r="S125" t="s">
        <v>29</v>
      </c>
      <c r="T125">
        <v>0</v>
      </c>
      <c r="U125">
        <v>0</v>
      </c>
      <c r="V125">
        <v>0</v>
      </c>
      <c r="W125">
        <v>0</v>
      </c>
      <c r="X125" t="s">
        <v>29</v>
      </c>
      <c r="Y125">
        <v>0</v>
      </c>
      <c r="Z125">
        <v>0</v>
      </c>
      <c r="AA125">
        <v>0</v>
      </c>
      <c r="AB125">
        <v>0</v>
      </c>
      <c r="AC125" t="s">
        <v>29</v>
      </c>
      <c r="AD125">
        <v>0</v>
      </c>
      <c r="AE125">
        <v>0</v>
      </c>
      <c r="AF125">
        <v>0</v>
      </c>
      <c r="AG125">
        <v>0</v>
      </c>
      <c r="AH125" t="s">
        <v>29</v>
      </c>
      <c r="AI125">
        <v>0</v>
      </c>
      <c r="AJ125">
        <v>0</v>
      </c>
      <c r="AK125">
        <v>0</v>
      </c>
      <c r="AL125">
        <v>0</v>
      </c>
      <c r="AM125" t="s">
        <v>29</v>
      </c>
      <c r="AN125">
        <v>0</v>
      </c>
      <c r="AO125">
        <v>0</v>
      </c>
      <c r="AP125">
        <v>0</v>
      </c>
      <c r="AQ125">
        <v>0</v>
      </c>
      <c r="AR125" t="s">
        <v>29</v>
      </c>
      <c r="AS125">
        <v>0</v>
      </c>
      <c r="AT125">
        <v>0</v>
      </c>
      <c r="AU125">
        <v>0</v>
      </c>
      <c r="AV125">
        <v>0</v>
      </c>
      <c r="AW125" t="s">
        <v>29</v>
      </c>
      <c r="AX125">
        <v>0</v>
      </c>
      <c r="AY125">
        <v>0</v>
      </c>
    </row>
    <row r="126" spans="1:51">
      <c r="A126" t="s">
        <v>144</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29</v>
      </c>
      <c r="Y126">
        <v>0</v>
      </c>
      <c r="Z126">
        <v>0</v>
      </c>
      <c r="AA126">
        <v>0.526</v>
      </c>
      <c r="AB126">
        <v>1.63733335</v>
      </c>
      <c r="AC126">
        <v>0.321254068391143</v>
      </c>
      <c r="AD126">
        <v>-1.11133335</v>
      </c>
      <c r="AE126">
        <v>1.461</v>
      </c>
      <c r="AF126">
        <v>0</v>
      </c>
      <c r="AG126">
        <v>0</v>
      </c>
      <c r="AH126" t="s">
        <v>29</v>
      </c>
      <c r="AI126">
        <v>0</v>
      </c>
      <c r="AJ126">
        <v>0</v>
      </c>
      <c r="AK126">
        <v>0.0841</v>
      </c>
      <c r="AL126">
        <v>0.05</v>
      </c>
      <c r="AM126">
        <v>1.682</v>
      </c>
      <c r="AN126">
        <v>0.0341</v>
      </c>
      <c r="AO126">
        <v>0</v>
      </c>
      <c r="AP126">
        <v>0</v>
      </c>
      <c r="AQ126">
        <v>0</v>
      </c>
      <c r="AR126" t="s">
        <v>29</v>
      </c>
      <c r="AS126">
        <v>0</v>
      </c>
      <c r="AT126">
        <v>0</v>
      </c>
      <c r="AU126">
        <v>0</v>
      </c>
      <c r="AV126">
        <v>0</v>
      </c>
      <c r="AW126" t="s">
        <v>29</v>
      </c>
      <c r="AX126">
        <v>0</v>
      </c>
      <c r="AY126">
        <v>0</v>
      </c>
    </row>
    <row r="127" spans="1:51">
      <c r="A127" t="s">
        <v>145</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29</v>
      </c>
      <c r="Y127">
        <v>0</v>
      </c>
      <c r="Z127">
        <v>0</v>
      </c>
      <c r="AA127">
        <v>1.401</v>
      </c>
      <c r="AB127">
        <v>7.17830322</v>
      </c>
      <c r="AC127">
        <v>0.195171471176722</v>
      </c>
      <c r="AD127">
        <v>-5.77730322</v>
      </c>
      <c r="AE127">
        <v>6.53699999999999</v>
      </c>
      <c r="AF127">
        <v>0</v>
      </c>
      <c r="AG127">
        <v>0</v>
      </c>
      <c r="AH127" t="s">
        <v>29</v>
      </c>
      <c r="AI127">
        <v>0</v>
      </c>
      <c r="AJ127">
        <v>0</v>
      </c>
      <c r="AK127">
        <v>0.357177</v>
      </c>
      <c r="AL127">
        <v>1.91340544</v>
      </c>
      <c r="AM127">
        <v>0.186670839610449</v>
      </c>
      <c r="AN127">
        <v>-1.55622844</v>
      </c>
      <c r="AO127">
        <v>0.839759999999998</v>
      </c>
      <c r="AP127">
        <v>0</v>
      </c>
      <c r="AQ127">
        <v>0</v>
      </c>
      <c r="AR127" t="s">
        <v>29</v>
      </c>
      <c r="AS127">
        <v>0</v>
      </c>
      <c r="AT127">
        <v>0</v>
      </c>
      <c r="AU127">
        <v>0</v>
      </c>
      <c r="AV127">
        <v>0</v>
      </c>
      <c r="AW127" t="s">
        <v>29</v>
      </c>
      <c r="AX127">
        <v>0</v>
      </c>
      <c r="AY127">
        <v>0</v>
      </c>
    </row>
    <row r="128" spans="1:51">
      <c r="A128" t="s">
        <v>146</v>
      </c>
      <c r="B128">
        <v>2.028174</v>
      </c>
      <c r="C128">
        <v>2.24802701</v>
      </c>
      <c r="D128">
        <v>0.902201793385036</v>
      </c>
      <c r="E128">
        <v>-0.21985301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29</v>
      </c>
      <c r="Y128">
        <v>0</v>
      </c>
      <c r="Z128">
        <v>0</v>
      </c>
      <c r="AA128">
        <v>0.135</v>
      </c>
      <c r="AB128">
        <v>0.38500001</v>
      </c>
      <c r="AC128">
        <v>0.350649341541576</v>
      </c>
      <c r="AD128">
        <v>-0.25000001</v>
      </c>
      <c r="AE128">
        <v>0.365</v>
      </c>
      <c r="AF128">
        <v>0</v>
      </c>
      <c r="AG128">
        <v>0</v>
      </c>
      <c r="AH128" t="s">
        <v>29</v>
      </c>
      <c r="AI128">
        <v>0</v>
      </c>
      <c r="AJ128">
        <v>0</v>
      </c>
      <c r="AK128">
        <v>0.138551</v>
      </c>
      <c r="AL128">
        <v>0</v>
      </c>
      <c r="AM128" t="s">
        <v>29</v>
      </c>
      <c r="AN128">
        <v>0.138551</v>
      </c>
      <c r="AO128">
        <v>0</v>
      </c>
      <c r="AP128">
        <v>0</v>
      </c>
      <c r="AQ128">
        <v>0</v>
      </c>
      <c r="AR128" t="s">
        <v>29</v>
      </c>
      <c r="AS128">
        <v>0</v>
      </c>
      <c r="AT128">
        <v>0</v>
      </c>
      <c r="AU128">
        <v>0</v>
      </c>
      <c r="AV128">
        <v>0</v>
      </c>
      <c r="AW128" t="s">
        <v>29</v>
      </c>
      <c r="AX128">
        <v>0</v>
      </c>
      <c r="AY128">
        <v>0</v>
      </c>
    </row>
    <row r="129" spans="1:51">
      <c r="A129" t="s">
        <v>147</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29</v>
      </c>
      <c r="Y129">
        <v>0</v>
      </c>
      <c r="Z129">
        <v>0</v>
      </c>
      <c r="AA129">
        <v>0.005</v>
      </c>
      <c r="AB129">
        <v>0.17333334</v>
      </c>
      <c r="AC129">
        <v>0.0288461527366864</v>
      </c>
      <c r="AD129">
        <v>-0.16833334</v>
      </c>
      <c r="AE129">
        <v>0</v>
      </c>
      <c r="AF129">
        <v>0</v>
      </c>
      <c r="AG129">
        <v>0</v>
      </c>
      <c r="AH129" t="s">
        <v>29</v>
      </c>
      <c r="AI129">
        <v>0</v>
      </c>
      <c r="AJ129">
        <v>0</v>
      </c>
      <c r="AK129">
        <v>0</v>
      </c>
      <c r="AL129">
        <v>0</v>
      </c>
      <c r="AM129" t="s">
        <v>29</v>
      </c>
      <c r="AN129">
        <v>0</v>
      </c>
      <c r="AO129">
        <v>0</v>
      </c>
      <c r="AP129">
        <v>0</v>
      </c>
      <c r="AQ129">
        <v>0</v>
      </c>
      <c r="AR129" t="s">
        <v>29</v>
      </c>
      <c r="AS129">
        <v>0</v>
      </c>
      <c r="AT129">
        <v>0</v>
      </c>
      <c r="AU129">
        <v>0</v>
      </c>
      <c r="AV129">
        <v>0</v>
      </c>
      <c r="AW129" t="s">
        <v>29</v>
      </c>
      <c r="AX129">
        <v>0</v>
      </c>
      <c r="AY129">
        <v>0</v>
      </c>
    </row>
    <row r="130" spans="1:51">
      <c r="A130" t="s">
        <v>148</v>
      </c>
      <c r="B130">
        <v>0.442154999999999</v>
      </c>
      <c r="C130">
        <v>0</v>
      </c>
      <c r="D130" t="s">
        <v>29</v>
      </c>
      <c r="E130">
        <v>0.442154999999999</v>
      </c>
      <c r="F130">
        <v>0</v>
      </c>
      <c r="G130">
        <v>0.287425999999999</v>
      </c>
      <c r="H130">
        <v>0</v>
      </c>
      <c r="I130" t="s">
        <v>29</v>
      </c>
      <c r="J130">
        <v>0.287425999999999</v>
      </c>
      <c r="K130">
        <v>0</v>
      </c>
      <c r="L130">
        <v>0.132129</v>
      </c>
      <c r="M130">
        <v>0</v>
      </c>
      <c r="N130" t="s">
        <v>29</v>
      </c>
      <c r="O130">
        <v>0.132129</v>
      </c>
      <c r="P130">
        <v>0</v>
      </c>
      <c r="Q130">
        <v>0.0225999999999999</v>
      </c>
      <c r="R130">
        <v>0</v>
      </c>
      <c r="S130" t="s">
        <v>29</v>
      </c>
      <c r="T130">
        <v>0.0225999999999999</v>
      </c>
      <c r="U130">
        <v>0</v>
      </c>
      <c r="V130">
        <v>0</v>
      </c>
      <c r="W130">
        <v>0</v>
      </c>
      <c r="X130" t="s">
        <v>29</v>
      </c>
      <c r="Y130">
        <v>0</v>
      </c>
      <c r="Z130">
        <v>0</v>
      </c>
      <c r="AA130">
        <v>0</v>
      </c>
      <c r="AB130">
        <v>0</v>
      </c>
      <c r="AC130" t="s">
        <v>29</v>
      </c>
      <c r="AD130">
        <v>0</v>
      </c>
      <c r="AE130">
        <v>0</v>
      </c>
      <c r="AF130">
        <v>0</v>
      </c>
      <c r="AG130">
        <v>0</v>
      </c>
      <c r="AH130" t="s">
        <v>29</v>
      </c>
      <c r="AI130">
        <v>0</v>
      </c>
      <c r="AJ130">
        <v>0</v>
      </c>
      <c r="AK130">
        <v>0</v>
      </c>
      <c r="AL130">
        <v>0</v>
      </c>
      <c r="AM130" t="s">
        <v>29</v>
      </c>
      <c r="AN130">
        <v>0</v>
      </c>
      <c r="AO130">
        <v>0</v>
      </c>
      <c r="AP130">
        <v>0</v>
      </c>
      <c r="AQ130">
        <v>0</v>
      </c>
      <c r="AR130" t="s">
        <v>29</v>
      </c>
      <c r="AS130">
        <v>0</v>
      </c>
      <c r="AT130">
        <v>0</v>
      </c>
      <c r="AU130">
        <v>0</v>
      </c>
      <c r="AV130">
        <v>0</v>
      </c>
      <c r="AW130" t="s">
        <v>29</v>
      </c>
      <c r="AX130">
        <v>0</v>
      </c>
      <c r="AY130">
        <v>0</v>
      </c>
    </row>
    <row r="131" spans="1:51">
      <c r="A131" t="s">
        <v>149</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29</v>
      </c>
      <c r="Y131">
        <v>0</v>
      </c>
      <c r="Z131">
        <v>0</v>
      </c>
      <c r="AA131">
        <v>0.025</v>
      </c>
      <c r="AB131">
        <v>0.27500001</v>
      </c>
      <c r="AC131">
        <v>0.0909090876033059</v>
      </c>
      <c r="AD131">
        <v>-0.25000001</v>
      </c>
      <c r="AE131">
        <v>0.25</v>
      </c>
      <c r="AF131">
        <v>0</v>
      </c>
      <c r="AG131">
        <v>0</v>
      </c>
      <c r="AH131" t="s">
        <v>29</v>
      </c>
      <c r="AI131">
        <v>0</v>
      </c>
      <c r="AJ131">
        <v>0</v>
      </c>
      <c r="AK131">
        <v>0</v>
      </c>
      <c r="AL131">
        <v>0</v>
      </c>
      <c r="AM131" t="s">
        <v>29</v>
      </c>
      <c r="AN131">
        <v>0</v>
      </c>
      <c r="AO131">
        <v>0</v>
      </c>
      <c r="AP131">
        <v>0</v>
      </c>
      <c r="AQ131">
        <v>0</v>
      </c>
      <c r="AR131" t="s">
        <v>29</v>
      </c>
      <c r="AS131">
        <v>0</v>
      </c>
      <c r="AT131">
        <v>0</v>
      </c>
      <c r="AU131">
        <v>0</v>
      </c>
      <c r="AV131">
        <v>0</v>
      </c>
      <c r="AW131" t="s">
        <v>29</v>
      </c>
      <c r="AX131">
        <v>0</v>
      </c>
      <c r="AY131">
        <v>0</v>
      </c>
    </row>
    <row r="132" spans="1:51">
      <c r="A132" t="s">
        <v>150</v>
      </c>
      <c r="B132">
        <v>2.42572299999998</v>
      </c>
      <c r="C132">
        <v>2.79928268</v>
      </c>
      <c r="D132">
        <v>0.866551641008252</v>
      </c>
      <c r="E132">
        <v>-0.373559680000022</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29</v>
      </c>
      <c r="Y132">
        <v>0</v>
      </c>
      <c r="Z132">
        <v>0</v>
      </c>
      <c r="AA132">
        <v>0.0299999999999999</v>
      </c>
      <c r="AB132">
        <v>0.38666668</v>
      </c>
      <c r="AC132">
        <v>0.0775862042211651</v>
      </c>
      <c r="AD132">
        <v>-0.35666668</v>
      </c>
      <c r="AE132">
        <v>0.355</v>
      </c>
      <c r="AF132">
        <v>0</v>
      </c>
      <c r="AG132">
        <v>0</v>
      </c>
      <c r="AH132" t="s">
        <v>29</v>
      </c>
      <c r="AI132">
        <v>0</v>
      </c>
      <c r="AJ132">
        <v>0</v>
      </c>
      <c r="AK132">
        <v>0</v>
      </c>
      <c r="AL132">
        <v>0</v>
      </c>
      <c r="AM132" t="s">
        <v>29</v>
      </c>
      <c r="AN132">
        <v>0</v>
      </c>
      <c r="AO132">
        <v>0</v>
      </c>
      <c r="AP132">
        <v>0</v>
      </c>
      <c r="AQ132">
        <v>0</v>
      </c>
      <c r="AR132" t="s">
        <v>29</v>
      </c>
      <c r="AS132">
        <v>0</v>
      </c>
      <c r="AT132">
        <v>0</v>
      </c>
      <c r="AU132">
        <v>0</v>
      </c>
      <c r="AV132">
        <v>0</v>
      </c>
      <c r="AW132" t="s">
        <v>29</v>
      </c>
      <c r="AX132">
        <v>0</v>
      </c>
      <c r="AY132">
        <v>0</v>
      </c>
    </row>
    <row r="133" spans="1:51">
      <c r="A133" t="s">
        <v>151</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29</v>
      </c>
      <c r="Y133">
        <v>0</v>
      </c>
      <c r="Z133">
        <v>0</v>
      </c>
      <c r="AA133">
        <v>0.135</v>
      </c>
      <c r="AB133">
        <v>0.21666667</v>
      </c>
      <c r="AC133">
        <v>0.623076913491124</v>
      </c>
      <c r="AD133">
        <v>-0.08166667</v>
      </c>
      <c r="AE133">
        <v>0.375</v>
      </c>
      <c r="AF133">
        <v>0</v>
      </c>
      <c r="AG133">
        <v>0</v>
      </c>
      <c r="AH133" t="s">
        <v>29</v>
      </c>
      <c r="AI133">
        <v>0</v>
      </c>
      <c r="AJ133">
        <v>0</v>
      </c>
      <c r="AK133">
        <v>0</v>
      </c>
      <c r="AL133">
        <v>0</v>
      </c>
      <c r="AM133" t="s">
        <v>29</v>
      </c>
      <c r="AN133">
        <v>0</v>
      </c>
      <c r="AO133">
        <v>0</v>
      </c>
      <c r="AP133">
        <v>0</v>
      </c>
      <c r="AQ133">
        <v>0</v>
      </c>
      <c r="AR133" t="s">
        <v>29</v>
      </c>
      <c r="AS133">
        <v>0</v>
      </c>
      <c r="AT133">
        <v>0</v>
      </c>
      <c r="AU133">
        <v>0</v>
      </c>
      <c r="AV133">
        <v>0</v>
      </c>
      <c r="AW133" t="s">
        <v>29</v>
      </c>
      <c r="AX133">
        <v>0</v>
      </c>
      <c r="AY133">
        <v>0</v>
      </c>
    </row>
    <row r="134" spans="1:51">
      <c r="A134" t="s">
        <v>152</v>
      </c>
      <c r="B134">
        <v>8.62696099999999</v>
      </c>
      <c r="C134">
        <v>8.99075271</v>
      </c>
      <c r="D134">
        <v>0.959537124228165</v>
      </c>
      <c r="E134">
        <v>-0.363791710000015</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29</v>
      </c>
      <c r="Y134">
        <v>0</v>
      </c>
      <c r="Z134">
        <v>0</v>
      </c>
      <c r="AA134">
        <v>0.33</v>
      </c>
      <c r="AB134">
        <v>1.43666671</v>
      </c>
      <c r="AC134">
        <v>0.229698368941812</v>
      </c>
      <c r="AD134">
        <v>-1.10666671</v>
      </c>
      <c r="AE134">
        <v>1.345</v>
      </c>
      <c r="AF134">
        <v>0</v>
      </c>
      <c r="AG134">
        <v>0</v>
      </c>
      <c r="AH134" t="s">
        <v>29</v>
      </c>
      <c r="AI134">
        <v>0</v>
      </c>
      <c r="AJ134">
        <v>0</v>
      </c>
      <c r="AK134">
        <v>0.138551</v>
      </c>
      <c r="AL134">
        <v>0</v>
      </c>
      <c r="AM134" t="s">
        <v>29</v>
      </c>
      <c r="AN134">
        <v>0.138551</v>
      </c>
      <c r="AO134">
        <v>0</v>
      </c>
      <c r="AP134">
        <v>0</v>
      </c>
      <c r="AQ134">
        <v>0</v>
      </c>
      <c r="AR134" t="s">
        <v>29</v>
      </c>
      <c r="AS134">
        <v>0</v>
      </c>
      <c r="AT134">
        <v>0</v>
      </c>
      <c r="AU134">
        <v>0</v>
      </c>
      <c r="AV134">
        <v>0</v>
      </c>
      <c r="AW134" t="s">
        <v>29</v>
      </c>
      <c r="AX134">
        <v>0</v>
      </c>
      <c r="AY134">
        <v>0</v>
      </c>
    </row>
    <row r="135" spans="1:51">
      <c r="A135" t="s">
        <v>153</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29</v>
      </c>
      <c r="Y135">
        <v>0</v>
      </c>
      <c r="Z135">
        <v>0</v>
      </c>
      <c r="AA135">
        <v>0.0577</v>
      </c>
      <c r="AB135">
        <v>1.39636118</v>
      </c>
      <c r="AC135">
        <v>0.041321687272916</v>
      </c>
      <c r="AD135">
        <v>-1.33866118</v>
      </c>
      <c r="AE135">
        <v>0.5</v>
      </c>
      <c r="AF135">
        <v>0</v>
      </c>
      <c r="AG135">
        <v>0</v>
      </c>
      <c r="AH135" t="s">
        <v>29</v>
      </c>
      <c r="AI135">
        <v>0</v>
      </c>
      <c r="AJ135">
        <v>0</v>
      </c>
      <c r="AK135">
        <v>0</v>
      </c>
      <c r="AL135">
        <v>0</v>
      </c>
      <c r="AM135" t="s">
        <v>29</v>
      </c>
      <c r="AN135">
        <v>0</v>
      </c>
      <c r="AO135">
        <v>0</v>
      </c>
      <c r="AP135">
        <v>0.356326</v>
      </c>
      <c r="AQ135">
        <v>0.29</v>
      </c>
      <c r="AR135">
        <v>1.22871034482759</v>
      </c>
      <c r="AS135">
        <v>0.0663259999999999</v>
      </c>
      <c r="AT135">
        <v>0.035379</v>
      </c>
      <c r="AU135">
        <v>0</v>
      </c>
      <c r="AV135">
        <v>0</v>
      </c>
      <c r="AW135" t="s">
        <v>29</v>
      </c>
      <c r="AX135">
        <v>0</v>
      </c>
      <c r="AY135">
        <v>0</v>
      </c>
    </row>
    <row r="136" spans="1:51">
      <c r="A136" t="s">
        <v>154</v>
      </c>
      <c r="B136">
        <v>10.319314</v>
      </c>
      <c r="C136">
        <v>10.1309764</v>
      </c>
      <c r="D136">
        <v>1.01859027131876</v>
      </c>
      <c r="E136">
        <v>0.188337599999986</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29</v>
      </c>
      <c r="Y136">
        <v>0</v>
      </c>
      <c r="Z136">
        <v>0</v>
      </c>
      <c r="AA136">
        <v>0.2734</v>
      </c>
      <c r="AB136">
        <v>0.9045834</v>
      </c>
      <c r="AC136">
        <v>0.302238577449022</v>
      </c>
      <c r="AD136">
        <v>-0.6311834</v>
      </c>
      <c r="AE136">
        <v>0.660000000000001</v>
      </c>
      <c r="AF136">
        <v>0</v>
      </c>
      <c r="AG136">
        <v>0</v>
      </c>
      <c r="AH136" t="s">
        <v>29</v>
      </c>
      <c r="AI136">
        <v>0</v>
      </c>
      <c r="AJ136">
        <v>0</v>
      </c>
      <c r="AK136">
        <v>0.393327</v>
      </c>
      <c r="AL136">
        <v>0.12</v>
      </c>
      <c r="AM136">
        <v>3.277725</v>
      </c>
      <c r="AN136">
        <v>0.273327</v>
      </c>
      <c r="AO136">
        <v>0.17433</v>
      </c>
      <c r="AP136">
        <v>1.166587</v>
      </c>
      <c r="AQ136">
        <v>0</v>
      </c>
      <c r="AR136" t="s">
        <v>29</v>
      </c>
      <c r="AS136">
        <v>1.166587</v>
      </c>
      <c r="AT136">
        <v>0.235507</v>
      </c>
      <c r="AU136">
        <v>0.0969999999999998</v>
      </c>
      <c r="AV136">
        <v>0</v>
      </c>
      <c r="AW136" t="s">
        <v>29</v>
      </c>
      <c r="AX136">
        <v>0.0969999999999998</v>
      </c>
      <c r="AY136">
        <v>0.395369999999999</v>
      </c>
    </row>
    <row r="137" spans="1:51">
      <c r="A137" t="s">
        <v>155</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29</v>
      </c>
      <c r="Y137">
        <v>0</v>
      </c>
      <c r="Z137">
        <v>0</v>
      </c>
      <c r="AA137">
        <v>2.0621</v>
      </c>
      <c r="AB137">
        <v>10.91591451</v>
      </c>
      <c r="AC137">
        <v>0.188907672198323</v>
      </c>
      <c r="AD137">
        <v>-8.85381451</v>
      </c>
      <c r="AE137">
        <v>9.04199999999999</v>
      </c>
      <c r="AF137">
        <v>0</v>
      </c>
      <c r="AG137">
        <v>0</v>
      </c>
      <c r="AH137" t="s">
        <v>29</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29</v>
      </c>
      <c r="AX137">
        <v>0.0969999999999998</v>
      </c>
      <c r="AY137">
        <v>0.395369999999999</v>
      </c>
    </row>
    <row r="138" spans="1:51">
      <c r="A138" t="s">
        <v>156</v>
      </c>
      <c r="B138">
        <v>498.401570999999</v>
      </c>
      <c r="C138">
        <v>661.59131831</v>
      </c>
      <c r="D138">
        <v>0.753337532108401</v>
      </c>
      <c r="E138">
        <v>-163.189747310001</v>
      </c>
      <c r="F138">
        <v>377.511442</v>
      </c>
      <c r="G138">
        <v>226.096769</v>
      </c>
      <c r="H138">
        <v>316.935</v>
      </c>
      <c r="I138">
        <v>0.713385296669664</v>
      </c>
      <c r="J138">
        <v>-90.8382310000002</v>
      </c>
      <c r="K138">
        <v>210.267322</v>
      </c>
      <c r="L138">
        <v>66.499612</v>
      </c>
      <c r="M138">
        <v>74.643026</v>
      </c>
      <c r="N138">
        <v>0.890901877423887</v>
      </c>
      <c r="O138">
        <v>-8.14341400000001</v>
      </c>
      <c r="P138">
        <v>52.150059</v>
      </c>
      <c r="Q138">
        <v>11.4425</v>
      </c>
      <c r="R138">
        <v>12.8383</v>
      </c>
      <c r="S138">
        <v>0.891278440291939</v>
      </c>
      <c r="T138">
        <v>-1.3958</v>
      </c>
      <c r="U138">
        <v>6.64189999999999</v>
      </c>
      <c r="V138">
        <v>144.727880999999</v>
      </c>
      <c r="W138">
        <v>215.7013</v>
      </c>
      <c r="X138">
        <v>0.67096434282037</v>
      </c>
      <c r="Y138">
        <v>-70.9734190000005</v>
      </c>
      <c r="Z138">
        <v>88.863598</v>
      </c>
      <c r="AA138">
        <v>49.634809</v>
      </c>
      <c r="AB138">
        <v>41.47369231</v>
      </c>
      <c r="AC138">
        <v>1.19677815587285</v>
      </c>
      <c r="AD138">
        <v>8.16111668999995</v>
      </c>
      <c r="AE138">
        <v>19.588563</v>
      </c>
      <c r="AF138">
        <v>23.9362439999999</v>
      </c>
      <c r="AG138">
        <v>73.08</v>
      </c>
      <c r="AH138">
        <v>0.327534811165844</v>
      </c>
      <c r="AI138">
        <v>-49.1437560000001</v>
      </c>
      <c r="AJ138">
        <v>-120.858251</v>
      </c>
      <c r="AK138">
        <v>6.22565099999995</v>
      </c>
      <c r="AL138">
        <v>19.99673877</v>
      </c>
      <c r="AM138">
        <v>0.311333316477583</v>
      </c>
      <c r="AN138">
        <v>-13.77108777</v>
      </c>
      <c r="AO138">
        <v>3.74330199999999</v>
      </c>
      <c r="AP138">
        <v>10.965363</v>
      </c>
      <c r="AQ138">
        <v>21.285</v>
      </c>
      <c r="AR138">
        <v>0.515168569415081</v>
      </c>
      <c r="AS138">
        <v>-10.319637</v>
      </c>
      <c r="AT138">
        <v>26.616672</v>
      </c>
      <c r="AU138">
        <v>12.388248</v>
      </c>
      <c r="AV138">
        <v>18.779</v>
      </c>
      <c r="AW138">
        <v>0.659686245273976</v>
      </c>
      <c r="AX138">
        <v>-6.39075200000001</v>
      </c>
      <c r="AY138">
        <v>4.58677</v>
      </c>
    </row>
    <row r="139" spans="1:51">
      <c r="A139" t="s">
        <v>157</v>
      </c>
      <c r="B139">
        <v>990.721647999999</v>
      </c>
      <c r="C139">
        <v>1117.37401314</v>
      </c>
      <c r="D139">
        <v>0.88665177134012</v>
      </c>
      <c r="E139">
        <v>-126.652365140001</v>
      </c>
      <c r="F139">
        <v>848.481044999999</v>
      </c>
      <c r="G139">
        <v>520.295517</v>
      </c>
      <c r="H139">
        <v>566.3154</v>
      </c>
      <c r="I139">
        <v>0.918738068927668</v>
      </c>
      <c r="J139">
        <v>-46.0198830000002</v>
      </c>
      <c r="K139">
        <v>491.400408</v>
      </c>
      <c r="L139">
        <v>119.770588</v>
      </c>
      <c r="M139">
        <v>135.772569</v>
      </c>
      <c r="N139">
        <v>0.882141281424821</v>
      </c>
      <c r="O139">
        <v>-16.0019810000001</v>
      </c>
      <c r="P139">
        <v>112.041365</v>
      </c>
      <c r="Q139">
        <v>26.5854</v>
      </c>
      <c r="R139">
        <v>27.5704</v>
      </c>
      <c r="S139">
        <v>0.964273278588631</v>
      </c>
      <c r="T139">
        <v>-0.985000000000017</v>
      </c>
      <c r="U139">
        <v>21.0377</v>
      </c>
      <c r="V139">
        <v>190.826966999999</v>
      </c>
      <c r="W139">
        <v>278.0146</v>
      </c>
      <c r="X139">
        <v>0.686391890929467</v>
      </c>
      <c r="Y139">
        <v>-87.1876330000005</v>
      </c>
      <c r="Z139">
        <v>130.918185</v>
      </c>
      <c r="AA139">
        <v>133.243176</v>
      </c>
      <c r="AB139">
        <v>109.70104414</v>
      </c>
      <c r="AC139">
        <v>1.21460262338028</v>
      </c>
      <c r="AD139">
        <v>23.5421318599999</v>
      </c>
      <c r="AE139">
        <v>93.083387</v>
      </c>
      <c r="AF139">
        <v>37.5380939999999</v>
      </c>
      <c r="AG139">
        <v>76.37</v>
      </c>
      <c r="AH139">
        <v>0.491529317794944</v>
      </c>
      <c r="AI139">
        <v>-38.8319060000001</v>
      </c>
      <c r="AJ139">
        <v>-102.21028</v>
      </c>
      <c r="AK139">
        <v>62.9601049999999</v>
      </c>
      <c r="AL139">
        <v>86.66839877</v>
      </c>
      <c r="AM139">
        <v>0.726448231345349</v>
      </c>
      <c r="AN139">
        <v>-23.7082937700001</v>
      </c>
      <c r="AO139">
        <v>-24.6802670000001</v>
      </c>
      <c r="AP139">
        <v>15.906031</v>
      </c>
      <c r="AQ139">
        <v>31.44866667</v>
      </c>
      <c r="AR139">
        <v>0.505777595180953</v>
      </c>
      <c r="AS139">
        <v>-15.54263567</v>
      </c>
      <c r="AT139">
        <v>32.800023</v>
      </c>
      <c r="AU139">
        <v>15.419748</v>
      </c>
      <c r="AV139">
        <v>24.464</v>
      </c>
      <c r="AW139">
        <v>0.630303629823413</v>
      </c>
      <c r="AX139">
        <v>-9.04425200000001</v>
      </c>
      <c r="AY139">
        <v>9.97076999999999</v>
      </c>
    </row>
    <row r="140" spans="2:51">
      <c r="B140">
        <v>-8211.27546999999</v>
      </c>
      <c r="F140">
        <v>-6055.01867799999</v>
      </c>
      <c r="G140">
        <v>-4175.94494299999</v>
      </c>
      <c r="K140">
        <v>-3629.19215299999</v>
      </c>
      <c r="L140">
        <v>-792.996407999999</v>
      </c>
      <c r="P140">
        <v>-651.497173999999</v>
      </c>
      <c r="Q140">
        <v>-170.7995</v>
      </c>
      <c r="U140">
        <v>-153.998902</v>
      </c>
      <c r="V140">
        <v>-2415.978324</v>
      </c>
      <c r="Z140">
        <v>-941.929184</v>
      </c>
      <c r="AA140">
        <v>-655.556294999999</v>
      </c>
      <c r="AE140">
        <v>-678.401265</v>
      </c>
      <c r="AF140">
        <v>-871.146538999999</v>
      </c>
      <c r="AJ140">
        <v>-297.507802</v>
      </c>
      <c r="AK140">
        <v>-633.150911</v>
      </c>
      <c r="AO140">
        <v>-749.459553999999</v>
      </c>
      <c r="AP140">
        <v>-311.620438</v>
      </c>
      <c r="AT140">
        <v>-158.812949</v>
      </c>
      <c r="AU140">
        <v>-85.258312</v>
      </c>
      <c r="AY140">
        <v>-64.4623299999999</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4"/>
  <sheetViews>
    <sheetView zoomScale="55" zoomScaleNormal="55" workbookViewId="0">
      <pane xSplit="1" ySplit="9" topLeftCell="B92" activePane="bottomRight" state="frozen"/>
      <selection/>
      <selection pane="topRight"/>
      <selection pane="bottomLeft"/>
      <selection pane="bottomRight" activeCell="CM136" sqref="CM136"/>
    </sheetView>
  </sheetViews>
  <sheetFormatPr defaultColWidth="10.4166666666667" defaultRowHeight="15.6"/>
  <cols>
    <col min="1" max="1" width="28" style="159" customWidth="1"/>
    <col min="2" max="2" width="10.6666666666667" style="159" customWidth="1"/>
    <col min="3" max="3" width="12.75"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7.16666666666667"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58333333333333" style="159" hidden="1" customWidth="1" outlineLevel="1" collapsed="1"/>
    <col min="33" max="33" width="9.58333333333333"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8.41666666666667" style="159" customWidth="1"/>
    <col min="49" max="50" width="9.83333333333333" style="159" customWidth="1"/>
    <col min="51" max="51" width="10"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spans="2:81">
      <c r="B1" s="160"/>
      <c r="C1" s="167"/>
      <c r="F1" s="173"/>
      <c r="T1" s="173"/>
      <c r="U1" s="173"/>
      <c r="Y1" s="167"/>
      <c r="AB1" s="173"/>
      <c r="AR1" s="169"/>
      <c r="AX1" s="260"/>
      <c r="AY1" s="261"/>
      <c r="AZ1" s="167"/>
      <c r="BA1" s="167"/>
      <c r="BB1" s="167"/>
      <c r="BC1" s="167"/>
      <c r="BD1" s="167"/>
      <c r="BE1" s="167"/>
      <c r="BF1" s="167"/>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67"/>
      <c r="BG2" s="167"/>
      <c r="BH2" s="167"/>
      <c r="BI2" s="167"/>
      <c r="BJ2" s="167"/>
      <c r="BK2" s="167"/>
      <c r="BL2" s="167"/>
      <c r="BS2" s="167"/>
      <c r="BT2" s="167"/>
      <c r="BU2" s="167"/>
      <c r="BX2" s="167"/>
      <c r="BY2" s="167"/>
      <c r="BZ2" s="167"/>
      <c r="CC2" s="301"/>
    </row>
    <row r="3" s="159" customFormat="1" ht="16.2" spans="1:81">
      <c r="A3" s="174" t="s">
        <v>1</v>
      </c>
      <c r="B3" s="174" t="s">
        <v>208</v>
      </c>
      <c r="C3" s="174" t="s">
        <v>209</v>
      </c>
      <c r="E3" s="175"/>
      <c r="F3" s="173"/>
      <c r="S3" s="167"/>
      <c r="T3" s="167"/>
      <c r="U3" s="173"/>
      <c r="Y3" s="167"/>
      <c r="AA3" s="239"/>
      <c r="AY3" s="261"/>
      <c r="AZ3" s="167"/>
      <c r="BA3" s="167"/>
      <c r="BB3" s="167"/>
      <c r="BC3" s="167"/>
      <c r="BD3" s="167"/>
      <c r="BE3" s="167"/>
      <c r="BF3" s="167" t="s">
        <v>210</v>
      </c>
      <c r="BG3" s="167"/>
      <c r="BH3" s="167"/>
      <c r="BI3" s="167"/>
      <c r="BJ3" s="167"/>
      <c r="BK3" s="167"/>
      <c r="BL3" s="167"/>
      <c r="BS3" s="167"/>
      <c r="BT3" s="167"/>
      <c r="BU3" s="167"/>
      <c r="BX3" s="167"/>
      <c r="BY3" s="167"/>
      <c r="BZ3" s="167"/>
      <c r="CC3" s="301"/>
    </row>
    <row r="4" s="160" customFormat="1" ht="16.95" spans="2:81">
      <c r="B4" s="176" t="s">
        <v>4</v>
      </c>
      <c r="C4" s="176"/>
      <c r="D4" s="177"/>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265">
        <v>12</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187</v>
      </c>
      <c r="D7" s="189" t="s">
        <v>25</v>
      </c>
      <c r="E7" s="188" t="s">
        <v>26</v>
      </c>
      <c r="F7" s="190" t="s">
        <v>27</v>
      </c>
      <c r="G7" s="187" t="s">
        <v>23</v>
      </c>
      <c r="H7" s="188" t="s">
        <v>187</v>
      </c>
      <c r="I7" s="189" t="s">
        <v>25</v>
      </c>
      <c r="J7" s="188" t="s">
        <v>26</v>
      </c>
      <c r="K7" s="190" t="s">
        <v>27</v>
      </c>
      <c r="L7" s="187" t="s">
        <v>23</v>
      </c>
      <c r="M7" s="188" t="s">
        <v>187</v>
      </c>
      <c r="N7" s="189" t="s">
        <v>25</v>
      </c>
      <c r="O7" s="188" t="s">
        <v>26</v>
      </c>
      <c r="P7" s="190" t="s">
        <v>27</v>
      </c>
      <c r="Q7" s="225" t="s">
        <v>23</v>
      </c>
      <c r="R7" s="226" t="s">
        <v>187</v>
      </c>
      <c r="S7" s="226" t="s">
        <v>25</v>
      </c>
      <c r="T7" s="226" t="s">
        <v>26</v>
      </c>
      <c r="U7" s="227" t="s">
        <v>27</v>
      </c>
      <c r="V7" s="228" t="s">
        <v>23</v>
      </c>
      <c r="W7" s="229" t="s">
        <v>187</v>
      </c>
      <c r="X7" s="229" t="s">
        <v>25</v>
      </c>
      <c r="Y7" s="229" t="s">
        <v>26</v>
      </c>
      <c r="Z7" s="245" t="s">
        <v>27</v>
      </c>
      <c r="AA7" s="246" t="s">
        <v>23</v>
      </c>
      <c r="AB7" s="247" t="s">
        <v>187</v>
      </c>
      <c r="AC7" s="226" t="s">
        <v>25</v>
      </c>
      <c r="AD7" s="247" t="s">
        <v>26</v>
      </c>
      <c r="AE7" s="247" t="s">
        <v>27</v>
      </c>
      <c r="AF7" s="187" t="s">
        <v>23</v>
      </c>
      <c r="AG7" s="188" t="s">
        <v>187</v>
      </c>
      <c r="AH7" s="189" t="s">
        <v>25</v>
      </c>
      <c r="AI7" s="188" t="s">
        <v>26</v>
      </c>
      <c r="AJ7" s="190" t="s">
        <v>27</v>
      </c>
      <c r="AK7" s="187" t="s">
        <v>23</v>
      </c>
      <c r="AL7" s="188" t="s">
        <v>190</v>
      </c>
      <c r="AM7" s="189" t="s">
        <v>25</v>
      </c>
      <c r="AN7" s="188" t="s">
        <v>26</v>
      </c>
      <c r="AO7" s="190" t="s">
        <v>27</v>
      </c>
      <c r="AP7" s="187" t="s">
        <v>23</v>
      </c>
      <c r="AQ7" s="188" t="s">
        <v>190</v>
      </c>
      <c r="AR7" s="189" t="s">
        <v>25</v>
      </c>
      <c r="AS7" s="188" t="s">
        <v>26</v>
      </c>
      <c r="AT7" s="190" t="s">
        <v>27</v>
      </c>
      <c r="AU7" s="225" t="s">
        <v>23</v>
      </c>
      <c r="AV7" s="226" t="s">
        <v>187</v>
      </c>
      <c r="AW7" s="226" t="s">
        <v>25</v>
      </c>
      <c r="AX7" s="226" t="s">
        <v>26</v>
      </c>
      <c r="AY7" s="227" t="s">
        <v>27</v>
      </c>
      <c r="AZ7" s="225" t="s">
        <v>23</v>
      </c>
      <c r="BA7" s="226" t="s">
        <v>187</v>
      </c>
      <c r="BB7" s="226" t="s">
        <v>25</v>
      </c>
      <c r="BC7" s="226" t="s">
        <v>26</v>
      </c>
      <c r="BD7" s="227" t="s">
        <v>27</v>
      </c>
      <c r="BE7" s="270" t="s">
        <v>23</v>
      </c>
      <c r="BF7" s="271" t="s">
        <v>190</v>
      </c>
      <c r="BG7" s="272" t="s">
        <v>25</v>
      </c>
      <c r="BH7" s="271" t="s">
        <v>26</v>
      </c>
      <c r="BI7" s="273" t="s">
        <v>27</v>
      </c>
      <c r="BJ7" s="270" t="s">
        <v>23</v>
      </c>
      <c r="BK7" s="271" t="s">
        <v>190</v>
      </c>
      <c r="BL7" s="272" t="s">
        <v>25</v>
      </c>
      <c r="BM7" s="273" t="s">
        <v>26</v>
      </c>
      <c r="BN7" s="283" t="s">
        <v>23</v>
      </c>
      <c r="BO7" s="272" t="s">
        <v>190</v>
      </c>
      <c r="BP7" s="272" t="s">
        <v>25</v>
      </c>
      <c r="BQ7" s="272" t="s">
        <v>26</v>
      </c>
      <c r="BR7" s="284" t="s">
        <v>27</v>
      </c>
      <c r="BS7" s="270" t="s">
        <v>23</v>
      </c>
      <c r="BT7" s="271" t="s">
        <v>190</v>
      </c>
      <c r="BU7" s="272" t="s">
        <v>25</v>
      </c>
      <c r="BV7" s="272" t="s">
        <v>26</v>
      </c>
      <c r="BW7" s="296" t="s">
        <v>27</v>
      </c>
      <c r="BX7" s="270" t="s">
        <v>23</v>
      </c>
      <c r="BY7" s="271" t="s">
        <v>190</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191" t="s">
        <v>28</v>
      </c>
      <c r="B8" s="192">
        <v>468.156749</v>
      </c>
      <c r="C8" s="193">
        <v>490.1297</v>
      </c>
      <c r="D8" s="194">
        <v>0.955169109319431</v>
      </c>
      <c r="E8" s="195">
        <v>-21.972951</v>
      </c>
      <c r="F8" s="196">
        <v>483.74837</v>
      </c>
      <c r="G8" s="192">
        <v>194.276276</v>
      </c>
      <c r="H8" s="193">
        <v>166.68658</v>
      </c>
      <c r="I8" s="194">
        <v>1.16551839986158</v>
      </c>
      <c r="J8" s="195">
        <v>27.589696</v>
      </c>
      <c r="K8" s="196">
        <v>218.949032</v>
      </c>
      <c r="L8" s="192">
        <v>0</v>
      </c>
      <c r="M8" s="193">
        <v>0</v>
      </c>
      <c r="N8" s="194" t="s">
        <v>29</v>
      </c>
      <c r="O8" s="195">
        <v>0</v>
      </c>
      <c r="P8" s="196">
        <v>0.6254</v>
      </c>
      <c r="Q8" s="192">
        <v>273.880473</v>
      </c>
      <c r="R8" s="193">
        <v>323.44312</v>
      </c>
      <c r="S8" s="194">
        <v>0.846765493110504</v>
      </c>
      <c r="T8" s="195">
        <v>-49.562647</v>
      </c>
      <c r="U8" s="196">
        <v>264.173938</v>
      </c>
      <c r="V8" s="230">
        <v>0.585018743369649</v>
      </c>
      <c r="W8" s="177">
        <v>0.659913324983163</v>
      </c>
      <c r="X8" s="177">
        <v>0.886508456825864</v>
      </c>
      <c r="Y8" s="248">
        <v>-0.074894581613514</v>
      </c>
      <c r="Z8" s="249">
        <v>0.54609783594723</v>
      </c>
      <c r="AA8" s="192">
        <v>121.75288</v>
      </c>
      <c r="AB8" s="193">
        <v>127.15653644</v>
      </c>
      <c r="AC8" s="194">
        <v>0.957503903524851</v>
      </c>
      <c r="AD8" s="195">
        <v>-5.40365644000001</v>
      </c>
      <c r="AE8" s="196">
        <v>124.280218</v>
      </c>
      <c r="AF8" s="192">
        <v>72.025907</v>
      </c>
      <c r="AG8" s="193">
        <v>83.938458</v>
      </c>
      <c r="AH8" s="194">
        <v>0.858079939948384</v>
      </c>
      <c r="AI8" s="195">
        <v>-11.912551</v>
      </c>
      <c r="AJ8" s="196">
        <v>87.722709</v>
      </c>
      <c r="AK8" s="192">
        <v>0.414</v>
      </c>
      <c r="AL8" s="193">
        <v>0</v>
      </c>
      <c r="AM8" s="177" t="s">
        <v>29</v>
      </c>
      <c r="AN8" s="195">
        <v>0.414</v>
      </c>
      <c r="AO8" s="196">
        <v>0</v>
      </c>
      <c r="AP8" s="192">
        <v>1.44108</v>
      </c>
      <c r="AQ8" s="193">
        <v>0</v>
      </c>
      <c r="AR8" s="177" t="s">
        <v>29</v>
      </c>
      <c r="AS8" s="195">
        <v>1.44108</v>
      </c>
      <c r="AT8" s="196">
        <v>0.197603</v>
      </c>
      <c r="AU8" s="192">
        <v>79.074606</v>
      </c>
      <c r="AV8" s="193">
        <v>112.34812556</v>
      </c>
      <c r="AW8" s="194">
        <v>0.70383556117071</v>
      </c>
      <c r="AX8" s="195">
        <v>-33.2735195599999</v>
      </c>
      <c r="AY8" s="196">
        <v>51.973408</v>
      </c>
      <c r="AZ8" s="230">
        <v>0.168906260924159</v>
      </c>
      <c r="BA8" s="177">
        <v>0.229221215445626</v>
      </c>
      <c r="BB8" s="177">
        <v>0.736870104260597</v>
      </c>
      <c r="BC8" s="248">
        <v>-0.0603149545214668</v>
      </c>
      <c r="BD8" s="249">
        <v>0.107438931525495</v>
      </c>
      <c r="BE8" s="192">
        <v>17</v>
      </c>
      <c r="BF8" s="193">
        <v>16.6666666666667</v>
      </c>
      <c r="BG8" s="177">
        <v>1.02</v>
      </c>
      <c r="BH8" s="193">
        <v>0.333333333333332</v>
      </c>
      <c r="BI8" s="274">
        <v>44.66666667</v>
      </c>
      <c r="BJ8" s="192">
        <v>27.5386322941176</v>
      </c>
      <c r="BK8" s="193">
        <v>29.407782</v>
      </c>
      <c r="BL8" s="177">
        <v>0.936440303254344</v>
      </c>
      <c r="BM8" s="274">
        <v>-1.86914970588235</v>
      </c>
      <c r="BN8" s="230">
        <v>0.260068620734548</v>
      </c>
      <c r="BO8" s="177">
        <v>0.259434464877358</v>
      </c>
      <c r="BP8" s="177">
        <v>1.0024443778412</v>
      </c>
      <c r="BQ8" s="177">
        <v>0.000634155857190066</v>
      </c>
      <c r="BR8" s="249">
        <v>0.256910877033033</v>
      </c>
      <c r="BS8" s="285">
        <v>3.84513901437075</v>
      </c>
      <c r="BT8" s="286">
        <v>3.85453798697381</v>
      </c>
      <c r="BU8" s="177">
        <v>0.997561582572327</v>
      </c>
      <c r="BV8" s="299">
        <v>-0.00939897260306521</v>
      </c>
      <c r="BW8" s="274">
        <v>3.89240039794587</v>
      </c>
      <c r="BX8" s="285">
        <v>0.649468053650969</v>
      </c>
      <c r="BY8" s="286">
        <v>0.883541882355473</v>
      </c>
      <c r="BZ8" s="177">
        <v>0.735073307356436</v>
      </c>
      <c r="CA8" s="299">
        <v>-0.234073828704504</v>
      </c>
      <c r="CB8" s="274">
        <v>0.418195339824718</v>
      </c>
    </row>
    <row r="9" s="162" customFormat="1" outlineLevel="1" spans="1:81">
      <c r="A9" s="191" t="s">
        <v>30</v>
      </c>
      <c r="B9" s="192">
        <v>118.839956</v>
      </c>
      <c r="C9" s="193">
        <v>143.02347</v>
      </c>
      <c r="D9" s="194">
        <v>0.830912269154146</v>
      </c>
      <c r="E9" s="195">
        <v>-24.183514</v>
      </c>
      <c r="F9" s="196">
        <v>141.543729</v>
      </c>
      <c r="G9" s="192">
        <v>42.562687</v>
      </c>
      <c r="H9" s="193">
        <v>52.75406</v>
      </c>
      <c r="I9" s="194">
        <v>0.806813485066363</v>
      </c>
      <c r="J9" s="195">
        <v>-10.191373</v>
      </c>
      <c r="K9" s="196">
        <v>52.201796</v>
      </c>
      <c r="L9" s="192">
        <v>0</v>
      </c>
      <c r="M9" s="193">
        <v>0</v>
      </c>
      <c r="N9" s="194" t="s">
        <v>29</v>
      </c>
      <c r="O9" s="195">
        <v>0</v>
      </c>
      <c r="P9" s="196">
        <v>0</v>
      </c>
      <c r="Q9" s="192">
        <v>76.277269</v>
      </c>
      <c r="R9" s="193">
        <v>90.26941</v>
      </c>
      <c r="S9" s="194">
        <v>0.844995763238067</v>
      </c>
      <c r="T9" s="195">
        <v>-13.992141</v>
      </c>
      <c r="U9" s="196">
        <v>89.341933</v>
      </c>
      <c r="V9" s="230">
        <v>0.641848680926809</v>
      </c>
      <c r="W9" s="177">
        <v>0.631151027170576</v>
      </c>
      <c r="X9" s="177">
        <v>1.01694943570668</v>
      </c>
      <c r="Y9" s="248">
        <v>0.0106976537562332</v>
      </c>
      <c r="Z9" s="249">
        <v>0.631196688339333</v>
      </c>
      <c r="AA9" s="192">
        <v>58.87687</v>
      </c>
      <c r="AB9" s="193">
        <v>69.3297162</v>
      </c>
      <c r="AC9" s="194">
        <v>0.849229929488735</v>
      </c>
      <c r="AD9" s="195">
        <v>-10.4528462</v>
      </c>
      <c r="AE9" s="196">
        <v>59.241236</v>
      </c>
      <c r="AF9" s="192">
        <v>14.914079</v>
      </c>
      <c r="AG9" s="193">
        <v>16.619608</v>
      </c>
      <c r="AH9" s="194">
        <v>0.897378506159712</v>
      </c>
      <c r="AI9" s="195">
        <v>-1.70552900000001</v>
      </c>
      <c r="AJ9" s="196">
        <v>15.308961</v>
      </c>
      <c r="AK9" s="192">
        <v>0</v>
      </c>
      <c r="AL9" s="193">
        <v>0</v>
      </c>
      <c r="AM9" s="177" t="s">
        <v>29</v>
      </c>
      <c r="AN9" s="195">
        <v>0</v>
      </c>
      <c r="AO9" s="196">
        <v>0</v>
      </c>
      <c r="AP9" s="192">
        <v>0.315217</v>
      </c>
      <c r="AQ9" s="193">
        <v>0</v>
      </c>
      <c r="AR9" s="177" t="s">
        <v>29</v>
      </c>
      <c r="AS9" s="195">
        <v>0.315217</v>
      </c>
      <c r="AT9" s="196">
        <v>0</v>
      </c>
      <c r="AU9" s="192">
        <v>2.17110299999998</v>
      </c>
      <c r="AV9" s="193">
        <v>4.32008580000004</v>
      </c>
      <c r="AW9" s="194">
        <v>0.502560157485753</v>
      </c>
      <c r="AX9" s="195">
        <v>-2.14898280000005</v>
      </c>
      <c r="AY9" s="196">
        <v>14.791736</v>
      </c>
      <c r="AZ9" s="230">
        <v>0.018269133320783</v>
      </c>
      <c r="BA9" s="177">
        <v>0.0302054327167425</v>
      </c>
      <c r="BB9" s="177">
        <v>0.604829385895758</v>
      </c>
      <c r="BC9" s="248">
        <v>-0.0119362993959595</v>
      </c>
      <c r="BD9" s="249">
        <v>0.10450294127831</v>
      </c>
      <c r="BE9" s="192">
        <v>8.25</v>
      </c>
      <c r="BF9" s="193">
        <v>9.5</v>
      </c>
      <c r="BG9" s="177">
        <v>0.868421052631579</v>
      </c>
      <c r="BH9" s="193">
        <v>-1.25</v>
      </c>
      <c r="BI9" s="274">
        <v>28.3333333366667</v>
      </c>
      <c r="BJ9" s="192">
        <v>14.4048431515152</v>
      </c>
      <c r="BK9" s="193">
        <v>15.0551021052632</v>
      </c>
      <c r="BL9" s="177">
        <v>0.956808067510835</v>
      </c>
      <c r="BM9" s="274">
        <v>-0.650258953748009</v>
      </c>
      <c r="BN9" s="230">
        <v>0.495429920892936</v>
      </c>
      <c r="BO9" s="177">
        <v>0.484743631237586</v>
      </c>
      <c r="BP9" s="177">
        <v>1.02204523993037</v>
      </c>
      <c r="BQ9" s="177">
        <v>0.01068628965535</v>
      </c>
      <c r="BR9" s="249">
        <v>0.418536634710253</v>
      </c>
      <c r="BS9" s="285">
        <v>2.01844894268326</v>
      </c>
      <c r="BT9" s="286">
        <v>2.06294613391191</v>
      </c>
      <c r="BU9" s="177">
        <v>0.978430269943952</v>
      </c>
      <c r="BV9" s="299">
        <v>-0.0444971912286487</v>
      </c>
      <c r="BW9" s="274">
        <v>2.38927710758769</v>
      </c>
      <c r="BX9" s="285">
        <v>0.036875312835074</v>
      </c>
      <c r="BY9" s="286">
        <v>0.0623121806461403</v>
      </c>
      <c r="BZ9" s="177">
        <v>0.591783379312021</v>
      </c>
      <c r="CA9" s="299">
        <v>-0.0254368678110663</v>
      </c>
      <c r="CB9" s="274">
        <v>0.249686485271847</v>
      </c>
      <c r="CC9" s="159"/>
    </row>
    <row r="10" s="163" customFormat="1" spans="1:81">
      <c r="A10" s="197" t="s">
        <v>31</v>
      </c>
      <c r="B10" s="198">
        <v>586.996705</v>
      </c>
      <c r="C10" s="199">
        <v>633.15317</v>
      </c>
      <c r="D10" s="200">
        <v>0.927100633484943</v>
      </c>
      <c r="E10" s="199">
        <v>-46.156465</v>
      </c>
      <c r="F10" s="201">
        <v>625.292099</v>
      </c>
      <c r="G10" s="198">
        <v>236.838963</v>
      </c>
      <c r="H10" s="199">
        <v>219.44064</v>
      </c>
      <c r="I10" s="200">
        <v>1.07928487175393</v>
      </c>
      <c r="J10" s="199">
        <v>17.3983229999999</v>
      </c>
      <c r="K10" s="201">
        <v>271.150828</v>
      </c>
      <c r="L10" s="198">
        <v>0</v>
      </c>
      <c r="M10" s="199">
        <v>0</v>
      </c>
      <c r="N10" s="200" t="s">
        <v>29</v>
      </c>
      <c r="O10" s="199">
        <v>0</v>
      </c>
      <c r="P10" s="201">
        <v>0.6254</v>
      </c>
      <c r="Q10" s="198">
        <v>350.157742</v>
      </c>
      <c r="R10" s="199">
        <v>413.71253</v>
      </c>
      <c r="S10" s="200">
        <v>0.846379349448275</v>
      </c>
      <c r="T10" s="199">
        <v>-63.554788</v>
      </c>
      <c r="U10" s="201">
        <v>353.515871</v>
      </c>
      <c r="V10" s="231">
        <v>0.596524203658009</v>
      </c>
      <c r="W10" s="232">
        <v>0.653416186797264</v>
      </c>
      <c r="X10" s="232">
        <v>0.91293147569834</v>
      </c>
      <c r="Y10" s="200">
        <v>-0.0568919831392556</v>
      </c>
      <c r="Z10" s="250">
        <v>0.565361167309424</v>
      </c>
      <c r="AA10" s="198">
        <v>180.62975</v>
      </c>
      <c r="AB10" s="199">
        <v>196.48625264</v>
      </c>
      <c r="AC10" s="200">
        <v>0.919299684191891</v>
      </c>
      <c r="AD10" s="199">
        <v>-15.85650264</v>
      </c>
      <c r="AE10" s="201">
        <v>183.521454</v>
      </c>
      <c r="AF10" s="198">
        <v>86.939986</v>
      </c>
      <c r="AG10" s="199">
        <v>100.558066</v>
      </c>
      <c r="AH10" s="200">
        <v>0.864574961097601</v>
      </c>
      <c r="AI10" s="199">
        <v>-13.61808</v>
      </c>
      <c r="AJ10" s="201">
        <v>103.03167</v>
      </c>
      <c r="AK10" s="198">
        <v>0.414</v>
      </c>
      <c r="AL10" s="199">
        <v>0</v>
      </c>
      <c r="AM10" s="232" t="s">
        <v>29</v>
      </c>
      <c r="AN10" s="199">
        <v>0.414</v>
      </c>
      <c r="AO10" s="201">
        <v>0</v>
      </c>
      <c r="AP10" s="198">
        <v>1.756297</v>
      </c>
      <c r="AQ10" s="199">
        <v>0</v>
      </c>
      <c r="AR10" s="232" t="s">
        <v>29</v>
      </c>
      <c r="AS10" s="199">
        <v>1.756297</v>
      </c>
      <c r="AT10" s="201">
        <v>0.197603</v>
      </c>
      <c r="AU10" s="198">
        <v>81.245709</v>
      </c>
      <c r="AV10" s="199">
        <v>116.66821136</v>
      </c>
      <c r="AW10" s="200">
        <v>0.696382571164156</v>
      </c>
      <c r="AX10" s="199">
        <v>-35.42250236</v>
      </c>
      <c r="AY10" s="201">
        <v>66.765144</v>
      </c>
      <c r="AZ10" s="231">
        <v>0.13840913979236</v>
      </c>
      <c r="BA10" s="232">
        <v>0.184265382987816</v>
      </c>
      <c r="BB10" s="232">
        <v>0.751140217159032</v>
      </c>
      <c r="BC10" s="200">
        <v>-0.0458562431954558</v>
      </c>
      <c r="BD10" s="250">
        <v>0.106774328520662</v>
      </c>
      <c r="BE10" s="198">
        <v>25.25</v>
      </c>
      <c r="BF10" s="199">
        <v>26.1666666666667</v>
      </c>
      <c r="BG10" s="232">
        <v>0.964968152866242</v>
      </c>
      <c r="BH10" s="199">
        <v>-0.916666666666668</v>
      </c>
      <c r="BI10" s="275">
        <v>73.0000000066667</v>
      </c>
      <c r="BJ10" s="198">
        <v>23.2473942574257</v>
      </c>
      <c r="BK10" s="199">
        <v>24.196936433121</v>
      </c>
      <c r="BL10" s="232">
        <v>0.960757752192317</v>
      </c>
      <c r="BM10" s="275">
        <v>-0.949542175695278</v>
      </c>
      <c r="BN10" s="231">
        <v>0.307718507551077</v>
      </c>
      <c r="BO10" s="232">
        <v>0.310329730545296</v>
      </c>
      <c r="BP10" s="232">
        <v>0.991585649916202</v>
      </c>
      <c r="BQ10" s="232">
        <v>-0.00261122299421868</v>
      </c>
      <c r="BR10" s="250">
        <v>0.293497158037815</v>
      </c>
      <c r="BS10" s="287">
        <v>3.24972328755368</v>
      </c>
      <c r="BT10" s="288">
        <v>3.22237897813674</v>
      </c>
      <c r="BU10" s="232">
        <v>1.00848575217331</v>
      </c>
      <c r="BV10" s="232">
        <v>0.0273443094169461</v>
      </c>
      <c r="BW10" s="275">
        <v>3.4071880173748</v>
      </c>
      <c r="BX10" s="287">
        <v>0.449791404793507</v>
      </c>
      <c r="BY10" s="288">
        <v>0.593772896538254</v>
      </c>
      <c r="BZ10" s="232">
        <v>0.757514206889248</v>
      </c>
      <c r="CA10" s="232">
        <v>-0.143981491744747</v>
      </c>
      <c r="CB10" s="275">
        <v>0.363800212698838</v>
      </c>
      <c r="CC10" s="159"/>
    </row>
    <row r="11" s="164" customFormat="1" outlineLevel="1" spans="1:81">
      <c r="A11" s="191" t="s">
        <v>32</v>
      </c>
      <c r="B11" s="192">
        <v>223.355773</v>
      </c>
      <c r="C11" s="193">
        <v>251.14</v>
      </c>
      <c r="D11" s="194">
        <v>0.889367575854105</v>
      </c>
      <c r="E11" s="195">
        <v>-27.784227</v>
      </c>
      <c r="F11" s="196">
        <v>248.666468</v>
      </c>
      <c r="G11" s="192">
        <v>-0.210973</v>
      </c>
      <c r="H11" s="193">
        <v>0</v>
      </c>
      <c r="I11" s="194" t="s">
        <v>29</v>
      </c>
      <c r="J11" s="195">
        <v>-0.210973</v>
      </c>
      <c r="K11" s="196">
        <v>5.335249</v>
      </c>
      <c r="L11" s="192">
        <v>0.539</v>
      </c>
      <c r="M11" s="193">
        <v>0</v>
      </c>
      <c r="N11" s="194" t="s">
        <v>29</v>
      </c>
      <c r="O11" s="195">
        <v>0.539</v>
      </c>
      <c r="P11" s="196">
        <v>2.328607</v>
      </c>
      <c r="Q11" s="192">
        <v>223.027746</v>
      </c>
      <c r="R11" s="193">
        <v>251.14</v>
      </c>
      <c r="S11" s="194">
        <v>0.888061423906984</v>
      </c>
      <c r="T11" s="195">
        <v>-28.112254</v>
      </c>
      <c r="U11" s="196">
        <v>241.002612</v>
      </c>
      <c r="V11" s="230">
        <v>0.998531369950308</v>
      </c>
      <c r="W11" s="177">
        <v>1</v>
      </c>
      <c r="X11" s="177">
        <v>0.998531369950308</v>
      </c>
      <c r="Y11" s="248">
        <v>-0.001468630049692</v>
      </c>
      <c r="Z11" s="249">
        <v>0.969180179130545</v>
      </c>
      <c r="AA11" s="192">
        <v>53.417094</v>
      </c>
      <c r="AB11" s="193">
        <v>50.60514956</v>
      </c>
      <c r="AC11" s="194">
        <v>1.0555663695187</v>
      </c>
      <c r="AD11" s="195">
        <v>2.81194444000002</v>
      </c>
      <c r="AE11" s="196">
        <v>56.357811</v>
      </c>
      <c r="AF11" s="192">
        <v>217.503006</v>
      </c>
      <c r="AG11" s="193">
        <v>231.503972</v>
      </c>
      <c r="AH11" s="194">
        <v>0.939521702893288</v>
      </c>
      <c r="AI11" s="195">
        <v>-14.000966</v>
      </c>
      <c r="AJ11" s="196">
        <v>209.622121</v>
      </c>
      <c r="AK11" s="192">
        <v>0</v>
      </c>
      <c r="AL11" s="193">
        <v>0</v>
      </c>
      <c r="AM11" s="177" t="s">
        <v>29</v>
      </c>
      <c r="AN11" s="195">
        <v>0</v>
      </c>
      <c r="AO11" s="196">
        <v>0</v>
      </c>
      <c r="AP11" s="192">
        <v>0.718612</v>
      </c>
      <c r="AQ11" s="193">
        <v>0</v>
      </c>
      <c r="AR11" s="177" t="s">
        <v>29</v>
      </c>
      <c r="AS11" s="195">
        <v>0.718612</v>
      </c>
      <c r="AT11" s="196">
        <v>0</v>
      </c>
      <c r="AU11" s="192">
        <v>-48.610966</v>
      </c>
      <c r="AV11" s="193">
        <v>-30.96912156</v>
      </c>
      <c r="AW11" s="194">
        <v>0.430340818488493</v>
      </c>
      <c r="AX11" s="195">
        <v>-17.64184444</v>
      </c>
      <c r="AY11" s="196">
        <v>-24.97732</v>
      </c>
      <c r="AZ11" s="230">
        <v>-0.217639174251386</v>
      </c>
      <c r="BA11" s="177">
        <v>-0.123314173608346</v>
      </c>
      <c r="BB11" s="177">
        <v>0.235083868439793</v>
      </c>
      <c r="BC11" s="248">
        <v>-0.0943250006430398</v>
      </c>
      <c r="BD11" s="249">
        <v>-0.100445066843512</v>
      </c>
      <c r="BE11" s="192">
        <v>5.08333333333333</v>
      </c>
      <c r="BF11" s="193">
        <v>5</v>
      </c>
      <c r="BG11" s="177">
        <v>1.01666666666667</v>
      </c>
      <c r="BH11" s="193">
        <v>0.083333333333333</v>
      </c>
      <c r="BI11" s="274">
        <v>15.58333333</v>
      </c>
      <c r="BJ11" s="192">
        <v>43.9388405901639</v>
      </c>
      <c r="BK11" s="193">
        <v>50.228</v>
      </c>
      <c r="BL11" s="177">
        <v>0.874787779528628</v>
      </c>
      <c r="BM11" s="274">
        <v>-6.28915940983606</v>
      </c>
      <c r="BN11" s="230">
        <v>0.239156988344331</v>
      </c>
      <c r="BO11" s="177">
        <v>0.20150175025882</v>
      </c>
      <c r="BP11" s="177">
        <v>1.18687300749073</v>
      </c>
      <c r="BQ11" s="177">
        <v>0.0376552380855111</v>
      </c>
      <c r="BR11" s="249">
        <v>0.226640171685714</v>
      </c>
      <c r="BS11" s="285">
        <v>4.18135387522204</v>
      </c>
      <c r="BT11" s="286">
        <v>4.96273604926779</v>
      </c>
      <c r="BU11" s="177">
        <v>0.84255012430874</v>
      </c>
      <c r="BV11" s="299">
        <v>-0.781382174045749</v>
      </c>
      <c r="BW11" s="274">
        <v>4.41228045567632</v>
      </c>
      <c r="BX11" s="285">
        <v>-0.910026404656157</v>
      </c>
      <c r="BY11" s="286">
        <v>-0.611975694751806</v>
      </c>
      <c r="BZ11" s="177">
        <v>0.512969693959448</v>
      </c>
      <c r="CA11" s="299">
        <v>-0.298050709904351</v>
      </c>
      <c r="CB11" s="274">
        <v>-0.443191805302728</v>
      </c>
      <c r="CC11" s="159"/>
    </row>
    <row r="12" s="159" customFormat="1" outlineLevel="1" spans="1:80">
      <c r="A12" s="191" t="s">
        <v>33</v>
      </c>
      <c r="B12" s="192">
        <v>90.715492</v>
      </c>
      <c r="C12" s="193">
        <v>97</v>
      </c>
      <c r="D12" s="194">
        <v>0.935211257731959</v>
      </c>
      <c r="E12" s="195">
        <v>-6.284508</v>
      </c>
      <c r="F12" s="196">
        <v>95.231626</v>
      </c>
      <c r="G12" s="192">
        <v>38.723689</v>
      </c>
      <c r="H12" s="193">
        <v>43.8</v>
      </c>
      <c r="I12" s="194">
        <v>0.884102488584475</v>
      </c>
      <c r="J12" s="195">
        <v>-5.07631099999999</v>
      </c>
      <c r="K12" s="196">
        <v>50.276193</v>
      </c>
      <c r="L12" s="192">
        <v>0</v>
      </c>
      <c r="M12" s="193">
        <v>0</v>
      </c>
      <c r="N12" s="194" t="s">
        <v>29</v>
      </c>
      <c r="O12" s="195">
        <v>0</v>
      </c>
      <c r="P12" s="196">
        <v>0</v>
      </c>
      <c r="Q12" s="192">
        <v>51.991803</v>
      </c>
      <c r="R12" s="193">
        <v>53.2</v>
      </c>
      <c r="S12" s="194">
        <v>0.977289530075188</v>
      </c>
      <c r="T12" s="195">
        <v>-1.20819700000001</v>
      </c>
      <c r="U12" s="196">
        <v>44.955433</v>
      </c>
      <c r="V12" s="230">
        <v>0.573130364546774</v>
      </c>
      <c r="W12" s="177">
        <v>0.548453608247423</v>
      </c>
      <c r="X12" s="177">
        <v>1.04499333385408</v>
      </c>
      <c r="Y12" s="248">
        <v>0.0246767562993516</v>
      </c>
      <c r="Z12" s="249">
        <v>0.472064112398963</v>
      </c>
      <c r="AA12" s="192">
        <v>26.791396</v>
      </c>
      <c r="AB12" s="193">
        <v>27.92817212</v>
      </c>
      <c r="AC12" s="194">
        <v>0.959296436762292</v>
      </c>
      <c r="AD12" s="195">
        <v>-1.13677612000001</v>
      </c>
      <c r="AE12" s="196">
        <v>29.029036</v>
      </c>
      <c r="AF12" s="192">
        <v>12.83654</v>
      </c>
      <c r="AG12" s="193">
        <v>15.472648</v>
      </c>
      <c r="AH12" s="194">
        <v>0.82962786977381</v>
      </c>
      <c r="AI12" s="195">
        <v>-2.636108</v>
      </c>
      <c r="AJ12" s="196">
        <v>13.707662</v>
      </c>
      <c r="AK12" s="192">
        <v>0.3</v>
      </c>
      <c r="AL12" s="193">
        <v>0</v>
      </c>
      <c r="AM12" s="177" t="s">
        <v>29</v>
      </c>
      <c r="AN12" s="195">
        <v>0.3</v>
      </c>
      <c r="AO12" s="196">
        <v>0</v>
      </c>
      <c r="AP12" s="192">
        <v>0.230371</v>
      </c>
      <c r="AQ12" s="193">
        <v>0</v>
      </c>
      <c r="AR12" s="177" t="s">
        <v>29</v>
      </c>
      <c r="AS12" s="195">
        <v>0.230371</v>
      </c>
      <c r="AT12" s="196">
        <v>0</v>
      </c>
      <c r="AU12" s="192">
        <v>12.433496</v>
      </c>
      <c r="AV12" s="193">
        <v>9.79917988</v>
      </c>
      <c r="AW12" s="194">
        <v>1.26883026459965</v>
      </c>
      <c r="AX12" s="195">
        <v>2.63431611999999</v>
      </c>
      <c r="AY12" s="196">
        <v>2.21873499999999</v>
      </c>
      <c r="AZ12" s="230">
        <v>0.13706033805119</v>
      </c>
      <c r="BA12" s="177">
        <v>0.101022472989691</v>
      </c>
      <c r="BB12" s="177">
        <v>1.35673117074828</v>
      </c>
      <c r="BC12" s="248">
        <v>0.036037865061499</v>
      </c>
      <c r="BD12" s="249">
        <v>0.0232983000836297</v>
      </c>
      <c r="BE12" s="192">
        <v>3.33333333333333</v>
      </c>
      <c r="BF12" s="193">
        <v>3.33333333333333</v>
      </c>
      <c r="BG12" s="177">
        <v>1</v>
      </c>
      <c r="BH12" s="193">
        <v>0</v>
      </c>
      <c r="BI12" s="274">
        <v>10.0000000033333</v>
      </c>
      <c r="BJ12" s="192">
        <v>27.2146476</v>
      </c>
      <c r="BK12" s="193">
        <v>29.1</v>
      </c>
      <c r="BL12" s="177">
        <v>0.935211257731959</v>
      </c>
      <c r="BM12" s="274">
        <v>-1.8853524</v>
      </c>
      <c r="BN12" s="230">
        <v>0.295334296373546</v>
      </c>
      <c r="BO12" s="177">
        <v>0.287919300206186</v>
      </c>
      <c r="BP12" s="177">
        <v>1.02575373086156</v>
      </c>
      <c r="BQ12" s="177">
        <v>0.00741499616735991</v>
      </c>
      <c r="BR12" s="249">
        <v>0.304825583887437</v>
      </c>
      <c r="BS12" s="285">
        <v>3.38599347342707</v>
      </c>
      <c r="BT12" s="286">
        <v>3.47319543804072</v>
      </c>
      <c r="BU12" s="177">
        <v>0.974892871371833</v>
      </c>
      <c r="BV12" s="299">
        <v>-0.0872019646136519</v>
      </c>
      <c r="BW12" s="274">
        <v>3.2805645354534</v>
      </c>
      <c r="BX12" s="285">
        <v>0.464085410107036</v>
      </c>
      <c r="BY12" s="286">
        <v>0.350870792327386</v>
      </c>
      <c r="BZ12" s="177">
        <v>1.32266754673046</v>
      </c>
      <c r="CA12" s="299">
        <v>0.11321461777965</v>
      </c>
      <c r="CB12" s="274">
        <v>0.0764315769907066</v>
      </c>
    </row>
    <row r="13" s="164" customFormat="1" outlineLevel="1" spans="1:81">
      <c r="A13" s="191" t="s">
        <v>34</v>
      </c>
      <c r="B13" s="192">
        <v>75.361506</v>
      </c>
      <c r="C13" s="193">
        <v>90</v>
      </c>
      <c r="D13" s="194">
        <v>0.837350066666667</v>
      </c>
      <c r="E13" s="195">
        <v>-14.638494</v>
      </c>
      <c r="F13" s="196">
        <v>102.243304</v>
      </c>
      <c r="G13" s="192">
        <v>39.676621</v>
      </c>
      <c r="H13" s="193">
        <v>53.73</v>
      </c>
      <c r="I13" s="194">
        <v>0.738444463056021</v>
      </c>
      <c r="J13" s="195">
        <v>-14.053379</v>
      </c>
      <c r="K13" s="196">
        <v>55.34631</v>
      </c>
      <c r="L13" s="192">
        <v>0</v>
      </c>
      <c r="M13" s="193">
        <v>0</v>
      </c>
      <c r="N13" s="194" t="s">
        <v>29</v>
      </c>
      <c r="O13" s="195">
        <v>0</v>
      </c>
      <c r="P13" s="196">
        <v>0</v>
      </c>
      <c r="Q13" s="192">
        <v>35.684885</v>
      </c>
      <c r="R13" s="193">
        <v>36.27</v>
      </c>
      <c r="S13" s="194">
        <v>0.983867797077474</v>
      </c>
      <c r="T13" s="195">
        <v>-0.585115000000009</v>
      </c>
      <c r="U13" s="196">
        <v>46.896994</v>
      </c>
      <c r="V13" s="230">
        <v>0.473516081273641</v>
      </c>
      <c r="W13" s="177">
        <v>0.403</v>
      </c>
      <c r="X13" s="177">
        <v>1.17497786916536</v>
      </c>
      <c r="Y13" s="248">
        <v>0.0705160812736412</v>
      </c>
      <c r="Z13" s="249">
        <v>0.458680345463014</v>
      </c>
      <c r="AA13" s="192">
        <v>77.72678</v>
      </c>
      <c r="AB13" s="193">
        <v>76.65630552</v>
      </c>
      <c r="AC13" s="194">
        <v>1.01396459785974</v>
      </c>
      <c r="AD13" s="195">
        <v>1.07047447999999</v>
      </c>
      <c r="AE13" s="196">
        <v>85.017685</v>
      </c>
      <c r="AF13" s="192">
        <v>24.144722</v>
      </c>
      <c r="AG13" s="193">
        <v>21.532456</v>
      </c>
      <c r="AH13" s="194">
        <v>1.12131760538603</v>
      </c>
      <c r="AI13" s="195">
        <v>2.612266</v>
      </c>
      <c r="AJ13" s="196">
        <v>21.571224</v>
      </c>
      <c r="AK13" s="192">
        <v>0</v>
      </c>
      <c r="AL13" s="193">
        <v>0</v>
      </c>
      <c r="AM13" s="177" t="s">
        <v>29</v>
      </c>
      <c r="AN13" s="195">
        <v>0</v>
      </c>
      <c r="AO13" s="196">
        <v>0</v>
      </c>
      <c r="AP13" s="192">
        <v>0.043208</v>
      </c>
      <c r="AQ13" s="193">
        <v>0</v>
      </c>
      <c r="AR13" s="177" t="s">
        <v>29</v>
      </c>
      <c r="AS13" s="195">
        <v>0.043208</v>
      </c>
      <c r="AT13" s="196">
        <v>0</v>
      </c>
      <c r="AU13" s="192">
        <v>-66.229825</v>
      </c>
      <c r="AV13" s="193">
        <v>-61.91876152</v>
      </c>
      <c r="AW13" s="194">
        <v>0.930375489202776</v>
      </c>
      <c r="AX13" s="195">
        <v>-4.31106348</v>
      </c>
      <c r="AY13" s="196">
        <v>-59.691915</v>
      </c>
      <c r="AZ13" s="230">
        <v>-0.878828310570121</v>
      </c>
      <c r="BA13" s="177">
        <v>-0.687986239111111</v>
      </c>
      <c r="BB13" s="177">
        <v>0.722607720024196</v>
      </c>
      <c r="BC13" s="248">
        <v>-0.19084207145901</v>
      </c>
      <c r="BD13" s="249">
        <v>-0.583822242285911</v>
      </c>
      <c r="BE13" s="276">
        <v>7.41666666666667</v>
      </c>
      <c r="BF13" s="193">
        <v>8</v>
      </c>
      <c r="BG13" s="177">
        <v>0.927083333333333</v>
      </c>
      <c r="BH13" s="193">
        <v>-0.583333333333333</v>
      </c>
      <c r="BI13" s="274">
        <v>23.75</v>
      </c>
      <c r="BJ13" s="276">
        <v>10.1611019325843</v>
      </c>
      <c r="BK13" s="193">
        <v>11.25</v>
      </c>
      <c r="BL13" s="177">
        <v>0.903209060674157</v>
      </c>
      <c r="BM13" s="274">
        <v>-1.08889806741573</v>
      </c>
      <c r="BN13" s="230">
        <v>1.03138570505743</v>
      </c>
      <c r="BO13" s="177">
        <v>0.851736728</v>
      </c>
      <c r="BP13" s="177">
        <v>1.21092078238692</v>
      </c>
      <c r="BQ13" s="177">
        <v>0.179648977057433</v>
      </c>
      <c r="BR13" s="249">
        <v>0.831523255547376</v>
      </c>
      <c r="BS13" s="289">
        <v>0.969569381363798</v>
      </c>
      <c r="BT13" s="286">
        <v>1.17407171385945</v>
      </c>
      <c r="BU13" s="177">
        <v>0.825817852451785</v>
      </c>
      <c r="BV13" s="299">
        <v>-0.204502332495652</v>
      </c>
      <c r="BW13" s="274">
        <v>1.20261218592343</v>
      </c>
      <c r="BX13" s="289">
        <v>-0.852085021404463</v>
      </c>
      <c r="BY13" s="286">
        <v>-0.807745182864899</v>
      </c>
      <c r="BZ13" s="177">
        <v>0.945106650611892</v>
      </c>
      <c r="CA13" s="299">
        <v>-0.0443398385395638</v>
      </c>
      <c r="CB13" s="274">
        <v>-0.70211174298618</v>
      </c>
      <c r="CC13" s="159"/>
    </row>
    <row r="14" s="163" customFormat="1" spans="1:81">
      <c r="A14" s="197" t="s">
        <v>35</v>
      </c>
      <c r="B14" s="198">
        <v>389.432771</v>
      </c>
      <c r="C14" s="199">
        <v>438.14</v>
      </c>
      <c r="D14" s="200">
        <v>0.888831814032045</v>
      </c>
      <c r="E14" s="199">
        <v>-48.707229</v>
      </c>
      <c r="F14" s="201">
        <v>446.141398</v>
      </c>
      <c r="G14" s="198">
        <v>78.189337</v>
      </c>
      <c r="H14" s="199">
        <v>97.53</v>
      </c>
      <c r="I14" s="200">
        <v>0.80169524248949</v>
      </c>
      <c r="J14" s="199">
        <v>-19.340663</v>
      </c>
      <c r="K14" s="201">
        <v>110.957752</v>
      </c>
      <c r="L14" s="198">
        <v>0.539</v>
      </c>
      <c r="M14" s="199">
        <v>0</v>
      </c>
      <c r="N14" s="200" t="s">
        <v>29</v>
      </c>
      <c r="O14" s="199">
        <v>0.539</v>
      </c>
      <c r="P14" s="201">
        <v>2.328607</v>
      </c>
      <c r="Q14" s="198">
        <v>310.704434</v>
      </c>
      <c r="R14" s="199">
        <v>340.61</v>
      </c>
      <c r="S14" s="200">
        <v>0.912199976512727</v>
      </c>
      <c r="T14" s="199">
        <v>-29.905566</v>
      </c>
      <c r="U14" s="201">
        <v>332.855039</v>
      </c>
      <c r="V14" s="231">
        <v>0.797838438717321</v>
      </c>
      <c r="W14" s="232">
        <v>0.777399917834482</v>
      </c>
      <c r="X14" s="232">
        <v>1.02629087090692</v>
      </c>
      <c r="Y14" s="200">
        <v>0.0204385208828388</v>
      </c>
      <c r="Z14" s="250">
        <v>0.746075214028894</v>
      </c>
      <c r="AA14" s="198">
        <v>157.93527</v>
      </c>
      <c r="AB14" s="199">
        <v>155.1896272</v>
      </c>
      <c r="AC14" s="200">
        <v>1.01769217988043</v>
      </c>
      <c r="AD14" s="199">
        <v>2.74564279999998</v>
      </c>
      <c r="AE14" s="201">
        <v>170.404532</v>
      </c>
      <c r="AF14" s="198">
        <v>254.484268</v>
      </c>
      <c r="AG14" s="199">
        <v>268.509076</v>
      </c>
      <c r="AH14" s="200">
        <v>0.947767843795343</v>
      </c>
      <c r="AI14" s="199">
        <v>-14.024808</v>
      </c>
      <c r="AJ14" s="201">
        <v>244.901007</v>
      </c>
      <c r="AK14" s="198">
        <v>0.3</v>
      </c>
      <c r="AL14" s="199">
        <v>0</v>
      </c>
      <c r="AM14" s="232" t="s">
        <v>29</v>
      </c>
      <c r="AN14" s="199">
        <v>0.3</v>
      </c>
      <c r="AO14" s="201">
        <v>0</v>
      </c>
      <c r="AP14" s="198">
        <v>0.992191</v>
      </c>
      <c r="AQ14" s="199">
        <v>0</v>
      </c>
      <c r="AR14" s="232" t="s">
        <v>29</v>
      </c>
      <c r="AS14" s="199">
        <v>0.992191</v>
      </c>
      <c r="AT14" s="201">
        <v>0</v>
      </c>
      <c r="AU14" s="198">
        <v>-102.407295</v>
      </c>
      <c r="AV14" s="199">
        <v>-83.0887032</v>
      </c>
      <c r="AW14" s="200">
        <v>0.767494363782537</v>
      </c>
      <c r="AX14" s="199">
        <v>-19.3185918</v>
      </c>
      <c r="AY14" s="201">
        <v>-82.4505</v>
      </c>
      <c r="AZ14" s="231">
        <v>-0.262965273151088</v>
      </c>
      <c r="BA14" s="232">
        <v>-0.189639620212717</v>
      </c>
      <c r="BB14" s="232">
        <v>0.613342123043057</v>
      </c>
      <c r="BC14" s="200">
        <v>-0.0733256529383702</v>
      </c>
      <c r="BD14" s="250">
        <v>-0.184808001161999</v>
      </c>
      <c r="BE14" s="198">
        <v>15.8333333333333</v>
      </c>
      <c r="BF14" s="199">
        <v>16.3333333333333</v>
      </c>
      <c r="BG14" s="232">
        <v>0.969387755102041</v>
      </c>
      <c r="BH14" s="199">
        <v>-0.500000000000004</v>
      </c>
      <c r="BI14" s="275">
        <v>49.3333333333333</v>
      </c>
      <c r="BJ14" s="198">
        <v>24.5957539578947</v>
      </c>
      <c r="BK14" s="199">
        <v>26.8248979591837</v>
      </c>
      <c r="BL14" s="232">
        <v>0.916900187106741</v>
      </c>
      <c r="BM14" s="275">
        <v>-2.22914400128893</v>
      </c>
      <c r="BN14" s="231">
        <v>0.405552079231668</v>
      </c>
      <c r="BO14" s="232">
        <v>0.354201002419318</v>
      </c>
      <c r="BP14" s="232">
        <v>1.1449772204528</v>
      </c>
      <c r="BQ14" s="232">
        <v>0.0513510768123499</v>
      </c>
      <c r="BR14" s="250">
        <v>0.38195184926551</v>
      </c>
      <c r="BS14" s="287">
        <v>2.46577456067919</v>
      </c>
      <c r="BT14" s="288">
        <v>2.8232557027497</v>
      </c>
      <c r="BU14" s="232">
        <v>0.873379821132624</v>
      </c>
      <c r="BV14" s="232">
        <v>-0.357481142070505</v>
      </c>
      <c r="BW14" s="275">
        <v>2.61813106003542</v>
      </c>
      <c r="BX14" s="287">
        <v>-0.648413080878008</v>
      </c>
      <c r="BY14" s="288">
        <v>-0.535401139232842</v>
      </c>
      <c r="BZ14" s="232">
        <v>0.788920991451201</v>
      </c>
      <c r="CA14" s="232">
        <v>-0.113011941645166</v>
      </c>
      <c r="CB14" s="275">
        <v>-0.483851567985293</v>
      </c>
      <c r="CC14" s="159"/>
    </row>
    <row r="15" s="163" customFormat="1" spans="1:81">
      <c r="A15" s="197" t="s">
        <v>36</v>
      </c>
      <c r="B15" s="198">
        <v>916.347284</v>
      </c>
      <c r="C15" s="202">
        <v>912.32178364</v>
      </c>
      <c r="D15" s="200">
        <v>1.00441236900421</v>
      </c>
      <c r="E15" s="202">
        <v>4.02550036000036</v>
      </c>
      <c r="F15" s="201">
        <v>1019.149767</v>
      </c>
      <c r="G15" s="198">
        <v>0</v>
      </c>
      <c r="H15" s="202">
        <v>0</v>
      </c>
      <c r="I15" s="200" t="s">
        <v>29</v>
      </c>
      <c r="J15" s="202">
        <v>0</v>
      </c>
      <c r="K15" s="201">
        <v>0</v>
      </c>
      <c r="L15" s="198">
        <v>0</v>
      </c>
      <c r="M15" s="202">
        <v>0</v>
      </c>
      <c r="N15" s="200" t="s">
        <v>29</v>
      </c>
      <c r="O15" s="202">
        <v>0</v>
      </c>
      <c r="P15" s="201">
        <v>69.188472</v>
      </c>
      <c r="Q15" s="198">
        <v>438.279052</v>
      </c>
      <c r="R15" s="202">
        <v>487.96848594</v>
      </c>
      <c r="S15" s="200">
        <v>0.898170813542844</v>
      </c>
      <c r="T15" s="202">
        <v>-49.6894339400002</v>
      </c>
      <c r="U15" s="201">
        <v>1019.149767</v>
      </c>
      <c r="V15" s="231">
        <v>0.478289246503621</v>
      </c>
      <c r="W15" s="232">
        <v>0.534864446613445</v>
      </c>
      <c r="X15" s="232">
        <v>0.894225162154567</v>
      </c>
      <c r="Y15" s="200">
        <v>-0.0565752001098244</v>
      </c>
      <c r="Z15" s="250">
        <v>1</v>
      </c>
      <c r="AA15" s="198">
        <v>364.860638</v>
      </c>
      <c r="AB15" s="202">
        <v>324.8615236</v>
      </c>
      <c r="AC15" s="200">
        <v>1.12312666011273</v>
      </c>
      <c r="AD15" s="202">
        <v>39.9991143999999</v>
      </c>
      <c r="AE15" s="201">
        <v>345.470049</v>
      </c>
      <c r="AF15" s="198">
        <v>539.846179</v>
      </c>
      <c r="AG15" s="202">
        <v>583.60625438</v>
      </c>
      <c r="AH15" s="200">
        <v>0.925017809436451</v>
      </c>
      <c r="AI15" s="202">
        <v>-43.76007538</v>
      </c>
      <c r="AJ15" s="201">
        <v>654.356858</v>
      </c>
      <c r="AK15" s="192">
        <v>10</v>
      </c>
      <c r="AL15" s="193">
        <v>4.75</v>
      </c>
      <c r="AM15" s="177">
        <v>2.10526315789474</v>
      </c>
      <c r="AN15" s="195">
        <v>5.25</v>
      </c>
      <c r="AO15" s="196">
        <v>0</v>
      </c>
      <c r="AP15" s="192">
        <v>0.4796</v>
      </c>
      <c r="AQ15" s="193">
        <v>0</v>
      </c>
      <c r="AR15" s="177" t="s">
        <v>29</v>
      </c>
      <c r="AS15" s="195">
        <v>0.4796</v>
      </c>
      <c r="AT15" s="196">
        <v>0</v>
      </c>
      <c r="AU15" s="198">
        <v>21.1608670000002</v>
      </c>
      <c r="AV15" s="202">
        <v>8.60400565999976</v>
      </c>
      <c r="AW15" s="200">
        <v>2.459420395128</v>
      </c>
      <c r="AX15" s="202">
        <v>12.5568613400004</v>
      </c>
      <c r="AY15" s="201">
        <v>-49.8656120000001</v>
      </c>
      <c r="AZ15" s="231">
        <v>0.0230926280565046</v>
      </c>
      <c r="BA15" s="232">
        <v>0.00943088920410441</v>
      </c>
      <c r="BB15" s="232">
        <v>2.44861619691751</v>
      </c>
      <c r="BC15" s="200">
        <v>0.0136617388524002</v>
      </c>
      <c r="BD15" s="250">
        <v>-0.0489286399454184</v>
      </c>
      <c r="BE15" s="198">
        <v>21</v>
      </c>
      <c r="BF15" s="199">
        <v>21</v>
      </c>
      <c r="BG15" s="232">
        <v>1</v>
      </c>
      <c r="BH15" s="199">
        <v>0</v>
      </c>
      <c r="BI15" s="275">
        <v>62.75</v>
      </c>
      <c r="BJ15" s="198">
        <v>43.635584952381</v>
      </c>
      <c r="BK15" s="199">
        <v>43.4438944590476</v>
      </c>
      <c r="BL15" s="232">
        <v>1.00441236900421</v>
      </c>
      <c r="BM15" s="275">
        <v>0.191690493333347</v>
      </c>
      <c r="BN15" s="231">
        <v>0.398168515769835</v>
      </c>
      <c r="BO15" s="232">
        <v>0.356082173445274</v>
      </c>
      <c r="BP15" s="232">
        <v>1.11819278094535</v>
      </c>
      <c r="BQ15" s="232">
        <v>0.0420863423245616</v>
      </c>
      <c r="BR15" s="250">
        <v>0.338978686142407</v>
      </c>
      <c r="BS15" s="287">
        <v>2.51149942899568</v>
      </c>
      <c r="BT15" s="288">
        <v>2.80834053085134</v>
      </c>
      <c r="BU15" s="232">
        <v>0.894300175283347</v>
      </c>
      <c r="BV15" s="232">
        <v>-0.29684110185566</v>
      </c>
      <c r="BW15" s="275">
        <v>2.95003798433479</v>
      </c>
      <c r="BX15" s="287">
        <v>0.0579971221779209</v>
      </c>
      <c r="BY15" s="288">
        <v>0.0264851483938548</v>
      </c>
      <c r="BZ15" s="232">
        <v>2.18979789410497</v>
      </c>
      <c r="CA15" s="232">
        <v>0.0315119737840661</v>
      </c>
      <c r="CB15" s="275">
        <v>-0.144341346360825</v>
      </c>
      <c r="CC15" s="159"/>
    </row>
    <row r="16" s="163" customFormat="1" spans="1:81">
      <c r="A16" s="197" t="s">
        <v>37</v>
      </c>
      <c r="B16" s="198">
        <v>953.515294</v>
      </c>
      <c r="C16" s="202">
        <v>957.694</v>
      </c>
      <c r="D16" s="200">
        <v>0.995636700240369</v>
      </c>
      <c r="E16" s="202">
        <v>-4.17870599999992</v>
      </c>
      <c r="F16" s="201">
        <v>1039.067118</v>
      </c>
      <c r="G16" s="198">
        <v>0</v>
      </c>
      <c r="H16" s="202">
        <v>0</v>
      </c>
      <c r="I16" s="200" t="s">
        <v>29</v>
      </c>
      <c r="J16" s="202">
        <v>0</v>
      </c>
      <c r="K16" s="201">
        <v>0</v>
      </c>
      <c r="L16" s="198">
        <v>0</v>
      </c>
      <c r="M16" s="202">
        <v>0</v>
      </c>
      <c r="N16" s="200" t="s">
        <v>29</v>
      </c>
      <c r="O16" s="202">
        <v>0</v>
      </c>
      <c r="P16" s="201">
        <v>39.215715</v>
      </c>
      <c r="Q16" s="198">
        <v>732.554257</v>
      </c>
      <c r="R16" s="202">
        <v>734.354</v>
      </c>
      <c r="S16" s="200">
        <v>0.997549216045668</v>
      </c>
      <c r="T16" s="202">
        <v>-1.79974299999981</v>
      </c>
      <c r="U16" s="201">
        <v>1036.485545</v>
      </c>
      <c r="V16" s="231">
        <v>0.768266918852379</v>
      </c>
      <c r="W16" s="232">
        <v>0.766793986388136</v>
      </c>
      <c r="X16" s="232">
        <v>1.00192089725583</v>
      </c>
      <c r="Y16" s="200">
        <v>0.00147293246424229</v>
      </c>
      <c r="Z16" s="250">
        <v>0.997515489658677</v>
      </c>
      <c r="AA16" s="198">
        <v>327.310106</v>
      </c>
      <c r="AB16" s="202">
        <v>321.89480438</v>
      </c>
      <c r="AC16" s="200">
        <v>1.01682320294181</v>
      </c>
      <c r="AD16" s="202">
        <v>5.41530161999998</v>
      </c>
      <c r="AE16" s="201">
        <v>331.465051</v>
      </c>
      <c r="AF16" s="198">
        <v>304.678109</v>
      </c>
      <c r="AG16" s="202">
        <v>325.663732</v>
      </c>
      <c r="AH16" s="200">
        <v>0.935560454118974</v>
      </c>
      <c r="AI16" s="202">
        <v>-20.985623</v>
      </c>
      <c r="AJ16" s="201">
        <v>269.487718</v>
      </c>
      <c r="AK16" s="192">
        <v>0.2</v>
      </c>
      <c r="AL16" s="193">
        <v>0</v>
      </c>
      <c r="AM16" s="177" t="s">
        <v>29</v>
      </c>
      <c r="AN16" s="195">
        <v>0.2</v>
      </c>
      <c r="AO16" s="196">
        <v>0</v>
      </c>
      <c r="AP16" s="192">
        <v>0.058207</v>
      </c>
      <c r="AQ16" s="193">
        <v>0</v>
      </c>
      <c r="AR16" s="177" t="s">
        <v>29</v>
      </c>
      <c r="AS16" s="195">
        <v>0.058207</v>
      </c>
      <c r="AT16" s="196">
        <v>-1.346993</v>
      </c>
      <c r="AU16" s="198">
        <v>321.668872</v>
      </c>
      <c r="AV16" s="202">
        <v>310.13546362</v>
      </c>
      <c r="AW16" s="200">
        <v>1.03718829264276</v>
      </c>
      <c r="AX16" s="202">
        <v>11.5334083800001</v>
      </c>
      <c r="AY16" s="201">
        <v>400.245627</v>
      </c>
      <c r="AZ16" s="231">
        <v>0.337350511338521</v>
      </c>
      <c r="BA16" s="232">
        <v>0.323835654833381</v>
      </c>
      <c r="BB16" s="232">
        <v>1.04173368899757</v>
      </c>
      <c r="BC16" s="200">
        <v>0.0135148565051399</v>
      </c>
      <c r="BD16" s="250">
        <v>0.385197086950836</v>
      </c>
      <c r="BE16" s="198">
        <v>22.6666666666667</v>
      </c>
      <c r="BF16" s="199">
        <v>22.9166666666667</v>
      </c>
      <c r="BG16" s="232">
        <v>0.989090909090909</v>
      </c>
      <c r="BH16" s="199">
        <v>-0.25</v>
      </c>
      <c r="BI16" s="275">
        <v>67.83333333</v>
      </c>
      <c r="BJ16" s="198">
        <v>42.0668512058824</v>
      </c>
      <c r="BK16" s="199">
        <v>41.7902836363636</v>
      </c>
      <c r="BL16" s="232">
        <v>1.00661798737537</v>
      </c>
      <c r="BM16" s="275">
        <v>0.276567569518718</v>
      </c>
      <c r="BN16" s="231">
        <v>0.343266760438559</v>
      </c>
      <c r="BO16" s="232">
        <v>0.336114462845126</v>
      </c>
      <c r="BP16" s="232">
        <v>1.02127935088806</v>
      </c>
      <c r="BQ16" s="232">
        <v>0.00715229759343289</v>
      </c>
      <c r="BR16" s="250">
        <v>0.319002541085127</v>
      </c>
      <c r="BS16" s="287">
        <v>2.91318623079728</v>
      </c>
      <c r="BT16" s="288">
        <v>2.97517694280468</v>
      </c>
      <c r="BU16" s="232">
        <v>0.979164025132247</v>
      </c>
      <c r="BV16" s="232">
        <v>-0.0619907120073973</v>
      </c>
      <c r="BW16" s="275">
        <v>3.1347712673334</v>
      </c>
      <c r="BX16" s="287">
        <v>0.982764864583803</v>
      </c>
      <c r="BY16" s="288">
        <v>0.963468373518331</v>
      </c>
      <c r="BZ16" s="232">
        <v>1.02002815203472</v>
      </c>
      <c r="CA16" s="232">
        <v>0.0192964910654714</v>
      </c>
      <c r="CB16" s="275">
        <v>1.207504760434</v>
      </c>
      <c r="CC16" s="159"/>
    </row>
    <row r="17" s="164" customFormat="1" outlineLevel="1" spans="1:81">
      <c r="A17" s="203" t="s">
        <v>38</v>
      </c>
      <c r="B17" s="192">
        <v>0</v>
      </c>
      <c r="C17" s="193">
        <v>0</v>
      </c>
      <c r="D17" s="194" t="s">
        <v>29</v>
      </c>
      <c r="E17" s="195">
        <v>0</v>
      </c>
      <c r="F17" s="196">
        <v>0</v>
      </c>
      <c r="G17" s="192">
        <v>0.214387</v>
      </c>
      <c r="H17" s="193">
        <v>1.2</v>
      </c>
      <c r="I17" s="194">
        <v>0.178655833333333</v>
      </c>
      <c r="J17" s="195">
        <v>-0.985613</v>
      </c>
      <c r="K17" s="196">
        <v>3.06295</v>
      </c>
      <c r="L17" s="192">
        <v>0.47973</v>
      </c>
      <c r="M17" s="193">
        <v>0</v>
      </c>
      <c r="N17" s="194" t="s">
        <v>29</v>
      </c>
      <c r="O17" s="195">
        <v>0.47973</v>
      </c>
      <c r="P17" s="196">
        <v>-0.002681</v>
      </c>
      <c r="Q17" s="192">
        <v>-0.694117</v>
      </c>
      <c r="R17" s="193">
        <v>-1.2</v>
      </c>
      <c r="S17" s="194">
        <v>1.42156916666667</v>
      </c>
      <c r="T17" s="195">
        <v>0.505883</v>
      </c>
      <c r="U17" s="196">
        <v>-3.060269</v>
      </c>
      <c r="V17" s="230" t="s">
        <v>29</v>
      </c>
      <c r="W17" s="177" t="s">
        <v>29</v>
      </c>
      <c r="X17" s="177" t="s">
        <v>29</v>
      </c>
      <c r="Y17" s="248" t="s">
        <v>29</v>
      </c>
      <c r="Z17" s="249" t="s">
        <v>29</v>
      </c>
      <c r="AA17" s="192">
        <v>45.376755</v>
      </c>
      <c r="AB17" s="193">
        <v>55.9916148</v>
      </c>
      <c r="AC17" s="194">
        <v>0.810420545327798</v>
      </c>
      <c r="AD17" s="195">
        <v>-10.6148598</v>
      </c>
      <c r="AE17" s="196">
        <v>69.46656</v>
      </c>
      <c r="AF17" s="192">
        <v>59.103958</v>
      </c>
      <c r="AG17" s="193">
        <v>55.02464614</v>
      </c>
      <c r="AH17" s="194">
        <v>1.07413608530296</v>
      </c>
      <c r="AI17" s="195">
        <v>4.07931186</v>
      </c>
      <c r="AJ17" s="196">
        <v>44.166267</v>
      </c>
      <c r="AK17" s="192">
        <v>0</v>
      </c>
      <c r="AL17" s="193">
        <v>0</v>
      </c>
      <c r="AM17" s="177" t="s">
        <v>29</v>
      </c>
      <c r="AN17" s="195">
        <v>0</v>
      </c>
      <c r="AO17" s="196">
        <v>0</v>
      </c>
      <c r="AP17" s="192">
        <v>0.494727</v>
      </c>
      <c r="AQ17" s="193">
        <v>0</v>
      </c>
      <c r="AR17" s="177" t="s">
        <v>29</v>
      </c>
      <c r="AS17" s="195">
        <v>0.494727</v>
      </c>
      <c r="AT17" s="196">
        <v>0</v>
      </c>
      <c r="AU17" s="192">
        <v>-105.669557</v>
      </c>
      <c r="AV17" s="193">
        <v>-112.21626094</v>
      </c>
      <c r="AW17" s="194">
        <v>1.05834006484586</v>
      </c>
      <c r="AX17" s="195">
        <v>6.54670393999999</v>
      </c>
      <c r="AY17" s="196">
        <v>-116.693096</v>
      </c>
      <c r="AZ17" s="230" t="s">
        <v>29</v>
      </c>
      <c r="BA17" s="177" t="s">
        <v>29</v>
      </c>
      <c r="BB17" s="177" t="s">
        <v>29</v>
      </c>
      <c r="BC17" s="248" t="s">
        <v>29</v>
      </c>
      <c r="BD17" s="249" t="s">
        <v>29</v>
      </c>
      <c r="BE17" s="276">
        <v>8.25</v>
      </c>
      <c r="BF17" s="193">
        <v>8.66666666666667</v>
      </c>
      <c r="BG17" s="177">
        <v>0.951923076923077</v>
      </c>
      <c r="BH17" s="193">
        <v>-0.416666666666666</v>
      </c>
      <c r="BI17" s="274">
        <v>26.4166666666667</v>
      </c>
      <c r="BJ17" s="276">
        <v>0</v>
      </c>
      <c r="BK17" s="193">
        <v>0</v>
      </c>
      <c r="BL17" s="177" t="s">
        <v>29</v>
      </c>
      <c r="BM17" s="274">
        <v>0</v>
      </c>
      <c r="BN17" s="230" t="s">
        <v>29</v>
      </c>
      <c r="BO17" s="177" t="s">
        <v>29</v>
      </c>
      <c r="BP17" s="177" t="s">
        <v>29</v>
      </c>
      <c r="BQ17" s="177" t="s">
        <v>29</v>
      </c>
      <c r="BR17" s="249" t="s">
        <v>29</v>
      </c>
      <c r="BS17" s="289">
        <v>0</v>
      </c>
      <c r="BT17" s="286">
        <v>0</v>
      </c>
      <c r="BU17" s="177" t="s">
        <v>29</v>
      </c>
      <c r="BV17" s="299">
        <v>0</v>
      </c>
      <c r="BW17" s="274">
        <v>0</v>
      </c>
      <c r="BX17" s="289">
        <v>-2.32871559458141</v>
      </c>
      <c r="BY17" s="286">
        <v>-2.00416189711321</v>
      </c>
      <c r="BZ17" s="177">
        <v>0.838060139784272</v>
      </c>
      <c r="CA17" s="299">
        <v>-0.324553697468202</v>
      </c>
      <c r="CB17" s="274">
        <v>-1.67984561204701</v>
      </c>
      <c r="CC17" s="159"/>
    </row>
    <row r="18" s="164" customFormat="1" outlineLevel="1" spans="1:81">
      <c r="A18" s="203" t="s">
        <v>39</v>
      </c>
      <c r="B18" s="192">
        <v>132.559298</v>
      </c>
      <c r="C18" s="193">
        <v>133.76</v>
      </c>
      <c r="D18" s="194">
        <v>0.99102345992823</v>
      </c>
      <c r="E18" s="195">
        <v>-1.20070199999998</v>
      </c>
      <c r="F18" s="196">
        <v>157.06375</v>
      </c>
      <c r="G18" s="192">
        <v>104.11353</v>
      </c>
      <c r="H18" s="193">
        <v>92.37</v>
      </c>
      <c r="I18" s="194">
        <v>1.1271357583631</v>
      </c>
      <c r="J18" s="195">
        <v>11.7435299999999</v>
      </c>
      <c r="K18" s="196">
        <v>136.210381</v>
      </c>
      <c r="L18" s="192">
        <v>0</v>
      </c>
      <c r="M18" s="193">
        <v>0</v>
      </c>
      <c r="N18" s="194" t="s">
        <v>29</v>
      </c>
      <c r="O18" s="195">
        <v>0</v>
      </c>
      <c r="P18" s="196">
        <v>0</v>
      </c>
      <c r="Q18" s="192">
        <v>28.4457680000001</v>
      </c>
      <c r="R18" s="193">
        <v>41.39</v>
      </c>
      <c r="S18" s="194">
        <v>0.687261850688574</v>
      </c>
      <c r="T18" s="195">
        <v>-12.9442319999999</v>
      </c>
      <c r="U18" s="196">
        <v>20.853369</v>
      </c>
      <c r="V18" s="230">
        <v>0.214589006046185</v>
      </c>
      <c r="W18" s="177">
        <v>0.30943480861244</v>
      </c>
      <c r="X18" s="177">
        <v>0.693486964212074</v>
      </c>
      <c r="Y18" s="248">
        <v>-0.0948458025662548</v>
      </c>
      <c r="Z18" s="249">
        <v>0.132770094945524</v>
      </c>
      <c r="AA18" s="192">
        <v>105.926031</v>
      </c>
      <c r="AB18" s="193">
        <v>107.27499212</v>
      </c>
      <c r="AC18" s="194">
        <v>0.987425204203315</v>
      </c>
      <c r="AD18" s="195">
        <v>-1.34896112</v>
      </c>
      <c r="AE18" s="196">
        <v>108.991839</v>
      </c>
      <c r="AF18" s="192">
        <v>18.386779</v>
      </c>
      <c r="AG18" s="193">
        <v>31.489368</v>
      </c>
      <c r="AH18" s="194">
        <v>0.583904351462373</v>
      </c>
      <c r="AI18" s="195">
        <v>-13.102589</v>
      </c>
      <c r="AJ18" s="196">
        <v>25.663399</v>
      </c>
      <c r="AK18" s="192">
        <v>0.5</v>
      </c>
      <c r="AL18" s="193">
        <v>0</v>
      </c>
      <c r="AM18" s="177" t="s">
        <v>29</v>
      </c>
      <c r="AN18" s="195">
        <v>0.5</v>
      </c>
      <c r="AO18" s="196">
        <v>0</v>
      </c>
      <c r="AP18" s="192">
        <v>0</v>
      </c>
      <c r="AQ18" s="193">
        <v>0</v>
      </c>
      <c r="AR18" s="177" t="s">
        <v>29</v>
      </c>
      <c r="AS18" s="195">
        <v>0</v>
      </c>
      <c r="AT18" s="196">
        <v>0</v>
      </c>
      <c r="AU18" s="192">
        <v>-95.3670419999999</v>
      </c>
      <c r="AV18" s="193">
        <v>-97.37436012</v>
      </c>
      <c r="AW18" s="194">
        <v>1.02061444221586</v>
      </c>
      <c r="AX18" s="195">
        <v>2.00731812000009</v>
      </c>
      <c r="AY18" s="196">
        <v>-113.801869</v>
      </c>
      <c r="AZ18" s="230">
        <v>-0.719429292692844</v>
      </c>
      <c r="BA18" s="177">
        <v>-0.727978170753589</v>
      </c>
      <c r="BB18" s="177">
        <v>1.01174331649518</v>
      </c>
      <c r="BC18" s="248">
        <v>0.00854887806074478</v>
      </c>
      <c r="BD18" s="249">
        <v>-0.724558461134412</v>
      </c>
      <c r="BE18" s="276">
        <v>12.25</v>
      </c>
      <c r="BF18" s="193">
        <v>12.3333333333333</v>
      </c>
      <c r="BG18" s="177">
        <v>0.993243243243243</v>
      </c>
      <c r="BH18" s="193">
        <v>-0.0833333333333339</v>
      </c>
      <c r="BI18" s="274">
        <v>38.8333333366667</v>
      </c>
      <c r="BJ18" s="276">
        <v>10.8211671836735</v>
      </c>
      <c r="BK18" s="193">
        <v>10.8454054054054</v>
      </c>
      <c r="BL18" s="177">
        <v>0.997765116118218</v>
      </c>
      <c r="BM18" s="274">
        <v>-0.0242382217319346</v>
      </c>
      <c r="BN18" s="230">
        <v>0.799084127618117</v>
      </c>
      <c r="BO18" s="177">
        <v>0.801996053528708</v>
      </c>
      <c r="BP18" s="177">
        <v>0.996369151820911</v>
      </c>
      <c r="BQ18" s="177">
        <v>-0.00291192591059131</v>
      </c>
      <c r="BR18" s="249">
        <v>0.693933762564564</v>
      </c>
      <c r="BS18" s="289">
        <v>1.25143269079911</v>
      </c>
      <c r="BT18" s="286">
        <v>1.24688892869247</v>
      </c>
      <c r="BU18" s="177">
        <v>1.0036440792777</v>
      </c>
      <c r="BV18" s="299">
        <v>0.00454376210664043</v>
      </c>
      <c r="BW18" s="274">
        <v>1.44105972925184</v>
      </c>
      <c r="BX18" s="289">
        <v>-0.900317335594307</v>
      </c>
      <c r="BY18" s="286">
        <v>-0.907707921442446</v>
      </c>
      <c r="BZ18" s="177">
        <v>1.00814203079378</v>
      </c>
      <c r="CA18" s="299">
        <v>0.00739058584813979</v>
      </c>
      <c r="CB18" s="274">
        <v>-1.04413201982948</v>
      </c>
      <c r="CC18" s="159"/>
    </row>
    <row r="19" s="164" customFormat="1" outlineLevel="1" spans="1:81">
      <c r="A19" s="203" t="s">
        <v>40</v>
      </c>
      <c r="B19" s="192">
        <v>25.477359</v>
      </c>
      <c r="C19" s="193">
        <v>20</v>
      </c>
      <c r="D19" s="194">
        <v>1.27386795</v>
      </c>
      <c r="E19" s="195">
        <v>5.477359</v>
      </c>
      <c r="F19" s="196">
        <v>1.513777</v>
      </c>
      <c r="G19" s="192">
        <v>0</v>
      </c>
      <c r="H19" s="193">
        <v>0</v>
      </c>
      <c r="I19" s="194" t="s">
        <v>29</v>
      </c>
      <c r="J19" s="195">
        <v>0</v>
      </c>
      <c r="K19" s="196">
        <v>0</v>
      </c>
      <c r="L19" s="192">
        <v>-1e-6</v>
      </c>
      <c r="M19" s="193">
        <v>0</v>
      </c>
      <c r="N19" s="194" t="s">
        <v>29</v>
      </c>
      <c r="O19" s="195">
        <v>-1e-6</v>
      </c>
      <c r="P19" s="196">
        <v>0</v>
      </c>
      <c r="Q19" s="192">
        <v>25.47736</v>
      </c>
      <c r="R19" s="193">
        <v>20</v>
      </c>
      <c r="S19" s="194">
        <v>1.273868</v>
      </c>
      <c r="T19" s="195">
        <v>5.47736</v>
      </c>
      <c r="U19" s="196">
        <v>1.513777</v>
      </c>
      <c r="V19" s="230">
        <v>1.00000003925054</v>
      </c>
      <c r="W19" s="177">
        <v>1</v>
      </c>
      <c r="X19" s="177">
        <v>1.00000003925054</v>
      </c>
      <c r="Y19" s="248">
        <v>3.92505361546114e-8</v>
      </c>
      <c r="Z19" s="249">
        <v>1</v>
      </c>
      <c r="AA19" s="192">
        <v>0</v>
      </c>
      <c r="AB19" s="193">
        <v>0</v>
      </c>
      <c r="AC19" s="194" t="s">
        <v>29</v>
      </c>
      <c r="AD19" s="195">
        <v>0</v>
      </c>
      <c r="AE19" s="196">
        <v>0</v>
      </c>
      <c r="AF19" s="192">
        <v>67.064105</v>
      </c>
      <c r="AG19" s="193">
        <v>16.144</v>
      </c>
      <c r="AH19" s="194">
        <v>4.15411948711596</v>
      </c>
      <c r="AI19" s="195">
        <v>50.920105</v>
      </c>
      <c r="AJ19" s="196">
        <v>21.833599</v>
      </c>
      <c r="AK19" s="192">
        <v>0</v>
      </c>
      <c r="AL19" s="193">
        <v>0</v>
      </c>
      <c r="AM19" s="177" t="s">
        <v>29</v>
      </c>
      <c r="AN19" s="195">
        <v>0</v>
      </c>
      <c r="AO19" s="196">
        <v>0</v>
      </c>
      <c r="AP19" s="192">
        <v>0</v>
      </c>
      <c r="AQ19" s="193">
        <v>0</v>
      </c>
      <c r="AR19" s="177" t="s">
        <v>29</v>
      </c>
      <c r="AS19" s="195">
        <v>0</v>
      </c>
      <c r="AT19" s="196">
        <v>0</v>
      </c>
      <c r="AU19" s="192">
        <v>-41.586745</v>
      </c>
      <c r="AV19" s="193">
        <v>3.856</v>
      </c>
      <c r="AW19" s="194">
        <v>-10.7849442427386</v>
      </c>
      <c r="AX19" s="195">
        <v>-45.442745</v>
      </c>
      <c r="AY19" s="196">
        <v>-20.319822</v>
      </c>
      <c r="AZ19" s="230">
        <v>-1.6323020372716</v>
      </c>
      <c r="BA19" s="177">
        <v>0.1928</v>
      </c>
      <c r="BB19" s="177">
        <v>-8.46629687381536</v>
      </c>
      <c r="BC19" s="248">
        <v>-1.8251020372716</v>
      </c>
      <c r="BD19" s="249">
        <v>-13.4232598328552</v>
      </c>
      <c r="BE19" s="276">
        <v>0</v>
      </c>
      <c r="BF19" s="193">
        <v>0</v>
      </c>
      <c r="BG19" s="177" t="s">
        <v>29</v>
      </c>
      <c r="BH19" s="193">
        <v>0</v>
      </c>
      <c r="BI19" s="274">
        <v>0</v>
      </c>
      <c r="BJ19" s="276" t="s">
        <v>29</v>
      </c>
      <c r="BK19" s="193" t="s">
        <v>29</v>
      </c>
      <c r="BL19" s="177" t="s">
        <v>29</v>
      </c>
      <c r="BM19" s="274" t="s">
        <v>29</v>
      </c>
      <c r="BN19" s="230">
        <v>0</v>
      </c>
      <c r="BO19" s="177">
        <v>0</v>
      </c>
      <c r="BP19" s="177" t="s">
        <v>29</v>
      </c>
      <c r="BQ19" s="177">
        <v>0</v>
      </c>
      <c r="BR19" s="249">
        <v>0</v>
      </c>
      <c r="BS19" s="289" t="s">
        <v>29</v>
      </c>
      <c r="BT19" s="286" t="s">
        <v>29</v>
      </c>
      <c r="BU19" s="177" t="s">
        <v>29</v>
      </c>
      <c r="BV19" s="299" t="s">
        <v>29</v>
      </c>
      <c r="BW19" s="274" t="s">
        <v>29</v>
      </c>
      <c r="BX19" s="289" t="s">
        <v>29</v>
      </c>
      <c r="BY19" s="286" t="s">
        <v>29</v>
      </c>
      <c r="BZ19" s="177" t="s">
        <v>29</v>
      </c>
      <c r="CA19" s="299" t="s">
        <v>29</v>
      </c>
      <c r="CB19" s="274" t="s">
        <v>29</v>
      </c>
      <c r="CC19" s="159"/>
    </row>
    <row r="20" s="164" customFormat="1" outlineLevel="1" spans="1:81">
      <c r="A20" s="203" t="s">
        <v>41</v>
      </c>
      <c r="B20" s="192">
        <v>180.796941</v>
      </c>
      <c r="C20" s="193">
        <v>176.74</v>
      </c>
      <c r="D20" s="194">
        <v>1.02295428878579</v>
      </c>
      <c r="E20" s="195">
        <v>4.05694099999999</v>
      </c>
      <c r="F20" s="196">
        <v>195.801572</v>
      </c>
      <c r="G20" s="192">
        <v>0</v>
      </c>
      <c r="H20" s="193">
        <v>0</v>
      </c>
      <c r="I20" s="194" t="s">
        <v>29</v>
      </c>
      <c r="J20" s="195">
        <v>0</v>
      </c>
      <c r="K20" s="196">
        <v>0</v>
      </c>
      <c r="L20" s="192">
        <v>0</v>
      </c>
      <c r="M20" s="193">
        <v>0</v>
      </c>
      <c r="N20" s="194" t="s">
        <v>29</v>
      </c>
      <c r="O20" s="195">
        <v>0</v>
      </c>
      <c r="P20" s="196">
        <v>0</v>
      </c>
      <c r="Q20" s="192">
        <v>77.711711</v>
      </c>
      <c r="R20" s="193">
        <v>74.45828112</v>
      </c>
      <c r="S20" s="194">
        <v>1.04369466808879</v>
      </c>
      <c r="T20" s="195">
        <v>3.25342988000001</v>
      </c>
      <c r="U20" s="196">
        <v>195.801572</v>
      </c>
      <c r="V20" s="230">
        <v>0.42982868277622</v>
      </c>
      <c r="W20" s="177">
        <v>0.421287094715401</v>
      </c>
      <c r="X20" s="177">
        <v>1.02027498152202</v>
      </c>
      <c r="Y20" s="248">
        <v>0.00854158806081912</v>
      </c>
      <c r="Z20" s="249">
        <v>1</v>
      </c>
      <c r="AA20" s="192">
        <v>103.08523</v>
      </c>
      <c r="AB20" s="193">
        <v>102.28171888</v>
      </c>
      <c r="AC20" s="194">
        <v>1.0078558625021</v>
      </c>
      <c r="AD20" s="195">
        <v>0.803511119999982</v>
      </c>
      <c r="AE20" s="196">
        <v>107.812886</v>
      </c>
      <c r="AF20" s="192">
        <v>1.240437</v>
      </c>
      <c r="AG20" s="193">
        <v>2.16</v>
      </c>
      <c r="AH20" s="194">
        <v>0.574276388888889</v>
      </c>
      <c r="AI20" s="195">
        <v>-0.919563</v>
      </c>
      <c r="AJ20" s="196">
        <v>0.97</v>
      </c>
      <c r="AK20" s="192">
        <v>0.1514</v>
      </c>
      <c r="AL20" s="193">
        <v>0</v>
      </c>
      <c r="AM20" s="177" t="s">
        <v>29</v>
      </c>
      <c r="AN20" s="195">
        <v>0.1514</v>
      </c>
      <c r="AO20" s="196">
        <v>0.0714</v>
      </c>
      <c r="AP20" s="192">
        <v>0</v>
      </c>
      <c r="AQ20" s="193">
        <v>0</v>
      </c>
      <c r="AR20" s="177" t="s">
        <v>29</v>
      </c>
      <c r="AS20" s="195">
        <v>0</v>
      </c>
      <c r="AT20" s="196">
        <v>0</v>
      </c>
      <c r="AU20" s="192">
        <v>76.622674</v>
      </c>
      <c r="AV20" s="193">
        <v>72.29828112</v>
      </c>
      <c r="AW20" s="194">
        <v>1.05981321841971</v>
      </c>
      <c r="AX20" s="195">
        <v>4.32439288</v>
      </c>
      <c r="AY20" s="196">
        <v>87.090086</v>
      </c>
      <c r="AZ20" s="230">
        <v>0.423805146127998</v>
      </c>
      <c r="BA20" s="177">
        <v>0.409065752630983</v>
      </c>
      <c r="BB20" s="177">
        <v>1.03603184427495</v>
      </c>
      <c r="BC20" s="248">
        <v>0.0147393934970145</v>
      </c>
      <c r="BD20" s="249">
        <v>0.444787470858508</v>
      </c>
      <c r="BE20" s="276">
        <v>17</v>
      </c>
      <c r="BF20" s="193">
        <v>16</v>
      </c>
      <c r="BG20" s="177">
        <v>1.0625</v>
      </c>
      <c r="BH20" s="193">
        <v>1</v>
      </c>
      <c r="BI20" s="274">
        <v>48.5</v>
      </c>
      <c r="BJ20" s="276">
        <v>10.6351141764706</v>
      </c>
      <c r="BK20" s="193">
        <v>11.04625</v>
      </c>
      <c r="BL20" s="177">
        <v>0.962780507092506</v>
      </c>
      <c r="BM20" s="274">
        <v>-0.411135823529412</v>
      </c>
      <c r="BN20" s="230">
        <v>0.57017131722378</v>
      </c>
      <c r="BO20" s="177">
        <v>0.578712905284599</v>
      </c>
      <c r="BP20" s="177">
        <v>0.985240370513911</v>
      </c>
      <c r="BQ20" s="177">
        <v>-0.00854158806081906</v>
      </c>
      <c r="BR20" s="249">
        <v>0.550623189072251</v>
      </c>
      <c r="BS20" s="289">
        <v>1.7538588311827</v>
      </c>
      <c r="BT20" s="286">
        <v>1.72797252466354</v>
      </c>
      <c r="BU20" s="177">
        <v>1.01498073965279</v>
      </c>
      <c r="BV20" s="299">
        <v>0.0258863065191628</v>
      </c>
      <c r="BW20" s="274">
        <v>1.81612402064814</v>
      </c>
      <c r="BX20" s="289">
        <v>0.743294398237264</v>
      </c>
      <c r="BY20" s="286">
        <v>0.706854381327151</v>
      </c>
      <c r="BZ20" s="177">
        <v>1.05155236760603</v>
      </c>
      <c r="CA20" s="299">
        <v>0.0364400169101134</v>
      </c>
      <c r="CB20" s="274">
        <v>0.807789209909472</v>
      </c>
      <c r="CC20" s="159"/>
    </row>
    <row r="21" s="163" customFormat="1" spans="1:81">
      <c r="A21" s="197" t="s">
        <v>42</v>
      </c>
      <c r="B21" s="198">
        <v>338.833598</v>
      </c>
      <c r="C21" s="199">
        <v>330.5</v>
      </c>
      <c r="D21" s="200">
        <v>1.0252151225416</v>
      </c>
      <c r="E21" s="199">
        <v>8.33359800000005</v>
      </c>
      <c r="F21" s="201">
        <v>354.379099</v>
      </c>
      <c r="G21" s="198">
        <v>104.327917</v>
      </c>
      <c r="H21" s="199">
        <v>93.57</v>
      </c>
      <c r="I21" s="200">
        <v>1.11497186063909</v>
      </c>
      <c r="J21" s="199">
        <v>10.7579169999999</v>
      </c>
      <c r="K21" s="201">
        <v>139.273331</v>
      </c>
      <c r="L21" s="198">
        <v>0.479729</v>
      </c>
      <c r="M21" s="199">
        <v>0</v>
      </c>
      <c r="N21" s="200" t="s">
        <v>29</v>
      </c>
      <c r="O21" s="199">
        <v>0.479729</v>
      </c>
      <c r="P21" s="201">
        <v>-0.002681</v>
      </c>
      <c r="Q21" s="198">
        <v>130.940722</v>
      </c>
      <c r="R21" s="199">
        <v>134.64828112</v>
      </c>
      <c r="S21" s="200">
        <v>0.972464861124401</v>
      </c>
      <c r="T21" s="199">
        <v>-3.7075591199999</v>
      </c>
      <c r="U21" s="201">
        <v>215.108449</v>
      </c>
      <c r="V21" s="231">
        <v>0.386445508275717</v>
      </c>
      <c r="W21" s="232">
        <v>0.407407809742814</v>
      </c>
      <c r="X21" s="232">
        <v>0.948547129029437</v>
      </c>
      <c r="Y21" s="200">
        <v>-0.0209623014670966</v>
      </c>
      <c r="Z21" s="250">
        <v>0.60700094787475</v>
      </c>
      <c r="AA21" s="198">
        <v>254.388016</v>
      </c>
      <c r="AB21" s="199">
        <v>265.5483258</v>
      </c>
      <c r="AC21" s="200">
        <v>0.957972584589347</v>
      </c>
      <c r="AD21" s="199">
        <v>-11.1603098</v>
      </c>
      <c r="AE21" s="201">
        <v>286.271285</v>
      </c>
      <c r="AF21" s="198">
        <v>145.795279</v>
      </c>
      <c r="AG21" s="199">
        <v>104.81801414</v>
      </c>
      <c r="AH21" s="200">
        <v>1.39093723723165</v>
      </c>
      <c r="AI21" s="199">
        <v>40.97726486</v>
      </c>
      <c r="AJ21" s="201">
        <v>92.633265</v>
      </c>
      <c r="AK21" s="198">
        <v>0.6514</v>
      </c>
      <c r="AL21" s="199">
        <v>0</v>
      </c>
      <c r="AM21" s="232" t="s">
        <v>29</v>
      </c>
      <c r="AN21" s="199">
        <v>0.6514</v>
      </c>
      <c r="AO21" s="201">
        <v>0.0714</v>
      </c>
      <c r="AP21" s="198">
        <v>0.494727</v>
      </c>
      <c r="AQ21" s="199">
        <v>0</v>
      </c>
      <c r="AR21" s="232" t="s">
        <v>29</v>
      </c>
      <c r="AS21" s="199">
        <v>0.494727</v>
      </c>
      <c r="AT21" s="201">
        <v>0</v>
      </c>
      <c r="AU21" s="198">
        <v>-166.00067</v>
      </c>
      <c r="AV21" s="199">
        <v>-133.43633994</v>
      </c>
      <c r="AW21" s="200">
        <v>0.755956060585576</v>
      </c>
      <c r="AX21" s="199">
        <v>-32.5643300599999</v>
      </c>
      <c r="AY21" s="201">
        <v>-163.724701</v>
      </c>
      <c r="AZ21" s="231">
        <v>-0.489917974427081</v>
      </c>
      <c r="BA21" s="232">
        <v>-0.403740816762481</v>
      </c>
      <c r="BB21" s="232">
        <v>0.786553268615153</v>
      </c>
      <c r="BC21" s="200">
        <v>-0.0861771576646</v>
      </c>
      <c r="BD21" s="250">
        <v>-0.462004394339295</v>
      </c>
      <c r="BE21" s="198">
        <v>37.5</v>
      </c>
      <c r="BF21" s="199">
        <v>37</v>
      </c>
      <c r="BG21" s="232">
        <v>1.01351351351351</v>
      </c>
      <c r="BH21" s="199">
        <v>0.5</v>
      </c>
      <c r="BI21" s="275">
        <v>113.750000003333</v>
      </c>
      <c r="BJ21" s="198">
        <v>9.03556261333333</v>
      </c>
      <c r="BK21" s="199">
        <v>8.93243243243243</v>
      </c>
      <c r="BL21" s="232">
        <v>1.01154558757438</v>
      </c>
      <c r="BM21" s="275">
        <v>0.103130180900903</v>
      </c>
      <c r="BN21" s="231">
        <v>0.750775653599735</v>
      </c>
      <c r="BO21" s="232">
        <v>0.803474510741301</v>
      </c>
      <c r="BP21" s="232">
        <v>0.934411289422306</v>
      </c>
      <c r="BQ21" s="232">
        <v>-0.0526988571415657</v>
      </c>
      <c r="BR21" s="250">
        <v>0.807810860764111</v>
      </c>
      <c r="BS21" s="287">
        <v>1.3319558182332</v>
      </c>
      <c r="BT21" s="288">
        <v>1.24459455356883</v>
      </c>
      <c r="BU21" s="232">
        <v>1.07019254938395</v>
      </c>
      <c r="BV21" s="232">
        <v>0.0873612646643733</v>
      </c>
      <c r="BW21" s="275">
        <v>1.2379135371541</v>
      </c>
      <c r="BX21" s="287">
        <v>-0.652549096495174</v>
      </c>
      <c r="BY21" s="288">
        <v>-0.502493621596013</v>
      </c>
      <c r="BZ21" s="232">
        <v>0.701378348997631</v>
      </c>
      <c r="CA21" s="232">
        <v>-0.150055474899161</v>
      </c>
      <c r="CB21" s="275">
        <v>-0.571921493977295</v>
      </c>
      <c r="CC21" s="159"/>
    </row>
    <row r="22" s="164" customFormat="1" outlineLevel="1" spans="1:81">
      <c r="A22" s="203" t="s">
        <v>43</v>
      </c>
      <c r="B22" s="192">
        <v>5.266668</v>
      </c>
      <c r="C22" s="193">
        <v>4.96</v>
      </c>
      <c r="D22" s="194">
        <v>1.06182822580645</v>
      </c>
      <c r="E22" s="195">
        <v>0.306668</v>
      </c>
      <c r="F22" s="196">
        <v>5.266668</v>
      </c>
      <c r="G22" s="192">
        <v>0</v>
      </c>
      <c r="H22" s="193">
        <v>0</v>
      </c>
      <c r="I22" s="194" t="s">
        <v>29</v>
      </c>
      <c r="J22" s="195">
        <v>0</v>
      </c>
      <c r="K22" s="196">
        <v>0</v>
      </c>
      <c r="L22" s="192">
        <v>0</v>
      </c>
      <c r="M22" s="193">
        <v>0</v>
      </c>
      <c r="N22" s="194" t="s">
        <v>29</v>
      </c>
      <c r="O22" s="195">
        <v>0</v>
      </c>
      <c r="P22" s="196">
        <v>0</v>
      </c>
      <c r="Q22" s="192">
        <v>0</v>
      </c>
      <c r="R22" s="193">
        <v>0</v>
      </c>
      <c r="S22" s="194" t="s">
        <v>29</v>
      </c>
      <c r="T22" s="195">
        <v>0</v>
      </c>
      <c r="U22" s="196">
        <v>5.266668</v>
      </c>
      <c r="V22" s="230">
        <v>0</v>
      </c>
      <c r="W22" s="177">
        <v>0</v>
      </c>
      <c r="X22" s="177" t="s">
        <v>29</v>
      </c>
      <c r="Y22" s="248">
        <v>0</v>
      </c>
      <c r="Z22" s="249">
        <v>1</v>
      </c>
      <c r="AA22" s="192">
        <v>240.188233</v>
      </c>
      <c r="AB22" s="193">
        <v>234.95924372</v>
      </c>
      <c r="AC22" s="194">
        <v>1.02225487789802</v>
      </c>
      <c r="AD22" s="195">
        <v>5.22898928000001</v>
      </c>
      <c r="AE22" s="196">
        <v>245.925782</v>
      </c>
      <c r="AF22" s="192">
        <v>32.224532</v>
      </c>
      <c r="AG22" s="193">
        <v>57.74683734</v>
      </c>
      <c r="AH22" s="194">
        <v>0.558031114505361</v>
      </c>
      <c r="AI22" s="195">
        <v>-25.52230534</v>
      </c>
      <c r="AJ22" s="196">
        <v>30.24487</v>
      </c>
      <c r="AK22" s="192">
        <v>0.28</v>
      </c>
      <c r="AL22" s="193">
        <v>0</v>
      </c>
      <c r="AM22" s="177" t="s">
        <v>29</v>
      </c>
      <c r="AN22" s="195">
        <v>0.28</v>
      </c>
      <c r="AO22" s="196">
        <v>0.51</v>
      </c>
      <c r="AP22" s="192">
        <v>0.402883</v>
      </c>
      <c r="AQ22" s="193">
        <v>0</v>
      </c>
      <c r="AR22" s="177" t="s">
        <v>29</v>
      </c>
      <c r="AS22" s="195">
        <v>0.402883</v>
      </c>
      <c r="AT22" s="196">
        <v>0</v>
      </c>
      <c r="AU22" s="192">
        <v>-267.26898</v>
      </c>
      <c r="AV22" s="193">
        <v>-287.74608106</v>
      </c>
      <c r="AW22" s="194">
        <v>1.0711637878249</v>
      </c>
      <c r="AX22" s="195">
        <v>20.47710106</v>
      </c>
      <c r="AY22" s="196">
        <v>-270.393984</v>
      </c>
      <c r="AZ22" s="230">
        <v>-50.7472618361362</v>
      </c>
      <c r="BA22" s="177">
        <v>-58.0133227943548</v>
      </c>
      <c r="BB22" s="177">
        <v>1.12524814315455</v>
      </c>
      <c r="BC22" s="248">
        <v>7.2660609582186</v>
      </c>
      <c r="BD22" s="249">
        <v>-51.3406168757932</v>
      </c>
      <c r="BE22" s="276">
        <v>25.5833333333333</v>
      </c>
      <c r="BF22" s="193">
        <v>26</v>
      </c>
      <c r="BG22" s="177">
        <v>0.983974358974359</v>
      </c>
      <c r="BH22" s="193">
        <v>-0.416666666666668</v>
      </c>
      <c r="BI22" s="274">
        <v>77.5</v>
      </c>
      <c r="BJ22" s="276">
        <v>0.205863244299674</v>
      </c>
      <c r="BK22" s="193">
        <v>0.190769230769231</v>
      </c>
      <c r="BL22" s="177">
        <v>1.07912184511926</v>
      </c>
      <c r="BM22" s="274">
        <v>0.0150940135304435</v>
      </c>
      <c r="BN22" s="230">
        <v>45.6053491505445</v>
      </c>
      <c r="BO22" s="177">
        <v>47.370815266129</v>
      </c>
      <c r="BP22" s="177">
        <v>0.962730932417647</v>
      </c>
      <c r="BQ22" s="177">
        <v>-1.76546611558451</v>
      </c>
      <c r="BR22" s="249">
        <v>46.6947569127197</v>
      </c>
      <c r="BS22" s="289">
        <v>0.0219272523646069</v>
      </c>
      <c r="BT22" s="286">
        <v>0.021110044114335</v>
      </c>
      <c r="BU22" s="177">
        <v>1.03871182105758</v>
      </c>
      <c r="BV22" s="299">
        <v>0.000817208250271838</v>
      </c>
      <c r="BW22" s="274">
        <v>0.0214156806056227</v>
      </c>
      <c r="BX22" s="289">
        <v>-1.11274801709374</v>
      </c>
      <c r="BY22" s="286">
        <v>-1.22466380340799</v>
      </c>
      <c r="BZ22" s="177">
        <v>1.09138490580256</v>
      </c>
      <c r="CA22" s="299">
        <v>0.111915786314246</v>
      </c>
      <c r="CB22" s="274">
        <v>-1.09949425310763</v>
      </c>
      <c r="CC22" s="159"/>
    </row>
    <row r="23" s="164" customFormat="1" outlineLevel="1" spans="1:81">
      <c r="A23" s="203" t="s">
        <v>44</v>
      </c>
      <c r="B23" s="192">
        <v>13.873123</v>
      </c>
      <c r="C23" s="193">
        <v>14.48</v>
      </c>
      <c r="D23" s="194">
        <v>0.958088604972376</v>
      </c>
      <c r="E23" s="195">
        <v>-0.606876999999995</v>
      </c>
      <c r="F23" s="196">
        <v>15.86283</v>
      </c>
      <c r="G23" s="192">
        <v>0.057638</v>
      </c>
      <c r="H23" s="193">
        <v>0</v>
      </c>
      <c r="I23" s="194" t="s">
        <v>29</v>
      </c>
      <c r="J23" s="195">
        <v>0.057638</v>
      </c>
      <c r="K23" s="196">
        <v>0.025973</v>
      </c>
      <c r="L23" s="192">
        <v>18.957942</v>
      </c>
      <c r="M23" s="193">
        <v>0</v>
      </c>
      <c r="N23" s="194" t="s">
        <v>29</v>
      </c>
      <c r="O23" s="195">
        <v>18.957942</v>
      </c>
      <c r="P23" s="196">
        <v>0.0090969999999766</v>
      </c>
      <c r="Q23" s="192">
        <v>0</v>
      </c>
      <c r="R23" s="193">
        <v>0</v>
      </c>
      <c r="S23" s="194" t="s">
        <v>29</v>
      </c>
      <c r="T23" s="195">
        <v>0</v>
      </c>
      <c r="U23" s="196">
        <v>15.8277600000001</v>
      </c>
      <c r="V23" s="230">
        <v>0</v>
      </c>
      <c r="W23" s="177">
        <v>0</v>
      </c>
      <c r="X23" s="177" t="s">
        <v>29</v>
      </c>
      <c r="Y23" s="248">
        <v>0</v>
      </c>
      <c r="Z23" s="249">
        <v>0.997789171289109</v>
      </c>
      <c r="AA23" s="192">
        <v>95.480701</v>
      </c>
      <c r="AB23" s="193">
        <v>83.14029448</v>
      </c>
      <c r="AC23" s="194">
        <v>1.1484287083319</v>
      </c>
      <c r="AD23" s="195">
        <v>12.34040652</v>
      </c>
      <c r="AE23" s="196">
        <v>80.806739</v>
      </c>
      <c r="AF23" s="192">
        <v>4.715056</v>
      </c>
      <c r="AG23" s="193">
        <v>26.246152</v>
      </c>
      <c r="AH23" s="194">
        <v>0.179647515567234</v>
      </c>
      <c r="AI23" s="195">
        <v>-21.531096</v>
      </c>
      <c r="AJ23" s="196">
        <v>28.867084</v>
      </c>
      <c r="AK23" s="192">
        <v>-0.48</v>
      </c>
      <c r="AL23" s="193">
        <v>0</v>
      </c>
      <c r="AM23" s="177" t="s">
        <v>29</v>
      </c>
      <c r="AN23" s="195">
        <v>-0.48</v>
      </c>
      <c r="AO23" s="196">
        <v>7.79</v>
      </c>
      <c r="AP23" s="192">
        <v>0.835679</v>
      </c>
      <c r="AQ23" s="193">
        <v>0</v>
      </c>
      <c r="AR23" s="177" t="s">
        <v>29</v>
      </c>
      <c r="AS23" s="195">
        <v>0.835679</v>
      </c>
      <c r="AT23" s="196">
        <v>-1e-6</v>
      </c>
      <c r="AU23" s="192">
        <v>-106.653893</v>
      </c>
      <c r="AV23" s="193">
        <v>-94.9064464799999</v>
      </c>
      <c r="AW23" s="194">
        <v>0.876220773659715</v>
      </c>
      <c r="AX23" s="195">
        <v>-11.7474465200001</v>
      </c>
      <c r="AY23" s="196">
        <v>-86.0560619999999</v>
      </c>
      <c r="AZ23" s="230">
        <v>-7.68780706406192</v>
      </c>
      <c r="BA23" s="177">
        <v>-6.55431260220994</v>
      </c>
      <c r="BB23" s="177">
        <v>0.827061275431111</v>
      </c>
      <c r="BC23" s="248">
        <v>-1.13349446185198</v>
      </c>
      <c r="BD23" s="249">
        <v>-5.42501319121491</v>
      </c>
      <c r="BE23" s="276">
        <v>7.33333333333333</v>
      </c>
      <c r="BF23" s="193">
        <v>7.66666666666667</v>
      </c>
      <c r="BG23" s="177">
        <v>0.956521739130435</v>
      </c>
      <c r="BH23" s="193">
        <v>-0.333333333333334</v>
      </c>
      <c r="BI23" s="274">
        <v>24.5</v>
      </c>
      <c r="BJ23" s="276">
        <v>1.8917895</v>
      </c>
      <c r="BK23" s="193">
        <v>1.88869565217391</v>
      </c>
      <c r="BL23" s="177">
        <v>1.00163808701657</v>
      </c>
      <c r="BM23" s="274">
        <v>0.00309384782608757</v>
      </c>
      <c r="BN23" s="230">
        <v>6.88242301318888</v>
      </c>
      <c r="BO23" s="177">
        <v>5.74173304419889</v>
      </c>
      <c r="BP23" s="177">
        <v>1.1986664932363</v>
      </c>
      <c r="BQ23" s="177">
        <v>1.14068996898999</v>
      </c>
      <c r="BR23" s="249">
        <v>5.094093487732</v>
      </c>
      <c r="BS23" s="289">
        <v>0.145297665964979</v>
      </c>
      <c r="BT23" s="286">
        <v>0.174163443737661</v>
      </c>
      <c r="BU23" s="177">
        <v>0.834260409916091</v>
      </c>
      <c r="BV23" s="299">
        <v>-0.0288657777726819</v>
      </c>
      <c r="BW23" s="274">
        <v>0.196305780882954</v>
      </c>
      <c r="BX23" s="289">
        <v>-1.11702042279727</v>
      </c>
      <c r="BY23" s="286">
        <v>-1.14152165413403</v>
      </c>
      <c r="BZ23" s="177">
        <v>1.0214636588347</v>
      </c>
      <c r="CA23" s="299">
        <v>0.0245012313367576</v>
      </c>
      <c r="CB23" s="274">
        <v>-1.06496145080177</v>
      </c>
      <c r="CC23" s="159"/>
    </row>
    <row r="24" s="164" customFormat="1" outlineLevel="1" spans="1:81">
      <c r="A24" s="203" t="s">
        <v>45</v>
      </c>
      <c r="B24" s="192">
        <v>0</v>
      </c>
      <c r="C24" s="193">
        <v>0</v>
      </c>
      <c r="D24" s="194" t="s">
        <v>29</v>
      </c>
      <c r="E24" s="195">
        <v>0</v>
      </c>
      <c r="F24" s="196">
        <v>0</v>
      </c>
      <c r="G24" s="192">
        <v>0</v>
      </c>
      <c r="H24" s="193">
        <v>0</v>
      </c>
      <c r="I24" s="194" t="s">
        <v>29</v>
      </c>
      <c r="J24" s="195">
        <v>0</v>
      </c>
      <c r="K24" s="196">
        <v>0</v>
      </c>
      <c r="L24" s="192">
        <v>0</v>
      </c>
      <c r="M24" s="193">
        <v>0</v>
      </c>
      <c r="N24" s="194" t="s">
        <v>29</v>
      </c>
      <c r="O24" s="195">
        <v>0</v>
      </c>
      <c r="P24" s="196">
        <v>0</v>
      </c>
      <c r="Q24" s="192">
        <v>0</v>
      </c>
      <c r="R24" s="193">
        <v>0</v>
      </c>
      <c r="S24" s="194" t="s">
        <v>29</v>
      </c>
      <c r="T24" s="195">
        <v>0</v>
      </c>
      <c r="U24" s="196">
        <v>0</v>
      </c>
      <c r="V24" s="230" t="s">
        <v>29</v>
      </c>
      <c r="W24" s="177" t="s">
        <v>29</v>
      </c>
      <c r="X24" s="177" t="s">
        <v>29</v>
      </c>
      <c r="Y24" s="248" t="s">
        <v>29</v>
      </c>
      <c r="Z24" s="249" t="s">
        <v>29</v>
      </c>
      <c r="AA24" s="192">
        <v>14.031085</v>
      </c>
      <c r="AB24" s="193">
        <v>23.28781068</v>
      </c>
      <c r="AC24" s="194">
        <v>0.602507689228603</v>
      </c>
      <c r="AD24" s="195">
        <v>-9.25672568000001</v>
      </c>
      <c r="AE24" s="196">
        <v>33.314122</v>
      </c>
      <c r="AF24" s="192">
        <v>220.67694</v>
      </c>
      <c r="AG24" s="193">
        <v>195.09723733</v>
      </c>
      <c r="AH24" s="194">
        <v>1.1311125827309</v>
      </c>
      <c r="AI24" s="195">
        <v>25.57970267</v>
      </c>
      <c r="AJ24" s="196">
        <v>182.327478</v>
      </c>
      <c r="AK24" s="192">
        <v>0</v>
      </c>
      <c r="AL24" s="193">
        <v>0</v>
      </c>
      <c r="AM24" s="177" t="s">
        <v>29</v>
      </c>
      <c r="AN24" s="195">
        <v>0</v>
      </c>
      <c r="AO24" s="196">
        <v>0</v>
      </c>
      <c r="AP24" s="192">
        <v>0</v>
      </c>
      <c r="AQ24" s="193">
        <v>0</v>
      </c>
      <c r="AR24" s="177" t="s">
        <v>29</v>
      </c>
      <c r="AS24" s="195">
        <v>0</v>
      </c>
      <c r="AT24" s="196">
        <v>0</v>
      </c>
      <c r="AU24" s="192">
        <v>-234.708025</v>
      </c>
      <c r="AV24" s="193">
        <v>-218.38504801</v>
      </c>
      <c r="AW24" s="194">
        <v>0.925255977280768</v>
      </c>
      <c r="AX24" s="195">
        <v>-16.3229769899999</v>
      </c>
      <c r="AY24" s="196">
        <v>-215.6416</v>
      </c>
      <c r="AZ24" s="230" t="s">
        <v>29</v>
      </c>
      <c r="BA24" s="177" t="s">
        <v>29</v>
      </c>
      <c r="BB24" s="177" t="s">
        <v>29</v>
      </c>
      <c r="BC24" s="248" t="s">
        <v>29</v>
      </c>
      <c r="BD24" s="249" t="s">
        <v>29</v>
      </c>
      <c r="BE24" s="276">
        <v>0.333333333333333</v>
      </c>
      <c r="BF24" s="193">
        <v>0.333333333333333</v>
      </c>
      <c r="BG24" s="177">
        <v>1</v>
      </c>
      <c r="BH24" s="193">
        <v>0</v>
      </c>
      <c r="BI24" s="274">
        <v>2</v>
      </c>
      <c r="BJ24" s="276">
        <v>0</v>
      </c>
      <c r="BK24" s="193">
        <v>0</v>
      </c>
      <c r="BL24" s="177" t="s">
        <v>29</v>
      </c>
      <c r="BM24" s="274">
        <v>0</v>
      </c>
      <c r="BN24" s="230" t="s">
        <v>29</v>
      </c>
      <c r="BO24" s="177" t="s">
        <v>29</v>
      </c>
      <c r="BP24" s="177" t="s">
        <v>29</v>
      </c>
      <c r="BQ24" s="177" t="s">
        <v>29</v>
      </c>
      <c r="BR24" s="249" t="s">
        <v>29</v>
      </c>
      <c r="BS24" s="289">
        <v>0</v>
      </c>
      <c r="BT24" s="286">
        <v>0</v>
      </c>
      <c r="BU24" s="177" t="s">
        <v>29</v>
      </c>
      <c r="BV24" s="299">
        <v>0</v>
      </c>
      <c r="BW24" s="274">
        <v>0</v>
      </c>
      <c r="BX24" s="289">
        <v>-16.7277174217104</v>
      </c>
      <c r="BY24" s="286">
        <v>-9.37765473151811</v>
      </c>
      <c r="BZ24" s="177">
        <v>0.216215258438881</v>
      </c>
      <c r="CA24" s="299">
        <v>-7.35006269019233</v>
      </c>
      <c r="CB24" s="274">
        <v>-6.47297863650737</v>
      </c>
      <c r="CC24" s="159"/>
    </row>
    <row r="25" s="164" customFormat="1" outlineLevel="1" spans="1:81">
      <c r="A25" s="203" t="s">
        <v>46</v>
      </c>
      <c r="B25" s="192">
        <v>957.362784</v>
      </c>
      <c r="C25" s="193">
        <v>936.70191179</v>
      </c>
      <c r="D25" s="194">
        <v>1.02205704071909</v>
      </c>
      <c r="E25" s="195">
        <v>20.6608722100001</v>
      </c>
      <c r="F25" s="196">
        <v>876.253856</v>
      </c>
      <c r="G25" s="192">
        <v>0</v>
      </c>
      <c r="H25" s="193">
        <v>0</v>
      </c>
      <c r="I25" s="194" t="s">
        <v>29</v>
      </c>
      <c r="J25" s="195">
        <v>0</v>
      </c>
      <c r="K25" s="196">
        <v>0</v>
      </c>
      <c r="L25" s="192">
        <v>0</v>
      </c>
      <c r="M25" s="193">
        <v>0</v>
      </c>
      <c r="N25" s="194" t="s">
        <v>29</v>
      </c>
      <c r="O25" s="195">
        <v>0</v>
      </c>
      <c r="P25" s="196">
        <v>0</v>
      </c>
      <c r="Q25" s="192">
        <v>676.150036</v>
      </c>
      <c r="R25" s="193">
        <v>643.54939299</v>
      </c>
      <c r="S25" s="194">
        <v>1.05065756158752</v>
      </c>
      <c r="T25" s="195">
        <v>32.6006430100005</v>
      </c>
      <c r="U25" s="196">
        <v>573.644434</v>
      </c>
      <c r="V25" s="230">
        <v>0.706263129610018</v>
      </c>
      <c r="W25" s="177">
        <v>0.687037556868228</v>
      </c>
      <c r="X25" s="177">
        <v>1.02798329225178</v>
      </c>
      <c r="Y25" s="248">
        <v>0.0192255727417908</v>
      </c>
      <c r="Z25" s="249">
        <v>0.6546555316956</v>
      </c>
      <c r="AA25" s="192">
        <v>281.212748</v>
      </c>
      <c r="AB25" s="193">
        <v>293.1525188</v>
      </c>
      <c r="AC25" s="194">
        <v>0.959271130096801</v>
      </c>
      <c r="AD25" s="195">
        <v>-11.9397708000003</v>
      </c>
      <c r="AE25" s="196">
        <v>302.609422</v>
      </c>
      <c r="AF25" s="192">
        <v>823.777806</v>
      </c>
      <c r="AG25" s="193">
        <v>856.22818497</v>
      </c>
      <c r="AH25" s="194">
        <v>0.962100781614498</v>
      </c>
      <c r="AI25" s="195">
        <v>-32.4503789699999</v>
      </c>
      <c r="AJ25" s="196">
        <v>788.668258</v>
      </c>
      <c r="AK25" s="192">
        <v>0.017188</v>
      </c>
      <c r="AL25" s="193">
        <v>0</v>
      </c>
      <c r="AM25" s="177" t="s">
        <v>29</v>
      </c>
      <c r="AN25" s="195">
        <v>0.017188</v>
      </c>
      <c r="AO25" s="196">
        <v>0.007</v>
      </c>
      <c r="AP25" s="192">
        <v>0.745931</v>
      </c>
      <c r="AQ25" s="193">
        <v>0</v>
      </c>
      <c r="AR25" s="177" t="s">
        <v>29</v>
      </c>
      <c r="AS25" s="195">
        <v>0.745931</v>
      </c>
      <c r="AT25" s="196">
        <v>0.0256</v>
      </c>
      <c r="AU25" s="192">
        <v>-148.356513</v>
      </c>
      <c r="AV25" s="193">
        <v>-212.67879198</v>
      </c>
      <c r="AW25" s="194">
        <v>1.30243861355978</v>
      </c>
      <c r="AX25" s="195">
        <v>64.3222789800003</v>
      </c>
      <c r="AY25" s="196">
        <v>-215.042424</v>
      </c>
      <c r="AZ25" s="230">
        <v>-0.154963735252111</v>
      </c>
      <c r="BA25" s="177">
        <v>-0.227050665001398</v>
      </c>
      <c r="BB25" s="177">
        <v>1.31749270476192</v>
      </c>
      <c r="BC25" s="248">
        <v>0.0720869297492869</v>
      </c>
      <c r="BD25" s="249">
        <v>-0.245411101506183</v>
      </c>
      <c r="BE25" s="276">
        <v>30.6666666666667</v>
      </c>
      <c r="BF25" s="193">
        <v>32</v>
      </c>
      <c r="BG25" s="177">
        <v>0.958333333333333</v>
      </c>
      <c r="BH25" s="193">
        <v>-1.33333333333333</v>
      </c>
      <c r="BI25" s="274">
        <v>91</v>
      </c>
      <c r="BJ25" s="276">
        <v>31.2183516521739</v>
      </c>
      <c r="BK25" s="193">
        <v>29.2719347434375</v>
      </c>
      <c r="BL25" s="177">
        <v>1.06649430335905</v>
      </c>
      <c r="BM25" s="274">
        <v>1.94641690873641</v>
      </c>
      <c r="BN25" s="230">
        <v>0.293736870389982</v>
      </c>
      <c r="BO25" s="177">
        <v>0.312962443131772</v>
      </c>
      <c r="BP25" s="177">
        <v>0.938569073817922</v>
      </c>
      <c r="BQ25" s="177">
        <v>-0.0192255727417908</v>
      </c>
      <c r="BR25" s="249">
        <v>0.3453444683044</v>
      </c>
      <c r="BS25" s="289">
        <v>3.40440748440039</v>
      </c>
      <c r="BT25" s="286">
        <v>3.19527157953247</v>
      </c>
      <c r="BU25" s="177">
        <v>1.06545168373404</v>
      </c>
      <c r="BV25" s="299">
        <v>0.209135904867914</v>
      </c>
      <c r="BW25" s="274">
        <v>2.89565952774597</v>
      </c>
      <c r="BX25" s="289">
        <v>-0.527559700102927</v>
      </c>
      <c r="BY25" s="286">
        <v>-0.725488536992915</v>
      </c>
      <c r="BZ25" s="177">
        <v>1.27282145312783</v>
      </c>
      <c r="CA25" s="299">
        <v>0.197928836889988</v>
      </c>
      <c r="CB25" s="274">
        <v>-0.710626994291011</v>
      </c>
      <c r="CC25" s="159"/>
    </row>
    <row r="26" s="164" customFormat="1" outlineLevel="1" spans="1:81">
      <c r="A26" s="203" t="s">
        <v>47</v>
      </c>
      <c r="B26" s="192">
        <v>0</v>
      </c>
      <c r="C26" s="193">
        <v>0</v>
      </c>
      <c r="D26" s="194" t="s">
        <v>29</v>
      </c>
      <c r="E26" s="195">
        <v>0</v>
      </c>
      <c r="F26" s="196">
        <v>0</v>
      </c>
      <c r="G26" s="192">
        <v>0</v>
      </c>
      <c r="H26" s="193">
        <v>0</v>
      </c>
      <c r="I26" s="194" t="s">
        <v>29</v>
      </c>
      <c r="J26" s="195">
        <v>0</v>
      </c>
      <c r="K26" s="196">
        <v>0</v>
      </c>
      <c r="L26" s="192">
        <v>0</v>
      </c>
      <c r="M26" s="193">
        <v>0</v>
      </c>
      <c r="N26" s="194" t="s">
        <v>29</v>
      </c>
      <c r="O26" s="195">
        <v>0</v>
      </c>
      <c r="P26" s="196">
        <v>0</v>
      </c>
      <c r="Q26" s="192">
        <v>0</v>
      </c>
      <c r="R26" s="193">
        <v>0</v>
      </c>
      <c r="S26" s="194" t="s">
        <v>29</v>
      </c>
      <c r="T26" s="195">
        <v>0</v>
      </c>
      <c r="U26" s="196">
        <v>0</v>
      </c>
      <c r="V26" s="230" t="s">
        <v>29</v>
      </c>
      <c r="W26" s="177" t="s">
        <v>29</v>
      </c>
      <c r="X26" s="177" t="s">
        <v>29</v>
      </c>
      <c r="Y26" s="248" t="s">
        <v>29</v>
      </c>
      <c r="Z26" s="249" t="s">
        <v>29</v>
      </c>
      <c r="AA26" s="192">
        <v>0</v>
      </c>
      <c r="AB26" s="193">
        <v>0</v>
      </c>
      <c r="AC26" s="194" t="s">
        <v>29</v>
      </c>
      <c r="AD26" s="195">
        <v>0</v>
      </c>
      <c r="AE26" s="196">
        <v>0</v>
      </c>
      <c r="AF26" s="192">
        <v>0.000646</v>
      </c>
      <c r="AG26" s="193">
        <v>0</v>
      </c>
      <c r="AH26" s="194" t="s">
        <v>29</v>
      </c>
      <c r="AI26" s="195">
        <v>0.000646</v>
      </c>
      <c r="AJ26" s="196">
        <v>0.059008</v>
      </c>
      <c r="AK26" s="192">
        <v>0</v>
      </c>
      <c r="AL26" s="193">
        <v>0</v>
      </c>
      <c r="AM26" s="177" t="s">
        <v>29</v>
      </c>
      <c r="AN26" s="195">
        <v>0</v>
      </c>
      <c r="AO26" s="196">
        <v>0.01</v>
      </c>
      <c r="AP26" s="192">
        <v>0</v>
      </c>
      <c r="AQ26" s="193">
        <v>0</v>
      </c>
      <c r="AR26" s="177" t="s">
        <v>29</v>
      </c>
      <c r="AS26" s="195">
        <v>0</v>
      </c>
      <c r="AT26" s="196">
        <v>0</v>
      </c>
      <c r="AU26" s="192">
        <v>-0.000646</v>
      </c>
      <c r="AV26" s="193">
        <v>0</v>
      </c>
      <c r="AW26" s="194" t="s">
        <v>29</v>
      </c>
      <c r="AX26" s="195">
        <v>-0.000646</v>
      </c>
      <c r="AY26" s="196">
        <v>-0.049008</v>
      </c>
      <c r="AZ26" s="230" t="s">
        <v>29</v>
      </c>
      <c r="BA26" s="177" t="s">
        <v>29</v>
      </c>
      <c r="BB26" s="177" t="s">
        <v>29</v>
      </c>
      <c r="BC26" s="248" t="s">
        <v>29</v>
      </c>
      <c r="BD26" s="249" t="s">
        <v>29</v>
      </c>
      <c r="BE26" s="276">
        <v>0</v>
      </c>
      <c r="BF26" s="193">
        <v>0</v>
      </c>
      <c r="BG26" s="177" t="s">
        <v>29</v>
      </c>
      <c r="BH26" s="193">
        <v>0</v>
      </c>
      <c r="BI26" s="274">
        <v>1.5</v>
      </c>
      <c r="BJ26" s="276" t="s">
        <v>29</v>
      </c>
      <c r="BK26" s="193" t="s">
        <v>29</v>
      </c>
      <c r="BL26" s="177" t="s">
        <v>29</v>
      </c>
      <c r="BM26" s="274" t="s">
        <v>29</v>
      </c>
      <c r="BN26" s="230" t="s">
        <v>29</v>
      </c>
      <c r="BO26" s="177" t="s">
        <v>29</v>
      </c>
      <c r="BP26" s="177" t="s">
        <v>29</v>
      </c>
      <c r="BQ26" s="177" t="s">
        <v>29</v>
      </c>
      <c r="BR26" s="249" t="s">
        <v>29</v>
      </c>
      <c r="BS26" s="289" t="s">
        <v>29</v>
      </c>
      <c r="BT26" s="286" t="s">
        <v>29</v>
      </c>
      <c r="BU26" s="177" t="s">
        <v>29</v>
      </c>
      <c r="BV26" s="299" t="s">
        <v>29</v>
      </c>
      <c r="BW26" s="274" t="s">
        <v>29</v>
      </c>
      <c r="BX26" s="289" t="s">
        <v>29</v>
      </c>
      <c r="BY26" s="286" t="s">
        <v>29</v>
      </c>
      <c r="BZ26" s="177" t="s">
        <v>29</v>
      </c>
      <c r="CA26" s="299" t="s">
        <v>29</v>
      </c>
      <c r="CB26" s="274" t="s">
        <v>29</v>
      </c>
      <c r="CC26" s="159"/>
    </row>
    <row r="27" s="163" customFormat="1" spans="1:81">
      <c r="A27" s="197" t="s">
        <v>48</v>
      </c>
      <c r="B27" s="198">
        <v>976.502575</v>
      </c>
      <c r="C27" s="199">
        <v>956.14191179</v>
      </c>
      <c r="D27" s="200">
        <v>1.02129460382286</v>
      </c>
      <c r="E27" s="199">
        <v>20.3606632100001</v>
      </c>
      <c r="F27" s="201">
        <v>897.383354</v>
      </c>
      <c r="G27" s="198">
        <v>0.057638</v>
      </c>
      <c r="H27" s="199">
        <v>0</v>
      </c>
      <c r="I27" s="200" t="s">
        <v>29</v>
      </c>
      <c r="J27" s="199">
        <v>0.057638</v>
      </c>
      <c r="K27" s="201">
        <v>0.025973</v>
      </c>
      <c r="L27" s="198">
        <v>18.957942</v>
      </c>
      <c r="M27" s="199">
        <v>0</v>
      </c>
      <c r="N27" s="200" t="s">
        <v>29</v>
      </c>
      <c r="O27" s="199">
        <v>18.957942</v>
      </c>
      <c r="P27" s="201">
        <v>0.0090969999999766</v>
      </c>
      <c r="Q27" s="198">
        <v>957.486995</v>
      </c>
      <c r="R27" s="199">
        <v>956.14191179</v>
      </c>
      <c r="S27" s="200">
        <v>1.00140678197809</v>
      </c>
      <c r="T27" s="199">
        <v>1.3450832100001</v>
      </c>
      <c r="U27" s="201">
        <v>897.348284</v>
      </c>
      <c r="V27" s="231">
        <v>0.980526851145272</v>
      </c>
      <c r="W27" s="232">
        <v>1</v>
      </c>
      <c r="X27" s="232">
        <v>0.980526851145272</v>
      </c>
      <c r="Y27" s="200">
        <v>-0.0194731488547278</v>
      </c>
      <c r="Z27" s="250">
        <v>0.999960919711912</v>
      </c>
      <c r="AA27" s="198">
        <v>630.912767</v>
      </c>
      <c r="AB27" s="199">
        <v>634.53986768</v>
      </c>
      <c r="AC27" s="200">
        <v>0.994283888428852</v>
      </c>
      <c r="AD27" s="199">
        <v>-3.62710068000024</v>
      </c>
      <c r="AE27" s="201">
        <v>662.656065</v>
      </c>
      <c r="AF27" s="198">
        <v>1081.39498</v>
      </c>
      <c r="AG27" s="199">
        <v>1135.31841164</v>
      </c>
      <c r="AH27" s="200">
        <v>0.952503693160313</v>
      </c>
      <c r="AI27" s="199">
        <v>-53.9234316399998</v>
      </c>
      <c r="AJ27" s="201">
        <v>1030.166698</v>
      </c>
      <c r="AK27" s="198">
        <v>-0.182812</v>
      </c>
      <c r="AL27" s="199">
        <v>0</v>
      </c>
      <c r="AM27" s="232" t="s">
        <v>29</v>
      </c>
      <c r="AN27" s="199">
        <v>-0.182812</v>
      </c>
      <c r="AO27" s="201">
        <v>8.317</v>
      </c>
      <c r="AP27" s="198">
        <v>1.984493</v>
      </c>
      <c r="AQ27" s="199">
        <v>0</v>
      </c>
      <c r="AR27" s="232" t="s">
        <v>29</v>
      </c>
      <c r="AS27" s="199">
        <v>1.984493</v>
      </c>
      <c r="AT27" s="201">
        <v>0.025599</v>
      </c>
      <c r="AU27" s="198">
        <v>-756.988057</v>
      </c>
      <c r="AV27" s="199">
        <v>-813.71636753</v>
      </c>
      <c r="AW27" s="200">
        <v>1.06971509090102</v>
      </c>
      <c r="AX27" s="199">
        <v>56.7283105300004</v>
      </c>
      <c r="AY27" s="201">
        <v>-787.183078</v>
      </c>
      <c r="AZ27" s="231">
        <v>-0.775203339325551</v>
      </c>
      <c r="BA27" s="232">
        <v>-0.85104141707023</v>
      </c>
      <c r="BB27" s="232">
        <v>1.08911208811171</v>
      </c>
      <c r="BC27" s="200">
        <v>0.0758380777446783</v>
      </c>
      <c r="BD27" s="250">
        <v>-0.877198216894939</v>
      </c>
      <c r="BE27" s="198">
        <v>63.9166666666667</v>
      </c>
      <c r="BF27" s="199">
        <v>66</v>
      </c>
      <c r="BG27" s="232">
        <v>0.968434343434344</v>
      </c>
      <c r="BH27" s="199">
        <v>-2.08333333333333</v>
      </c>
      <c r="BI27" s="275">
        <v>196.5</v>
      </c>
      <c r="BJ27" s="198">
        <v>15.2777456323338</v>
      </c>
      <c r="BK27" s="199">
        <v>14.4869986634848</v>
      </c>
      <c r="BL27" s="232">
        <v>1.05458321542074</v>
      </c>
      <c r="BM27" s="275">
        <v>0.79074696884892</v>
      </c>
      <c r="BN27" s="231">
        <v>0.646094319822966</v>
      </c>
      <c r="BO27" s="232">
        <v>0.663646117648032</v>
      </c>
      <c r="BP27" s="232">
        <v>0.973552474190207</v>
      </c>
      <c r="BQ27" s="232">
        <v>-0.0175517978250656</v>
      </c>
      <c r="BR27" s="250">
        <v>0.738431420692477</v>
      </c>
      <c r="BS27" s="287">
        <v>1.54776163374104</v>
      </c>
      <c r="BT27" s="288">
        <v>1.50682716798527</v>
      </c>
      <c r="BU27" s="232">
        <v>1.02716599927682</v>
      </c>
      <c r="BV27" s="232">
        <v>0.0409344657557744</v>
      </c>
      <c r="BW27" s="275">
        <v>1.35422189790114</v>
      </c>
      <c r="BX27" s="287">
        <v>-1.19982998695603</v>
      </c>
      <c r="BY27" s="288">
        <v>-1.2823723283221</v>
      </c>
      <c r="BZ27" s="232">
        <v>1.06436690775609</v>
      </c>
      <c r="CA27" s="232">
        <v>0.0825423413660764</v>
      </c>
      <c r="CB27" s="275">
        <v>-1.18792103411896</v>
      </c>
      <c r="CC27" s="159"/>
    </row>
    <row r="28" s="159" customFormat="1" ht="16.2" spans="1:16384">
      <c r="A28" s="204" t="s">
        <v>49</v>
      </c>
      <c r="B28" s="205">
        <v>4161.628227</v>
      </c>
      <c r="C28" s="206">
        <v>4227.95086543</v>
      </c>
      <c r="D28" s="207">
        <v>0.984313290163259</v>
      </c>
      <c r="E28" s="208">
        <v>-66.3226384299996</v>
      </c>
      <c r="F28" s="209">
        <v>4381.412835</v>
      </c>
      <c r="G28" s="205">
        <v>419.413855</v>
      </c>
      <c r="H28" s="206">
        <v>410.54064</v>
      </c>
      <c r="I28" s="207">
        <v>1.02161348752221</v>
      </c>
      <c r="J28" s="208">
        <v>8.87321499999986</v>
      </c>
      <c r="K28" s="209">
        <v>521.407884</v>
      </c>
      <c r="L28" s="205">
        <v>19.976671</v>
      </c>
      <c r="M28" s="206">
        <v>0</v>
      </c>
      <c r="N28" s="207" t="s">
        <v>29</v>
      </c>
      <c r="O28" s="208">
        <v>19.976671</v>
      </c>
      <c r="P28" s="209">
        <v>111.36461</v>
      </c>
      <c r="Q28" s="205">
        <v>2920.123202</v>
      </c>
      <c r="R28" s="206">
        <v>3067.43520885</v>
      </c>
      <c r="S28" s="207">
        <v>0.951975511520184</v>
      </c>
      <c r="T28" s="208">
        <v>-147.31200685</v>
      </c>
      <c r="U28" s="209">
        <v>3854.462955</v>
      </c>
      <c r="V28" s="233">
        <v>0.701678055491524</v>
      </c>
      <c r="W28" s="234">
        <v>0.725513447644579</v>
      </c>
      <c r="X28" s="234">
        <v>0.967146863741206</v>
      </c>
      <c r="Y28" s="207">
        <v>-0.0238353921530545</v>
      </c>
      <c r="Z28" s="251">
        <v>0.879730602925483</v>
      </c>
      <c r="AA28" s="205">
        <v>1916.036547</v>
      </c>
      <c r="AB28" s="206">
        <v>1898.5204013</v>
      </c>
      <c r="AC28" s="207">
        <v>1.00922620883505</v>
      </c>
      <c r="AD28" s="208">
        <v>17.5161456999997</v>
      </c>
      <c r="AE28" s="209">
        <v>1979.788436</v>
      </c>
      <c r="AF28" s="205">
        <v>2413.138801</v>
      </c>
      <c r="AG28" s="206">
        <v>2518.47355416</v>
      </c>
      <c r="AH28" s="207">
        <v>0.958175160113947</v>
      </c>
      <c r="AI28" s="208">
        <v>-105.33475316</v>
      </c>
      <c r="AJ28" s="209">
        <v>2394.577216</v>
      </c>
      <c r="AK28" s="205">
        <v>11.382588</v>
      </c>
      <c r="AL28" s="206">
        <v>4.75</v>
      </c>
      <c r="AM28" s="234">
        <v>2.39633431578947</v>
      </c>
      <c r="AN28" s="206">
        <v>6.632588</v>
      </c>
      <c r="AO28" s="209">
        <v>8.3884</v>
      </c>
      <c r="AP28" s="205">
        <v>5.765515</v>
      </c>
      <c r="AQ28" s="206">
        <v>0</v>
      </c>
      <c r="AR28" s="234" t="s">
        <v>29</v>
      </c>
      <c r="AS28" s="206">
        <v>5.765515</v>
      </c>
      <c r="AT28" s="209">
        <v>-1.123791</v>
      </c>
      <c r="AU28" s="205">
        <v>-601.320574</v>
      </c>
      <c r="AV28" s="206">
        <v>-594.83373003</v>
      </c>
      <c r="AW28" s="207">
        <v>0.989094693790024</v>
      </c>
      <c r="AX28" s="208">
        <v>-6.48684396999931</v>
      </c>
      <c r="AY28" s="209">
        <v>-616.213119999999</v>
      </c>
      <c r="AZ28" s="233">
        <v>-0.144491660763622</v>
      </c>
      <c r="BA28" s="234">
        <v>-0.140690785906166</v>
      </c>
      <c r="BB28" s="234">
        <v>0.972984194856998</v>
      </c>
      <c r="BC28" s="207">
        <v>-0.00380087485745673</v>
      </c>
      <c r="BD28" s="251">
        <v>-0.140642560563458</v>
      </c>
      <c r="BE28" s="205">
        <v>186.166666666667</v>
      </c>
      <c r="BF28" s="208">
        <v>189.416666666667</v>
      </c>
      <c r="BG28" s="234">
        <v>0.982842058952926</v>
      </c>
      <c r="BH28" s="206">
        <v>-3.25</v>
      </c>
      <c r="BI28" s="277">
        <v>563.166666673333</v>
      </c>
      <c r="BJ28" s="205">
        <v>22.3543145586392</v>
      </c>
      <c r="BK28" s="208">
        <v>22.320902061223</v>
      </c>
      <c r="BL28" s="234">
        <v>1.00149691519297</v>
      </c>
      <c r="BM28" s="277">
        <v>0.0334124974161618</v>
      </c>
      <c r="BN28" s="233">
        <v>0.460405505366638</v>
      </c>
      <c r="BO28" s="234">
        <v>0.449040318047053</v>
      </c>
      <c r="BP28" s="234">
        <v>1.02530994848973</v>
      </c>
      <c r="BQ28" s="234">
        <v>0.0113651873195849</v>
      </c>
      <c r="BR28" s="251">
        <v>0.451860737747622</v>
      </c>
      <c r="BS28" s="290">
        <v>2.17199835437168</v>
      </c>
      <c r="BT28" s="291">
        <v>2.22697152084062</v>
      </c>
      <c r="BU28" s="234">
        <v>0.975314831844736</v>
      </c>
      <c r="BV28" s="234">
        <v>-0.0549731664689346</v>
      </c>
      <c r="BW28" s="277">
        <v>2.21307123293047</v>
      </c>
      <c r="BX28" s="290">
        <v>-0.313835649399019</v>
      </c>
      <c r="BY28" s="291">
        <v>-0.313314373457716</v>
      </c>
      <c r="BZ28" s="234">
        <v>0.998336252705068</v>
      </c>
      <c r="CA28" s="234">
        <v>-0.000521275941303745</v>
      </c>
      <c r="CB28" s="277">
        <v>-0.31125200490867</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203" t="s">
        <v>50</v>
      </c>
      <c r="B29" s="192">
        <v>1480.361616</v>
      </c>
      <c r="C29" s="193">
        <v>1426.2882868</v>
      </c>
      <c r="D29" s="194">
        <v>1.03791192124372</v>
      </c>
      <c r="E29" s="195">
        <v>54.0733292</v>
      </c>
      <c r="F29" s="196">
        <v>1604.711641</v>
      </c>
      <c r="G29" s="192">
        <v>1.302043</v>
      </c>
      <c r="H29" s="193">
        <v>3.8</v>
      </c>
      <c r="I29" s="194">
        <v>0.342642894736842</v>
      </c>
      <c r="J29" s="195">
        <v>-2.497957</v>
      </c>
      <c r="K29" s="196">
        <v>1.17289399999999</v>
      </c>
      <c r="L29" s="192">
        <v>1299.353875</v>
      </c>
      <c r="M29" s="193">
        <v>1202.84760235</v>
      </c>
      <c r="N29" s="194">
        <v>1.08023150435804</v>
      </c>
      <c r="O29" s="195">
        <v>96.5062726499998</v>
      </c>
      <c r="P29" s="196">
        <v>1365.826654</v>
      </c>
      <c r="Q29" s="192">
        <v>181.007741</v>
      </c>
      <c r="R29" s="193">
        <v>223.44068445</v>
      </c>
      <c r="S29" s="194">
        <v>0.810093029591058</v>
      </c>
      <c r="T29" s="195">
        <v>-42.4329434499998</v>
      </c>
      <c r="U29" s="196">
        <v>238.884987</v>
      </c>
      <c r="V29" s="230">
        <v>0.122272652197705</v>
      </c>
      <c r="W29" s="177">
        <v>0.156658851171882</v>
      </c>
      <c r="X29" s="177">
        <v>0.780502673695406</v>
      </c>
      <c r="Y29" s="248">
        <v>-0.0343861989741774</v>
      </c>
      <c r="Z29" s="249">
        <v>0.148864743606605</v>
      </c>
      <c r="AA29" s="252">
        <v>74.441137</v>
      </c>
      <c r="AB29" s="193">
        <v>89.2394778</v>
      </c>
      <c r="AC29" s="194">
        <v>0.834172709603193</v>
      </c>
      <c r="AD29" s="195">
        <v>-14.7983408</v>
      </c>
      <c r="AE29" s="196">
        <v>97.644217</v>
      </c>
      <c r="AF29" s="252">
        <v>93.066287</v>
      </c>
      <c r="AG29" s="193">
        <v>85.78062132</v>
      </c>
      <c r="AH29" s="194">
        <v>1.08493370143381</v>
      </c>
      <c r="AI29" s="195">
        <v>7.28566567999999</v>
      </c>
      <c r="AJ29" s="196">
        <v>31.977163</v>
      </c>
      <c r="AK29" s="192">
        <v>0.872516</v>
      </c>
      <c r="AL29" s="193">
        <v>0</v>
      </c>
      <c r="AM29" s="177" t="s">
        <v>29</v>
      </c>
      <c r="AN29" s="195">
        <v>0.872516</v>
      </c>
      <c r="AO29" s="196">
        <v>1.074544</v>
      </c>
      <c r="AP29" s="192">
        <v>0.275803</v>
      </c>
      <c r="AQ29" s="193">
        <v>1</v>
      </c>
      <c r="AR29" s="177">
        <v>0.275803</v>
      </c>
      <c r="AS29" s="195">
        <v>-0.724197</v>
      </c>
      <c r="AT29" s="196">
        <v>0.013172</v>
      </c>
      <c r="AU29" s="252">
        <v>12.7949870000002</v>
      </c>
      <c r="AV29" s="193">
        <v>43.6205853299999</v>
      </c>
      <c r="AW29" s="194">
        <v>0.293324514176119</v>
      </c>
      <c r="AX29" s="195">
        <v>-30.8255983299998</v>
      </c>
      <c r="AY29" s="196">
        <v>109.152085</v>
      </c>
      <c r="AZ29" s="230">
        <v>0.00864314966134609</v>
      </c>
      <c r="BA29" s="177">
        <v>0.030583287918508</v>
      </c>
      <c r="BB29" s="177">
        <v>0.282610217854162</v>
      </c>
      <c r="BC29" s="248">
        <v>-0.0219401382571619</v>
      </c>
      <c r="BD29" s="249">
        <v>0.0680197502225262</v>
      </c>
      <c r="BE29" s="192">
        <v>11.4166666666667</v>
      </c>
      <c r="BF29" s="193">
        <v>14.3333333333333</v>
      </c>
      <c r="BG29" s="177">
        <v>0.796511627906977</v>
      </c>
      <c r="BH29" s="193">
        <v>-2.91666666666667</v>
      </c>
      <c r="BI29" s="274">
        <v>35.75</v>
      </c>
      <c r="BJ29" s="192">
        <v>129.666710890511</v>
      </c>
      <c r="BK29" s="193">
        <v>99.5084851255814</v>
      </c>
      <c r="BL29" s="177">
        <v>1.3030719011235</v>
      </c>
      <c r="BM29" s="274">
        <v>30.1582257649296</v>
      </c>
      <c r="BN29" s="230">
        <v>0.0502857789579435</v>
      </c>
      <c r="BO29" s="177">
        <v>0.0625676299987125</v>
      </c>
      <c r="BP29" s="177">
        <v>0.803702792625807</v>
      </c>
      <c r="BQ29" s="177">
        <v>-0.0122818510407691</v>
      </c>
      <c r="BR29" s="249">
        <v>0.060848450590881</v>
      </c>
      <c r="BS29" s="285">
        <v>19.8863380606344</v>
      </c>
      <c r="BT29" s="286">
        <v>15.9827054344327</v>
      </c>
      <c r="BU29" s="177">
        <v>1.24424104180709</v>
      </c>
      <c r="BV29" s="299">
        <v>3.90363262620166</v>
      </c>
      <c r="BW29" s="274">
        <v>16.4342722006773</v>
      </c>
      <c r="BX29" s="285">
        <v>0.171880596074186</v>
      </c>
      <c r="BY29" s="286">
        <v>0.488803682017959</v>
      </c>
      <c r="BZ29" s="177">
        <v>0.35163523188819</v>
      </c>
      <c r="CA29" s="299">
        <v>-0.316923085943773</v>
      </c>
      <c r="CB29" s="274">
        <v>1.11785509017907</v>
      </c>
    </row>
    <row r="30" s="159" customFormat="1" outlineLevel="2" spans="1:80">
      <c r="A30" s="203" t="s">
        <v>51</v>
      </c>
      <c r="B30" s="192">
        <v>202.715873</v>
      </c>
      <c r="C30" s="210">
        <v>240.24285</v>
      </c>
      <c r="D30" s="194">
        <v>0.843795655104824</v>
      </c>
      <c r="E30" s="211">
        <v>-37.526977</v>
      </c>
      <c r="F30" s="196">
        <v>252.64197</v>
      </c>
      <c r="G30" s="192">
        <v>111.594923</v>
      </c>
      <c r="H30" s="210">
        <v>166.56339659</v>
      </c>
      <c r="I30" s="194">
        <v>0.669984674212028</v>
      </c>
      <c r="J30" s="211">
        <v>-54.96847359</v>
      </c>
      <c r="K30" s="196">
        <v>151.317878</v>
      </c>
      <c r="L30" s="192">
        <v>0</v>
      </c>
      <c r="M30" s="210">
        <v>0</v>
      </c>
      <c r="N30" s="194" t="s">
        <v>29</v>
      </c>
      <c r="O30" s="211">
        <v>0</v>
      </c>
      <c r="P30" s="196">
        <v>0</v>
      </c>
      <c r="Q30" s="192">
        <v>91.12095</v>
      </c>
      <c r="R30" s="210">
        <v>73.67945341</v>
      </c>
      <c r="S30" s="194">
        <v>1.23672130808224</v>
      </c>
      <c r="T30" s="211">
        <v>17.44149659</v>
      </c>
      <c r="U30" s="196">
        <v>101.324092</v>
      </c>
      <c r="V30" s="235">
        <v>0.449500814373821</v>
      </c>
      <c r="W30" s="236">
        <v>0.306687393235636</v>
      </c>
      <c r="X30" s="177">
        <v>1.46566446579843</v>
      </c>
      <c r="Y30" s="253">
        <v>0.142813421138184</v>
      </c>
      <c r="Z30" s="254">
        <v>0.401058034815039</v>
      </c>
      <c r="AA30" s="192">
        <v>50.161742</v>
      </c>
      <c r="AB30" s="210">
        <v>57.9886602</v>
      </c>
      <c r="AC30" s="194">
        <v>0.865026745349775</v>
      </c>
      <c r="AD30" s="211">
        <v>-7.82691819999998</v>
      </c>
      <c r="AE30" s="196">
        <v>65.375478</v>
      </c>
      <c r="AF30" s="192">
        <v>55.909563</v>
      </c>
      <c r="AG30" s="210">
        <v>24.07756</v>
      </c>
      <c r="AH30" s="194">
        <v>2.3220609978752</v>
      </c>
      <c r="AI30" s="211">
        <v>31.832003</v>
      </c>
      <c r="AJ30" s="196">
        <v>11.887033</v>
      </c>
      <c r="AK30" s="192">
        <v>0.4</v>
      </c>
      <c r="AL30" s="193">
        <v>0</v>
      </c>
      <c r="AM30" s="177" t="s">
        <v>29</v>
      </c>
      <c r="AN30" s="195">
        <v>0.4</v>
      </c>
      <c r="AO30" s="196">
        <v>1.854321</v>
      </c>
      <c r="AP30" s="192">
        <v>0</v>
      </c>
      <c r="AQ30" s="193">
        <v>0</v>
      </c>
      <c r="AR30" s="177" t="s">
        <v>29</v>
      </c>
      <c r="AS30" s="195">
        <v>0</v>
      </c>
      <c r="AT30" s="196">
        <v>0</v>
      </c>
      <c r="AU30" s="192">
        <v>-14.550355</v>
      </c>
      <c r="AV30" s="210">
        <v>-8.38676679</v>
      </c>
      <c r="AW30" s="194">
        <v>0.265081721677397</v>
      </c>
      <c r="AX30" s="211">
        <v>-6.16358820999998</v>
      </c>
      <c r="AY30" s="196">
        <v>25.915902</v>
      </c>
      <c r="AZ30" s="235">
        <v>-0.0717770877271164</v>
      </c>
      <c r="BA30" s="236">
        <v>-0.034909537536705</v>
      </c>
      <c r="BB30" s="236">
        <v>-0.0560881865492371</v>
      </c>
      <c r="BC30" s="253">
        <v>-0.0368675501904113</v>
      </c>
      <c r="BD30" s="254">
        <v>0.102579559524492</v>
      </c>
      <c r="BE30" s="278">
        <v>12.5</v>
      </c>
      <c r="BF30" s="210">
        <v>12.6666666666667</v>
      </c>
      <c r="BG30" s="236">
        <v>0.986842105263158</v>
      </c>
      <c r="BH30" s="210">
        <v>-0.166666666666666</v>
      </c>
      <c r="BI30" s="254">
        <v>38.66666667</v>
      </c>
      <c r="BJ30" s="278">
        <v>16.21726984</v>
      </c>
      <c r="BK30" s="210">
        <v>18.9665407894737</v>
      </c>
      <c r="BL30" s="236">
        <v>0.855046263839555</v>
      </c>
      <c r="BM30" s="254">
        <v>-2.74927094947369</v>
      </c>
      <c r="BN30" s="235">
        <v>0.247448516278743</v>
      </c>
      <c r="BO30" s="236">
        <v>0.241375175993791</v>
      </c>
      <c r="BP30" s="236">
        <v>1.02516141214583</v>
      </c>
      <c r="BQ30" s="236">
        <v>0.00607334028495132</v>
      </c>
      <c r="BR30" s="254">
        <v>0.25876729032789</v>
      </c>
      <c r="BS30" s="278">
        <v>4.04124468005916</v>
      </c>
      <c r="BT30" s="210">
        <v>4.14292810303626</v>
      </c>
      <c r="BU30" s="177">
        <v>0.975456145883252</v>
      </c>
      <c r="BV30" s="300">
        <v>-0.101683422977099</v>
      </c>
      <c r="BW30" s="254">
        <v>3.86447606547519</v>
      </c>
      <c r="BX30" s="278">
        <v>-0.290068773927348</v>
      </c>
      <c r="BY30" s="210">
        <v>-0.144627704124814</v>
      </c>
      <c r="BZ30" s="177">
        <v>-0.00562385804740284</v>
      </c>
      <c r="CA30" s="299">
        <v>-0.145441069802534</v>
      </c>
      <c r="CB30" s="274">
        <v>0.396416252589389</v>
      </c>
    </row>
    <row r="31" s="159" customFormat="1" outlineLevel="2" spans="1:80">
      <c r="A31" s="203" t="s">
        <v>52</v>
      </c>
      <c r="B31" s="192">
        <v>189.594146</v>
      </c>
      <c r="C31" s="193">
        <v>199.8262</v>
      </c>
      <c r="D31" s="194">
        <v>0.948795233057527</v>
      </c>
      <c r="E31" s="195">
        <v>-10.232054</v>
      </c>
      <c r="F31" s="196">
        <v>215.997723</v>
      </c>
      <c r="G31" s="192">
        <v>151.812275</v>
      </c>
      <c r="H31" s="193">
        <v>129.86709484</v>
      </c>
      <c r="I31" s="194">
        <v>1.16898183629223</v>
      </c>
      <c r="J31" s="195">
        <v>21.94518016</v>
      </c>
      <c r="K31" s="196">
        <v>143.674122</v>
      </c>
      <c r="L31" s="192">
        <v>0</v>
      </c>
      <c r="M31" s="193">
        <v>0</v>
      </c>
      <c r="N31" s="194" t="s">
        <v>29</v>
      </c>
      <c r="O31" s="195">
        <v>0</v>
      </c>
      <c r="P31" s="196">
        <v>0</v>
      </c>
      <c r="Q31" s="192">
        <v>37.781871</v>
      </c>
      <c r="R31" s="193">
        <v>69.95910516</v>
      </c>
      <c r="S31" s="194">
        <v>0.54005652178642</v>
      </c>
      <c r="T31" s="195">
        <v>-32.17723416</v>
      </c>
      <c r="U31" s="196">
        <v>72.323601</v>
      </c>
      <c r="V31" s="230">
        <v>0.199277624320742</v>
      </c>
      <c r="W31" s="177">
        <v>0.350099762493607</v>
      </c>
      <c r="X31" s="177">
        <v>0.569202397914741</v>
      </c>
      <c r="Y31" s="248">
        <v>-0.150822138172865</v>
      </c>
      <c r="Z31" s="249">
        <v>0.334835015830236</v>
      </c>
      <c r="AA31" s="192">
        <v>40.569119</v>
      </c>
      <c r="AB31" s="193">
        <v>48.35462136</v>
      </c>
      <c r="AC31" s="194">
        <v>0.838991555697708</v>
      </c>
      <c r="AD31" s="195">
        <v>-7.78550236</v>
      </c>
      <c r="AE31" s="196">
        <v>43.393542</v>
      </c>
      <c r="AF31" s="192">
        <v>26.880511</v>
      </c>
      <c r="AG31" s="193">
        <v>24.20497332</v>
      </c>
      <c r="AH31" s="194">
        <v>1.11053669196938</v>
      </c>
      <c r="AI31" s="195">
        <v>2.67553768</v>
      </c>
      <c r="AJ31" s="196">
        <v>27.87959</v>
      </c>
      <c r="AK31" s="192">
        <v>18.215399</v>
      </c>
      <c r="AL31" s="193">
        <v>0</v>
      </c>
      <c r="AM31" s="177" t="s">
        <v>29</v>
      </c>
      <c r="AN31" s="195">
        <v>18.215399</v>
      </c>
      <c r="AO31" s="196">
        <v>0.1366</v>
      </c>
      <c r="AP31" s="192">
        <v>18.213899</v>
      </c>
      <c r="AQ31" s="193">
        <v>0</v>
      </c>
      <c r="AR31" s="177" t="s">
        <v>29</v>
      </c>
      <c r="AS31" s="195">
        <v>18.213899</v>
      </c>
      <c r="AT31" s="196">
        <v>0</v>
      </c>
      <c r="AU31" s="192">
        <v>-29.666259</v>
      </c>
      <c r="AV31" s="193">
        <v>-2.60048951999997</v>
      </c>
      <c r="AW31" s="194">
        <v>-9.40795176132851</v>
      </c>
      <c r="AX31" s="195">
        <v>-27.06576948</v>
      </c>
      <c r="AY31" s="196">
        <v>1.187069</v>
      </c>
      <c r="AZ31" s="230">
        <v>-0.156472441928666</v>
      </c>
      <c r="BA31" s="177">
        <v>-0.0130137565544457</v>
      </c>
      <c r="BB31" s="177">
        <v>-10.0236183360302</v>
      </c>
      <c r="BC31" s="248">
        <v>-0.14345868537422</v>
      </c>
      <c r="BD31" s="249">
        <v>0.00549574774915569</v>
      </c>
      <c r="BE31" s="192">
        <v>11.9166666666667</v>
      </c>
      <c r="BF31" s="193">
        <v>12</v>
      </c>
      <c r="BG31" s="177">
        <v>0.993055555555555</v>
      </c>
      <c r="BH31" s="193">
        <v>-0.0833333333333339</v>
      </c>
      <c r="BI31" s="274">
        <v>36.25</v>
      </c>
      <c r="BJ31" s="192">
        <v>15.9099982657343</v>
      </c>
      <c r="BK31" s="193">
        <v>16.6521833333333</v>
      </c>
      <c r="BL31" s="177">
        <v>0.95543016475723</v>
      </c>
      <c r="BM31" s="274">
        <v>-0.742185067599067</v>
      </c>
      <c r="BN31" s="230">
        <v>0.21397875333134</v>
      </c>
      <c r="BO31" s="177">
        <v>0.241983390366228</v>
      </c>
      <c r="BP31" s="177">
        <v>0.884270416277311</v>
      </c>
      <c r="BQ31" s="177">
        <v>-0.0280046370348886</v>
      </c>
      <c r="BR31" s="249">
        <v>0.200898145579062</v>
      </c>
      <c r="BS31" s="285">
        <v>4.67336118390937</v>
      </c>
      <c r="BT31" s="286">
        <v>4.13251503950976</v>
      </c>
      <c r="BU31" s="177">
        <v>1.13087578368832</v>
      </c>
      <c r="BV31" s="299">
        <v>0.540846144399604</v>
      </c>
      <c r="BW31" s="274">
        <v>4.97764674291857</v>
      </c>
      <c r="BX31" s="285">
        <v>-0.73125223646094</v>
      </c>
      <c r="BY31" s="286">
        <v>-0.0537795446817655</v>
      </c>
      <c r="BZ31" s="177">
        <v>-11.5972188085274</v>
      </c>
      <c r="CA31" s="299">
        <v>-0.677472691779174</v>
      </c>
      <c r="CB31" s="274">
        <v>0.0273558908834868</v>
      </c>
    </row>
    <row r="32" s="159" customFormat="1" outlineLevel="2" spans="1:80">
      <c r="A32" s="203" t="s">
        <v>53</v>
      </c>
      <c r="B32" s="192">
        <v>66.197331</v>
      </c>
      <c r="C32" s="193">
        <v>51.8082</v>
      </c>
      <c r="D32" s="194">
        <v>1.27773848541351</v>
      </c>
      <c r="E32" s="195">
        <v>14.389131</v>
      </c>
      <c r="F32" s="196">
        <v>19.855408</v>
      </c>
      <c r="G32" s="192">
        <v>0</v>
      </c>
      <c r="H32" s="193">
        <v>0</v>
      </c>
      <c r="I32" s="194" t="s">
        <v>29</v>
      </c>
      <c r="J32" s="195">
        <v>0</v>
      </c>
      <c r="K32" s="196">
        <v>0</v>
      </c>
      <c r="L32" s="192">
        <v>45.434332</v>
      </c>
      <c r="M32" s="193">
        <v>36.26574</v>
      </c>
      <c r="N32" s="194">
        <v>1.25281690102008</v>
      </c>
      <c r="O32" s="195">
        <v>9.168592</v>
      </c>
      <c r="P32" s="196">
        <v>11.924747</v>
      </c>
      <c r="Q32" s="192">
        <v>20.762999</v>
      </c>
      <c r="R32" s="193">
        <v>15.54246</v>
      </c>
      <c r="S32" s="194">
        <v>1.33588884899816</v>
      </c>
      <c r="T32" s="195">
        <v>5.22053900000001</v>
      </c>
      <c r="U32" s="196">
        <v>7.930661</v>
      </c>
      <c r="V32" s="230">
        <v>0.313653113899713</v>
      </c>
      <c r="W32" s="177">
        <v>0.3</v>
      </c>
      <c r="X32" s="177">
        <v>1.04551037966571</v>
      </c>
      <c r="Y32" s="248">
        <v>0.0136531138997131</v>
      </c>
      <c r="Z32" s="249">
        <v>0.399420701906503</v>
      </c>
      <c r="AA32" s="192">
        <v>3.070146</v>
      </c>
      <c r="AB32" s="193">
        <v>3.054</v>
      </c>
      <c r="AC32" s="194">
        <v>1.00528683693517</v>
      </c>
      <c r="AD32" s="195">
        <v>0.016146</v>
      </c>
      <c r="AE32" s="196">
        <v>1.487142</v>
      </c>
      <c r="AF32" s="192">
        <v>1.6539</v>
      </c>
      <c r="AG32" s="193">
        <v>5.320916</v>
      </c>
      <c r="AH32" s="194">
        <v>0.310829939807357</v>
      </c>
      <c r="AI32" s="195">
        <v>-3.667016</v>
      </c>
      <c r="AJ32" s="196">
        <v>0.20737</v>
      </c>
      <c r="AK32" s="192">
        <v>0.14171</v>
      </c>
      <c r="AL32" s="193">
        <v>0</v>
      </c>
      <c r="AM32" s="177" t="s">
        <v>29</v>
      </c>
      <c r="AN32" s="195">
        <v>0.14171</v>
      </c>
      <c r="AO32" s="196">
        <v>0.08015</v>
      </c>
      <c r="AP32" s="192">
        <v>0</v>
      </c>
      <c r="AQ32" s="193">
        <v>0</v>
      </c>
      <c r="AR32" s="177" t="s">
        <v>29</v>
      </c>
      <c r="AS32" s="195">
        <v>0</v>
      </c>
      <c r="AT32" s="196">
        <v>0</v>
      </c>
      <c r="AU32" s="192">
        <v>16.180663</v>
      </c>
      <c r="AV32" s="193">
        <v>7.167544</v>
      </c>
      <c r="AW32" s="194">
        <v>2.2574905713868</v>
      </c>
      <c r="AX32" s="195">
        <v>9.01311900000001</v>
      </c>
      <c r="AY32" s="196">
        <v>6.316299</v>
      </c>
      <c r="AZ32" s="230">
        <v>0.244430746006965</v>
      </c>
      <c r="BA32" s="177">
        <v>0.138347674692423</v>
      </c>
      <c r="BB32" s="177">
        <v>1.76678608115668</v>
      </c>
      <c r="BC32" s="248">
        <v>0.106083071314542</v>
      </c>
      <c r="BD32" s="249">
        <v>0.318114792705343</v>
      </c>
      <c r="BE32" s="192">
        <v>1.08333333333333</v>
      </c>
      <c r="BF32" s="193">
        <v>1</v>
      </c>
      <c r="BG32" s="177">
        <v>1.08333333333333</v>
      </c>
      <c r="BH32" s="193">
        <v>0.0833333333333333</v>
      </c>
      <c r="BI32" s="274">
        <v>1.83333333333333</v>
      </c>
      <c r="BJ32" s="192">
        <v>61.1052286153846</v>
      </c>
      <c r="BK32" s="193">
        <v>51.8082</v>
      </c>
      <c r="BL32" s="177">
        <v>1.17945090961247</v>
      </c>
      <c r="BM32" s="274">
        <v>9.29702861538463</v>
      </c>
      <c r="BN32" s="230">
        <v>0.0463786976547438</v>
      </c>
      <c r="BO32" s="177">
        <v>0.0589481973896024</v>
      </c>
      <c r="BP32" s="177">
        <v>0.786770413829895</v>
      </c>
      <c r="BQ32" s="177">
        <v>-0.0125694997348586</v>
      </c>
      <c r="BR32" s="249">
        <v>0.0748985868232977</v>
      </c>
      <c r="BS32" s="285">
        <v>21.5616231280206</v>
      </c>
      <c r="BT32" s="286">
        <v>16.964047151277</v>
      </c>
      <c r="BU32" s="177">
        <v>1.27101881619078</v>
      </c>
      <c r="BV32" s="299">
        <v>4.59757597674361</v>
      </c>
      <c r="BW32" s="274">
        <v>13.3513867539213</v>
      </c>
      <c r="BX32" s="285">
        <v>5.27032362630312</v>
      </c>
      <c r="BY32" s="286">
        <v>2.3469364767518</v>
      </c>
      <c r="BZ32" s="177">
        <v>2.2456183533341</v>
      </c>
      <c r="CA32" s="299">
        <v>2.92338714955132</v>
      </c>
      <c r="CB32" s="274">
        <v>4.24727362955253</v>
      </c>
    </row>
    <row r="33" s="159" customFormat="1" outlineLevel="2" spans="1:80">
      <c r="A33" s="203" t="s">
        <v>54</v>
      </c>
      <c r="B33" s="192">
        <v>118.983941</v>
      </c>
      <c r="C33" s="193">
        <v>77.43835</v>
      </c>
      <c r="D33" s="194">
        <v>1.53649891817168</v>
      </c>
      <c r="E33" s="195">
        <v>41.545591</v>
      </c>
      <c r="F33" s="196">
        <v>115.295298</v>
      </c>
      <c r="G33" s="192">
        <v>0</v>
      </c>
      <c r="H33" s="193">
        <v>0</v>
      </c>
      <c r="I33" s="194" t="s">
        <v>29</v>
      </c>
      <c r="J33" s="195">
        <v>0</v>
      </c>
      <c r="K33" s="196">
        <v>-2.669473</v>
      </c>
      <c r="L33" s="192">
        <v>84.093423</v>
      </c>
      <c r="M33" s="193">
        <v>54.9000001</v>
      </c>
      <c r="N33" s="194">
        <v>1.53175633600773</v>
      </c>
      <c r="O33" s="195">
        <v>29.1934229</v>
      </c>
      <c r="P33" s="196">
        <v>78.482795</v>
      </c>
      <c r="Q33" s="192">
        <v>34.890518</v>
      </c>
      <c r="R33" s="193">
        <v>22.5383499</v>
      </c>
      <c r="S33" s="194">
        <v>1.54805112862322</v>
      </c>
      <c r="T33" s="195">
        <v>12.3521681</v>
      </c>
      <c r="U33" s="196">
        <v>36.812503</v>
      </c>
      <c r="V33" s="230">
        <v>0.293237202489368</v>
      </c>
      <c r="W33" s="177">
        <v>0.291048942804179</v>
      </c>
      <c r="X33" s="177">
        <v>1.0075185282039</v>
      </c>
      <c r="Y33" s="248">
        <v>0.00218825968518876</v>
      </c>
      <c r="Z33" s="249">
        <v>0.319288849056099</v>
      </c>
      <c r="AA33" s="192">
        <v>10.825984</v>
      </c>
      <c r="AB33" s="193">
        <v>11.8809334</v>
      </c>
      <c r="AC33" s="194">
        <v>0.911206521871421</v>
      </c>
      <c r="AD33" s="195">
        <v>-1.05494940000001</v>
      </c>
      <c r="AE33" s="196">
        <v>18.445372</v>
      </c>
      <c r="AF33" s="192">
        <v>2.018136</v>
      </c>
      <c r="AG33" s="193">
        <v>8.36965132</v>
      </c>
      <c r="AH33" s="194">
        <v>0.241125457063843</v>
      </c>
      <c r="AI33" s="195">
        <v>-6.35151532</v>
      </c>
      <c r="AJ33" s="196">
        <v>2.706821</v>
      </c>
      <c r="AK33" s="192">
        <v>1.056353</v>
      </c>
      <c r="AL33" s="193">
        <v>0.17</v>
      </c>
      <c r="AM33" s="177">
        <v>6.21384117647059</v>
      </c>
      <c r="AN33" s="195">
        <v>0.886353</v>
      </c>
      <c r="AO33" s="196">
        <v>0.15462</v>
      </c>
      <c r="AP33" s="192">
        <v>0</v>
      </c>
      <c r="AQ33" s="193">
        <v>0</v>
      </c>
      <c r="AR33" s="177" t="s">
        <v>29</v>
      </c>
      <c r="AS33" s="195">
        <v>0</v>
      </c>
      <c r="AT33" s="196">
        <v>0</v>
      </c>
      <c r="AU33" s="192">
        <v>23.102751</v>
      </c>
      <c r="AV33" s="193">
        <v>2.45776518</v>
      </c>
      <c r="AW33" s="194">
        <v>9.39990166188295</v>
      </c>
      <c r="AX33" s="195">
        <v>20.64498582</v>
      </c>
      <c r="AY33" s="196">
        <v>18.484403</v>
      </c>
      <c r="AZ33" s="230">
        <v>0.194166967456558</v>
      </c>
      <c r="BA33" s="177">
        <v>0.0317383464394579</v>
      </c>
      <c r="BB33" s="177">
        <v>6.11774050128726</v>
      </c>
      <c r="BC33" s="248">
        <v>0.1624286210171</v>
      </c>
      <c r="BD33" s="249">
        <v>0.16032226223137</v>
      </c>
      <c r="BE33" s="192">
        <v>2.33333333333333</v>
      </c>
      <c r="BF33" s="193">
        <v>2.33333333333333</v>
      </c>
      <c r="BG33" s="177">
        <v>1</v>
      </c>
      <c r="BH33" s="193">
        <v>0</v>
      </c>
      <c r="BI33" s="274">
        <v>7.58333333</v>
      </c>
      <c r="BJ33" s="192">
        <v>50.9931175714286</v>
      </c>
      <c r="BK33" s="193">
        <v>33.1878642857143</v>
      </c>
      <c r="BL33" s="177">
        <v>1.53649891817168</v>
      </c>
      <c r="BM33" s="274">
        <v>17.8052532857143</v>
      </c>
      <c r="BN33" s="230">
        <v>0.0909869341107133</v>
      </c>
      <c r="BO33" s="177">
        <v>0.153424413097645</v>
      </c>
      <c r="BP33" s="177">
        <v>0.593040783234451</v>
      </c>
      <c r="BQ33" s="177">
        <v>-0.0624374789869315</v>
      </c>
      <c r="BR33" s="249">
        <v>0.159983731513492</v>
      </c>
      <c r="BS33" s="285">
        <v>10.9905890309832</v>
      </c>
      <c r="BT33" s="286">
        <v>6.51786752714227</v>
      </c>
      <c r="BU33" s="177">
        <v>1.68622467167602</v>
      </c>
      <c r="BV33" s="299">
        <v>4.47272150384097</v>
      </c>
      <c r="BW33" s="274">
        <v>6.25063555237595</v>
      </c>
      <c r="BX33" s="285">
        <v>2.13400934270732</v>
      </c>
      <c r="BY33" s="286">
        <v>0.206866337622934</v>
      </c>
      <c r="BZ33" s="177">
        <v>10.3158849681822</v>
      </c>
      <c r="CA33" s="299">
        <v>1.92714300508439</v>
      </c>
      <c r="CB33" s="274">
        <v>1.00211603214074</v>
      </c>
    </row>
    <row r="34" s="159" customFormat="1" outlineLevel="2" spans="1:80">
      <c r="A34" s="203" t="s">
        <v>55</v>
      </c>
      <c r="B34" s="192">
        <v>155.26696</v>
      </c>
      <c r="C34" s="193">
        <v>213.876</v>
      </c>
      <c r="D34" s="194">
        <v>0.725967195945314</v>
      </c>
      <c r="E34" s="195">
        <v>-58.60904</v>
      </c>
      <c r="F34" s="196">
        <v>218.914002</v>
      </c>
      <c r="G34" s="192">
        <v>0</v>
      </c>
      <c r="H34" s="193">
        <v>0</v>
      </c>
      <c r="I34" s="194" t="s">
        <v>29</v>
      </c>
      <c r="J34" s="195">
        <v>0</v>
      </c>
      <c r="K34" s="196">
        <v>0</v>
      </c>
      <c r="L34" s="192">
        <v>105.380109</v>
      </c>
      <c r="M34" s="193">
        <v>150.49999992</v>
      </c>
      <c r="N34" s="194">
        <v>0.700200060172864</v>
      </c>
      <c r="O34" s="195">
        <v>-45.11989092</v>
      </c>
      <c r="P34" s="196">
        <v>148.688517</v>
      </c>
      <c r="Q34" s="192">
        <v>49.886851</v>
      </c>
      <c r="R34" s="193">
        <v>63.37600008</v>
      </c>
      <c r="S34" s="194">
        <v>0.787156824934162</v>
      </c>
      <c r="T34" s="195">
        <v>-13.48914908</v>
      </c>
      <c r="U34" s="196">
        <v>70.225485</v>
      </c>
      <c r="V34" s="230">
        <v>0.321297274062685</v>
      </c>
      <c r="W34" s="177">
        <v>0.296321233237951</v>
      </c>
      <c r="X34" s="177">
        <v>1.08428704400227</v>
      </c>
      <c r="Y34" s="248">
        <v>0.0249760408247344</v>
      </c>
      <c r="Z34" s="249">
        <v>0.320790284579421</v>
      </c>
      <c r="AA34" s="192">
        <v>10.270069</v>
      </c>
      <c r="AB34" s="193">
        <v>10.50900408</v>
      </c>
      <c r="AC34" s="194">
        <v>0.977263775122637</v>
      </c>
      <c r="AD34" s="195">
        <v>-0.238935080000001</v>
      </c>
      <c r="AE34" s="196">
        <v>11.847692</v>
      </c>
      <c r="AF34" s="192">
        <v>2.868906</v>
      </c>
      <c r="AG34" s="193">
        <v>2.3594</v>
      </c>
      <c r="AH34" s="194">
        <v>1.21594727473086</v>
      </c>
      <c r="AI34" s="195">
        <v>0.509506</v>
      </c>
      <c r="AJ34" s="196">
        <v>1.580749</v>
      </c>
      <c r="AK34" s="192">
        <v>1.086293</v>
      </c>
      <c r="AL34" s="193">
        <v>0</v>
      </c>
      <c r="AM34" s="177" t="s">
        <v>29</v>
      </c>
      <c r="AN34" s="195">
        <v>1.086293</v>
      </c>
      <c r="AO34" s="196">
        <v>0.25694</v>
      </c>
      <c r="AP34" s="192">
        <v>0.615957</v>
      </c>
      <c r="AQ34" s="193">
        <v>0</v>
      </c>
      <c r="AR34" s="177" t="s">
        <v>29</v>
      </c>
      <c r="AS34" s="195">
        <v>0.615957</v>
      </c>
      <c r="AT34" s="196">
        <v>0</v>
      </c>
      <c r="AU34" s="192">
        <v>37.218212</v>
      </c>
      <c r="AV34" s="193">
        <v>50.507596</v>
      </c>
      <c r="AW34" s="194">
        <v>0.736883458084206</v>
      </c>
      <c r="AX34" s="195">
        <v>-13.289384</v>
      </c>
      <c r="AY34" s="196">
        <v>57.053984</v>
      </c>
      <c r="AZ34" s="230">
        <v>0.239704648046178</v>
      </c>
      <c r="BA34" s="177">
        <v>0.236153640427163</v>
      </c>
      <c r="BB34" s="177">
        <v>1.01503685317995</v>
      </c>
      <c r="BC34" s="248">
        <v>0.00355100761901467</v>
      </c>
      <c r="BD34" s="249">
        <v>0.260622817539099</v>
      </c>
      <c r="BE34" s="192">
        <v>2</v>
      </c>
      <c r="BF34" s="193">
        <v>2</v>
      </c>
      <c r="BG34" s="177">
        <v>1</v>
      </c>
      <c r="BH34" s="193">
        <v>0</v>
      </c>
      <c r="BI34" s="274">
        <v>6</v>
      </c>
      <c r="BJ34" s="192">
        <v>77.63348</v>
      </c>
      <c r="BK34" s="193">
        <v>106.938</v>
      </c>
      <c r="BL34" s="177">
        <v>0.725967195945314</v>
      </c>
      <c r="BM34" s="274">
        <v>-29.30452</v>
      </c>
      <c r="BN34" s="230">
        <v>0.06614458736102</v>
      </c>
      <c r="BO34" s="177">
        <v>0.0491359670089211</v>
      </c>
      <c r="BP34" s="177">
        <v>1.34615417966661</v>
      </c>
      <c r="BQ34" s="177">
        <v>0.0170086203520989</v>
      </c>
      <c r="BR34" s="249">
        <v>0.0541203024555734</v>
      </c>
      <c r="BS34" s="285">
        <v>15.1183950175992</v>
      </c>
      <c r="BT34" s="286">
        <v>20.3516906427921</v>
      </c>
      <c r="BU34" s="177">
        <v>0.742856958812591</v>
      </c>
      <c r="BV34" s="299">
        <v>-5.23329562519289</v>
      </c>
      <c r="BW34" s="274">
        <v>18.477354239121</v>
      </c>
      <c r="BX34" s="285">
        <v>3.62394955671671</v>
      </c>
      <c r="BY34" s="286">
        <v>4.80612583414279</v>
      </c>
      <c r="BZ34" s="177">
        <v>0.754027189835962</v>
      </c>
      <c r="CA34" s="299">
        <v>-1.18217627742608</v>
      </c>
      <c r="CB34" s="274">
        <v>4.81562012246774</v>
      </c>
    </row>
    <row r="35" s="159" customFormat="1" outlineLevel="2" spans="1:80">
      <c r="A35" s="203" t="s">
        <v>56</v>
      </c>
      <c r="B35" s="192">
        <v>142.544541</v>
      </c>
      <c r="C35" s="193">
        <v>115.413</v>
      </c>
      <c r="D35" s="194">
        <v>1.23508219178082</v>
      </c>
      <c r="E35" s="195">
        <v>27.131541</v>
      </c>
      <c r="F35" s="196">
        <v>87.274596</v>
      </c>
      <c r="G35" s="192">
        <v>0</v>
      </c>
      <c r="H35" s="193">
        <v>0</v>
      </c>
      <c r="I35" s="194" t="s">
        <v>29</v>
      </c>
      <c r="J35" s="195">
        <v>0</v>
      </c>
      <c r="K35" s="196">
        <v>0</v>
      </c>
      <c r="L35" s="192">
        <v>98.921274</v>
      </c>
      <c r="M35" s="193">
        <v>80.7891</v>
      </c>
      <c r="N35" s="194">
        <v>1.22443837101787</v>
      </c>
      <c r="O35" s="195">
        <v>18.132174</v>
      </c>
      <c r="P35" s="196">
        <v>59.723069</v>
      </c>
      <c r="Q35" s="192">
        <v>43.623267</v>
      </c>
      <c r="R35" s="193">
        <v>34.6239</v>
      </c>
      <c r="S35" s="194">
        <v>1.25991777356104</v>
      </c>
      <c r="T35" s="195">
        <v>8.99936700000001</v>
      </c>
      <c r="U35" s="196">
        <v>27.551527</v>
      </c>
      <c r="V35" s="230">
        <v>0.306032533367939</v>
      </c>
      <c r="W35" s="177">
        <v>0.3</v>
      </c>
      <c r="X35" s="177">
        <v>1.0201084445598</v>
      </c>
      <c r="Y35" s="248">
        <v>0.00603253336793869</v>
      </c>
      <c r="Z35" s="249">
        <v>0.315687820542876</v>
      </c>
      <c r="AA35" s="192">
        <v>7.87711</v>
      </c>
      <c r="AB35" s="193">
        <v>9.14203604</v>
      </c>
      <c r="AC35" s="194">
        <v>0.861636288189474</v>
      </c>
      <c r="AD35" s="195">
        <v>-1.26492604</v>
      </c>
      <c r="AE35" s="196">
        <v>8.211866</v>
      </c>
      <c r="AF35" s="192">
        <v>3.366863</v>
      </c>
      <c r="AG35" s="193">
        <v>5.171337</v>
      </c>
      <c r="AH35" s="194">
        <v>0.651062384833941</v>
      </c>
      <c r="AI35" s="195">
        <v>-1.804474</v>
      </c>
      <c r="AJ35" s="196">
        <v>4.222668</v>
      </c>
      <c r="AK35" s="192">
        <v>0.4504</v>
      </c>
      <c r="AL35" s="193">
        <v>0.14</v>
      </c>
      <c r="AM35" s="177">
        <v>3.21714285714286</v>
      </c>
      <c r="AN35" s="195">
        <v>0.3104</v>
      </c>
      <c r="AO35" s="196">
        <v>0.1632</v>
      </c>
      <c r="AP35" s="192">
        <v>0</v>
      </c>
      <c r="AQ35" s="193">
        <v>0</v>
      </c>
      <c r="AR35" s="177" t="s">
        <v>29</v>
      </c>
      <c r="AS35" s="195">
        <v>0</v>
      </c>
      <c r="AT35" s="196">
        <v>0</v>
      </c>
      <c r="AU35" s="192">
        <v>32.829694</v>
      </c>
      <c r="AV35" s="193">
        <v>20.45052696</v>
      </c>
      <c r="AW35" s="194">
        <v>1.60532264348067</v>
      </c>
      <c r="AX35" s="195">
        <v>12.37916704</v>
      </c>
      <c r="AY35" s="196">
        <v>15.280193</v>
      </c>
      <c r="AZ35" s="230">
        <v>0.230311829339014</v>
      </c>
      <c r="BA35" s="177">
        <v>0.177194310519612</v>
      </c>
      <c r="BB35" s="177">
        <v>1.29976988913265</v>
      </c>
      <c r="BC35" s="248">
        <v>0.0531175188194013</v>
      </c>
      <c r="BD35" s="249">
        <v>0.175081795852713</v>
      </c>
      <c r="BE35" s="192">
        <v>1.91666666666667</v>
      </c>
      <c r="BF35" s="193">
        <v>2</v>
      </c>
      <c r="BG35" s="177">
        <v>0.958333333333333</v>
      </c>
      <c r="BH35" s="193">
        <v>-0.0833333333333333</v>
      </c>
      <c r="BI35" s="274">
        <v>3</v>
      </c>
      <c r="BJ35" s="192">
        <v>74.3710648695652</v>
      </c>
      <c r="BK35" s="193">
        <v>57.7065</v>
      </c>
      <c r="BL35" s="177">
        <v>1.28878141751042</v>
      </c>
      <c r="BM35" s="274">
        <v>16.6645648695652</v>
      </c>
      <c r="BN35" s="230">
        <v>0.0552606921649844</v>
      </c>
      <c r="BO35" s="177">
        <v>0.0792114929860588</v>
      </c>
      <c r="BP35" s="177">
        <v>0.697634775987751</v>
      </c>
      <c r="BQ35" s="177">
        <v>-0.0239508008210743</v>
      </c>
      <c r="BR35" s="249">
        <v>0.0940922831656534</v>
      </c>
      <c r="BS35" s="285">
        <v>18.0960455039983</v>
      </c>
      <c r="BT35" s="286">
        <v>12.624430651446</v>
      </c>
      <c r="BU35" s="177">
        <v>1.43341478151536</v>
      </c>
      <c r="BV35" s="299">
        <v>5.4716148525523</v>
      </c>
      <c r="BW35" s="274">
        <v>10.6278641176074</v>
      </c>
      <c r="BX35" s="285">
        <v>4.16773334382788</v>
      </c>
      <c r="BY35" s="286">
        <v>2.23697728498563</v>
      </c>
      <c r="BZ35" s="177">
        <v>1.86310937165133</v>
      </c>
      <c r="CA35" s="299">
        <v>1.93075605884225</v>
      </c>
      <c r="CB35" s="274">
        <v>1.86074553578931</v>
      </c>
    </row>
    <row r="36" s="159" customFormat="1" outlineLevel="2" spans="1:80">
      <c r="A36" s="203" t="s">
        <v>57</v>
      </c>
      <c r="B36" s="192">
        <v>691.728731</v>
      </c>
      <c r="C36" s="193">
        <v>1020</v>
      </c>
      <c r="D36" s="194">
        <v>0.67816542254902</v>
      </c>
      <c r="E36" s="195">
        <v>-328.271269</v>
      </c>
      <c r="F36" s="196">
        <v>0</v>
      </c>
      <c r="G36" s="192">
        <v>2.492769</v>
      </c>
      <c r="H36" s="193">
        <v>5.8</v>
      </c>
      <c r="I36" s="194">
        <v>0.42978775862069</v>
      </c>
      <c r="J36" s="195">
        <v>-3.307231</v>
      </c>
      <c r="K36" s="196">
        <v>0</v>
      </c>
      <c r="L36" s="192">
        <v>647.801937</v>
      </c>
      <c r="M36" s="193">
        <v>800.7</v>
      </c>
      <c r="N36" s="194">
        <v>0.809044507306107</v>
      </c>
      <c r="O36" s="195">
        <v>-152.898063</v>
      </c>
      <c r="P36" s="196">
        <v>0</v>
      </c>
      <c r="Q36" s="192">
        <v>43.926794</v>
      </c>
      <c r="R36" s="193">
        <v>219.3</v>
      </c>
      <c r="S36" s="194">
        <v>0.200304578203374</v>
      </c>
      <c r="T36" s="195">
        <v>-175.373206</v>
      </c>
      <c r="U36" s="196">
        <v>0</v>
      </c>
      <c r="V36" s="230">
        <v>0.0635029196148858</v>
      </c>
      <c r="W36" s="177">
        <v>0.215</v>
      </c>
      <c r="X36" s="177">
        <v>0.295362416813422</v>
      </c>
      <c r="Y36" s="248">
        <v>-0.151497080385114</v>
      </c>
      <c r="Z36" s="249" t="s">
        <v>29</v>
      </c>
      <c r="AA36" s="252">
        <v>74.68096</v>
      </c>
      <c r="AB36" s="193">
        <v>56.78577768</v>
      </c>
      <c r="AC36" s="194">
        <v>1.31513493432886</v>
      </c>
      <c r="AD36" s="195">
        <v>17.89518232</v>
      </c>
      <c r="AE36" s="196">
        <v>0</v>
      </c>
      <c r="AF36" s="252">
        <v>82.606167</v>
      </c>
      <c r="AG36" s="193">
        <v>101.488334</v>
      </c>
      <c r="AH36" s="194">
        <v>0.813947413896852</v>
      </c>
      <c r="AI36" s="195">
        <v>-18.882167</v>
      </c>
      <c r="AJ36" s="196">
        <v>0</v>
      </c>
      <c r="AK36" s="192">
        <v>0.8</v>
      </c>
      <c r="AL36" s="193">
        <v>0</v>
      </c>
      <c r="AM36" s="177" t="s">
        <v>29</v>
      </c>
      <c r="AN36" s="195">
        <v>0.8</v>
      </c>
      <c r="AO36" s="196">
        <v>0</v>
      </c>
      <c r="AP36" s="192">
        <v>0</v>
      </c>
      <c r="AQ36" s="193">
        <v>0</v>
      </c>
      <c r="AR36" s="177" t="s">
        <v>29</v>
      </c>
      <c r="AS36" s="195">
        <v>0</v>
      </c>
      <c r="AT36" s="196">
        <v>0</v>
      </c>
      <c r="AU36" s="252">
        <v>-115.053102</v>
      </c>
      <c r="AV36" s="193">
        <v>55.2258883199999</v>
      </c>
      <c r="AW36" s="194">
        <v>-2.08331826793511</v>
      </c>
      <c r="AX36" s="195">
        <v>-170.27899032</v>
      </c>
      <c r="AY36" s="196">
        <v>0</v>
      </c>
      <c r="AZ36" s="230">
        <v>-0.166326909442771</v>
      </c>
      <c r="BA36" s="177">
        <v>0.0541430277647058</v>
      </c>
      <c r="BB36" s="177">
        <v>-3.07199128511233</v>
      </c>
      <c r="BC36" s="248">
        <v>-0.220469937207477</v>
      </c>
      <c r="BD36" s="249" t="s">
        <v>29</v>
      </c>
      <c r="BE36" s="192">
        <v>14.5833333333333</v>
      </c>
      <c r="BF36" s="193">
        <v>16.6666666666667</v>
      </c>
      <c r="BG36" s="177">
        <v>0.875</v>
      </c>
      <c r="BH36" s="193">
        <v>-2.08333333333333</v>
      </c>
      <c r="BI36" s="274">
        <v>16.08333333</v>
      </c>
      <c r="BJ36" s="192">
        <v>47.4328272685714</v>
      </c>
      <c r="BK36" s="193">
        <v>61.2</v>
      </c>
      <c r="BL36" s="177">
        <v>0.77504619719888</v>
      </c>
      <c r="BM36" s="274">
        <v>-13.7671727314286</v>
      </c>
      <c r="BN36" s="230">
        <v>0.107962784619394</v>
      </c>
      <c r="BO36" s="177">
        <v>0.0556723310588235</v>
      </c>
      <c r="BP36" s="177">
        <v>1.93925389086584</v>
      </c>
      <c r="BQ36" s="177">
        <v>0.0522904535605709</v>
      </c>
      <c r="BR36" s="249" t="s">
        <v>29</v>
      </c>
      <c r="BS36" s="285">
        <v>9.26245097813418</v>
      </c>
      <c r="BT36" s="286">
        <v>17.9622440983008</v>
      </c>
      <c r="BU36" s="177">
        <v>0.51566223727081</v>
      </c>
      <c r="BV36" s="299">
        <v>-8.69979312016659</v>
      </c>
      <c r="BW36" s="274" t="s">
        <v>29</v>
      </c>
      <c r="BX36" s="285">
        <v>-1.54059484505823</v>
      </c>
      <c r="BY36" s="286">
        <v>0.972530280930722</v>
      </c>
      <c r="BZ36" s="177">
        <v>-1.58410989895746</v>
      </c>
      <c r="CA36" s="299">
        <v>-2.51312512598895</v>
      </c>
      <c r="CB36" s="274" t="s">
        <v>29</v>
      </c>
    </row>
    <row r="37" s="159" customFormat="1" outlineLevel="2" spans="1:80">
      <c r="A37" s="203" t="s">
        <v>58</v>
      </c>
      <c r="B37" s="192">
        <v>863.607125</v>
      </c>
      <c r="C37" s="193">
        <v>910.46087496</v>
      </c>
      <c r="D37" s="194">
        <v>0.94853842570439</v>
      </c>
      <c r="E37" s="195">
        <v>-46.85374996</v>
      </c>
      <c r="F37" s="196">
        <v>0</v>
      </c>
      <c r="G37" s="192">
        <v>1.0416</v>
      </c>
      <c r="H37" s="193">
        <v>0</v>
      </c>
      <c r="I37" s="194" t="s">
        <v>29</v>
      </c>
      <c r="J37" s="195">
        <v>1.0416</v>
      </c>
      <c r="K37" s="196">
        <v>0</v>
      </c>
      <c r="L37" s="192">
        <v>744.019065</v>
      </c>
      <c r="M37" s="193">
        <v>783.22227398</v>
      </c>
      <c r="N37" s="194">
        <v>0.94994625372337</v>
      </c>
      <c r="O37" s="195">
        <v>-39.20320898</v>
      </c>
      <c r="P37" s="196">
        <v>0</v>
      </c>
      <c r="Q37" s="192">
        <v>119.58806</v>
      </c>
      <c r="R37" s="193">
        <v>127.23860098</v>
      </c>
      <c r="S37" s="194">
        <v>0.93987248428484</v>
      </c>
      <c r="T37" s="195">
        <v>-7.65054097999996</v>
      </c>
      <c r="U37" s="196">
        <v>0</v>
      </c>
      <c r="V37" s="230">
        <v>0.138475073373208</v>
      </c>
      <c r="W37" s="177">
        <v>0.139751860271415</v>
      </c>
      <c r="X37" s="177">
        <v>0.990863900518194</v>
      </c>
      <c r="Y37" s="248">
        <v>-0.00127678689820704</v>
      </c>
      <c r="Z37" s="249" t="s">
        <v>29</v>
      </c>
      <c r="AA37" s="252">
        <v>65.29451</v>
      </c>
      <c r="AB37" s="193">
        <v>79.21509636</v>
      </c>
      <c r="AC37" s="194">
        <v>0.824268516991551</v>
      </c>
      <c r="AD37" s="195">
        <v>-13.92058636</v>
      </c>
      <c r="AE37" s="196">
        <v>0</v>
      </c>
      <c r="AF37" s="252">
        <v>181.082342</v>
      </c>
      <c r="AG37" s="193">
        <v>167.04750932</v>
      </c>
      <c r="AH37" s="194">
        <v>1.08401701250819</v>
      </c>
      <c r="AI37" s="195">
        <v>14.03483268</v>
      </c>
      <c r="AJ37" s="196">
        <v>0.02985</v>
      </c>
      <c r="AK37" s="192">
        <v>0</v>
      </c>
      <c r="AL37" s="193">
        <v>0</v>
      </c>
      <c r="AM37" s="177" t="s">
        <v>29</v>
      </c>
      <c r="AN37" s="195">
        <v>0</v>
      </c>
      <c r="AO37" s="196">
        <v>0</v>
      </c>
      <c r="AP37" s="192">
        <v>0</v>
      </c>
      <c r="AQ37" s="193">
        <v>0</v>
      </c>
      <c r="AR37" s="177" t="s">
        <v>29</v>
      </c>
      <c r="AS37" s="195">
        <v>0</v>
      </c>
      <c r="AT37" s="196">
        <v>0</v>
      </c>
      <c r="AU37" s="252">
        <v>-127.830392</v>
      </c>
      <c r="AV37" s="193">
        <v>-119.0240047</v>
      </c>
      <c r="AW37" s="194">
        <v>0.92601167031645</v>
      </c>
      <c r="AX37" s="195">
        <v>-8.80638729999998</v>
      </c>
      <c r="AY37" s="196">
        <v>-0.02985</v>
      </c>
      <c r="AZ37" s="230">
        <v>-0.148019149332516</v>
      </c>
      <c r="BA37" s="177">
        <v>-0.130729400870992</v>
      </c>
      <c r="BB37" s="177">
        <v>0.867743993728035</v>
      </c>
      <c r="BC37" s="248">
        <v>-0.0172897484615241</v>
      </c>
      <c r="BD37" s="249" t="s">
        <v>29</v>
      </c>
      <c r="BE37" s="192">
        <v>10.25</v>
      </c>
      <c r="BF37" s="193">
        <v>12.6666666666667</v>
      </c>
      <c r="BG37" s="177">
        <v>0.809210526315789</v>
      </c>
      <c r="BH37" s="193">
        <v>-2.41666666666667</v>
      </c>
      <c r="BI37" s="274">
        <v>21.9999999966667</v>
      </c>
      <c r="BJ37" s="192">
        <v>84.2543536585366</v>
      </c>
      <c r="BK37" s="193">
        <v>71.878490128421</v>
      </c>
      <c r="BL37" s="177">
        <v>1.17217756672412</v>
      </c>
      <c r="BM37" s="274">
        <v>12.3758635301155</v>
      </c>
      <c r="BN37" s="230">
        <v>0.0756067291593964</v>
      </c>
      <c r="BO37" s="177">
        <v>0.0870054919861111</v>
      </c>
      <c r="BP37" s="177">
        <v>0.868988007923289</v>
      </c>
      <c r="BQ37" s="177">
        <v>-0.0113987628267147</v>
      </c>
      <c r="BR37" s="249" t="s">
        <v>29</v>
      </c>
      <c r="BS37" s="285">
        <v>13.226335950756</v>
      </c>
      <c r="BT37" s="286">
        <v>11.4935273299717</v>
      </c>
      <c r="BU37" s="177">
        <v>1.15076386656912</v>
      </c>
      <c r="BV37" s="299">
        <v>1.73280862078437</v>
      </c>
      <c r="BW37" s="274" t="s">
        <v>29</v>
      </c>
      <c r="BX37" s="285">
        <v>-1.95775099621699</v>
      </c>
      <c r="BY37" s="286">
        <v>-1.50254194174157</v>
      </c>
      <c r="BZ37" s="177">
        <v>0.697040700276365</v>
      </c>
      <c r="CA37" s="299">
        <v>-0.455209054475417</v>
      </c>
      <c r="CB37" s="274" t="s">
        <v>29</v>
      </c>
    </row>
    <row r="38" s="159" customFormat="1" outlineLevel="2" spans="1:80">
      <c r="A38" s="203" t="s">
        <v>59</v>
      </c>
      <c r="B38" s="192">
        <v>12.716984</v>
      </c>
      <c r="C38" s="193">
        <v>0</v>
      </c>
      <c r="D38" s="194" t="s">
        <v>29</v>
      </c>
      <c r="E38" s="195">
        <v>12.716984</v>
      </c>
      <c r="F38" s="196">
        <v>139.430724</v>
      </c>
      <c r="G38" s="192">
        <v>26.677672</v>
      </c>
      <c r="H38" s="193">
        <v>0</v>
      </c>
      <c r="I38" s="194" t="s">
        <v>29</v>
      </c>
      <c r="J38" s="195">
        <v>26.677672</v>
      </c>
      <c r="K38" s="196">
        <v>95.130385</v>
      </c>
      <c r="L38" s="192">
        <v>0.523451</v>
      </c>
      <c r="M38" s="193">
        <v>0</v>
      </c>
      <c r="N38" s="194" t="s">
        <v>29</v>
      </c>
      <c r="O38" s="195">
        <v>0.523451</v>
      </c>
      <c r="P38" s="196">
        <v>0</v>
      </c>
      <c r="Q38" s="192">
        <v>-13.960688</v>
      </c>
      <c r="R38" s="193">
        <v>0</v>
      </c>
      <c r="S38" s="194" t="s">
        <v>29</v>
      </c>
      <c r="T38" s="195">
        <v>-13.960688</v>
      </c>
      <c r="U38" s="196">
        <v>44.300339</v>
      </c>
      <c r="V38" s="230">
        <v>-1.0977986604371</v>
      </c>
      <c r="W38" s="177" t="s">
        <v>29</v>
      </c>
      <c r="X38" s="177" t="s">
        <v>29</v>
      </c>
      <c r="Y38" s="248" t="s">
        <v>29</v>
      </c>
      <c r="Z38" s="249">
        <v>0.317722936015164</v>
      </c>
      <c r="AA38" s="192">
        <v>3.322413</v>
      </c>
      <c r="AB38" s="193">
        <v>3.15</v>
      </c>
      <c r="AC38" s="194">
        <v>1.05473428571429</v>
      </c>
      <c r="AD38" s="195">
        <v>0.172413</v>
      </c>
      <c r="AE38" s="196">
        <v>21.203388</v>
      </c>
      <c r="AF38" s="192">
        <v>3.495705</v>
      </c>
      <c r="AG38" s="193">
        <v>0</v>
      </c>
      <c r="AH38" s="194" t="s">
        <v>29</v>
      </c>
      <c r="AI38" s="195">
        <v>3.495705</v>
      </c>
      <c r="AJ38" s="196">
        <v>21.647908</v>
      </c>
      <c r="AK38" s="192">
        <v>0</v>
      </c>
      <c r="AL38" s="193">
        <v>0</v>
      </c>
      <c r="AM38" s="177" t="s">
        <v>29</v>
      </c>
      <c r="AN38" s="195">
        <v>0</v>
      </c>
      <c r="AO38" s="196">
        <v>0.09958</v>
      </c>
      <c r="AP38" s="192">
        <v>0</v>
      </c>
      <c r="AQ38" s="193">
        <v>0</v>
      </c>
      <c r="AR38" s="177" t="s">
        <v>29</v>
      </c>
      <c r="AS38" s="195">
        <v>0</v>
      </c>
      <c r="AT38" s="196">
        <v>0</v>
      </c>
      <c r="AU38" s="192">
        <v>-21.302257</v>
      </c>
      <c r="AV38" s="193">
        <v>-3.15</v>
      </c>
      <c r="AW38" s="194">
        <v>-4.76262126984127</v>
      </c>
      <c r="AX38" s="195">
        <v>-18.152257</v>
      </c>
      <c r="AY38" s="196">
        <v>1.54862300000002</v>
      </c>
      <c r="AZ38" s="230">
        <v>-1.67510291748421</v>
      </c>
      <c r="BA38" s="177" t="s">
        <v>29</v>
      </c>
      <c r="BB38" s="177" t="s">
        <v>29</v>
      </c>
      <c r="BC38" s="248" t="s">
        <v>29</v>
      </c>
      <c r="BD38" s="249">
        <v>0.0111067557821762</v>
      </c>
      <c r="BE38" s="192">
        <v>1.75</v>
      </c>
      <c r="BF38" s="193">
        <v>1.75</v>
      </c>
      <c r="BG38" s="177">
        <v>1</v>
      </c>
      <c r="BH38" s="193">
        <v>0</v>
      </c>
      <c r="BI38" s="274">
        <v>19</v>
      </c>
      <c r="BJ38" s="192">
        <v>7.266848</v>
      </c>
      <c r="BK38" s="193">
        <v>0</v>
      </c>
      <c r="BL38" s="177" t="s">
        <v>29</v>
      </c>
      <c r="BM38" s="274">
        <v>7.266848</v>
      </c>
      <c r="BN38" s="230">
        <v>0.261257936630258</v>
      </c>
      <c r="BO38" s="177" t="s">
        <v>29</v>
      </c>
      <c r="BP38" s="177" t="s">
        <v>29</v>
      </c>
      <c r="BQ38" s="177" t="s">
        <v>29</v>
      </c>
      <c r="BR38" s="249">
        <v>0.15207113175429</v>
      </c>
      <c r="BS38" s="285">
        <v>3.82763491474419</v>
      </c>
      <c r="BT38" s="286">
        <v>0</v>
      </c>
      <c r="BU38" s="177" t="s">
        <v>29</v>
      </c>
      <c r="BV38" s="299">
        <v>3.82763491474419</v>
      </c>
      <c r="BW38" s="274">
        <v>6.57587004491924</v>
      </c>
      <c r="BX38" s="285">
        <v>-6.41168241275242</v>
      </c>
      <c r="BY38" s="286">
        <v>-1</v>
      </c>
      <c r="BZ38" s="177">
        <v>-4.41168241275242</v>
      </c>
      <c r="CA38" s="299">
        <v>-5.41168241275242</v>
      </c>
      <c r="CB38" s="274">
        <v>0.0730365826442462</v>
      </c>
    </row>
    <row r="39" s="159" customFormat="1" outlineLevel="2" spans="1:80">
      <c r="A39" s="203" t="s">
        <v>60</v>
      </c>
      <c r="B39" s="192">
        <v>25.973452</v>
      </c>
      <c r="C39" s="193">
        <v>0</v>
      </c>
      <c r="D39" s="194" t="s">
        <v>29</v>
      </c>
      <c r="E39" s="195">
        <v>25.973452</v>
      </c>
      <c r="F39" s="196">
        <v>0</v>
      </c>
      <c r="G39" s="192">
        <v>0</v>
      </c>
      <c r="H39" s="193">
        <v>0</v>
      </c>
      <c r="I39" s="194" t="s">
        <v>29</v>
      </c>
      <c r="J39" s="195">
        <v>0</v>
      </c>
      <c r="K39" s="196">
        <v>0</v>
      </c>
      <c r="L39" s="192">
        <v>19.737587</v>
      </c>
      <c r="M39" s="193">
        <v>0</v>
      </c>
      <c r="N39" s="194" t="s">
        <v>29</v>
      </c>
      <c r="O39" s="195">
        <v>19.737587</v>
      </c>
      <c r="P39" s="196">
        <v>0</v>
      </c>
      <c r="Q39" s="192">
        <v>6.235865</v>
      </c>
      <c r="R39" s="193">
        <v>0</v>
      </c>
      <c r="S39" s="194" t="s">
        <v>29</v>
      </c>
      <c r="T39" s="195">
        <v>6.235865</v>
      </c>
      <c r="U39" s="196">
        <v>0</v>
      </c>
      <c r="V39" s="230">
        <v>0.240086107922813</v>
      </c>
      <c r="W39" s="177" t="s">
        <v>29</v>
      </c>
      <c r="X39" s="177" t="s">
        <v>29</v>
      </c>
      <c r="Y39" s="248" t="s">
        <v>29</v>
      </c>
      <c r="Z39" s="249" t="s">
        <v>29</v>
      </c>
      <c r="AA39" s="192">
        <v>0</v>
      </c>
      <c r="AB39" s="193">
        <v>0</v>
      </c>
      <c r="AC39" s="194" t="s">
        <v>29</v>
      </c>
      <c r="AD39" s="195">
        <v>0</v>
      </c>
      <c r="AE39" s="196">
        <v>0</v>
      </c>
      <c r="AF39" s="192">
        <v>0</v>
      </c>
      <c r="AG39" s="193">
        <v>0</v>
      </c>
      <c r="AH39" s="194" t="s">
        <v>29</v>
      </c>
      <c r="AI39" s="195">
        <v>0</v>
      </c>
      <c r="AJ39" s="196">
        <v>0</v>
      </c>
      <c r="AK39" s="192">
        <v>0</v>
      </c>
      <c r="AL39" s="193">
        <v>0</v>
      </c>
      <c r="AM39" s="177" t="s">
        <v>29</v>
      </c>
      <c r="AN39" s="195">
        <v>0</v>
      </c>
      <c r="AO39" s="196">
        <v>0</v>
      </c>
      <c r="AP39" s="192">
        <v>0</v>
      </c>
      <c r="AQ39" s="193">
        <v>0</v>
      </c>
      <c r="AR39" s="177" t="s">
        <v>29</v>
      </c>
      <c r="AS39" s="195">
        <v>0</v>
      </c>
      <c r="AT39" s="196">
        <v>0</v>
      </c>
      <c r="AU39" s="192">
        <v>6.235865</v>
      </c>
      <c r="AV39" s="193">
        <v>0</v>
      </c>
      <c r="AW39" s="194" t="s">
        <v>29</v>
      </c>
      <c r="AX39" s="195">
        <v>6.235865</v>
      </c>
      <c r="AY39" s="196">
        <v>0</v>
      </c>
      <c r="AZ39" s="230">
        <v>0.240086107922813</v>
      </c>
      <c r="BA39" s="177" t="s">
        <v>29</v>
      </c>
      <c r="BB39" s="177" t="s">
        <v>29</v>
      </c>
      <c r="BC39" s="248" t="s">
        <v>29</v>
      </c>
      <c r="BD39" s="249" t="s">
        <v>29</v>
      </c>
      <c r="BE39" s="192">
        <v>0</v>
      </c>
      <c r="BF39" s="193">
        <v>0</v>
      </c>
      <c r="BG39" s="177" t="s">
        <v>29</v>
      </c>
      <c r="BH39" s="193">
        <v>0</v>
      </c>
      <c r="BI39" s="274">
        <v>0</v>
      </c>
      <c r="BJ39" s="192" t="s">
        <v>29</v>
      </c>
      <c r="BK39" s="193" t="s">
        <v>29</v>
      </c>
      <c r="BL39" s="177" t="s">
        <v>29</v>
      </c>
      <c r="BM39" s="274" t="s">
        <v>29</v>
      </c>
      <c r="BN39" s="230">
        <v>0</v>
      </c>
      <c r="BO39" s="177" t="s">
        <v>29</v>
      </c>
      <c r="BP39" s="177" t="s">
        <v>29</v>
      </c>
      <c r="BQ39" s="177" t="s">
        <v>29</v>
      </c>
      <c r="BR39" s="249" t="s">
        <v>29</v>
      </c>
      <c r="BS39" s="285" t="s">
        <v>29</v>
      </c>
      <c r="BT39" s="286" t="s">
        <v>29</v>
      </c>
      <c r="BU39" s="177" t="s">
        <v>29</v>
      </c>
      <c r="BV39" s="299" t="s">
        <v>29</v>
      </c>
      <c r="BW39" s="274" t="s">
        <v>29</v>
      </c>
      <c r="BX39" s="285" t="s">
        <v>29</v>
      </c>
      <c r="BY39" s="286" t="s">
        <v>29</v>
      </c>
      <c r="BZ39" s="177" t="s">
        <v>29</v>
      </c>
      <c r="CA39" s="299" t="s">
        <v>29</v>
      </c>
      <c r="CB39" s="274" t="s">
        <v>29</v>
      </c>
    </row>
    <row r="40" s="159" customFormat="1" outlineLevel="2" spans="1:80">
      <c r="A40" s="203" t="s">
        <v>61</v>
      </c>
      <c r="B40" s="192">
        <v>0</v>
      </c>
      <c r="C40" s="193">
        <v>0</v>
      </c>
      <c r="D40" s="194" t="s">
        <v>29</v>
      </c>
      <c r="E40" s="195">
        <v>0</v>
      </c>
      <c r="F40" s="196">
        <v>0</v>
      </c>
      <c r="G40" s="192">
        <v>0</v>
      </c>
      <c r="H40" s="193">
        <v>0</v>
      </c>
      <c r="I40" s="194" t="s">
        <v>29</v>
      </c>
      <c r="J40" s="195">
        <v>0</v>
      </c>
      <c r="K40" s="196">
        <v>0</v>
      </c>
      <c r="L40" s="192">
        <v>0</v>
      </c>
      <c r="M40" s="193">
        <v>0</v>
      </c>
      <c r="N40" s="194" t="s">
        <v>29</v>
      </c>
      <c r="O40" s="195">
        <v>0</v>
      </c>
      <c r="P40" s="196">
        <v>0</v>
      </c>
      <c r="Q40" s="192"/>
      <c r="R40" s="193"/>
      <c r="S40" s="194" t="s">
        <v>29</v>
      </c>
      <c r="T40" s="195">
        <v>0</v>
      </c>
      <c r="U40" s="196"/>
      <c r="V40" s="230" t="s">
        <v>29</v>
      </c>
      <c r="W40" s="177" t="s">
        <v>29</v>
      </c>
      <c r="X40" s="177" t="s">
        <v>29</v>
      </c>
      <c r="Y40" s="248" t="s">
        <v>29</v>
      </c>
      <c r="Z40" s="249" t="s">
        <v>29</v>
      </c>
      <c r="AA40" s="192">
        <v>0</v>
      </c>
      <c r="AB40" s="193">
        <v>0</v>
      </c>
      <c r="AC40" s="194" t="s">
        <v>29</v>
      </c>
      <c r="AD40" s="195">
        <v>0</v>
      </c>
      <c r="AE40" s="196">
        <v>0</v>
      </c>
      <c r="AF40" s="192">
        <v>1.440356</v>
      </c>
      <c r="AG40" s="193">
        <v>1.440356</v>
      </c>
      <c r="AH40" s="194">
        <v>1</v>
      </c>
      <c r="AI40" s="195">
        <v>0</v>
      </c>
      <c r="AJ40" s="196">
        <v>0</v>
      </c>
      <c r="AK40" s="192">
        <v>0</v>
      </c>
      <c r="AL40" s="193">
        <v>0</v>
      </c>
      <c r="AM40" s="177" t="s">
        <v>29</v>
      </c>
      <c r="AN40" s="195">
        <v>0</v>
      </c>
      <c r="AO40" s="196">
        <v>0</v>
      </c>
      <c r="AP40" s="192">
        <v>0</v>
      </c>
      <c r="AQ40" s="193">
        <v>0</v>
      </c>
      <c r="AR40" s="177" t="s">
        <v>29</v>
      </c>
      <c r="AS40" s="195">
        <v>0</v>
      </c>
      <c r="AT40" s="196">
        <v>0</v>
      </c>
      <c r="AU40" s="192">
        <v>-1.440356</v>
      </c>
      <c r="AV40" s="193">
        <v>-1.440356</v>
      </c>
      <c r="AW40" s="194">
        <v>1</v>
      </c>
      <c r="AX40" s="195">
        <v>0</v>
      </c>
      <c r="AY40" s="196">
        <v>0</v>
      </c>
      <c r="AZ40" s="230" t="s">
        <v>29</v>
      </c>
      <c r="BA40" s="177" t="s">
        <v>29</v>
      </c>
      <c r="BB40" s="177" t="s">
        <v>29</v>
      </c>
      <c r="BC40" s="248" t="s">
        <v>29</v>
      </c>
      <c r="BD40" s="249" t="s">
        <v>29</v>
      </c>
      <c r="BE40" s="192">
        <v>0</v>
      </c>
      <c r="BF40" s="193">
        <v>0</v>
      </c>
      <c r="BG40" s="177" t="s">
        <v>29</v>
      </c>
      <c r="BH40" s="193">
        <v>0</v>
      </c>
      <c r="BI40" s="274">
        <v>0</v>
      </c>
      <c r="BJ40" s="192" t="s">
        <v>29</v>
      </c>
      <c r="BK40" s="193" t="s">
        <v>29</v>
      </c>
      <c r="BL40" s="177" t="s">
        <v>29</v>
      </c>
      <c r="BM40" s="274" t="s">
        <v>29</v>
      </c>
      <c r="BN40" s="230" t="s">
        <v>29</v>
      </c>
      <c r="BO40" s="177" t="s">
        <v>29</v>
      </c>
      <c r="BP40" s="177" t="s">
        <v>29</v>
      </c>
      <c r="BQ40" s="177" t="s">
        <v>29</v>
      </c>
      <c r="BR40" s="249" t="s">
        <v>29</v>
      </c>
      <c r="BS40" s="285" t="s">
        <v>29</v>
      </c>
      <c r="BT40" s="286" t="s">
        <v>29</v>
      </c>
      <c r="BU40" s="177" t="s">
        <v>29</v>
      </c>
      <c r="BV40" s="299" t="s">
        <v>29</v>
      </c>
      <c r="BW40" s="274" t="s">
        <v>29</v>
      </c>
      <c r="BX40" s="285" t="s">
        <v>29</v>
      </c>
      <c r="BY40" s="286" t="s">
        <v>29</v>
      </c>
      <c r="BZ40" s="177" t="s">
        <v>29</v>
      </c>
      <c r="CA40" s="299" t="s">
        <v>29</v>
      </c>
      <c r="CB40" s="274" t="s">
        <v>29</v>
      </c>
    </row>
    <row r="41" s="163" customFormat="1" spans="1:81">
      <c r="A41" s="197" t="s">
        <v>62</v>
      </c>
      <c r="B41" s="198">
        <v>3949.6907</v>
      </c>
      <c r="C41" s="199">
        <v>4255.35376176</v>
      </c>
      <c r="D41" s="200">
        <v>0.928169764754511</v>
      </c>
      <c r="E41" s="199">
        <v>-305.663061759999</v>
      </c>
      <c r="F41" s="201">
        <v>2654.121362</v>
      </c>
      <c r="G41" s="198">
        <v>294.921282</v>
      </c>
      <c r="H41" s="199">
        <v>306.03049143</v>
      </c>
      <c r="I41" s="200">
        <v>0.963699011238751</v>
      </c>
      <c r="J41" s="199">
        <v>-11.10920943</v>
      </c>
      <c r="K41" s="201">
        <v>388.625806</v>
      </c>
      <c r="L41" s="198">
        <v>3045.265053</v>
      </c>
      <c r="M41" s="199">
        <v>3109.22471635</v>
      </c>
      <c r="N41" s="200">
        <v>0.979429063774752</v>
      </c>
      <c r="O41" s="199">
        <v>-63.9596633499996</v>
      </c>
      <c r="P41" s="201">
        <v>1664.645782</v>
      </c>
      <c r="Q41" s="198">
        <v>614.864228</v>
      </c>
      <c r="R41" s="199">
        <v>849.69855398</v>
      </c>
      <c r="S41" s="200">
        <v>0.723626308553742</v>
      </c>
      <c r="T41" s="199">
        <v>-234.83432598</v>
      </c>
      <c r="U41" s="201">
        <v>599.353195</v>
      </c>
      <c r="V41" s="231">
        <v>0.155674019740331</v>
      </c>
      <c r="W41" s="232">
        <v>0.199677536005507</v>
      </c>
      <c r="X41" s="232">
        <v>0.779627107057439</v>
      </c>
      <c r="Y41" s="200">
        <v>-0.0440035162651759</v>
      </c>
      <c r="Z41" s="250">
        <v>0.225819815017185</v>
      </c>
      <c r="AA41" s="198">
        <v>340.51319</v>
      </c>
      <c r="AB41" s="199">
        <v>369.31960692</v>
      </c>
      <c r="AC41" s="200">
        <v>0.922001387469689</v>
      </c>
      <c r="AD41" s="199">
        <v>-28.80641692</v>
      </c>
      <c r="AE41" s="201">
        <v>267.608697</v>
      </c>
      <c r="AF41" s="198">
        <v>454.388736</v>
      </c>
      <c r="AG41" s="199">
        <v>425.26065828</v>
      </c>
      <c r="AH41" s="200">
        <v>1.06849464476166</v>
      </c>
      <c r="AI41" s="199">
        <v>29.12807772</v>
      </c>
      <c r="AJ41" s="201">
        <v>102.139152</v>
      </c>
      <c r="AK41" s="198">
        <v>23.022671</v>
      </c>
      <c r="AL41" s="199">
        <v>0.31</v>
      </c>
      <c r="AM41" s="232">
        <v>74.2666806451613</v>
      </c>
      <c r="AN41" s="199">
        <v>22.712671</v>
      </c>
      <c r="AO41" s="201">
        <v>3.819955</v>
      </c>
      <c r="AP41" s="198">
        <v>19.105659</v>
      </c>
      <c r="AQ41" s="199">
        <v>1</v>
      </c>
      <c r="AR41" s="232">
        <v>19.105659</v>
      </c>
      <c r="AS41" s="199">
        <v>18.105659</v>
      </c>
      <c r="AT41" s="201">
        <v>0.013172</v>
      </c>
      <c r="AU41" s="198">
        <v>-181.480549</v>
      </c>
      <c r="AV41" s="199">
        <v>44.8282887799999</v>
      </c>
      <c r="AW41" s="200">
        <v>-4.04834879802432</v>
      </c>
      <c r="AX41" s="199">
        <v>-226.30883778</v>
      </c>
      <c r="AY41" s="201">
        <v>234.908708</v>
      </c>
      <c r="AZ41" s="231">
        <v>-0.0459480406908824</v>
      </c>
      <c r="BA41" s="232">
        <v>0.010534562175028</v>
      </c>
      <c r="BB41" s="232">
        <v>-4.36164692252722</v>
      </c>
      <c r="BC41" s="200">
        <v>-0.0564826028659104</v>
      </c>
      <c r="BD41" s="250">
        <v>0.0885071464188758</v>
      </c>
      <c r="BE41" s="198">
        <v>69.75</v>
      </c>
      <c r="BF41" s="199">
        <v>77.4166666666667</v>
      </c>
      <c r="BG41" s="232">
        <v>0.900968783638321</v>
      </c>
      <c r="BH41" s="199">
        <v>-7.66666666666667</v>
      </c>
      <c r="BI41" s="275">
        <v>186.16666666</v>
      </c>
      <c r="BJ41" s="198">
        <v>56.6263899641577</v>
      </c>
      <c r="BK41" s="199">
        <v>54.9668946621313</v>
      </c>
      <c r="BL41" s="232">
        <v>1.030190814166</v>
      </c>
      <c r="BM41" s="275">
        <v>1.65949530202639</v>
      </c>
      <c r="BN41" s="231">
        <v>0.0862126216617418</v>
      </c>
      <c r="BO41" s="232">
        <v>0.0867894016800264</v>
      </c>
      <c r="BP41" s="232">
        <v>0.993354257465547</v>
      </c>
      <c r="BQ41" s="232">
        <v>-0.000576780018284651</v>
      </c>
      <c r="BR41" s="250">
        <v>0.100827603752959</v>
      </c>
      <c r="BS41" s="287">
        <v>11.5992296803539</v>
      </c>
      <c r="BT41" s="288">
        <v>11.5221441863003</v>
      </c>
      <c r="BU41" s="232">
        <v>1.00669020390712</v>
      </c>
      <c r="BV41" s="232">
        <v>0.0770854940536125</v>
      </c>
      <c r="BW41" s="275">
        <v>9.91791893071397</v>
      </c>
      <c r="BX41" s="287">
        <v>-0.532961877335794</v>
      </c>
      <c r="BY41" s="288">
        <v>0.121380744320218</v>
      </c>
      <c r="BZ41" s="232">
        <v>-4.3908272298098</v>
      </c>
      <c r="CA41" s="232">
        <v>-0.654342621656012</v>
      </c>
      <c r="CB41" s="275">
        <v>0.877806702971242</v>
      </c>
      <c r="CC41" s="159"/>
    </row>
    <row r="42" s="159" customFormat="1" outlineLevel="2" spans="1:80">
      <c r="A42" s="203" t="s">
        <v>63</v>
      </c>
      <c r="B42" s="192">
        <v>6.551134</v>
      </c>
      <c r="C42" s="193">
        <v>4.89811321</v>
      </c>
      <c r="D42" s="194">
        <v>1.33748113184179</v>
      </c>
      <c r="E42" s="195">
        <v>1.65302079</v>
      </c>
      <c r="F42" s="196">
        <v>0</v>
      </c>
      <c r="G42" s="192">
        <v>0</v>
      </c>
      <c r="H42" s="193">
        <v>0</v>
      </c>
      <c r="I42" s="194" t="s">
        <v>29</v>
      </c>
      <c r="J42" s="195">
        <v>0</v>
      </c>
      <c r="K42" s="196">
        <v>0</v>
      </c>
      <c r="L42" s="192">
        <v>0</v>
      </c>
      <c r="M42" s="193">
        <v>0</v>
      </c>
      <c r="N42" s="194" t="s">
        <v>29</v>
      </c>
      <c r="O42" s="195">
        <v>0</v>
      </c>
      <c r="P42" s="196">
        <v>0</v>
      </c>
      <c r="Q42" s="192">
        <v>6.551134</v>
      </c>
      <c r="R42" s="193">
        <v>4.89811321</v>
      </c>
      <c r="S42" s="194">
        <v>1.33748113184179</v>
      </c>
      <c r="T42" s="195">
        <v>1.65302079</v>
      </c>
      <c r="U42" s="196">
        <v>0</v>
      </c>
      <c r="V42" s="230" t="s">
        <v>29</v>
      </c>
      <c r="W42" s="177" t="s">
        <v>29</v>
      </c>
      <c r="X42" s="177" t="s">
        <v>29</v>
      </c>
      <c r="Y42" s="248" t="s">
        <v>29</v>
      </c>
      <c r="Z42" s="249" t="s">
        <v>29</v>
      </c>
      <c r="AA42" s="192">
        <v>0</v>
      </c>
      <c r="AB42" s="193">
        <v>0</v>
      </c>
      <c r="AC42" s="194" t="s">
        <v>29</v>
      </c>
      <c r="AD42" s="195">
        <v>0</v>
      </c>
      <c r="AE42" s="196">
        <v>0</v>
      </c>
      <c r="AF42" s="192">
        <v>3.057953</v>
      </c>
      <c r="AG42" s="193">
        <v>3.041514</v>
      </c>
      <c r="AH42" s="194">
        <v>1.00540487401998</v>
      </c>
      <c r="AI42" s="195">
        <v>0.0164389999999996</v>
      </c>
      <c r="AJ42" s="196">
        <v>0</v>
      </c>
      <c r="AK42" s="192">
        <v>0</v>
      </c>
      <c r="AL42" s="193">
        <v>0</v>
      </c>
      <c r="AM42" s="177" t="s">
        <v>29</v>
      </c>
      <c r="AN42" s="195">
        <v>0</v>
      </c>
      <c r="AO42" s="196">
        <v>0</v>
      </c>
      <c r="AP42" s="192">
        <v>0</v>
      </c>
      <c r="AQ42" s="193">
        <v>0</v>
      </c>
      <c r="AR42" s="177" t="s">
        <v>29</v>
      </c>
      <c r="AS42" s="195">
        <v>0</v>
      </c>
      <c r="AT42" s="196">
        <v>0</v>
      </c>
      <c r="AU42" s="192">
        <v>3.493181</v>
      </c>
      <c r="AV42" s="193">
        <v>1.85659921</v>
      </c>
      <c r="AW42" s="194">
        <v>1.88149439102691</v>
      </c>
      <c r="AX42" s="195">
        <v>1.63658179</v>
      </c>
      <c r="AY42" s="196">
        <v>0</v>
      </c>
      <c r="AZ42" s="230">
        <v>0.533217760467119</v>
      </c>
      <c r="BA42" s="177">
        <v>0.379043752236997</v>
      </c>
      <c r="BB42" s="177">
        <v>1.40674462333236</v>
      </c>
      <c r="BC42" s="248">
        <v>0.154174008230123</v>
      </c>
      <c r="BD42" s="249" t="s">
        <v>29</v>
      </c>
      <c r="BE42" s="192">
        <v>0</v>
      </c>
      <c r="BF42" s="193">
        <v>0</v>
      </c>
      <c r="BG42" s="177" t="s">
        <v>29</v>
      </c>
      <c r="BH42" s="193">
        <v>0</v>
      </c>
      <c r="BI42" s="274">
        <v>0</v>
      </c>
      <c r="BJ42" s="192" t="s">
        <v>29</v>
      </c>
      <c r="BK42" s="193" t="s">
        <v>29</v>
      </c>
      <c r="BL42" s="177" t="s">
        <v>29</v>
      </c>
      <c r="BM42" s="274" t="s">
        <v>29</v>
      </c>
      <c r="BN42" s="230">
        <v>0</v>
      </c>
      <c r="BO42" s="177">
        <v>0</v>
      </c>
      <c r="BP42" s="177" t="s">
        <v>29</v>
      </c>
      <c r="BQ42" s="177">
        <v>0</v>
      </c>
      <c r="BR42" s="249" t="s">
        <v>29</v>
      </c>
      <c r="BS42" s="285" t="s">
        <v>29</v>
      </c>
      <c r="BT42" s="286" t="s">
        <v>29</v>
      </c>
      <c r="BU42" s="177" t="s">
        <v>29</v>
      </c>
      <c r="BV42" s="299" t="s">
        <v>29</v>
      </c>
      <c r="BW42" s="274" t="s">
        <v>29</v>
      </c>
      <c r="BX42" s="285" t="s">
        <v>29</v>
      </c>
      <c r="BY42" s="286" t="s">
        <v>29</v>
      </c>
      <c r="BZ42" s="177" t="s">
        <v>29</v>
      </c>
      <c r="CA42" s="299" t="s">
        <v>29</v>
      </c>
      <c r="CB42" s="274" t="s">
        <v>29</v>
      </c>
    </row>
    <row r="43" s="159" customFormat="1" outlineLevel="2" spans="1:80">
      <c r="A43" s="212" t="s">
        <v>64</v>
      </c>
      <c r="B43" s="192">
        <v>31.126038</v>
      </c>
      <c r="C43" s="193">
        <v>20.75444444</v>
      </c>
      <c r="D43" s="194">
        <v>1.49972879736597</v>
      </c>
      <c r="E43" s="195">
        <v>10.37159356</v>
      </c>
      <c r="F43" s="196">
        <v>0</v>
      </c>
      <c r="G43" s="192">
        <v>1.6698</v>
      </c>
      <c r="H43" s="193">
        <v>0</v>
      </c>
      <c r="I43" s="194" t="s">
        <v>29</v>
      </c>
      <c r="J43" s="195">
        <v>1.6698</v>
      </c>
      <c r="K43" s="196">
        <v>0</v>
      </c>
      <c r="L43" s="192">
        <v>0</v>
      </c>
      <c r="M43" s="193">
        <v>0</v>
      </c>
      <c r="N43" s="194" t="s">
        <v>29</v>
      </c>
      <c r="O43" s="195">
        <v>0</v>
      </c>
      <c r="P43" s="196">
        <v>0</v>
      </c>
      <c r="Q43" s="192">
        <v>-17.083606</v>
      </c>
      <c r="R43" s="193">
        <v>0.301111110000001</v>
      </c>
      <c r="S43" s="194">
        <v>-56.7352230875837</v>
      </c>
      <c r="T43" s="195">
        <v>-17.38471711</v>
      </c>
      <c r="U43" s="196">
        <v>0</v>
      </c>
      <c r="V43" s="230" t="s">
        <v>29</v>
      </c>
      <c r="W43" s="177">
        <v>0.0145082712703054</v>
      </c>
      <c r="X43" s="177" t="s">
        <v>29</v>
      </c>
      <c r="Y43" s="248" t="s">
        <v>29</v>
      </c>
      <c r="Z43" s="249" t="s">
        <v>29</v>
      </c>
      <c r="AA43" s="192">
        <v>48.209644</v>
      </c>
      <c r="AB43" s="255">
        <v>20.45333333</v>
      </c>
      <c r="AC43" s="194">
        <v>2.35705560664228</v>
      </c>
      <c r="AD43" s="195">
        <v>27.75631067</v>
      </c>
      <c r="AE43" s="196">
        <v>0</v>
      </c>
      <c r="AF43" s="192">
        <v>1.067102</v>
      </c>
      <c r="AG43" s="193">
        <v>0.25666666</v>
      </c>
      <c r="AH43" s="194">
        <v>4.15754036772832</v>
      </c>
      <c r="AI43" s="195">
        <v>0.81043534</v>
      </c>
      <c r="AJ43" s="196">
        <v>0</v>
      </c>
      <c r="AK43" s="192">
        <v>0</v>
      </c>
      <c r="AL43" s="193">
        <v>0</v>
      </c>
      <c r="AM43" s="177" t="s">
        <v>29</v>
      </c>
      <c r="AN43" s="195">
        <v>0</v>
      </c>
      <c r="AO43" s="196">
        <v>0</v>
      </c>
      <c r="AP43" s="192">
        <v>0</v>
      </c>
      <c r="AQ43" s="193">
        <v>0</v>
      </c>
      <c r="AR43" s="177" t="s">
        <v>29</v>
      </c>
      <c r="AS43" s="195">
        <v>0</v>
      </c>
      <c r="AT43" s="196">
        <v>0</v>
      </c>
      <c r="AU43" s="192">
        <v>-19.820508</v>
      </c>
      <c r="AV43" s="193">
        <v>0.0444444500000008</v>
      </c>
      <c r="AW43" s="194">
        <v>-445.96137425482</v>
      </c>
      <c r="AX43" s="195">
        <v>-19.86495245</v>
      </c>
      <c r="AY43" s="196">
        <v>0</v>
      </c>
      <c r="AZ43" s="266">
        <v>-0.636782233575632</v>
      </c>
      <c r="BA43" s="177">
        <v>0.00214144252950193</v>
      </c>
      <c r="BB43" s="177">
        <v>-297.361346290129</v>
      </c>
      <c r="BC43" s="248">
        <v>-0.638923676105134</v>
      </c>
      <c r="BD43" s="249" t="s">
        <v>29</v>
      </c>
      <c r="BE43" s="192">
        <v>8.58333333333333</v>
      </c>
      <c r="BF43" s="193">
        <v>0</v>
      </c>
      <c r="BG43" s="177" t="s">
        <v>29</v>
      </c>
      <c r="BH43" s="193">
        <v>8.58333333333333</v>
      </c>
      <c r="BI43" s="274">
        <v>0</v>
      </c>
      <c r="BJ43" s="192">
        <v>3.62633452427184</v>
      </c>
      <c r="BK43" s="193" t="s">
        <v>29</v>
      </c>
      <c r="BL43" s="177" t="s">
        <v>29</v>
      </c>
      <c r="BM43" s="274" t="s">
        <v>29</v>
      </c>
      <c r="BN43" s="230">
        <v>1.54885257159938</v>
      </c>
      <c r="BO43" s="177">
        <v>0.985491728729695</v>
      </c>
      <c r="BP43" s="177">
        <v>1.57165456233292</v>
      </c>
      <c r="BQ43" s="177">
        <v>0.563360842869685</v>
      </c>
      <c r="BR43" s="249" t="s">
        <v>29</v>
      </c>
      <c r="BS43" s="285">
        <v>0.645639241808133</v>
      </c>
      <c r="BT43" s="286">
        <v>1.01472186000892</v>
      </c>
      <c r="BU43" s="177">
        <v>0.636272132545226</v>
      </c>
      <c r="BV43" s="299">
        <v>-0.369082618200785</v>
      </c>
      <c r="BW43" s="274" t="s">
        <v>29</v>
      </c>
      <c r="BX43" s="285">
        <v>-0.41113159848266</v>
      </c>
      <c r="BY43" s="286">
        <v>0.0021729685466384</v>
      </c>
      <c r="BZ43" s="177">
        <v>-189.20273794054</v>
      </c>
      <c r="CA43" s="299">
        <v>-0.413304567029299</v>
      </c>
      <c r="CB43" s="274" t="s">
        <v>29</v>
      </c>
    </row>
    <row r="44" s="159" customFormat="1" outlineLevel="2" spans="1:80">
      <c r="A44" s="212" t="s">
        <v>65</v>
      </c>
      <c r="B44" s="192">
        <v>200.363773</v>
      </c>
      <c r="C44" s="193">
        <v>125.1677778</v>
      </c>
      <c r="D44" s="194">
        <v>1.60076160591548</v>
      </c>
      <c r="E44" s="195">
        <v>75.1959952</v>
      </c>
      <c r="F44" s="196">
        <v>0</v>
      </c>
      <c r="G44" s="192">
        <v>0</v>
      </c>
      <c r="H44" s="193">
        <v>0</v>
      </c>
      <c r="I44" s="194" t="s">
        <v>29</v>
      </c>
      <c r="J44" s="195">
        <v>0</v>
      </c>
      <c r="K44" s="196">
        <v>0</v>
      </c>
      <c r="L44" s="192">
        <v>0</v>
      </c>
      <c r="M44" s="193">
        <v>0</v>
      </c>
      <c r="N44" s="194" t="s">
        <v>29</v>
      </c>
      <c r="O44" s="195">
        <v>0</v>
      </c>
      <c r="P44" s="196">
        <v>0</v>
      </c>
      <c r="Q44" s="192">
        <v>-7.12268799999998</v>
      </c>
      <c r="R44" s="193">
        <v>11.66333335</v>
      </c>
      <c r="S44" s="194">
        <v>-0.610690596440852</v>
      </c>
      <c r="T44" s="195">
        <v>-18.78602135</v>
      </c>
      <c r="U44" s="196">
        <v>0</v>
      </c>
      <c r="V44" s="230" t="s">
        <v>29</v>
      </c>
      <c r="W44" s="177">
        <v>0.093181596374079</v>
      </c>
      <c r="X44" s="177" t="s">
        <v>29</v>
      </c>
      <c r="Y44" s="248" t="s">
        <v>29</v>
      </c>
      <c r="Z44" s="249" t="s">
        <v>29</v>
      </c>
      <c r="AA44" s="192">
        <v>207.486461</v>
      </c>
      <c r="AB44" s="255">
        <v>113.50444445</v>
      </c>
      <c r="AC44" s="194">
        <v>1.8280029650416</v>
      </c>
      <c r="AD44" s="195">
        <v>93.98201655</v>
      </c>
      <c r="AE44" s="196">
        <v>0</v>
      </c>
      <c r="AF44" s="192">
        <v>6.601936</v>
      </c>
      <c r="AG44" s="193">
        <v>5.76555556</v>
      </c>
      <c r="AH44" s="194">
        <v>1.14506502127958</v>
      </c>
      <c r="AI44" s="195">
        <v>0.836380439999999</v>
      </c>
      <c r="AJ44" s="196">
        <v>0</v>
      </c>
      <c r="AK44" s="192">
        <v>0</v>
      </c>
      <c r="AL44" s="193">
        <v>0</v>
      </c>
      <c r="AM44" s="177" t="s">
        <v>29</v>
      </c>
      <c r="AN44" s="195">
        <v>0</v>
      </c>
      <c r="AO44" s="196">
        <v>0</v>
      </c>
      <c r="AP44" s="192">
        <v>0</v>
      </c>
      <c r="AQ44" s="193">
        <v>0</v>
      </c>
      <c r="AR44" s="177" t="s">
        <v>29</v>
      </c>
      <c r="AS44" s="195">
        <v>0</v>
      </c>
      <c r="AT44" s="196">
        <v>0</v>
      </c>
      <c r="AU44" s="192">
        <v>-13.724624</v>
      </c>
      <c r="AV44" s="193">
        <v>5.89777779</v>
      </c>
      <c r="AW44" s="194">
        <v>-2.32708394393407</v>
      </c>
      <c r="AX44" s="195">
        <v>-19.62240179</v>
      </c>
      <c r="AY44" s="196">
        <v>0</v>
      </c>
      <c r="AZ44" s="266">
        <v>-0.0684985304204667</v>
      </c>
      <c r="BA44" s="177">
        <v>0.0471189781720324</v>
      </c>
      <c r="BB44" s="177">
        <v>-1.45373548149489</v>
      </c>
      <c r="BC44" s="248">
        <v>-0.115617508592499</v>
      </c>
      <c r="BD44" s="249" t="s">
        <v>29</v>
      </c>
      <c r="BE44" s="192">
        <v>51.8333333333333</v>
      </c>
      <c r="BF44" s="193">
        <v>0</v>
      </c>
      <c r="BG44" s="177" t="s">
        <v>29</v>
      </c>
      <c r="BH44" s="193">
        <v>51.8333333333333</v>
      </c>
      <c r="BI44" s="274">
        <v>0</v>
      </c>
      <c r="BJ44" s="192">
        <v>3.86553902893891</v>
      </c>
      <c r="BK44" s="193" t="s">
        <v>29</v>
      </c>
      <c r="BL44" s="177" t="s">
        <v>29</v>
      </c>
      <c r="BM44" s="274" t="s">
        <v>29</v>
      </c>
      <c r="BN44" s="230">
        <v>1.03554878156542</v>
      </c>
      <c r="BO44" s="177">
        <v>0.906818403625921</v>
      </c>
      <c r="BP44" s="177">
        <v>1.14195827678923</v>
      </c>
      <c r="BQ44" s="177">
        <v>0.128730377939497</v>
      </c>
      <c r="BR44" s="249" t="s">
        <v>29</v>
      </c>
      <c r="BS44" s="285">
        <v>0.965671552901951</v>
      </c>
      <c r="BT44" s="286">
        <v>1.10275662249629</v>
      </c>
      <c r="BU44" s="177">
        <v>0.875688736029511</v>
      </c>
      <c r="BV44" s="299">
        <v>-0.137085069594342</v>
      </c>
      <c r="BW44" s="274" t="s">
        <v>29</v>
      </c>
      <c r="BX44" s="285">
        <v>-0.0661470822426336</v>
      </c>
      <c r="BY44" s="286">
        <v>0.051960765224467</v>
      </c>
      <c r="BZ44" s="177">
        <v>-1.27301978631151</v>
      </c>
      <c r="CA44" s="299">
        <v>-0.118107847467101</v>
      </c>
      <c r="CB44" s="274" t="s">
        <v>29</v>
      </c>
    </row>
    <row r="45" s="159" customFormat="1" outlineLevel="2" spans="1:80">
      <c r="A45" s="203" t="s">
        <v>66</v>
      </c>
      <c r="B45" s="192">
        <v>69.550889</v>
      </c>
      <c r="C45" s="193">
        <v>166.6666667</v>
      </c>
      <c r="D45" s="194">
        <v>0.417305333916539</v>
      </c>
      <c r="E45" s="195">
        <v>-97.1157777</v>
      </c>
      <c r="F45" s="196">
        <v>0</v>
      </c>
      <c r="G45" s="192">
        <v>0</v>
      </c>
      <c r="H45" s="193">
        <v>0</v>
      </c>
      <c r="I45" s="194" t="s">
        <v>29</v>
      </c>
      <c r="J45" s="195">
        <v>0</v>
      </c>
      <c r="K45" s="196">
        <v>0</v>
      </c>
      <c r="L45" s="192">
        <v>67.561966</v>
      </c>
      <c r="M45" s="193">
        <v>158.3333333</v>
      </c>
      <c r="N45" s="194">
        <v>0.426707153774044</v>
      </c>
      <c r="O45" s="195">
        <v>-90.7713673</v>
      </c>
      <c r="P45" s="196">
        <v>0</v>
      </c>
      <c r="Q45" s="192">
        <v>1.98892300000001</v>
      </c>
      <c r="R45" s="193">
        <v>8.33333340000001</v>
      </c>
      <c r="S45" s="194">
        <v>0.238670758090635</v>
      </c>
      <c r="T45" s="195">
        <v>-6.3444104</v>
      </c>
      <c r="U45" s="196">
        <v>0</v>
      </c>
      <c r="V45" s="230" t="s">
        <v>29</v>
      </c>
      <c r="W45" s="177">
        <v>0.0500000003900001</v>
      </c>
      <c r="X45" s="177" t="s">
        <v>29</v>
      </c>
      <c r="Y45" s="248" t="s">
        <v>29</v>
      </c>
      <c r="Z45" s="249" t="s">
        <v>29</v>
      </c>
      <c r="AA45" s="256">
        <v>1.8442</v>
      </c>
      <c r="AB45" s="193">
        <v>2.74666668</v>
      </c>
      <c r="AC45" s="194">
        <v>0.671432035575573</v>
      </c>
      <c r="AD45" s="195">
        <v>-0.90246668</v>
      </c>
      <c r="AE45" s="196">
        <v>0</v>
      </c>
      <c r="AF45" s="256">
        <v>0</v>
      </c>
      <c r="AG45" s="193">
        <v>1.55555555</v>
      </c>
      <c r="AH45" s="194">
        <v>0</v>
      </c>
      <c r="AI45" s="195">
        <v>-1.55555555</v>
      </c>
      <c r="AJ45" s="196">
        <v>0</v>
      </c>
      <c r="AK45" s="192">
        <v>0</v>
      </c>
      <c r="AL45" s="193">
        <v>0</v>
      </c>
      <c r="AM45" s="177" t="s">
        <v>29</v>
      </c>
      <c r="AN45" s="195">
        <v>0</v>
      </c>
      <c r="AO45" s="196">
        <v>0</v>
      </c>
      <c r="AP45" s="192">
        <v>0</v>
      </c>
      <c r="AQ45" s="193">
        <v>0</v>
      </c>
      <c r="AR45" s="177" t="s">
        <v>29</v>
      </c>
      <c r="AS45" s="195">
        <v>0</v>
      </c>
      <c r="AT45" s="196">
        <v>0</v>
      </c>
      <c r="AU45" s="256">
        <v>0.144723000000013</v>
      </c>
      <c r="AV45" s="193">
        <v>4.03111117000001</v>
      </c>
      <c r="AW45" s="194">
        <v>0.0359015154623019</v>
      </c>
      <c r="AX45" s="195">
        <v>-3.88638817</v>
      </c>
      <c r="AY45" s="196">
        <v>0</v>
      </c>
      <c r="AZ45" s="230">
        <v>0.00208082171314896</v>
      </c>
      <c r="BA45" s="177">
        <v>0.0241866670151627</v>
      </c>
      <c r="BB45" s="177">
        <v>0.0860317674958887</v>
      </c>
      <c r="BC45" s="248">
        <v>-0.0221058453020138</v>
      </c>
      <c r="BD45" s="249" t="s">
        <v>29</v>
      </c>
      <c r="BE45" s="192">
        <v>0.166666666666667</v>
      </c>
      <c r="BF45" s="193">
        <v>0</v>
      </c>
      <c r="BG45" s="177" t="s">
        <v>29</v>
      </c>
      <c r="BH45" s="193">
        <v>0.166666666666667</v>
      </c>
      <c r="BI45" s="274">
        <v>0</v>
      </c>
      <c r="BJ45" s="192">
        <v>417.305334</v>
      </c>
      <c r="BK45" s="193" t="s">
        <v>29</v>
      </c>
      <c r="BL45" s="177" t="s">
        <v>29</v>
      </c>
      <c r="BM45" s="274" t="s">
        <v>29</v>
      </c>
      <c r="BN45" s="230">
        <v>0.0265158364834129</v>
      </c>
      <c r="BO45" s="177">
        <v>0.016480000076704</v>
      </c>
      <c r="BP45" s="177">
        <v>1.60897065291252</v>
      </c>
      <c r="BQ45" s="177">
        <v>0.0100358364067089</v>
      </c>
      <c r="BR45" s="249" t="s">
        <v>29</v>
      </c>
      <c r="BS45" s="285">
        <v>37.713311462965</v>
      </c>
      <c r="BT45" s="286">
        <v>60.6796113680601</v>
      </c>
      <c r="BU45" s="177">
        <v>0.621515375802425</v>
      </c>
      <c r="BV45" s="299">
        <v>-22.9662999050952</v>
      </c>
      <c r="BW45" s="274" t="s">
        <v>29</v>
      </c>
      <c r="BX45" s="285">
        <v>0.0784746773668871</v>
      </c>
      <c r="BY45" s="286">
        <v>1.46763755476875</v>
      </c>
      <c r="BZ45" s="177">
        <v>0.0534700663061541</v>
      </c>
      <c r="CA45" s="299">
        <v>-1.38916287740187</v>
      </c>
      <c r="CB45" s="274" t="s">
        <v>29</v>
      </c>
    </row>
    <row r="46" s="159" customFormat="1" outlineLevel="2" spans="1:80">
      <c r="A46" s="203" t="s">
        <v>70</v>
      </c>
      <c r="B46" s="192">
        <v>0</v>
      </c>
      <c r="C46" s="193">
        <v>0</v>
      </c>
      <c r="D46" s="194" t="s">
        <v>29</v>
      </c>
      <c r="E46" s="195">
        <v>0</v>
      </c>
      <c r="F46" s="196">
        <v>0</v>
      </c>
      <c r="G46" s="192">
        <v>0</v>
      </c>
      <c r="H46" s="193">
        <v>0</v>
      </c>
      <c r="I46" s="194" t="s">
        <v>29</v>
      </c>
      <c r="J46" s="195">
        <v>0</v>
      </c>
      <c r="K46" s="196">
        <v>0</v>
      </c>
      <c r="L46" s="192">
        <v>0</v>
      </c>
      <c r="M46" s="193">
        <v>0</v>
      </c>
      <c r="N46" s="194" t="s">
        <v>29</v>
      </c>
      <c r="O46" s="195">
        <v>0</v>
      </c>
      <c r="P46" s="196">
        <v>0</v>
      </c>
      <c r="Q46" s="192">
        <v>0</v>
      </c>
      <c r="R46" s="193">
        <v>0</v>
      </c>
      <c r="S46" s="194" t="s">
        <v>29</v>
      </c>
      <c r="T46" s="195">
        <v>0</v>
      </c>
      <c r="U46" s="196">
        <v>0</v>
      </c>
      <c r="V46" s="230" t="s">
        <v>29</v>
      </c>
      <c r="W46" s="177" t="s">
        <v>29</v>
      </c>
      <c r="X46" s="177" t="s">
        <v>29</v>
      </c>
      <c r="Y46" s="248" t="s">
        <v>29</v>
      </c>
      <c r="Z46" s="249" t="s">
        <v>29</v>
      </c>
      <c r="AA46" s="192">
        <v>0</v>
      </c>
      <c r="AB46" s="193">
        <v>0</v>
      </c>
      <c r="AC46" s="194" t="s">
        <v>29</v>
      </c>
      <c r="AD46" s="195">
        <v>0</v>
      </c>
      <c r="AE46" s="196">
        <v>0</v>
      </c>
      <c r="AF46" s="192">
        <v>0</v>
      </c>
      <c r="AG46" s="193">
        <v>0</v>
      </c>
      <c r="AH46" s="194" t="s">
        <v>29</v>
      </c>
      <c r="AI46" s="195">
        <v>0</v>
      </c>
      <c r="AJ46" s="196">
        <v>0</v>
      </c>
      <c r="AK46" s="192">
        <v>0</v>
      </c>
      <c r="AL46" s="193">
        <v>0</v>
      </c>
      <c r="AM46" s="177" t="s">
        <v>29</v>
      </c>
      <c r="AN46" s="195">
        <v>0</v>
      </c>
      <c r="AO46" s="196">
        <v>0</v>
      </c>
      <c r="AP46" s="192">
        <v>0</v>
      </c>
      <c r="AQ46" s="193">
        <v>0</v>
      </c>
      <c r="AR46" s="177" t="s">
        <v>29</v>
      </c>
      <c r="AS46" s="195">
        <v>0</v>
      </c>
      <c r="AT46" s="196">
        <v>0</v>
      </c>
      <c r="AU46" s="192">
        <v>0</v>
      </c>
      <c r="AV46" s="193">
        <v>0</v>
      </c>
      <c r="AW46" s="194" t="s">
        <v>29</v>
      </c>
      <c r="AX46" s="195">
        <v>0</v>
      </c>
      <c r="AY46" s="196">
        <v>0</v>
      </c>
      <c r="AZ46" s="230" t="s">
        <v>29</v>
      </c>
      <c r="BA46" s="177" t="s">
        <v>29</v>
      </c>
      <c r="BB46" s="177" t="s">
        <v>29</v>
      </c>
      <c r="BC46" s="248" t="s">
        <v>29</v>
      </c>
      <c r="BD46" s="249" t="s">
        <v>29</v>
      </c>
      <c r="BE46" s="192">
        <v>0</v>
      </c>
      <c r="BF46" s="193">
        <v>0</v>
      </c>
      <c r="BG46" s="177" t="s">
        <v>29</v>
      </c>
      <c r="BH46" s="193">
        <v>0</v>
      </c>
      <c r="BI46" s="274">
        <v>0</v>
      </c>
      <c r="BJ46" s="192" t="s">
        <v>29</v>
      </c>
      <c r="BK46" s="193" t="s">
        <v>29</v>
      </c>
      <c r="BL46" s="177" t="s">
        <v>29</v>
      </c>
      <c r="BM46" s="274" t="s">
        <v>29</v>
      </c>
      <c r="BN46" s="230" t="s">
        <v>29</v>
      </c>
      <c r="BO46" s="177" t="s">
        <v>29</v>
      </c>
      <c r="BP46" s="177" t="s">
        <v>29</v>
      </c>
      <c r="BQ46" s="177" t="s">
        <v>29</v>
      </c>
      <c r="BR46" s="249" t="s">
        <v>29</v>
      </c>
      <c r="BS46" s="285" t="s">
        <v>29</v>
      </c>
      <c r="BT46" s="286" t="s">
        <v>29</v>
      </c>
      <c r="BU46" s="177" t="s">
        <v>29</v>
      </c>
      <c r="BV46" s="299" t="s">
        <v>29</v>
      </c>
      <c r="BW46" s="274" t="s">
        <v>29</v>
      </c>
      <c r="BX46" s="285" t="s">
        <v>29</v>
      </c>
      <c r="BY46" s="286" t="s">
        <v>29</v>
      </c>
      <c r="BZ46" s="177" t="s">
        <v>29</v>
      </c>
      <c r="CA46" s="299" t="s">
        <v>29</v>
      </c>
      <c r="CB46" s="274" t="s">
        <v>29</v>
      </c>
    </row>
    <row r="47" s="159" customFormat="1" outlineLevel="2" spans="1:80">
      <c r="A47" s="203" t="s">
        <v>71</v>
      </c>
      <c r="B47" s="192">
        <v>0</v>
      </c>
      <c r="C47" s="193">
        <v>0</v>
      </c>
      <c r="D47" s="194" t="s">
        <v>29</v>
      </c>
      <c r="E47" s="195">
        <v>0</v>
      </c>
      <c r="F47" s="196">
        <v>0</v>
      </c>
      <c r="G47" s="192">
        <v>0</v>
      </c>
      <c r="H47" s="193">
        <v>0</v>
      </c>
      <c r="I47" s="194" t="s">
        <v>29</v>
      </c>
      <c r="J47" s="195">
        <v>0</v>
      </c>
      <c r="K47" s="196">
        <v>0</v>
      </c>
      <c r="L47" s="192">
        <v>0</v>
      </c>
      <c r="M47" s="193">
        <v>0</v>
      </c>
      <c r="N47" s="194" t="s">
        <v>29</v>
      </c>
      <c r="O47" s="195">
        <v>0</v>
      </c>
      <c r="P47" s="196">
        <v>0</v>
      </c>
      <c r="Q47" s="192">
        <v>0</v>
      </c>
      <c r="R47" s="193">
        <v>0</v>
      </c>
      <c r="S47" s="194" t="s">
        <v>29</v>
      </c>
      <c r="T47" s="195">
        <v>0</v>
      </c>
      <c r="U47" s="196">
        <v>0</v>
      </c>
      <c r="V47" s="230" t="s">
        <v>29</v>
      </c>
      <c r="W47" s="177" t="s">
        <v>29</v>
      </c>
      <c r="X47" s="177" t="s">
        <v>29</v>
      </c>
      <c r="Y47" s="248" t="s">
        <v>29</v>
      </c>
      <c r="Z47" s="249" t="s">
        <v>29</v>
      </c>
      <c r="AA47" s="192">
        <v>0</v>
      </c>
      <c r="AB47" s="193">
        <v>0</v>
      </c>
      <c r="AC47" s="194" t="s">
        <v>29</v>
      </c>
      <c r="AD47" s="195">
        <v>0</v>
      </c>
      <c r="AE47" s="196">
        <v>0</v>
      </c>
      <c r="AF47" s="192">
        <v>0</v>
      </c>
      <c r="AG47" s="193">
        <v>0</v>
      </c>
      <c r="AH47" s="194" t="s">
        <v>29</v>
      </c>
      <c r="AI47" s="195">
        <v>0</v>
      </c>
      <c r="AJ47" s="196">
        <v>0</v>
      </c>
      <c r="AK47" s="192">
        <v>0</v>
      </c>
      <c r="AL47" s="193">
        <v>0</v>
      </c>
      <c r="AM47" s="177" t="s">
        <v>29</v>
      </c>
      <c r="AN47" s="195">
        <v>0</v>
      </c>
      <c r="AO47" s="196">
        <v>0</v>
      </c>
      <c r="AP47" s="192">
        <v>0</v>
      </c>
      <c r="AQ47" s="193">
        <v>0</v>
      </c>
      <c r="AR47" s="177" t="s">
        <v>29</v>
      </c>
      <c r="AS47" s="195">
        <v>0</v>
      </c>
      <c r="AT47" s="196">
        <v>0</v>
      </c>
      <c r="AU47" s="192">
        <v>0</v>
      </c>
      <c r="AV47" s="193">
        <v>0</v>
      </c>
      <c r="AW47" s="194" t="s">
        <v>29</v>
      </c>
      <c r="AX47" s="195">
        <v>0</v>
      </c>
      <c r="AY47" s="196">
        <v>0</v>
      </c>
      <c r="AZ47" s="230" t="s">
        <v>29</v>
      </c>
      <c r="BA47" s="177" t="s">
        <v>29</v>
      </c>
      <c r="BB47" s="177" t="s">
        <v>29</v>
      </c>
      <c r="BC47" s="248" t="s">
        <v>29</v>
      </c>
      <c r="BD47" s="249" t="s">
        <v>29</v>
      </c>
      <c r="BE47" s="192">
        <v>0</v>
      </c>
      <c r="BF47" s="193">
        <v>6.66666666666667</v>
      </c>
      <c r="BG47" s="177">
        <v>0</v>
      </c>
      <c r="BH47" s="193">
        <v>-6.66666666666667</v>
      </c>
      <c r="BI47" s="274">
        <v>0</v>
      </c>
      <c r="BJ47" s="192" t="s">
        <v>29</v>
      </c>
      <c r="BK47" s="193">
        <v>0</v>
      </c>
      <c r="BL47" s="177" t="s">
        <v>29</v>
      </c>
      <c r="BM47" s="274" t="s">
        <v>29</v>
      </c>
      <c r="BN47" s="230" t="s">
        <v>29</v>
      </c>
      <c r="BO47" s="177" t="s">
        <v>29</v>
      </c>
      <c r="BP47" s="177" t="s">
        <v>29</v>
      </c>
      <c r="BQ47" s="177" t="s">
        <v>29</v>
      </c>
      <c r="BR47" s="249" t="s">
        <v>29</v>
      </c>
      <c r="BS47" s="285" t="s">
        <v>29</v>
      </c>
      <c r="BT47" s="286" t="s">
        <v>29</v>
      </c>
      <c r="BU47" s="177" t="s">
        <v>29</v>
      </c>
      <c r="BV47" s="299" t="s">
        <v>29</v>
      </c>
      <c r="BW47" s="274" t="s">
        <v>29</v>
      </c>
      <c r="BX47" s="285" t="s">
        <v>29</v>
      </c>
      <c r="BY47" s="286" t="s">
        <v>29</v>
      </c>
      <c r="BZ47" s="177" t="s">
        <v>29</v>
      </c>
      <c r="CA47" s="299" t="s">
        <v>29</v>
      </c>
      <c r="CB47" s="274" t="s">
        <v>29</v>
      </c>
    </row>
    <row r="48" s="159" customFormat="1" outlineLevel="2" spans="1:80">
      <c r="A48" s="203" t="s">
        <v>72</v>
      </c>
      <c r="B48" s="192">
        <v>0</v>
      </c>
      <c r="C48" s="193">
        <v>0</v>
      </c>
      <c r="D48" s="194" t="s">
        <v>29</v>
      </c>
      <c r="E48" s="195">
        <v>0</v>
      </c>
      <c r="F48" s="196">
        <v>0</v>
      </c>
      <c r="G48" s="192">
        <v>0</v>
      </c>
      <c r="H48" s="193">
        <v>0</v>
      </c>
      <c r="I48" s="194" t="s">
        <v>29</v>
      </c>
      <c r="J48" s="195">
        <v>0</v>
      </c>
      <c r="K48" s="196">
        <v>0</v>
      </c>
      <c r="L48" s="192">
        <v>0</v>
      </c>
      <c r="M48" s="193">
        <v>0</v>
      </c>
      <c r="N48" s="194" t="s">
        <v>29</v>
      </c>
      <c r="O48" s="195">
        <v>0</v>
      </c>
      <c r="P48" s="196">
        <v>0</v>
      </c>
      <c r="Q48" s="192">
        <v>0</v>
      </c>
      <c r="R48" s="193">
        <v>0</v>
      </c>
      <c r="S48" s="194" t="s">
        <v>29</v>
      </c>
      <c r="T48" s="195">
        <v>0</v>
      </c>
      <c r="U48" s="196">
        <v>0</v>
      </c>
      <c r="V48" s="230" t="s">
        <v>29</v>
      </c>
      <c r="W48" s="177" t="s">
        <v>29</v>
      </c>
      <c r="X48" s="177" t="s">
        <v>29</v>
      </c>
      <c r="Y48" s="248" t="s">
        <v>29</v>
      </c>
      <c r="Z48" s="249" t="s">
        <v>29</v>
      </c>
      <c r="AA48" s="192">
        <v>0</v>
      </c>
      <c r="AB48" s="193">
        <v>37.521444</v>
      </c>
      <c r="AC48" s="194">
        <v>0</v>
      </c>
      <c r="AD48" s="195">
        <v>-37.521444</v>
      </c>
      <c r="AE48" s="196">
        <v>0</v>
      </c>
      <c r="AF48" s="192">
        <v>0</v>
      </c>
      <c r="AG48" s="193">
        <v>0</v>
      </c>
      <c r="AH48" s="194" t="s">
        <v>29</v>
      </c>
      <c r="AI48" s="195">
        <v>0</v>
      </c>
      <c r="AJ48" s="196">
        <v>0</v>
      </c>
      <c r="AK48" s="192">
        <v>0</v>
      </c>
      <c r="AL48" s="193">
        <v>0</v>
      </c>
      <c r="AM48" s="177" t="s">
        <v>29</v>
      </c>
      <c r="AN48" s="195">
        <v>0</v>
      </c>
      <c r="AO48" s="196">
        <v>0</v>
      </c>
      <c r="AP48" s="192">
        <v>0</v>
      </c>
      <c r="AQ48" s="193">
        <v>0</v>
      </c>
      <c r="AR48" s="177" t="s">
        <v>29</v>
      </c>
      <c r="AS48" s="195">
        <v>0</v>
      </c>
      <c r="AT48" s="196">
        <v>0</v>
      </c>
      <c r="AU48" s="192">
        <v>0</v>
      </c>
      <c r="AV48" s="193">
        <v>-37.521444</v>
      </c>
      <c r="AW48" s="194">
        <v>2</v>
      </c>
      <c r="AX48" s="195">
        <v>37.521444</v>
      </c>
      <c r="AY48" s="196">
        <v>0</v>
      </c>
      <c r="AZ48" s="230" t="s">
        <v>29</v>
      </c>
      <c r="BA48" s="177" t="s">
        <v>29</v>
      </c>
      <c r="BB48" s="177" t="s">
        <v>29</v>
      </c>
      <c r="BC48" s="248" t="s">
        <v>29</v>
      </c>
      <c r="BD48" s="249" t="s">
        <v>29</v>
      </c>
      <c r="BE48" s="192">
        <v>0</v>
      </c>
      <c r="BF48" s="193">
        <v>5</v>
      </c>
      <c r="BG48" s="177">
        <v>0</v>
      </c>
      <c r="BH48" s="193">
        <v>-5</v>
      </c>
      <c r="BI48" s="274">
        <v>0</v>
      </c>
      <c r="BJ48" s="192" t="s">
        <v>29</v>
      </c>
      <c r="BK48" s="193">
        <v>0</v>
      </c>
      <c r="BL48" s="177" t="s">
        <v>29</v>
      </c>
      <c r="BM48" s="274" t="s">
        <v>29</v>
      </c>
      <c r="BN48" s="230" t="s">
        <v>29</v>
      </c>
      <c r="BO48" s="177" t="s">
        <v>29</v>
      </c>
      <c r="BP48" s="177" t="s">
        <v>29</v>
      </c>
      <c r="BQ48" s="177" t="s">
        <v>29</v>
      </c>
      <c r="BR48" s="249" t="s">
        <v>29</v>
      </c>
      <c r="BS48" s="285" t="s">
        <v>29</v>
      </c>
      <c r="BT48" s="286">
        <v>0</v>
      </c>
      <c r="BU48" s="177" t="s">
        <v>29</v>
      </c>
      <c r="BV48" s="299" t="s">
        <v>29</v>
      </c>
      <c r="BW48" s="274" t="s">
        <v>29</v>
      </c>
      <c r="BX48" s="285" t="s">
        <v>29</v>
      </c>
      <c r="BY48" s="286">
        <v>-1</v>
      </c>
      <c r="BZ48" s="177" t="s">
        <v>29</v>
      </c>
      <c r="CA48" s="299" t="s">
        <v>29</v>
      </c>
      <c r="CB48" s="274" t="s">
        <v>29</v>
      </c>
    </row>
    <row r="49" s="159" customFormat="1" outlineLevel="2" spans="1:80">
      <c r="A49" s="203" t="s">
        <v>177</v>
      </c>
      <c r="B49" s="192">
        <v>0</v>
      </c>
      <c r="C49" s="193">
        <v>0</v>
      </c>
      <c r="D49" s="194" t="s">
        <v>29</v>
      </c>
      <c r="E49" s="195">
        <v>0</v>
      </c>
      <c r="F49" s="196">
        <v>0</v>
      </c>
      <c r="G49" s="192">
        <v>0</v>
      </c>
      <c r="H49" s="193">
        <v>0</v>
      </c>
      <c r="I49" s="194" t="s">
        <v>29</v>
      </c>
      <c r="J49" s="195">
        <v>0</v>
      </c>
      <c r="K49" s="196">
        <v>0</v>
      </c>
      <c r="L49" s="192">
        <v>0</v>
      </c>
      <c r="M49" s="193">
        <v>0</v>
      </c>
      <c r="N49" s="194" t="s">
        <v>29</v>
      </c>
      <c r="O49" s="195">
        <v>0</v>
      </c>
      <c r="P49" s="196">
        <v>0</v>
      </c>
      <c r="Q49" s="192">
        <v>0</v>
      </c>
      <c r="R49" s="193">
        <v>0</v>
      </c>
      <c r="S49" s="194" t="s">
        <v>29</v>
      </c>
      <c r="T49" s="195">
        <v>0</v>
      </c>
      <c r="U49" s="196">
        <v>0</v>
      </c>
      <c r="V49" s="230" t="s">
        <v>29</v>
      </c>
      <c r="W49" s="177" t="s">
        <v>29</v>
      </c>
      <c r="X49" s="177" t="s">
        <v>29</v>
      </c>
      <c r="Y49" s="248" t="s">
        <v>29</v>
      </c>
      <c r="Z49" s="249" t="s">
        <v>29</v>
      </c>
      <c r="AA49" s="192">
        <v>0</v>
      </c>
      <c r="AB49" s="193">
        <v>0</v>
      </c>
      <c r="AC49" s="194" t="s">
        <v>29</v>
      </c>
      <c r="AD49" s="195">
        <v>0</v>
      </c>
      <c r="AE49" s="196">
        <v>0</v>
      </c>
      <c r="AF49" s="192">
        <v>0</v>
      </c>
      <c r="AG49" s="193">
        <v>0</v>
      </c>
      <c r="AH49" s="194" t="s">
        <v>29</v>
      </c>
      <c r="AI49" s="195">
        <v>0</v>
      </c>
      <c r="AJ49" s="196">
        <v>0</v>
      </c>
      <c r="AK49" s="192">
        <v>0</v>
      </c>
      <c r="AL49" s="193">
        <v>0</v>
      </c>
      <c r="AM49" s="177" t="s">
        <v>29</v>
      </c>
      <c r="AN49" s="195">
        <v>0</v>
      </c>
      <c r="AO49" s="196">
        <v>0</v>
      </c>
      <c r="AP49" s="192">
        <v>0</v>
      </c>
      <c r="AQ49" s="193">
        <v>0</v>
      </c>
      <c r="AR49" s="177" t="s">
        <v>29</v>
      </c>
      <c r="AS49" s="195">
        <v>0</v>
      </c>
      <c r="AT49" s="196">
        <v>0</v>
      </c>
      <c r="AU49" s="192">
        <v>0</v>
      </c>
      <c r="AV49" s="193">
        <v>0</v>
      </c>
      <c r="AW49" s="194" t="s">
        <v>29</v>
      </c>
      <c r="AX49" s="195">
        <v>0</v>
      </c>
      <c r="AY49" s="196">
        <v>0</v>
      </c>
      <c r="AZ49" s="230" t="s">
        <v>29</v>
      </c>
      <c r="BA49" s="177" t="s">
        <v>29</v>
      </c>
      <c r="BB49" s="177" t="s">
        <v>29</v>
      </c>
      <c r="BC49" s="248" t="s">
        <v>29</v>
      </c>
      <c r="BD49" s="249" t="s">
        <v>29</v>
      </c>
      <c r="BE49" s="192">
        <v>0</v>
      </c>
      <c r="BF49" s="193">
        <v>0</v>
      </c>
      <c r="BG49" s="177" t="s">
        <v>29</v>
      </c>
      <c r="BH49" s="193">
        <v>0</v>
      </c>
      <c r="BI49" s="274">
        <v>0</v>
      </c>
      <c r="BJ49" s="192" t="s">
        <v>29</v>
      </c>
      <c r="BK49" s="193" t="s">
        <v>29</v>
      </c>
      <c r="BL49" s="177" t="s">
        <v>29</v>
      </c>
      <c r="BM49" s="274" t="s">
        <v>29</v>
      </c>
      <c r="BN49" s="230" t="s">
        <v>29</v>
      </c>
      <c r="BO49" s="177" t="s">
        <v>29</v>
      </c>
      <c r="BP49" s="177" t="s">
        <v>29</v>
      </c>
      <c r="BQ49" s="177" t="s">
        <v>29</v>
      </c>
      <c r="BR49" s="249" t="s">
        <v>29</v>
      </c>
      <c r="BS49" s="285" t="s">
        <v>29</v>
      </c>
      <c r="BT49" s="286" t="s">
        <v>29</v>
      </c>
      <c r="BU49" s="177" t="s">
        <v>29</v>
      </c>
      <c r="BV49" s="299" t="s">
        <v>29</v>
      </c>
      <c r="BW49" s="274" t="s">
        <v>29</v>
      </c>
      <c r="BX49" s="285" t="s">
        <v>29</v>
      </c>
      <c r="BY49" s="286" t="s">
        <v>29</v>
      </c>
      <c r="BZ49" s="177" t="s">
        <v>29</v>
      </c>
      <c r="CA49" s="299" t="s">
        <v>29</v>
      </c>
      <c r="CB49" s="274" t="s">
        <v>29</v>
      </c>
    </row>
    <row r="50" s="163" customFormat="1" spans="1:81">
      <c r="A50" s="197" t="s">
        <v>73</v>
      </c>
      <c r="B50" s="198">
        <v>307.591834</v>
      </c>
      <c r="C50" s="199">
        <v>317.48700215</v>
      </c>
      <c r="D50" s="200">
        <v>0.968832840138366</v>
      </c>
      <c r="E50" s="199">
        <v>-9.8951681499999</v>
      </c>
      <c r="F50" s="201">
        <v>0</v>
      </c>
      <c r="G50" s="198">
        <v>1.6698</v>
      </c>
      <c r="H50" s="199">
        <v>0</v>
      </c>
      <c r="I50" s="200" t="s">
        <v>29</v>
      </c>
      <c r="J50" s="199">
        <v>1.6698</v>
      </c>
      <c r="K50" s="201">
        <v>0</v>
      </c>
      <c r="L50" s="198">
        <v>67.561966</v>
      </c>
      <c r="M50" s="199">
        <v>158.3333333</v>
      </c>
      <c r="N50" s="200">
        <v>0.426707153774044</v>
      </c>
      <c r="O50" s="199">
        <v>-90.7713673</v>
      </c>
      <c r="P50" s="201">
        <v>0</v>
      </c>
      <c r="Q50" s="198">
        <v>-15.666237</v>
      </c>
      <c r="R50" s="199">
        <v>25.19589107</v>
      </c>
      <c r="S50" s="200">
        <v>-0.621777453969599</v>
      </c>
      <c r="T50" s="199">
        <v>-40.86212807</v>
      </c>
      <c r="U50" s="201">
        <v>0</v>
      </c>
      <c r="V50" s="231">
        <v>-0.0509319015276588</v>
      </c>
      <c r="W50" s="232">
        <v>0.0793603860925808</v>
      </c>
      <c r="X50" s="232">
        <v>-0.641779911053385</v>
      </c>
      <c r="Y50" s="200">
        <v>-0.13029228762024</v>
      </c>
      <c r="Z50" s="250" t="s">
        <v>29</v>
      </c>
      <c r="AA50" s="198">
        <v>257.540305</v>
      </c>
      <c r="AB50" s="199">
        <v>174.22588846</v>
      </c>
      <c r="AC50" s="200">
        <v>1.4781976850652</v>
      </c>
      <c r="AD50" s="199">
        <v>83.31441654</v>
      </c>
      <c r="AE50" s="201">
        <v>0</v>
      </c>
      <c r="AF50" s="198">
        <v>10.726991</v>
      </c>
      <c r="AG50" s="199">
        <v>10.61929177</v>
      </c>
      <c r="AH50" s="200">
        <v>1.01014184677591</v>
      </c>
      <c r="AI50" s="199">
        <v>0.10769923</v>
      </c>
      <c r="AJ50" s="201">
        <v>0</v>
      </c>
      <c r="AK50" s="198">
        <v>0</v>
      </c>
      <c r="AL50" s="199">
        <v>0</v>
      </c>
      <c r="AM50" s="232" t="s">
        <v>29</v>
      </c>
      <c r="AN50" s="199">
        <v>0</v>
      </c>
      <c r="AO50" s="201">
        <v>0</v>
      </c>
      <c r="AP50" s="198">
        <v>0</v>
      </c>
      <c r="AQ50" s="199">
        <v>0</v>
      </c>
      <c r="AR50" s="232" t="s">
        <v>29</v>
      </c>
      <c r="AS50" s="199">
        <v>0</v>
      </c>
      <c r="AT50" s="201">
        <v>0</v>
      </c>
      <c r="AU50" s="198">
        <v>-29.907228</v>
      </c>
      <c r="AV50" s="199">
        <v>-25.69151138</v>
      </c>
      <c r="AW50" s="200">
        <v>0.835910135544545</v>
      </c>
      <c r="AX50" s="199">
        <v>-4.21571661999998</v>
      </c>
      <c r="AY50" s="201">
        <v>0</v>
      </c>
      <c r="AZ50" s="231">
        <v>-0.0972302405141222</v>
      </c>
      <c r="BA50" s="232">
        <v>-0.080921458850343</v>
      </c>
      <c r="BB50" s="232">
        <v>0.798461596028059</v>
      </c>
      <c r="BC50" s="200">
        <v>-0.0163087816637792</v>
      </c>
      <c r="BD50" s="250" t="s">
        <v>29</v>
      </c>
      <c r="BE50" s="198">
        <v>60.5833333333333</v>
      </c>
      <c r="BF50" s="199">
        <v>11.6666666666667</v>
      </c>
      <c r="BG50" s="232">
        <v>5.19285714285714</v>
      </c>
      <c r="BH50" s="199">
        <v>48.9166666666667</v>
      </c>
      <c r="BI50" s="275">
        <v>0</v>
      </c>
      <c r="BJ50" s="198">
        <v>5.07716919944979</v>
      </c>
      <c r="BK50" s="199">
        <v>27.2131716128571</v>
      </c>
      <c r="BL50" s="232">
        <v>0.186570285583729</v>
      </c>
      <c r="BM50" s="275">
        <v>-22.1360024134073</v>
      </c>
      <c r="BN50" s="231">
        <v>0.837279396045345</v>
      </c>
      <c r="BO50" s="232">
        <v>0.548765421198834</v>
      </c>
      <c r="BP50" s="232">
        <v>1.52575101072553</v>
      </c>
      <c r="BQ50" s="232">
        <v>0.28851397484651</v>
      </c>
      <c r="BR50" s="250" t="s">
        <v>29</v>
      </c>
      <c r="BS50" s="287">
        <v>1.19434445027935</v>
      </c>
      <c r="BT50" s="288">
        <v>1.82227225216814</v>
      </c>
      <c r="BU50" s="232">
        <v>0.655414935314036</v>
      </c>
      <c r="BV50" s="232">
        <v>-0.627927801888798</v>
      </c>
      <c r="BW50" s="275" t="s">
        <v>29</v>
      </c>
      <c r="BX50" s="287">
        <v>-0.116126398157368</v>
      </c>
      <c r="BY50" s="288">
        <v>-0.147460929067946</v>
      </c>
      <c r="BZ50" s="232">
        <v>1.2124937846834</v>
      </c>
      <c r="CA50" s="232">
        <v>0.0313345309105784</v>
      </c>
      <c r="CB50" s="275" t="s">
        <v>29</v>
      </c>
      <c r="CC50" s="159"/>
    </row>
    <row r="51" s="163" customFormat="1" spans="1:81">
      <c r="A51" s="197" t="s">
        <v>74</v>
      </c>
      <c r="B51" s="202">
        <v>0</v>
      </c>
      <c r="C51" s="202">
        <v>0</v>
      </c>
      <c r="D51" s="200" t="s">
        <v>29</v>
      </c>
      <c r="E51" s="202">
        <v>0</v>
      </c>
      <c r="F51" s="201">
        <v>8.335221</v>
      </c>
      <c r="G51" s="202">
        <v>0.070796</v>
      </c>
      <c r="H51" s="202">
        <v>0</v>
      </c>
      <c r="I51" s="200" t="s">
        <v>29</v>
      </c>
      <c r="J51" s="202">
        <v>0.070796</v>
      </c>
      <c r="K51" s="201">
        <v>0</v>
      </c>
      <c r="L51" s="202">
        <v>0</v>
      </c>
      <c r="M51" s="202">
        <v>0</v>
      </c>
      <c r="N51" s="200" t="s">
        <v>29</v>
      </c>
      <c r="O51" s="202">
        <v>0</v>
      </c>
      <c r="P51" s="201">
        <v>6.646018</v>
      </c>
      <c r="Q51" s="202"/>
      <c r="R51" s="202"/>
      <c r="S51" s="200"/>
      <c r="T51" s="202"/>
      <c r="U51" s="201"/>
      <c r="V51" s="231"/>
      <c r="W51" s="232"/>
      <c r="X51" s="232"/>
      <c r="Y51" s="200"/>
      <c r="Z51" s="250"/>
      <c r="AA51" s="202">
        <v>61.936932</v>
      </c>
      <c r="AB51" s="202">
        <v>61.48109282</v>
      </c>
      <c r="AC51" s="200">
        <v>1.00741429859314</v>
      </c>
      <c r="AD51" s="202">
        <v>0.455839180000019</v>
      </c>
      <c r="AE51" s="201">
        <v>45.345269</v>
      </c>
      <c r="AF51" s="202">
        <v>56.341671</v>
      </c>
      <c r="AG51" s="202">
        <v>44.21832132</v>
      </c>
      <c r="AH51" s="200">
        <v>1.27417028322413</v>
      </c>
      <c r="AI51" s="202">
        <v>12.12334968</v>
      </c>
      <c r="AJ51" s="201">
        <v>27.073734</v>
      </c>
      <c r="AK51" s="192">
        <v>0</v>
      </c>
      <c r="AL51" s="193">
        <v>0</v>
      </c>
      <c r="AM51" s="177" t="s">
        <v>29</v>
      </c>
      <c r="AN51" s="195">
        <v>0</v>
      </c>
      <c r="AO51" s="196">
        <v>0</v>
      </c>
      <c r="AP51" s="192">
        <v>0</v>
      </c>
      <c r="AQ51" s="193">
        <v>0</v>
      </c>
      <c r="AR51" s="177" t="s">
        <v>29</v>
      </c>
      <c r="AS51" s="195">
        <v>0</v>
      </c>
      <c r="AT51" s="196">
        <v>0</v>
      </c>
      <c r="AU51" s="202">
        <v>-118.349399</v>
      </c>
      <c r="AV51" s="202">
        <v>-105.69941414</v>
      </c>
      <c r="AW51" s="200">
        <v>0.880321144985298</v>
      </c>
      <c r="AX51" s="202">
        <v>-12.64998486</v>
      </c>
      <c r="AY51" s="201">
        <v>-70.7298</v>
      </c>
      <c r="AZ51" s="231" t="s">
        <v>29</v>
      </c>
      <c r="BA51" s="232" t="s">
        <v>29</v>
      </c>
      <c r="BB51" s="232" t="s">
        <v>29</v>
      </c>
      <c r="BC51" s="200" t="s">
        <v>29</v>
      </c>
      <c r="BD51" s="250">
        <v>-8.4856538296945</v>
      </c>
      <c r="BE51" s="198">
        <v>3.08333333333333</v>
      </c>
      <c r="BF51" s="199">
        <v>3.58333333333333</v>
      </c>
      <c r="BG51" s="232">
        <v>0.86046511627907</v>
      </c>
      <c r="BH51" s="199">
        <v>-0.5</v>
      </c>
      <c r="BI51" s="275">
        <v>6.5</v>
      </c>
      <c r="BJ51" s="198">
        <v>0</v>
      </c>
      <c r="BK51" s="199">
        <v>0</v>
      </c>
      <c r="BL51" s="232" t="s">
        <v>29</v>
      </c>
      <c r="BM51" s="275">
        <v>0</v>
      </c>
      <c r="BN51" s="231" t="s">
        <v>29</v>
      </c>
      <c r="BO51" s="232" t="s">
        <v>29</v>
      </c>
      <c r="BP51" s="232" t="s">
        <v>29</v>
      </c>
      <c r="BQ51" s="232" t="s">
        <v>29</v>
      </c>
      <c r="BR51" s="250">
        <v>5.44019996590372</v>
      </c>
      <c r="BS51" s="287">
        <v>0</v>
      </c>
      <c r="BT51" s="288">
        <v>0</v>
      </c>
      <c r="BU51" s="232" t="s">
        <v>29</v>
      </c>
      <c r="BV51" s="232">
        <v>0</v>
      </c>
      <c r="BW51" s="275">
        <v>0.183816772594292</v>
      </c>
      <c r="BX51" s="287">
        <v>-1.91080499434489</v>
      </c>
      <c r="BY51" s="288">
        <v>-1.71921820663564</v>
      </c>
      <c r="BZ51" s="232">
        <v>0.888561680553531</v>
      </c>
      <c r="CA51" s="232">
        <v>-0.191586787709248</v>
      </c>
      <c r="CB51" s="275">
        <v>-1.55980550032684</v>
      </c>
      <c r="CC51" s="159"/>
    </row>
    <row r="52" s="159" customFormat="1" ht="16.2" spans="1:80">
      <c r="A52" s="213" t="s">
        <v>75</v>
      </c>
      <c r="B52" s="214">
        <v>4257.282534</v>
      </c>
      <c r="C52" s="215">
        <v>4572.84076391</v>
      </c>
      <c r="D52" s="216">
        <v>0.930992954663879</v>
      </c>
      <c r="E52" s="215">
        <v>-315.55822991</v>
      </c>
      <c r="F52" s="217">
        <v>2662.456583</v>
      </c>
      <c r="G52" s="214">
        <v>296.661878</v>
      </c>
      <c r="H52" s="215">
        <v>306.03049143</v>
      </c>
      <c r="I52" s="216">
        <v>0.969386666713428</v>
      </c>
      <c r="J52" s="215">
        <v>-9.36861343000004</v>
      </c>
      <c r="K52" s="217">
        <v>388.625806</v>
      </c>
      <c r="L52" s="214">
        <v>3112.827019</v>
      </c>
      <c r="M52" s="215">
        <v>3267.55804965</v>
      </c>
      <c r="N52" s="216">
        <v>0.952646279484898</v>
      </c>
      <c r="O52" s="215">
        <v>-154.731030649999</v>
      </c>
      <c r="P52" s="217">
        <v>1671.2918</v>
      </c>
      <c r="Q52" s="214">
        <v>599.197991</v>
      </c>
      <c r="R52" s="215">
        <v>874.89444505</v>
      </c>
      <c r="S52" s="216">
        <v>0.684880324009551</v>
      </c>
      <c r="T52" s="215">
        <v>-275.69645405</v>
      </c>
      <c r="U52" s="217">
        <v>599.353195</v>
      </c>
      <c r="V52" s="237">
        <v>0.140746588044044</v>
      </c>
      <c r="W52" s="238">
        <v>0.191324056580952</v>
      </c>
      <c r="X52" s="238">
        <v>0.735645012756103</v>
      </c>
      <c r="Y52" s="216">
        <v>-0.0505774685369082</v>
      </c>
      <c r="Z52" s="257">
        <v>0.225112852103174</v>
      </c>
      <c r="AA52" s="214">
        <v>659.990427</v>
      </c>
      <c r="AB52" s="215">
        <v>605.0265882</v>
      </c>
      <c r="AC52" s="216">
        <v>1.09084532791116</v>
      </c>
      <c r="AD52" s="215">
        <v>54.9638388</v>
      </c>
      <c r="AE52" s="217">
        <v>312.953966</v>
      </c>
      <c r="AF52" s="214">
        <v>521.457398</v>
      </c>
      <c r="AG52" s="215">
        <v>480.09827137</v>
      </c>
      <c r="AH52" s="216">
        <v>1.08614721005343</v>
      </c>
      <c r="AI52" s="215">
        <v>41.35912663</v>
      </c>
      <c r="AJ52" s="217">
        <v>129.212886</v>
      </c>
      <c r="AK52" s="214">
        <v>23.022671</v>
      </c>
      <c r="AL52" s="215">
        <v>0.31</v>
      </c>
      <c r="AM52" s="238">
        <v>74.2666806451613</v>
      </c>
      <c r="AN52" s="215">
        <v>22.712671</v>
      </c>
      <c r="AO52" s="217">
        <v>3.819955</v>
      </c>
      <c r="AP52" s="214">
        <v>19.105659</v>
      </c>
      <c r="AQ52" s="215">
        <v>1</v>
      </c>
      <c r="AR52" s="238">
        <v>19.105659</v>
      </c>
      <c r="AS52" s="215">
        <v>18.105659</v>
      </c>
      <c r="AT52" s="217">
        <v>0.013172</v>
      </c>
      <c r="AU52" s="214">
        <v>-329.737176</v>
      </c>
      <c r="AV52" s="215">
        <v>-86.5626367400001</v>
      </c>
      <c r="AW52" s="216">
        <v>-1.80923211697444</v>
      </c>
      <c r="AX52" s="215">
        <v>-243.17453926</v>
      </c>
      <c r="AY52" s="217">
        <v>164.178908</v>
      </c>
      <c r="AZ52" s="237">
        <v>-0.0774525001257527</v>
      </c>
      <c r="BA52" s="238">
        <v>-0.0189297290697664</v>
      </c>
      <c r="BB52" s="238">
        <v>-2.09157996082763</v>
      </c>
      <c r="BC52" s="216">
        <v>-0.0585227710559863</v>
      </c>
      <c r="BD52" s="257">
        <v>0.0616644451775461</v>
      </c>
      <c r="BE52" s="214">
        <v>133.416666666667</v>
      </c>
      <c r="BF52" s="215">
        <v>92.6666666666667</v>
      </c>
      <c r="BG52" s="238">
        <v>1.43974820143885</v>
      </c>
      <c r="BH52" s="215">
        <v>40.75</v>
      </c>
      <c r="BI52" s="279">
        <v>192.66666666</v>
      </c>
      <c r="BJ52" s="214">
        <v>31.9096754578388</v>
      </c>
      <c r="BK52" s="215">
        <v>49.3472024882374</v>
      </c>
      <c r="BL52" s="238">
        <v>0.646635956018884</v>
      </c>
      <c r="BM52" s="279">
        <v>-17.4375270303986</v>
      </c>
      <c r="BN52" s="237">
        <v>0.155026221945363</v>
      </c>
      <c r="BO52" s="238">
        <v>0.132308693750069</v>
      </c>
      <c r="BP52" s="238">
        <v>1.17170094837613</v>
      </c>
      <c r="BQ52" s="238">
        <v>0.0227175281952936</v>
      </c>
      <c r="BR52" s="257">
        <v>0.11754331244244</v>
      </c>
      <c r="BS52" s="292">
        <v>6.45052164370257</v>
      </c>
      <c r="BT52" s="293">
        <v>7.55808232744704</v>
      </c>
      <c r="BU52" s="238">
        <v>0.853460092684835</v>
      </c>
      <c r="BV52" s="238">
        <v>-1.10756068374447</v>
      </c>
      <c r="BW52" s="279">
        <v>8.5075022918866</v>
      </c>
      <c r="BX52" s="292">
        <v>-0.499609028420044</v>
      </c>
      <c r="BY52" s="293">
        <v>-0.143072450745562</v>
      </c>
      <c r="BZ52" s="238">
        <v>-1.49200021259537</v>
      </c>
      <c r="CA52" s="238">
        <v>-0.356536577674481</v>
      </c>
      <c r="CB52" s="279">
        <v>0.524610408675889</v>
      </c>
    </row>
    <row r="53" s="159" customFormat="1" outlineLevel="2" spans="1:16384">
      <c r="A53" s="203" t="s">
        <v>76</v>
      </c>
      <c r="B53" s="192">
        <v>0</v>
      </c>
      <c r="C53" s="193">
        <v>0</v>
      </c>
      <c r="D53" s="194" t="s">
        <v>29</v>
      </c>
      <c r="E53" s="195">
        <v>0</v>
      </c>
      <c r="F53" s="196">
        <v>0</v>
      </c>
      <c r="G53" s="192">
        <v>0</v>
      </c>
      <c r="H53" s="193">
        <v>0</v>
      </c>
      <c r="I53" s="194" t="s">
        <v>29</v>
      </c>
      <c r="J53" s="195">
        <v>0</v>
      </c>
      <c r="K53" s="196">
        <v>0</v>
      </c>
      <c r="L53" s="192">
        <v>0</v>
      </c>
      <c r="M53" s="193">
        <v>0</v>
      </c>
      <c r="N53" s="194" t="s">
        <v>29</v>
      </c>
      <c r="O53" s="195">
        <v>0</v>
      </c>
      <c r="P53" s="196">
        <v>0</v>
      </c>
      <c r="Q53" s="192"/>
      <c r="R53" s="193"/>
      <c r="S53" s="194"/>
      <c r="T53" s="195"/>
      <c r="U53" s="196"/>
      <c r="V53" s="230"/>
      <c r="W53" s="177"/>
      <c r="X53" s="177"/>
      <c r="Y53" s="248"/>
      <c r="Z53" s="249"/>
      <c r="AA53" s="192">
        <v>8.90046</v>
      </c>
      <c r="AB53" s="193">
        <v>9.43423736</v>
      </c>
      <c r="AC53" s="194">
        <v>0.943421249685411</v>
      </c>
      <c r="AD53" s="195">
        <v>-0.533777360000004</v>
      </c>
      <c r="AE53" s="196">
        <v>10.788557</v>
      </c>
      <c r="AF53" s="192">
        <v>0.569067</v>
      </c>
      <c r="AG53" s="193">
        <v>0.563776</v>
      </c>
      <c r="AH53" s="194">
        <v>1.00938493302304</v>
      </c>
      <c r="AI53" s="195">
        <v>0.00529099999999993</v>
      </c>
      <c r="AJ53" s="196">
        <v>0</v>
      </c>
      <c r="AK53" s="192">
        <v>0.1691</v>
      </c>
      <c r="AL53" s="193">
        <v>0</v>
      </c>
      <c r="AM53" s="177" t="s">
        <v>29</v>
      </c>
      <c r="AN53" s="195">
        <v>0.1691</v>
      </c>
      <c r="AO53" s="196">
        <v>0</v>
      </c>
      <c r="AP53" s="192">
        <v>0</v>
      </c>
      <c r="AQ53" s="193">
        <v>0</v>
      </c>
      <c r="AR53" s="177" t="s">
        <v>29</v>
      </c>
      <c r="AS53" s="195">
        <v>0</v>
      </c>
      <c r="AT53" s="196">
        <v>0</v>
      </c>
      <c r="AU53" s="192">
        <v>-9.300427</v>
      </c>
      <c r="AV53" s="193">
        <v>-9.99801336</v>
      </c>
      <c r="AW53" s="194">
        <v>1.0697724972834</v>
      </c>
      <c r="AX53" s="195">
        <v>0.697586360000004</v>
      </c>
      <c r="AY53" s="196">
        <v>-10.788557</v>
      </c>
      <c r="AZ53" s="230" t="s">
        <v>29</v>
      </c>
      <c r="BA53" s="177" t="s">
        <v>29</v>
      </c>
      <c r="BB53" s="177" t="s">
        <v>29</v>
      </c>
      <c r="BC53" s="248" t="s">
        <v>29</v>
      </c>
      <c r="BD53" s="249" t="s">
        <v>29</v>
      </c>
      <c r="BE53" s="192">
        <v>0.666666666666667</v>
      </c>
      <c r="BF53" s="193">
        <v>0.666666666666667</v>
      </c>
      <c r="BG53" s="177">
        <v>1</v>
      </c>
      <c r="BH53" s="193">
        <v>0</v>
      </c>
      <c r="BI53" s="274">
        <v>0.83333333</v>
      </c>
      <c r="BJ53" s="192">
        <v>0</v>
      </c>
      <c r="BK53" s="193">
        <v>0</v>
      </c>
      <c r="BL53" s="177" t="s">
        <v>29</v>
      </c>
      <c r="BM53" s="274">
        <v>0</v>
      </c>
      <c r="BN53" s="230" t="s">
        <v>29</v>
      </c>
      <c r="BO53" s="177" t="s">
        <v>29</v>
      </c>
      <c r="BP53" s="177" t="s">
        <v>29</v>
      </c>
      <c r="BQ53" s="177" t="s">
        <v>29</v>
      </c>
      <c r="BR53" s="249" t="s">
        <v>29</v>
      </c>
      <c r="BS53" s="285">
        <v>0</v>
      </c>
      <c r="BT53" s="286">
        <v>0</v>
      </c>
      <c r="BU53" s="177" t="s">
        <v>29</v>
      </c>
      <c r="BV53" s="299">
        <v>0</v>
      </c>
      <c r="BW53" s="274">
        <v>0</v>
      </c>
      <c r="BX53" s="285">
        <v>-1.04493778973222</v>
      </c>
      <c r="BY53" s="286">
        <v>-1.05975851343219</v>
      </c>
      <c r="BZ53" s="177">
        <v>1.01398500083946</v>
      </c>
      <c r="CA53" s="299">
        <v>0.0148207236999709</v>
      </c>
      <c r="CB53" s="274">
        <v>-1</v>
      </c>
      <c r="XEI53" s="172"/>
      <c r="XEJ53" s="172"/>
      <c r="XEK53" s="172"/>
      <c r="XEL53" s="172"/>
      <c r="XEM53" s="172"/>
      <c r="XEN53" s="172"/>
      <c r="XEO53" s="172"/>
      <c r="XEP53" s="172"/>
      <c r="XEQ53" s="172"/>
      <c r="XER53" s="172"/>
      <c r="XES53" s="164"/>
      <c r="XET53" s="164"/>
      <c r="XEU53" s="164"/>
      <c r="XEV53" s="164"/>
      <c r="XEW53" s="164"/>
      <c r="XEX53" s="164"/>
      <c r="XEY53" s="164"/>
      <c r="XEZ53" s="164"/>
      <c r="XFA53" s="164"/>
      <c r="XFB53" s="164"/>
      <c r="XFC53" s="164"/>
      <c r="XFD53" s="164"/>
    </row>
    <row r="54" s="159" customFormat="1" outlineLevel="2" spans="1:80">
      <c r="A54" s="203" t="s">
        <v>77</v>
      </c>
      <c r="B54" s="192">
        <v>282.953776</v>
      </c>
      <c r="C54" s="193">
        <v>332.99548</v>
      </c>
      <c r="D54" s="194">
        <v>0.849722572810898</v>
      </c>
      <c r="E54" s="195">
        <v>-50.041704</v>
      </c>
      <c r="F54" s="196">
        <v>322.205593</v>
      </c>
      <c r="G54" s="192">
        <v>129.340067</v>
      </c>
      <c r="H54" s="193">
        <v>185.51538378</v>
      </c>
      <c r="I54" s="194">
        <v>0.697193215811054</v>
      </c>
      <c r="J54" s="195">
        <v>-56.17531678</v>
      </c>
      <c r="K54" s="196">
        <v>168.231672</v>
      </c>
      <c r="L54" s="192">
        <v>0</v>
      </c>
      <c r="M54" s="193">
        <v>0</v>
      </c>
      <c r="N54" s="194" t="s">
        <v>29</v>
      </c>
      <c r="O54" s="195">
        <v>0</v>
      </c>
      <c r="P54" s="196">
        <v>0</v>
      </c>
      <c r="Q54" s="192">
        <v>153.613709</v>
      </c>
      <c r="R54" s="193">
        <v>147.48009622</v>
      </c>
      <c r="S54" s="194">
        <v>1.04158942757164</v>
      </c>
      <c r="T54" s="195">
        <v>6.13361278000005</v>
      </c>
      <c r="U54" s="196">
        <v>153.973921</v>
      </c>
      <c r="V54" s="230">
        <v>0.542893299292814</v>
      </c>
      <c r="W54" s="177">
        <v>0.442889183420748</v>
      </c>
      <c r="X54" s="177">
        <v>1.22579940900716</v>
      </c>
      <c r="Y54" s="248">
        <v>0.100004115872067</v>
      </c>
      <c r="Z54" s="249">
        <v>0.477874761782922</v>
      </c>
      <c r="AA54" s="192">
        <v>96.876877</v>
      </c>
      <c r="AB54" s="193">
        <v>100.664332</v>
      </c>
      <c r="AC54" s="194">
        <v>0.962375402242773</v>
      </c>
      <c r="AD54" s="195">
        <v>-3.78745499999999</v>
      </c>
      <c r="AE54" s="196">
        <v>104.499281</v>
      </c>
      <c r="AF54" s="192">
        <v>25.27137</v>
      </c>
      <c r="AG54" s="193">
        <v>30.23545336</v>
      </c>
      <c r="AH54" s="194">
        <v>0.835819119333357</v>
      </c>
      <c r="AI54" s="195">
        <v>-4.96408336</v>
      </c>
      <c r="AJ54" s="196">
        <v>20.598907</v>
      </c>
      <c r="AK54" s="192">
        <v>0</v>
      </c>
      <c r="AL54" s="193">
        <v>0</v>
      </c>
      <c r="AM54" s="177" t="s">
        <v>29</v>
      </c>
      <c r="AN54" s="195">
        <v>0</v>
      </c>
      <c r="AO54" s="196">
        <v>5</v>
      </c>
      <c r="AP54" s="192">
        <v>0.067794</v>
      </c>
      <c r="AQ54" s="193">
        <v>0</v>
      </c>
      <c r="AR54" s="177" t="s">
        <v>29</v>
      </c>
      <c r="AS54" s="195">
        <v>0.067794</v>
      </c>
      <c r="AT54" s="196">
        <v>0</v>
      </c>
      <c r="AU54" s="192">
        <v>31.397668</v>
      </c>
      <c r="AV54" s="193">
        <v>16.5803108599999</v>
      </c>
      <c r="AW54" s="194">
        <v>1.89367185362893</v>
      </c>
      <c r="AX54" s="195">
        <v>14.81735714</v>
      </c>
      <c r="AY54" s="196">
        <v>33.8757330000001</v>
      </c>
      <c r="AZ54" s="230">
        <v>0.110963947694411</v>
      </c>
      <c r="BA54" s="177">
        <v>0.0497913991505228</v>
      </c>
      <c r="BB54" s="177">
        <v>2.22857661338174</v>
      </c>
      <c r="BC54" s="248">
        <v>0.0611725485438878</v>
      </c>
      <c r="BD54" s="249">
        <v>0.105137011076031</v>
      </c>
      <c r="BE54" s="192">
        <v>18.4166666666667</v>
      </c>
      <c r="BF54" s="193">
        <v>19</v>
      </c>
      <c r="BG54" s="177">
        <v>0.969298245614035</v>
      </c>
      <c r="BH54" s="193">
        <v>-0.583333333333332</v>
      </c>
      <c r="BI54" s="274">
        <v>59.8333333333333</v>
      </c>
      <c r="BJ54" s="192">
        <v>15.3640059366516</v>
      </c>
      <c r="BK54" s="193">
        <v>17.5260778947368</v>
      </c>
      <c r="BL54" s="177">
        <v>0.876636862447443</v>
      </c>
      <c r="BM54" s="274">
        <v>-2.16207195808526</v>
      </c>
      <c r="BN54" s="230">
        <v>0.342377042531498</v>
      </c>
      <c r="BO54" s="177">
        <v>0.302299394574365</v>
      </c>
      <c r="BP54" s="177">
        <v>1.13257601132004</v>
      </c>
      <c r="BQ54" s="177">
        <v>0.0400776479571333</v>
      </c>
      <c r="BR54" s="249">
        <v>0.324324851182828</v>
      </c>
      <c r="BS54" s="285">
        <v>2.92075658054089</v>
      </c>
      <c r="BT54" s="286">
        <v>3.30797883802577</v>
      </c>
      <c r="BU54" s="177">
        <v>0.882942945996602</v>
      </c>
      <c r="BV54" s="299">
        <v>-0.38722225748488</v>
      </c>
      <c r="BW54" s="274">
        <v>3.08332832452694</v>
      </c>
      <c r="BX54" s="285">
        <v>0.324098680431245</v>
      </c>
      <c r="BY54" s="286">
        <v>0.164708894705624</v>
      </c>
      <c r="BZ54" s="177">
        <v>1.9677060003984</v>
      </c>
      <c r="CA54" s="299">
        <v>0.159389785725621</v>
      </c>
      <c r="CB54" s="274">
        <v>0.324171924206828</v>
      </c>
    </row>
    <row r="55" s="159" customFormat="1" outlineLevel="2" spans="1:16384">
      <c r="A55" s="203" t="s">
        <v>78</v>
      </c>
      <c r="B55" s="192">
        <v>80.409244</v>
      </c>
      <c r="C55" s="193">
        <v>88.26</v>
      </c>
      <c r="D55" s="194">
        <v>0.911049671425334</v>
      </c>
      <c r="E55" s="195">
        <v>-7.85075599999999</v>
      </c>
      <c r="F55" s="196">
        <v>109.771095</v>
      </c>
      <c r="G55" s="192">
        <v>0</v>
      </c>
      <c r="H55" s="193">
        <v>0</v>
      </c>
      <c r="I55" s="194" t="s">
        <v>29</v>
      </c>
      <c r="J55" s="195">
        <v>0</v>
      </c>
      <c r="K55" s="196">
        <v>0</v>
      </c>
      <c r="L55" s="192">
        <v>0</v>
      </c>
      <c r="M55" s="193">
        <v>0</v>
      </c>
      <c r="N55" s="194" t="s">
        <v>29</v>
      </c>
      <c r="O55" s="195">
        <v>0</v>
      </c>
      <c r="P55" s="196">
        <v>0</v>
      </c>
      <c r="Q55" s="192">
        <v>5.379158</v>
      </c>
      <c r="R55" s="193">
        <v>5.71599999999998</v>
      </c>
      <c r="S55" s="194">
        <v>0.941070328901334</v>
      </c>
      <c r="T55" s="195">
        <v>-0.336841999999976</v>
      </c>
      <c r="U55" s="196">
        <v>43.36307</v>
      </c>
      <c r="V55" s="230">
        <v>0.0668972587281134</v>
      </c>
      <c r="W55" s="177">
        <v>0.0647631996374346</v>
      </c>
      <c r="X55" s="177">
        <v>1.03295172416783</v>
      </c>
      <c r="Y55" s="248">
        <v>0.00213405909067882</v>
      </c>
      <c r="Z55" s="249">
        <v>0.395031770431005</v>
      </c>
      <c r="AA55" s="192">
        <v>75.030086</v>
      </c>
      <c r="AB55" s="255">
        <v>82.544</v>
      </c>
      <c r="AC55" s="194">
        <v>0.908970803450281</v>
      </c>
      <c r="AD55" s="195">
        <v>-7.51391400000001</v>
      </c>
      <c r="AE55" s="258">
        <v>66.408025</v>
      </c>
      <c r="AF55" s="192">
        <v>3.534931</v>
      </c>
      <c r="AG55" s="193">
        <v>0.85427068</v>
      </c>
      <c r="AH55" s="194">
        <v>4.13795191940803</v>
      </c>
      <c r="AI55" s="195">
        <v>2.68066032</v>
      </c>
      <c r="AJ55" s="196">
        <v>3.064199</v>
      </c>
      <c r="AK55" s="192">
        <v>0</v>
      </c>
      <c r="AL55" s="193">
        <v>0</v>
      </c>
      <c r="AM55" s="177" t="s">
        <v>29</v>
      </c>
      <c r="AN55" s="195">
        <v>0</v>
      </c>
      <c r="AO55" s="196">
        <v>0</v>
      </c>
      <c r="AP55" s="192">
        <v>0</v>
      </c>
      <c r="AQ55" s="193">
        <v>0</v>
      </c>
      <c r="AR55" s="177" t="s">
        <v>29</v>
      </c>
      <c r="AS55" s="195">
        <v>0</v>
      </c>
      <c r="AT55" s="196">
        <v>0</v>
      </c>
      <c r="AU55" s="192">
        <v>1.844227</v>
      </c>
      <c r="AV55" s="193">
        <v>4.86172931999998</v>
      </c>
      <c r="AW55" s="194">
        <v>0.3793355982229</v>
      </c>
      <c r="AX55" s="195">
        <v>-3.01750231999998</v>
      </c>
      <c r="AY55" s="196">
        <v>40.298871</v>
      </c>
      <c r="AZ55" s="266">
        <v>0.0229355097530827</v>
      </c>
      <c r="BA55" s="177">
        <v>0.0550841753908903</v>
      </c>
      <c r="BB55" s="177">
        <v>0.416372026817627</v>
      </c>
      <c r="BC55" s="248">
        <v>-0.0321486656378077</v>
      </c>
      <c r="BD55" s="249">
        <v>0.36711732719802</v>
      </c>
      <c r="BE55" s="192">
        <v>17.9166666666667</v>
      </c>
      <c r="BF55" s="193">
        <v>18.6666666666667</v>
      </c>
      <c r="BG55" s="177">
        <v>0.959821428571429</v>
      </c>
      <c r="BH55" s="193">
        <v>-0.75</v>
      </c>
      <c r="BI55" s="274">
        <v>53.6666666633333</v>
      </c>
      <c r="BJ55" s="192">
        <v>4.48795780465116</v>
      </c>
      <c r="BK55" s="193">
        <v>4.72821428571428</v>
      </c>
      <c r="BL55" s="177">
        <v>0.949186634415232</v>
      </c>
      <c r="BM55" s="274">
        <v>-0.240256481063122</v>
      </c>
      <c r="BN55" s="230">
        <v>0.933102741271887</v>
      </c>
      <c r="BO55" s="177">
        <v>0.935236800362565</v>
      </c>
      <c r="BP55" s="177">
        <v>0.99771816176411</v>
      </c>
      <c r="BQ55" s="177">
        <v>-0.00213405909067887</v>
      </c>
      <c r="BR55" s="249">
        <v>0.604968229568995</v>
      </c>
      <c r="BS55" s="285">
        <v>1.07169334711945</v>
      </c>
      <c r="BT55" s="286">
        <v>1.06924791626284</v>
      </c>
      <c r="BU55" s="177">
        <v>1.00228705692984</v>
      </c>
      <c r="BV55" s="299">
        <v>0.0024454308566062</v>
      </c>
      <c r="BW55" s="274">
        <v>1.65297936506921</v>
      </c>
      <c r="BX55" s="285">
        <v>0.0245798332151719</v>
      </c>
      <c r="BY55" s="286">
        <v>0.0588986397557664</v>
      </c>
      <c r="BZ55" s="177">
        <v>0.417324293346952</v>
      </c>
      <c r="CA55" s="299">
        <v>-0.0343188065405945</v>
      </c>
      <c r="CB55" s="274">
        <v>0.606837366417688</v>
      </c>
      <c r="XEI55" s="172"/>
      <c r="XEJ55" s="172"/>
      <c r="XEK55" s="172"/>
      <c r="XEL55" s="172"/>
      <c r="XEM55" s="172"/>
      <c r="XEN55" s="172"/>
      <c r="XEO55" s="172"/>
      <c r="XEP55" s="172"/>
      <c r="XEQ55" s="172"/>
      <c r="XER55" s="172"/>
      <c r="XES55" s="164"/>
      <c r="XET55" s="164"/>
      <c r="XEU55" s="164"/>
      <c r="XEV55" s="164"/>
      <c r="XEW55" s="164"/>
      <c r="XEX55" s="164"/>
      <c r="XEY55" s="164"/>
      <c r="XEZ55" s="164"/>
      <c r="XFA55" s="164"/>
      <c r="XFB55" s="164"/>
      <c r="XFC55" s="164"/>
      <c r="XFD55" s="164"/>
    </row>
    <row r="56" s="159" customFormat="1" outlineLevel="2" spans="1:16384">
      <c r="A56" s="203" t="s">
        <v>79</v>
      </c>
      <c r="B56" s="192">
        <v>174.695061</v>
      </c>
      <c r="C56" s="193">
        <v>177.879738</v>
      </c>
      <c r="D56" s="194">
        <v>0.982096460025144</v>
      </c>
      <c r="E56" s="195">
        <v>-3.18467699999999</v>
      </c>
      <c r="F56" s="196">
        <v>163.727075</v>
      </c>
      <c r="G56" s="192">
        <v>0</v>
      </c>
      <c r="H56" s="193">
        <v>0</v>
      </c>
      <c r="I56" s="194" t="s">
        <v>29</v>
      </c>
      <c r="J56" s="195">
        <v>0</v>
      </c>
      <c r="K56" s="196">
        <v>0</v>
      </c>
      <c r="L56" s="192">
        <v>126.645945</v>
      </c>
      <c r="M56" s="193">
        <v>124.21984027</v>
      </c>
      <c r="N56" s="194">
        <v>1.01953073458094</v>
      </c>
      <c r="O56" s="195">
        <v>2.42610473000001</v>
      </c>
      <c r="P56" s="196">
        <v>116.452238</v>
      </c>
      <c r="Q56" s="192">
        <v>48.049116</v>
      </c>
      <c r="R56" s="193">
        <v>53.65989773</v>
      </c>
      <c r="S56" s="194">
        <v>0.895438083795245</v>
      </c>
      <c r="T56" s="195">
        <v>-5.61078173</v>
      </c>
      <c r="U56" s="196">
        <v>47.274837</v>
      </c>
      <c r="V56" s="230">
        <v>0.275045646539486</v>
      </c>
      <c r="W56" s="177">
        <v>0.30166391255872</v>
      </c>
      <c r="X56" s="177">
        <v>0.911761848497366</v>
      </c>
      <c r="Y56" s="248">
        <v>-0.0266182660192336</v>
      </c>
      <c r="Z56" s="249">
        <v>0.288741718497078</v>
      </c>
      <c r="AA56" s="192">
        <v>11.596971</v>
      </c>
      <c r="AB56" s="193">
        <v>12.668972</v>
      </c>
      <c r="AC56" s="194">
        <v>0.915383742264171</v>
      </c>
      <c r="AD56" s="195">
        <v>-1.072001</v>
      </c>
      <c r="AE56" s="196">
        <v>12.364947</v>
      </c>
      <c r="AF56" s="192">
        <v>0.553551</v>
      </c>
      <c r="AG56" s="193">
        <v>0.901584</v>
      </c>
      <c r="AH56" s="194">
        <v>0.613976068785604</v>
      </c>
      <c r="AI56" s="195">
        <v>-0.348033</v>
      </c>
      <c r="AJ56" s="196">
        <v>1.428511</v>
      </c>
      <c r="AK56" s="192">
        <v>0.0785</v>
      </c>
      <c r="AL56" s="193">
        <v>0.04</v>
      </c>
      <c r="AM56" s="177">
        <v>1.9625</v>
      </c>
      <c r="AN56" s="195">
        <v>0.0385</v>
      </c>
      <c r="AO56" s="196">
        <v>0.0303</v>
      </c>
      <c r="AP56" s="192">
        <v>0</v>
      </c>
      <c r="AQ56" s="193">
        <v>0</v>
      </c>
      <c r="AR56" s="177" t="s">
        <v>29</v>
      </c>
      <c r="AS56" s="195">
        <v>0</v>
      </c>
      <c r="AT56" s="196">
        <v>0</v>
      </c>
      <c r="AU56" s="192">
        <v>35.977094</v>
      </c>
      <c r="AV56" s="193">
        <v>40.12934173</v>
      </c>
      <c r="AW56" s="194">
        <v>0.896528386686796</v>
      </c>
      <c r="AX56" s="195">
        <v>-4.15224773</v>
      </c>
      <c r="AY56" s="196">
        <v>33.511679</v>
      </c>
      <c r="AZ56" s="230">
        <v>0.205942250422294</v>
      </c>
      <c r="BA56" s="177">
        <v>0.2255981607641</v>
      </c>
      <c r="BB56" s="177">
        <v>0.912872027523491</v>
      </c>
      <c r="BC56" s="248">
        <v>-0.0196559103418056</v>
      </c>
      <c r="BD56" s="249">
        <v>0.204680130027364</v>
      </c>
      <c r="BE56" s="192">
        <v>2.66666666666667</v>
      </c>
      <c r="BF56" s="193">
        <v>2.66666666666667</v>
      </c>
      <c r="BG56" s="177">
        <v>1</v>
      </c>
      <c r="BH56" s="193">
        <v>0</v>
      </c>
      <c r="BI56" s="274">
        <v>8</v>
      </c>
      <c r="BJ56" s="192">
        <v>65.510647875</v>
      </c>
      <c r="BK56" s="193">
        <v>66.70490175</v>
      </c>
      <c r="BL56" s="177">
        <v>0.982096460025144</v>
      </c>
      <c r="BM56" s="274">
        <v>-1.194253875</v>
      </c>
      <c r="BN56" s="230">
        <v>0.0663840805436394</v>
      </c>
      <c r="BO56" s="177">
        <v>0.0712221197447457</v>
      </c>
      <c r="BP56" s="177">
        <v>0.932071114726079</v>
      </c>
      <c r="BQ56" s="177">
        <v>-0.00483803920110633</v>
      </c>
      <c r="BR56" s="249">
        <v>0.075521699755523</v>
      </c>
      <c r="BS56" s="285">
        <v>15.063852535287</v>
      </c>
      <c r="BT56" s="286">
        <v>14.0405818246342</v>
      </c>
      <c r="BU56" s="177">
        <v>1.0728795090854</v>
      </c>
      <c r="BV56" s="299">
        <v>1.02327071065278</v>
      </c>
      <c r="BW56" s="274">
        <v>13.2412273987102</v>
      </c>
      <c r="BX56" s="285">
        <v>3.10228369114659</v>
      </c>
      <c r="BY56" s="286">
        <v>3.16752943569533</v>
      </c>
      <c r="BZ56" s="177">
        <v>0.9794016927472</v>
      </c>
      <c r="CA56" s="299">
        <v>-0.0652457445487413</v>
      </c>
      <c r="CB56" s="274">
        <v>2.71021614568991</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64" customFormat="1" outlineLevel="2" spans="1:81">
      <c r="A57" s="203" t="s">
        <v>80</v>
      </c>
      <c r="B57" s="192">
        <v>508.961362</v>
      </c>
      <c r="C57" s="193">
        <v>701.25</v>
      </c>
      <c r="D57" s="194">
        <v>0.725791603565062</v>
      </c>
      <c r="E57" s="195">
        <v>-192.288638</v>
      </c>
      <c r="F57" s="196">
        <v>0</v>
      </c>
      <c r="G57" s="192">
        <v>0.273466</v>
      </c>
      <c r="H57" s="193">
        <v>0</v>
      </c>
      <c r="I57" s="194" t="s">
        <v>29</v>
      </c>
      <c r="J57" s="195">
        <v>0.273466</v>
      </c>
      <c r="K57" s="196">
        <v>0</v>
      </c>
      <c r="L57" s="192">
        <v>447.792552</v>
      </c>
      <c r="M57" s="193">
        <v>582.0375</v>
      </c>
      <c r="N57" s="194">
        <v>0.769353438567103</v>
      </c>
      <c r="O57" s="195">
        <v>-134.244948</v>
      </c>
      <c r="P57" s="196">
        <v>0</v>
      </c>
      <c r="Q57" s="192">
        <v>61.16881</v>
      </c>
      <c r="R57" s="193">
        <v>119.2125</v>
      </c>
      <c r="S57" s="194">
        <v>0.513107350319807</v>
      </c>
      <c r="T57" s="195">
        <v>-58.04369</v>
      </c>
      <c r="U57" s="196">
        <v>0</v>
      </c>
      <c r="V57" s="230">
        <v>0.120183602463717</v>
      </c>
      <c r="W57" s="177">
        <v>0.17</v>
      </c>
      <c r="X57" s="177">
        <v>0.70696236743363</v>
      </c>
      <c r="Y57" s="248">
        <v>-0.0498163975362829</v>
      </c>
      <c r="Z57" s="249" t="s">
        <v>29</v>
      </c>
      <c r="AA57" s="252">
        <v>26.55541</v>
      </c>
      <c r="AB57" s="193">
        <v>61.24057588</v>
      </c>
      <c r="AC57" s="194">
        <v>0.433624433121513</v>
      </c>
      <c r="AD57" s="195">
        <v>-34.68516588</v>
      </c>
      <c r="AE57" s="196">
        <v>0</v>
      </c>
      <c r="AF57" s="252">
        <v>29.942144</v>
      </c>
      <c r="AG57" s="193">
        <v>15.43359332</v>
      </c>
      <c r="AH57" s="194">
        <v>1.94006304165076</v>
      </c>
      <c r="AI57" s="195">
        <v>14.50855068</v>
      </c>
      <c r="AJ57" s="196">
        <v>0</v>
      </c>
      <c r="AK57" s="192">
        <v>0.074227</v>
      </c>
      <c r="AL57" s="193">
        <v>0</v>
      </c>
      <c r="AM57" s="177" t="s">
        <v>29</v>
      </c>
      <c r="AN57" s="195">
        <v>0.074227</v>
      </c>
      <c r="AO57" s="196">
        <v>0</v>
      </c>
      <c r="AP57" s="192">
        <v>0.001583</v>
      </c>
      <c r="AQ57" s="193">
        <v>0</v>
      </c>
      <c r="AR57" s="177" t="s">
        <v>29</v>
      </c>
      <c r="AS57" s="195">
        <v>0.001583</v>
      </c>
      <c r="AT57" s="196">
        <v>0</v>
      </c>
      <c r="AU57" s="252">
        <v>4.47043400000002</v>
      </c>
      <c r="AV57" s="193">
        <v>42.5383307999999</v>
      </c>
      <c r="AW57" s="194">
        <v>0.105091899844834</v>
      </c>
      <c r="AX57" s="195">
        <v>-38.0678967999999</v>
      </c>
      <c r="AY57" s="196">
        <v>0</v>
      </c>
      <c r="AZ57" s="230">
        <v>0.00878344474408261</v>
      </c>
      <c r="BA57" s="177">
        <v>0.0606607212834224</v>
      </c>
      <c r="BB57" s="177">
        <v>0.144796246372411</v>
      </c>
      <c r="BC57" s="248">
        <v>-0.0518772765393398</v>
      </c>
      <c r="BD57" s="249" t="s">
        <v>29</v>
      </c>
      <c r="BE57" s="192">
        <v>19.8333333333333</v>
      </c>
      <c r="BF57" s="193">
        <v>6.66666666666667</v>
      </c>
      <c r="BG57" s="177">
        <v>2.975</v>
      </c>
      <c r="BH57" s="193">
        <v>13.1666666666667</v>
      </c>
      <c r="BI57" s="274">
        <v>8.41666666333333</v>
      </c>
      <c r="BJ57" s="192">
        <v>25.6619174117647</v>
      </c>
      <c r="BK57" s="193">
        <v>105.1875</v>
      </c>
      <c r="BL57" s="177">
        <v>0.24396356422355</v>
      </c>
      <c r="BM57" s="274">
        <v>-79.5255825882353</v>
      </c>
      <c r="BN57" s="230">
        <v>0.0521756895172723</v>
      </c>
      <c r="BO57" s="177">
        <v>0.0873305894901961</v>
      </c>
      <c r="BP57" s="177">
        <v>0.597450330083133</v>
      </c>
      <c r="BQ57" s="177">
        <v>-0.0351548999729238</v>
      </c>
      <c r="BR57" s="249" t="s">
        <v>29</v>
      </c>
      <c r="BS57" s="285">
        <v>19.1660140814998</v>
      </c>
      <c r="BT57" s="286">
        <v>11.45074143937</v>
      </c>
      <c r="BU57" s="177">
        <v>1.67377930791477</v>
      </c>
      <c r="BV57" s="299">
        <v>7.71527264212975</v>
      </c>
      <c r="BW57" s="274" t="s">
        <v>29</v>
      </c>
      <c r="BX57" s="285">
        <v>0.168343625649162</v>
      </c>
      <c r="BY57" s="286">
        <v>0.694610234942159</v>
      </c>
      <c r="BZ57" s="177">
        <v>0.242356961041872</v>
      </c>
      <c r="CA57" s="299">
        <v>-0.526266609292997</v>
      </c>
      <c r="CB57" s="274" t="s">
        <v>29</v>
      </c>
      <c r="CC57" s="159"/>
    </row>
    <row r="58" s="164" customFormat="1" outlineLevel="2" spans="1:81">
      <c r="A58" s="203" t="s">
        <v>81</v>
      </c>
      <c r="B58" s="192">
        <v>0</v>
      </c>
      <c r="C58" s="193">
        <v>0</v>
      </c>
      <c r="D58" s="194" t="s">
        <v>29</v>
      </c>
      <c r="E58" s="195">
        <v>0</v>
      </c>
      <c r="F58" s="196">
        <v>0</v>
      </c>
      <c r="G58" s="192">
        <v>0</v>
      </c>
      <c r="H58" s="193">
        <v>0</v>
      </c>
      <c r="I58" s="194" t="s">
        <v>29</v>
      </c>
      <c r="J58" s="195">
        <v>0</v>
      </c>
      <c r="K58" s="196">
        <v>0</v>
      </c>
      <c r="L58" s="192">
        <v>0</v>
      </c>
      <c r="M58" s="193">
        <v>0</v>
      </c>
      <c r="N58" s="194" t="s">
        <v>29</v>
      </c>
      <c r="O58" s="195">
        <v>0</v>
      </c>
      <c r="P58" s="196">
        <v>0</v>
      </c>
      <c r="Q58" s="192">
        <v>0</v>
      </c>
      <c r="R58" s="193">
        <v>0</v>
      </c>
      <c r="S58" s="194" t="s">
        <v>29</v>
      </c>
      <c r="T58" s="195">
        <v>0</v>
      </c>
      <c r="U58" s="196">
        <v>0</v>
      </c>
      <c r="V58" s="230" t="s">
        <v>29</v>
      </c>
      <c r="W58" s="177" t="s">
        <v>29</v>
      </c>
      <c r="X58" s="177" t="s">
        <v>29</v>
      </c>
      <c r="Y58" s="248" t="s">
        <v>29</v>
      </c>
      <c r="Z58" s="249" t="s">
        <v>29</v>
      </c>
      <c r="AA58" s="192">
        <v>0</v>
      </c>
      <c r="AB58" s="193">
        <v>0</v>
      </c>
      <c r="AC58" s="194" t="s">
        <v>29</v>
      </c>
      <c r="AD58" s="195">
        <v>0</v>
      </c>
      <c r="AE58" s="196">
        <v>0</v>
      </c>
      <c r="AF58" s="192">
        <v>0</v>
      </c>
      <c r="AG58" s="193">
        <v>0</v>
      </c>
      <c r="AH58" s="194" t="s">
        <v>29</v>
      </c>
      <c r="AI58" s="195">
        <v>0</v>
      </c>
      <c r="AJ58" s="196">
        <v>0</v>
      </c>
      <c r="AK58" s="192">
        <v>0</v>
      </c>
      <c r="AL58" s="193">
        <v>0</v>
      </c>
      <c r="AM58" s="177" t="s">
        <v>29</v>
      </c>
      <c r="AN58" s="195">
        <v>0</v>
      </c>
      <c r="AO58" s="196">
        <v>0</v>
      </c>
      <c r="AP58" s="192">
        <v>0</v>
      </c>
      <c r="AQ58" s="193">
        <v>0</v>
      </c>
      <c r="AR58" s="177" t="s">
        <v>29</v>
      </c>
      <c r="AS58" s="195">
        <v>0</v>
      </c>
      <c r="AT58" s="196">
        <v>0</v>
      </c>
      <c r="AU58" s="192">
        <v>0</v>
      </c>
      <c r="AV58" s="193">
        <v>0</v>
      </c>
      <c r="AW58" s="194" t="s">
        <v>29</v>
      </c>
      <c r="AX58" s="195">
        <v>0</v>
      </c>
      <c r="AY58" s="196">
        <v>0</v>
      </c>
      <c r="AZ58" s="230" t="s">
        <v>29</v>
      </c>
      <c r="BA58" s="177" t="s">
        <v>29</v>
      </c>
      <c r="BB58" s="177" t="s">
        <v>29</v>
      </c>
      <c r="BC58" s="248" t="s">
        <v>29</v>
      </c>
      <c r="BD58" s="249" t="s">
        <v>29</v>
      </c>
      <c r="BE58" s="192">
        <v>0</v>
      </c>
      <c r="BF58" s="193">
        <v>0</v>
      </c>
      <c r="BG58" s="177" t="s">
        <v>29</v>
      </c>
      <c r="BH58" s="193">
        <v>0</v>
      </c>
      <c r="BI58" s="274">
        <v>0</v>
      </c>
      <c r="BJ58" s="192" t="s">
        <v>29</v>
      </c>
      <c r="BK58" s="193" t="s">
        <v>29</v>
      </c>
      <c r="BL58" s="177" t="s">
        <v>29</v>
      </c>
      <c r="BM58" s="274" t="s">
        <v>29</v>
      </c>
      <c r="BN58" s="230" t="s">
        <v>29</v>
      </c>
      <c r="BO58" s="177" t="s">
        <v>29</v>
      </c>
      <c r="BP58" s="177" t="s">
        <v>29</v>
      </c>
      <c r="BQ58" s="177" t="s">
        <v>29</v>
      </c>
      <c r="BR58" s="249" t="s">
        <v>29</v>
      </c>
      <c r="BS58" s="285" t="s">
        <v>29</v>
      </c>
      <c r="BT58" s="286" t="s">
        <v>29</v>
      </c>
      <c r="BU58" s="177" t="s">
        <v>29</v>
      </c>
      <c r="BV58" s="299" t="s">
        <v>29</v>
      </c>
      <c r="BW58" s="274" t="s">
        <v>29</v>
      </c>
      <c r="BX58" s="285" t="s">
        <v>29</v>
      </c>
      <c r="BY58" s="286" t="s">
        <v>29</v>
      </c>
      <c r="BZ58" s="177" t="s">
        <v>29</v>
      </c>
      <c r="CA58" s="299" t="s">
        <v>29</v>
      </c>
      <c r="CB58" s="274" t="s">
        <v>29</v>
      </c>
      <c r="CC58" s="159"/>
    </row>
    <row r="59" s="164" customFormat="1" outlineLevel="2" spans="1:81">
      <c r="A59" s="203" t="s">
        <v>82</v>
      </c>
      <c r="B59" s="192">
        <v>0.823359</v>
      </c>
      <c r="C59" s="193">
        <v>0</v>
      </c>
      <c r="D59" s="194" t="s">
        <v>29</v>
      </c>
      <c r="E59" s="195">
        <v>0.823359</v>
      </c>
      <c r="F59" s="196">
        <v>0</v>
      </c>
      <c r="G59" s="192">
        <v>0</v>
      </c>
      <c r="H59" s="193">
        <v>0</v>
      </c>
      <c r="I59" s="194" t="s">
        <v>29</v>
      </c>
      <c r="J59" s="195">
        <v>0</v>
      </c>
      <c r="K59" s="196">
        <v>0</v>
      </c>
      <c r="L59" s="192">
        <v>0</v>
      </c>
      <c r="M59" s="193">
        <v>0</v>
      </c>
      <c r="N59" s="194" t="s">
        <v>29</v>
      </c>
      <c r="O59" s="195">
        <v>0</v>
      </c>
      <c r="P59" s="196">
        <v>0</v>
      </c>
      <c r="Q59" s="192">
        <v>0.823359</v>
      </c>
      <c r="R59" s="193">
        <v>0</v>
      </c>
      <c r="S59" s="194" t="s">
        <v>29</v>
      </c>
      <c r="T59" s="195">
        <v>0.823359</v>
      </c>
      <c r="U59" s="196">
        <v>0</v>
      </c>
      <c r="V59" s="230">
        <v>1</v>
      </c>
      <c r="W59" s="177" t="s">
        <v>29</v>
      </c>
      <c r="X59" s="177" t="s">
        <v>29</v>
      </c>
      <c r="Y59" s="248" t="s">
        <v>29</v>
      </c>
      <c r="Z59" s="249" t="s">
        <v>29</v>
      </c>
      <c r="AA59" s="192">
        <v>0</v>
      </c>
      <c r="AB59" s="193">
        <v>0</v>
      </c>
      <c r="AC59" s="194" t="s">
        <v>29</v>
      </c>
      <c r="AD59" s="195">
        <v>0</v>
      </c>
      <c r="AE59" s="196">
        <v>0</v>
      </c>
      <c r="AF59" s="192">
        <v>0.713595</v>
      </c>
      <c r="AG59" s="193">
        <v>0</v>
      </c>
      <c r="AH59" s="194" t="s">
        <v>29</v>
      </c>
      <c r="AI59" s="195">
        <v>0.713595</v>
      </c>
      <c r="AJ59" s="196">
        <v>0</v>
      </c>
      <c r="AK59" s="192">
        <v>0.002174</v>
      </c>
      <c r="AL59" s="193">
        <v>0</v>
      </c>
      <c r="AM59" s="177" t="s">
        <v>29</v>
      </c>
      <c r="AN59" s="195">
        <v>0.002174</v>
      </c>
      <c r="AO59" s="196">
        <v>0</v>
      </c>
      <c r="AP59" s="192">
        <v>0</v>
      </c>
      <c r="AQ59" s="193">
        <v>0</v>
      </c>
      <c r="AR59" s="177" t="s">
        <v>29</v>
      </c>
      <c r="AS59" s="195">
        <v>0</v>
      </c>
      <c r="AT59" s="196">
        <v>0</v>
      </c>
      <c r="AU59" s="192">
        <v>0.111938</v>
      </c>
      <c r="AV59" s="193">
        <v>0</v>
      </c>
      <c r="AW59" s="194" t="s">
        <v>29</v>
      </c>
      <c r="AX59" s="195">
        <v>0.111938</v>
      </c>
      <c r="AY59" s="196">
        <v>0</v>
      </c>
      <c r="AZ59" s="230">
        <v>0.135952846814087</v>
      </c>
      <c r="BA59" s="177" t="s">
        <v>29</v>
      </c>
      <c r="BB59" s="177" t="s">
        <v>29</v>
      </c>
      <c r="BC59" s="248" t="s">
        <v>29</v>
      </c>
      <c r="BD59" s="249" t="s">
        <v>29</v>
      </c>
      <c r="BE59" s="192">
        <v>0</v>
      </c>
      <c r="BF59" s="193">
        <v>0</v>
      </c>
      <c r="BG59" s="177" t="s">
        <v>29</v>
      </c>
      <c r="BH59" s="193">
        <v>0</v>
      </c>
      <c r="BI59" s="274">
        <v>0</v>
      </c>
      <c r="BJ59" s="192" t="s">
        <v>29</v>
      </c>
      <c r="BK59" s="193" t="s">
        <v>29</v>
      </c>
      <c r="BL59" s="177" t="s">
        <v>29</v>
      </c>
      <c r="BM59" s="274" t="s">
        <v>29</v>
      </c>
      <c r="BN59" s="230">
        <v>0</v>
      </c>
      <c r="BO59" s="177" t="s">
        <v>29</v>
      </c>
      <c r="BP59" s="177" t="s">
        <v>29</v>
      </c>
      <c r="BQ59" s="177" t="s">
        <v>29</v>
      </c>
      <c r="BR59" s="249" t="s">
        <v>29</v>
      </c>
      <c r="BS59" s="285" t="s">
        <v>29</v>
      </c>
      <c r="BT59" s="286" t="s">
        <v>29</v>
      </c>
      <c r="BU59" s="177" t="s">
        <v>29</v>
      </c>
      <c r="BV59" s="299" t="s">
        <v>29</v>
      </c>
      <c r="BW59" s="274" t="s">
        <v>29</v>
      </c>
      <c r="BX59" s="285" t="s">
        <v>29</v>
      </c>
      <c r="BY59" s="286" t="s">
        <v>29</v>
      </c>
      <c r="BZ59" s="177" t="s">
        <v>29</v>
      </c>
      <c r="CA59" s="299" t="s">
        <v>29</v>
      </c>
      <c r="CB59" s="274" t="s">
        <v>29</v>
      </c>
      <c r="CC59" s="159"/>
    </row>
    <row r="60" s="159" customFormat="1" outlineLevel="2" spans="1:80">
      <c r="A60" s="203" t="s">
        <v>83</v>
      </c>
      <c r="B60" s="192">
        <v>0</v>
      </c>
      <c r="C60" s="193">
        <v>0</v>
      </c>
      <c r="D60" s="194" t="s">
        <v>29</v>
      </c>
      <c r="E60" s="195">
        <v>0</v>
      </c>
      <c r="F60" s="196">
        <v>33.814683</v>
      </c>
      <c r="G60" s="192">
        <v>0</v>
      </c>
      <c r="H60" s="193">
        <v>0</v>
      </c>
      <c r="I60" s="194" t="s">
        <v>29</v>
      </c>
      <c r="J60" s="195">
        <v>0</v>
      </c>
      <c r="K60" s="196">
        <v>0</v>
      </c>
      <c r="L60" s="192">
        <v>0</v>
      </c>
      <c r="M60" s="193">
        <v>0</v>
      </c>
      <c r="N60" s="194" t="s">
        <v>29</v>
      </c>
      <c r="O60" s="195">
        <v>0</v>
      </c>
      <c r="P60" s="196">
        <v>23.740515</v>
      </c>
      <c r="Q60" s="192">
        <v>0</v>
      </c>
      <c r="R60" s="193">
        <v>0</v>
      </c>
      <c r="S60" s="194" t="s">
        <v>29</v>
      </c>
      <c r="T60" s="195">
        <v>0</v>
      </c>
      <c r="U60" s="196">
        <v>10.074168</v>
      </c>
      <c r="V60" s="230" t="s">
        <v>29</v>
      </c>
      <c r="W60" s="177" t="s">
        <v>29</v>
      </c>
      <c r="X60" s="177" t="s">
        <v>29</v>
      </c>
      <c r="Y60" s="248" t="s">
        <v>29</v>
      </c>
      <c r="Z60" s="249">
        <v>0.297922887521968</v>
      </c>
      <c r="AA60" s="192">
        <v>0</v>
      </c>
      <c r="AB60" s="193">
        <v>0</v>
      </c>
      <c r="AC60" s="194" t="s">
        <v>29</v>
      </c>
      <c r="AD60" s="195">
        <v>0</v>
      </c>
      <c r="AE60" s="196">
        <v>7.876524</v>
      </c>
      <c r="AF60" s="192">
        <v>0.746469</v>
      </c>
      <c r="AG60" s="193">
        <v>0.746468</v>
      </c>
      <c r="AH60" s="194">
        <v>1.00000133964215</v>
      </c>
      <c r="AI60" s="195">
        <v>1.00000000002876e-6</v>
      </c>
      <c r="AJ60" s="196">
        <v>12.123864</v>
      </c>
      <c r="AK60" s="192">
        <v>0</v>
      </c>
      <c r="AL60" s="193">
        <v>0</v>
      </c>
      <c r="AM60" s="177" t="s">
        <v>29</v>
      </c>
      <c r="AN60" s="195">
        <v>0</v>
      </c>
      <c r="AO60" s="196">
        <v>0.01608</v>
      </c>
      <c r="AP60" s="192">
        <v>0</v>
      </c>
      <c r="AQ60" s="193">
        <v>0</v>
      </c>
      <c r="AR60" s="177" t="s">
        <v>29</v>
      </c>
      <c r="AS60" s="195">
        <v>0</v>
      </c>
      <c r="AT60" s="196">
        <v>0</v>
      </c>
      <c r="AU60" s="192">
        <v>-0.746469</v>
      </c>
      <c r="AV60" s="193">
        <v>-0.746468</v>
      </c>
      <c r="AW60" s="194">
        <v>0.999998660357845</v>
      </c>
      <c r="AX60" s="195">
        <v>-1.00000000002876e-6</v>
      </c>
      <c r="AY60" s="196">
        <v>-9.91014</v>
      </c>
      <c r="AZ60" s="230" t="s">
        <v>29</v>
      </c>
      <c r="BA60" s="177" t="s">
        <v>29</v>
      </c>
      <c r="BB60" s="177" t="s">
        <v>29</v>
      </c>
      <c r="BC60" s="248" t="s">
        <v>29</v>
      </c>
      <c r="BD60" s="249">
        <v>-0.293072095337993</v>
      </c>
      <c r="BE60" s="192">
        <v>0</v>
      </c>
      <c r="BF60" s="193">
        <v>0</v>
      </c>
      <c r="BG60" s="177" t="s">
        <v>29</v>
      </c>
      <c r="BH60" s="193">
        <v>0</v>
      </c>
      <c r="BI60" s="274">
        <v>1.5</v>
      </c>
      <c r="BJ60" s="192" t="s">
        <v>29</v>
      </c>
      <c r="BK60" s="193" t="s">
        <v>29</v>
      </c>
      <c r="BL60" s="177" t="s">
        <v>29</v>
      </c>
      <c r="BM60" s="274" t="s">
        <v>29</v>
      </c>
      <c r="BN60" s="230" t="s">
        <v>29</v>
      </c>
      <c r="BO60" s="177" t="s">
        <v>29</v>
      </c>
      <c r="BP60" s="177" t="s">
        <v>29</v>
      </c>
      <c r="BQ60" s="177" t="s">
        <v>29</v>
      </c>
      <c r="BR60" s="249">
        <v>0.232932066818429</v>
      </c>
      <c r="BS60" s="285" t="s">
        <v>29</v>
      </c>
      <c r="BT60" s="286" t="s">
        <v>29</v>
      </c>
      <c r="BU60" s="177" t="s">
        <v>29</v>
      </c>
      <c r="BV60" s="299" t="s">
        <v>29</v>
      </c>
      <c r="BW60" s="274">
        <v>4.2930971834784</v>
      </c>
      <c r="BX60" s="285" t="s">
        <v>29</v>
      </c>
      <c r="BY60" s="286" t="s">
        <v>29</v>
      </c>
      <c r="BZ60" s="177" t="s">
        <v>29</v>
      </c>
      <c r="CA60" s="299" t="s">
        <v>29</v>
      </c>
      <c r="CB60" s="274">
        <v>-1.25818698705165</v>
      </c>
    </row>
    <row r="61" s="163" customFormat="1" spans="1:81">
      <c r="A61" s="197" t="s">
        <v>84</v>
      </c>
      <c r="B61" s="198">
        <v>1047.842802</v>
      </c>
      <c r="C61" s="199">
        <v>1300.385218</v>
      </c>
      <c r="D61" s="200">
        <v>0.805794150453039</v>
      </c>
      <c r="E61" s="199">
        <v>-252.542416</v>
      </c>
      <c r="F61" s="201">
        <v>629.518446</v>
      </c>
      <c r="G61" s="198">
        <v>129.613533</v>
      </c>
      <c r="H61" s="199">
        <v>185.51538378</v>
      </c>
      <c r="I61" s="200">
        <v>0.698667303805418</v>
      </c>
      <c r="J61" s="199">
        <v>-55.90185078</v>
      </c>
      <c r="K61" s="201">
        <v>168.231672</v>
      </c>
      <c r="L61" s="198">
        <v>574.438497</v>
      </c>
      <c r="M61" s="199">
        <v>706.25734027</v>
      </c>
      <c r="N61" s="200">
        <v>0.81335579008693</v>
      </c>
      <c r="O61" s="199">
        <v>-131.81884327</v>
      </c>
      <c r="P61" s="201">
        <v>140.192753</v>
      </c>
      <c r="Q61" s="198">
        <v>269.034152</v>
      </c>
      <c r="R61" s="199">
        <v>326.06849395</v>
      </c>
      <c r="S61" s="200">
        <v>0.825084781240025</v>
      </c>
      <c r="T61" s="199">
        <v>-57.0343419499999</v>
      </c>
      <c r="U61" s="201">
        <v>254.685996</v>
      </c>
      <c r="V61" s="231">
        <v>0.256750489182632</v>
      </c>
      <c r="W61" s="232">
        <v>0.250747616503589</v>
      </c>
      <c r="X61" s="232">
        <v>1.02393989926105</v>
      </c>
      <c r="Y61" s="200">
        <v>0.00600287267904315</v>
      </c>
      <c r="Z61" s="250">
        <v>0.404572729549533</v>
      </c>
      <c r="AA61" s="198">
        <v>218.959804</v>
      </c>
      <c r="AB61" s="199">
        <v>266.55211724</v>
      </c>
      <c r="AC61" s="200">
        <v>0.821452128263725</v>
      </c>
      <c r="AD61" s="199">
        <v>-47.59231324</v>
      </c>
      <c r="AE61" s="201">
        <v>201.937334</v>
      </c>
      <c r="AF61" s="198">
        <v>61.331127</v>
      </c>
      <c r="AG61" s="199">
        <v>48.73514536</v>
      </c>
      <c r="AH61" s="200">
        <v>1.25845786540607</v>
      </c>
      <c r="AI61" s="199">
        <v>12.59598164</v>
      </c>
      <c r="AJ61" s="201">
        <v>37.215481</v>
      </c>
      <c r="AK61" s="198">
        <v>0.324001</v>
      </c>
      <c r="AL61" s="199">
        <v>0.04</v>
      </c>
      <c r="AM61" s="232">
        <v>8.100025</v>
      </c>
      <c r="AN61" s="199">
        <v>0.284001</v>
      </c>
      <c r="AO61" s="201">
        <v>5.04638</v>
      </c>
      <c r="AP61" s="198">
        <v>0.069377</v>
      </c>
      <c r="AQ61" s="199">
        <v>0</v>
      </c>
      <c r="AR61" s="232" t="s">
        <v>29</v>
      </c>
      <c r="AS61" s="199">
        <v>0.069377</v>
      </c>
      <c r="AT61" s="201">
        <v>0</v>
      </c>
      <c r="AU61" s="198">
        <v>63.754465</v>
      </c>
      <c r="AV61" s="199">
        <v>93.3652313499998</v>
      </c>
      <c r="AW61" s="200">
        <v>0.682850179645596</v>
      </c>
      <c r="AX61" s="199">
        <v>-29.6107663499998</v>
      </c>
      <c r="AY61" s="201">
        <v>86.9875860000001</v>
      </c>
      <c r="AZ61" s="231">
        <v>0.0608435395827627</v>
      </c>
      <c r="BA61" s="232">
        <v>0.0717981333974221</v>
      </c>
      <c r="BB61" s="232">
        <v>0.847425088977972</v>
      </c>
      <c r="BC61" s="200">
        <v>-0.0109545938146594</v>
      </c>
      <c r="BD61" s="250">
        <v>0.138181155060228</v>
      </c>
      <c r="BE61" s="198">
        <v>59.5</v>
      </c>
      <c r="BF61" s="199">
        <v>47.6666666666667</v>
      </c>
      <c r="BG61" s="232">
        <v>1.24825174825175</v>
      </c>
      <c r="BH61" s="199">
        <v>11.8333333333333</v>
      </c>
      <c r="BI61" s="275">
        <v>132.24999999</v>
      </c>
      <c r="BJ61" s="198">
        <v>17.610803394958</v>
      </c>
      <c r="BK61" s="199">
        <v>27.2808087692308</v>
      </c>
      <c r="BL61" s="232">
        <v>0.645538170951174</v>
      </c>
      <c r="BM61" s="275">
        <v>-9.67000537427278</v>
      </c>
      <c r="BN61" s="231">
        <v>0.208962454656438</v>
      </c>
      <c r="BO61" s="232">
        <v>0.204979350388156</v>
      </c>
      <c r="BP61" s="232">
        <v>1.01943173427343</v>
      </c>
      <c r="BQ61" s="232">
        <v>0.00398310426828249</v>
      </c>
      <c r="BR61" s="250">
        <v>0.320780646354563</v>
      </c>
      <c r="BS61" s="287">
        <v>4.78554868454303</v>
      </c>
      <c r="BT61" s="288">
        <v>4.87854019493362</v>
      </c>
      <c r="BU61" s="232">
        <v>0.980938660608523</v>
      </c>
      <c r="BV61" s="232">
        <v>-0.0929915103905925</v>
      </c>
      <c r="BW61" s="275">
        <v>3.11739505286328</v>
      </c>
      <c r="BX61" s="287">
        <v>0.291169720813232</v>
      </c>
      <c r="BY61" s="288">
        <v>0.35027007970053</v>
      </c>
      <c r="BZ61" s="232">
        <v>0.83127203174811</v>
      </c>
      <c r="CA61" s="232">
        <v>-0.059100358887298</v>
      </c>
      <c r="CB61" s="275">
        <v>0.43076524918369</v>
      </c>
      <c r="CC61" s="159"/>
    </row>
    <row r="62" s="164" customFormat="1" outlineLevel="2" spans="1:81">
      <c r="A62" s="203" t="s">
        <v>85</v>
      </c>
      <c r="B62" s="192">
        <v>165.483867</v>
      </c>
      <c r="C62" s="193">
        <v>281.5696</v>
      </c>
      <c r="D62" s="194">
        <v>0.587719224660617</v>
      </c>
      <c r="E62" s="195">
        <v>-116.085733</v>
      </c>
      <c r="F62" s="196">
        <v>0</v>
      </c>
      <c r="G62" s="192">
        <v>107.635211</v>
      </c>
      <c r="H62" s="193">
        <v>197.09872</v>
      </c>
      <c r="I62" s="194">
        <v>0.546097970600722</v>
      </c>
      <c r="J62" s="195">
        <v>-89.463509</v>
      </c>
      <c r="K62" s="196">
        <v>0</v>
      </c>
      <c r="L62" s="192">
        <v>0</v>
      </c>
      <c r="M62" s="193">
        <v>0</v>
      </c>
      <c r="N62" s="194" t="s">
        <v>29</v>
      </c>
      <c r="O62" s="195">
        <v>0</v>
      </c>
      <c r="P62" s="196">
        <v>0</v>
      </c>
      <c r="Q62" s="192">
        <v>57.848656</v>
      </c>
      <c r="R62" s="193">
        <v>84.4708800000001</v>
      </c>
      <c r="S62" s="194">
        <v>0.684835484133703</v>
      </c>
      <c r="T62" s="195">
        <v>-26.6222240000001</v>
      </c>
      <c r="U62" s="196">
        <v>0</v>
      </c>
      <c r="V62" s="230">
        <v>0.349572783430303</v>
      </c>
      <c r="W62" s="177">
        <v>0.3</v>
      </c>
      <c r="X62" s="177">
        <v>1.16524261143434</v>
      </c>
      <c r="Y62" s="248">
        <v>0.0495727834303025</v>
      </c>
      <c r="Z62" s="249" t="s">
        <v>29</v>
      </c>
      <c r="AA62" s="192">
        <v>47.971058</v>
      </c>
      <c r="AB62" s="193">
        <v>35.69281819</v>
      </c>
      <c r="AC62" s="194">
        <v>1.3439974883642</v>
      </c>
      <c r="AD62" s="195">
        <v>12.27823981</v>
      </c>
      <c r="AE62" s="196">
        <v>0</v>
      </c>
      <c r="AF62" s="192">
        <v>3.928303</v>
      </c>
      <c r="AG62" s="193">
        <v>38.31818181</v>
      </c>
      <c r="AH62" s="194">
        <v>0.102517990531973</v>
      </c>
      <c r="AI62" s="195">
        <v>-34.38987881</v>
      </c>
      <c r="AJ62" s="196">
        <v>0</v>
      </c>
      <c r="AK62" s="192">
        <v>0.0766</v>
      </c>
      <c r="AL62" s="193">
        <v>0</v>
      </c>
      <c r="AM62" s="177" t="s">
        <v>29</v>
      </c>
      <c r="AN62" s="195">
        <v>0.0766</v>
      </c>
      <c r="AO62" s="196">
        <v>0</v>
      </c>
      <c r="AP62" s="192">
        <v>0.005</v>
      </c>
      <c r="AQ62" s="193">
        <v>0</v>
      </c>
      <c r="AR62" s="177" t="s">
        <v>29</v>
      </c>
      <c r="AS62" s="195">
        <v>0.005</v>
      </c>
      <c r="AT62" s="196">
        <v>0</v>
      </c>
      <c r="AU62" s="192">
        <v>6.02089499999999</v>
      </c>
      <c r="AV62" s="193">
        <v>10.4598800000001</v>
      </c>
      <c r="AW62" s="194">
        <v>0.575617980320994</v>
      </c>
      <c r="AX62" s="195">
        <v>-4.43898500000006</v>
      </c>
      <c r="AY62" s="196">
        <v>0</v>
      </c>
      <c r="AZ62" s="230">
        <v>0.0363835768957465</v>
      </c>
      <c r="BA62" s="177">
        <v>0.037148470573528</v>
      </c>
      <c r="BB62" s="177">
        <v>0.979409820485946</v>
      </c>
      <c r="BC62" s="248">
        <v>-0.000764893677781479</v>
      </c>
      <c r="BD62" s="249" t="s">
        <v>29</v>
      </c>
      <c r="BE62" s="192">
        <v>9.66666666666667</v>
      </c>
      <c r="BF62" s="193">
        <v>6.5</v>
      </c>
      <c r="BG62" s="177">
        <v>1.48717948717949</v>
      </c>
      <c r="BH62" s="193">
        <v>3.16666666666667</v>
      </c>
      <c r="BI62" s="274">
        <v>0</v>
      </c>
      <c r="BJ62" s="192">
        <v>17.1190207241379</v>
      </c>
      <c r="BK62" s="193">
        <v>43.3184</v>
      </c>
      <c r="BL62" s="177">
        <v>0.395190513133863</v>
      </c>
      <c r="BM62" s="274">
        <v>-26.1993792758621</v>
      </c>
      <c r="BN62" s="230">
        <v>0.289883593305201</v>
      </c>
      <c r="BO62" s="177">
        <v>0.126763749318108</v>
      </c>
      <c r="BP62" s="177">
        <v>2.28680198293718</v>
      </c>
      <c r="BQ62" s="177">
        <v>0.163119843987093</v>
      </c>
      <c r="BR62" s="249" t="s">
        <v>29</v>
      </c>
      <c r="BS62" s="285">
        <v>3.44966056408429</v>
      </c>
      <c r="BT62" s="286">
        <v>7.88869061840813</v>
      </c>
      <c r="BU62" s="177">
        <v>0.437291906978144</v>
      </c>
      <c r="BV62" s="299">
        <v>-4.43903005432384</v>
      </c>
      <c r="BW62" s="274" t="s">
        <v>29</v>
      </c>
      <c r="BX62" s="285">
        <v>0.125510990397585</v>
      </c>
      <c r="BY62" s="286">
        <v>0.293052791301601</v>
      </c>
      <c r="BZ62" s="177">
        <v>0.428287988113421</v>
      </c>
      <c r="CA62" s="299">
        <v>-0.167541800904016</v>
      </c>
      <c r="CB62" s="274" t="s">
        <v>29</v>
      </c>
      <c r="CC62" s="159"/>
    </row>
    <row r="63" s="164" customFormat="1" outlineLevel="2" spans="1:81">
      <c r="A63" s="203" t="s">
        <v>86</v>
      </c>
      <c r="B63" s="192">
        <v>88.153689</v>
      </c>
      <c r="C63" s="193">
        <v>39.99996</v>
      </c>
      <c r="D63" s="194">
        <v>2.20384442884443</v>
      </c>
      <c r="E63" s="195">
        <v>48.153729</v>
      </c>
      <c r="F63" s="196">
        <v>0</v>
      </c>
      <c r="G63" s="192">
        <v>0</v>
      </c>
      <c r="H63" s="193">
        <v>0</v>
      </c>
      <c r="I63" s="194" t="s">
        <v>29</v>
      </c>
      <c r="J63" s="195">
        <v>0</v>
      </c>
      <c r="K63" s="196">
        <v>0</v>
      </c>
      <c r="L63" s="192">
        <v>67.247759</v>
      </c>
      <c r="M63" s="193">
        <v>27.999972</v>
      </c>
      <c r="N63" s="194">
        <v>2.40170808027951</v>
      </c>
      <c r="O63" s="195">
        <v>39.247787</v>
      </c>
      <c r="P63" s="196">
        <v>0</v>
      </c>
      <c r="Q63" s="192">
        <v>20.90593</v>
      </c>
      <c r="R63" s="193">
        <v>11.999988</v>
      </c>
      <c r="S63" s="194">
        <v>1.74216257549591</v>
      </c>
      <c r="T63" s="195">
        <v>8.905942</v>
      </c>
      <c r="U63" s="196">
        <v>0</v>
      </c>
      <c r="V63" s="230">
        <v>0.237153206373473</v>
      </c>
      <c r="W63" s="177">
        <v>0.3</v>
      </c>
      <c r="X63" s="177">
        <v>0.790510687911578</v>
      </c>
      <c r="Y63" s="248">
        <v>-0.0628467936265266</v>
      </c>
      <c r="Z63" s="249" t="s">
        <v>29</v>
      </c>
      <c r="AA63" s="192">
        <v>3.213699</v>
      </c>
      <c r="AB63" s="193">
        <v>3.96</v>
      </c>
      <c r="AC63" s="194">
        <v>0.811540151515152</v>
      </c>
      <c r="AD63" s="195">
        <v>-0.746301</v>
      </c>
      <c r="AE63" s="196">
        <v>0</v>
      </c>
      <c r="AF63" s="192">
        <v>1.04133</v>
      </c>
      <c r="AG63" s="193">
        <v>0</v>
      </c>
      <c r="AH63" s="194" t="s">
        <v>29</v>
      </c>
      <c r="AI63" s="195">
        <v>1.04133</v>
      </c>
      <c r="AJ63" s="196">
        <v>0</v>
      </c>
      <c r="AK63" s="192">
        <v>0.0979</v>
      </c>
      <c r="AL63" s="193">
        <v>0</v>
      </c>
      <c r="AM63" s="177" t="s">
        <v>29</v>
      </c>
      <c r="AN63" s="195">
        <v>0.0979</v>
      </c>
      <c r="AO63" s="196">
        <v>0</v>
      </c>
      <c r="AP63" s="192">
        <v>0.005</v>
      </c>
      <c r="AQ63" s="193">
        <v>0</v>
      </c>
      <c r="AR63" s="177" t="s">
        <v>29</v>
      </c>
      <c r="AS63" s="195">
        <v>0.005</v>
      </c>
      <c r="AT63" s="196">
        <v>0</v>
      </c>
      <c r="AU63" s="192">
        <v>16.743801</v>
      </c>
      <c r="AV63" s="193">
        <v>8.039988</v>
      </c>
      <c r="AW63" s="194">
        <v>2.08256542173943</v>
      </c>
      <c r="AX63" s="195">
        <v>8.70381299999999</v>
      </c>
      <c r="AY63" s="196">
        <v>0</v>
      </c>
      <c r="AZ63" s="230">
        <v>0.189938744367238</v>
      </c>
      <c r="BA63" s="177">
        <v>0.200999900999901</v>
      </c>
      <c r="BB63" s="177">
        <v>0.944969342882072</v>
      </c>
      <c r="BC63" s="248">
        <v>-0.0110611566326631</v>
      </c>
      <c r="BD63" s="249" t="s">
        <v>29</v>
      </c>
      <c r="BE63" s="192">
        <v>1.33333333333333</v>
      </c>
      <c r="BF63" s="193">
        <v>0.666666666666667</v>
      </c>
      <c r="BG63" s="177">
        <v>2</v>
      </c>
      <c r="BH63" s="193">
        <v>0.666666666666667</v>
      </c>
      <c r="BI63" s="274">
        <v>0</v>
      </c>
      <c r="BJ63" s="192">
        <v>66.11526675</v>
      </c>
      <c r="BK63" s="193">
        <v>59.99994</v>
      </c>
      <c r="BL63" s="177">
        <v>1.10192221442221</v>
      </c>
      <c r="BM63" s="274">
        <v>6.11532675</v>
      </c>
      <c r="BN63" s="230">
        <v>0.0364556382887164</v>
      </c>
      <c r="BO63" s="177">
        <v>0.099000099000099</v>
      </c>
      <c r="BP63" s="177">
        <v>0.368238402354325</v>
      </c>
      <c r="BQ63" s="177">
        <v>-0.0625444607113826</v>
      </c>
      <c r="BR63" s="249" t="s">
        <v>29</v>
      </c>
      <c r="BS63" s="285">
        <v>27.4305991320282</v>
      </c>
      <c r="BT63" s="286">
        <v>10.101</v>
      </c>
      <c r="BU63" s="177">
        <v>2.71563202970282</v>
      </c>
      <c r="BV63" s="299">
        <v>17.3295991320282</v>
      </c>
      <c r="BW63" s="274" t="s">
        <v>29</v>
      </c>
      <c r="BX63" s="285">
        <v>5.21013355637849</v>
      </c>
      <c r="BY63" s="286">
        <v>2.0303</v>
      </c>
      <c r="BZ63" s="177">
        <v>2.56618901461778</v>
      </c>
      <c r="CA63" s="299">
        <v>3.17983355637849</v>
      </c>
      <c r="CB63" s="274" t="s">
        <v>29</v>
      </c>
      <c r="CC63" s="159"/>
    </row>
    <row r="64" s="164" customFormat="1" outlineLevel="2" spans="1:81">
      <c r="A64" s="203" t="s">
        <v>87</v>
      </c>
      <c r="B64" s="192">
        <v>147.209414</v>
      </c>
      <c r="C64" s="193">
        <v>244.3644444</v>
      </c>
      <c r="D64" s="194">
        <v>0.602417484922778</v>
      </c>
      <c r="E64" s="195">
        <v>-97.1550304</v>
      </c>
      <c r="F64" s="196">
        <v>0</v>
      </c>
      <c r="G64" s="192">
        <v>0.25979</v>
      </c>
      <c r="H64" s="193">
        <v>0</v>
      </c>
      <c r="I64" s="194" t="s">
        <v>29</v>
      </c>
      <c r="J64" s="195">
        <v>0.25979</v>
      </c>
      <c r="K64" s="196">
        <v>0</v>
      </c>
      <c r="L64" s="192">
        <v>126.735383</v>
      </c>
      <c r="M64" s="193">
        <v>197.6166667</v>
      </c>
      <c r="N64" s="194">
        <v>0.641319303256925</v>
      </c>
      <c r="O64" s="195">
        <v>-70.8812837</v>
      </c>
      <c r="P64" s="196">
        <v>0</v>
      </c>
      <c r="Q64" s="192">
        <v>20.474031</v>
      </c>
      <c r="R64" s="193">
        <v>46.7477777</v>
      </c>
      <c r="S64" s="194">
        <v>0.437968006337978</v>
      </c>
      <c r="T64" s="195">
        <v>-26.2737467</v>
      </c>
      <c r="U64" s="196">
        <v>0</v>
      </c>
      <c r="V64" s="230">
        <v>0.139080989752462</v>
      </c>
      <c r="W64" s="177">
        <v>0.191303517231331</v>
      </c>
      <c r="X64" s="177">
        <v>0.727017421139627</v>
      </c>
      <c r="Y64" s="248">
        <v>-0.0522225274788685</v>
      </c>
      <c r="Z64" s="249" t="s">
        <v>29</v>
      </c>
      <c r="AA64" s="252">
        <v>25.016765</v>
      </c>
      <c r="AB64" s="259">
        <v>17.80666667</v>
      </c>
      <c r="AC64" s="194">
        <v>1.40491005215183</v>
      </c>
      <c r="AD64" s="195">
        <v>7.21009833</v>
      </c>
      <c r="AE64" s="196">
        <v>0</v>
      </c>
      <c r="AF64" s="252">
        <v>49.406496</v>
      </c>
      <c r="AG64" s="259">
        <v>17.16444444</v>
      </c>
      <c r="AH64" s="194">
        <v>2.87842092254749</v>
      </c>
      <c r="AI64" s="195">
        <v>32.24205156</v>
      </c>
      <c r="AJ64" s="196">
        <v>0</v>
      </c>
      <c r="AK64" s="192">
        <v>0.0048</v>
      </c>
      <c r="AL64" s="193">
        <v>0</v>
      </c>
      <c r="AM64" s="177" t="s">
        <v>29</v>
      </c>
      <c r="AN64" s="195">
        <v>0.0048</v>
      </c>
      <c r="AO64" s="196">
        <v>0</v>
      </c>
      <c r="AP64" s="192">
        <v>0</v>
      </c>
      <c r="AQ64" s="193">
        <v>0</v>
      </c>
      <c r="AR64" s="177" t="s">
        <v>29</v>
      </c>
      <c r="AS64" s="195">
        <v>0</v>
      </c>
      <c r="AT64" s="196">
        <v>0</v>
      </c>
      <c r="AU64" s="252">
        <v>-54.20422</v>
      </c>
      <c r="AV64" s="259">
        <v>11.77666659</v>
      </c>
      <c r="AW64" s="194">
        <v>-4.60267933933247</v>
      </c>
      <c r="AX64" s="195">
        <v>-65.98088659</v>
      </c>
      <c r="AY64" s="196">
        <v>0</v>
      </c>
      <c r="AZ64" s="230">
        <v>-0.368211641682101</v>
      </c>
      <c r="BA64" s="177">
        <v>0.0481930446915705</v>
      </c>
      <c r="BB64" s="177">
        <v>-7.64034818797213</v>
      </c>
      <c r="BC64" s="248">
        <v>-0.416404686373671</v>
      </c>
      <c r="BD64" s="249" t="s">
        <v>29</v>
      </c>
      <c r="BE64" s="192">
        <v>7.33333333333333</v>
      </c>
      <c r="BF64" s="193">
        <v>0</v>
      </c>
      <c r="BG64" s="177" t="s">
        <v>29</v>
      </c>
      <c r="BH64" s="193">
        <v>7.33333333333333</v>
      </c>
      <c r="BI64" s="274">
        <v>0</v>
      </c>
      <c r="BJ64" s="192">
        <v>20.074011</v>
      </c>
      <c r="BK64" s="193" t="s">
        <v>29</v>
      </c>
      <c r="BL64" s="177" t="s">
        <v>29</v>
      </c>
      <c r="BM64" s="274" t="s">
        <v>29</v>
      </c>
      <c r="BN64" s="230">
        <v>0.169939980876495</v>
      </c>
      <c r="BO64" s="177">
        <v>0.0728693027077715</v>
      </c>
      <c r="BP64" s="177">
        <v>2.33212031077073</v>
      </c>
      <c r="BQ64" s="177">
        <v>0.0970706781687233</v>
      </c>
      <c r="BR64" s="249" t="s">
        <v>29</v>
      </c>
      <c r="BS64" s="285">
        <v>5.8844304609329</v>
      </c>
      <c r="BT64" s="286">
        <v>13.7231997952596</v>
      </c>
      <c r="BU64" s="177">
        <v>0.428794344520551</v>
      </c>
      <c r="BV64" s="299">
        <v>-7.83876933432671</v>
      </c>
      <c r="BW64" s="274" t="s">
        <v>29</v>
      </c>
      <c r="BX64" s="285">
        <v>-2.16671580038426</v>
      </c>
      <c r="BY64" s="286">
        <v>0.661362781044298</v>
      </c>
      <c r="BZ64" s="177">
        <v>-3.27613809317029</v>
      </c>
      <c r="CA64" s="299">
        <v>-2.82807858142856</v>
      </c>
      <c r="CB64" s="274" t="s">
        <v>29</v>
      </c>
      <c r="CC64" s="159"/>
    </row>
    <row r="65" s="164" customFormat="1" outlineLevel="2" spans="1:81">
      <c r="A65" s="203" t="s">
        <v>88</v>
      </c>
      <c r="B65" s="252">
        <v>0</v>
      </c>
      <c r="C65" s="193">
        <v>0</v>
      </c>
      <c r="D65" s="194" t="s">
        <v>29</v>
      </c>
      <c r="E65" s="195">
        <v>0</v>
      </c>
      <c r="F65" s="196">
        <v>0</v>
      </c>
      <c r="G65" s="252">
        <v>0.035</v>
      </c>
      <c r="H65" s="193">
        <v>0</v>
      </c>
      <c r="I65" s="194" t="s">
        <v>29</v>
      </c>
      <c r="J65" s="195">
        <v>0.035</v>
      </c>
      <c r="K65" s="196">
        <v>0</v>
      </c>
      <c r="L65" s="252">
        <v>0</v>
      </c>
      <c r="M65" s="193">
        <v>0</v>
      </c>
      <c r="N65" s="194" t="s">
        <v>29</v>
      </c>
      <c r="O65" s="195">
        <v>0</v>
      </c>
      <c r="P65" s="196">
        <v>0</v>
      </c>
      <c r="Q65" s="252">
        <v>0</v>
      </c>
      <c r="R65" s="193">
        <v>0</v>
      </c>
      <c r="S65" s="194" t="s">
        <v>29</v>
      </c>
      <c r="T65" s="195">
        <v>0</v>
      </c>
      <c r="U65" s="196">
        <v>0</v>
      </c>
      <c r="V65" s="230" t="s">
        <v>29</v>
      </c>
      <c r="W65" s="177" t="s">
        <v>29</v>
      </c>
      <c r="X65" s="177" t="s">
        <v>29</v>
      </c>
      <c r="Y65" s="248" t="s">
        <v>29</v>
      </c>
      <c r="Z65" s="249" t="s">
        <v>29</v>
      </c>
      <c r="AA65" s="252">
        <v>6.436949</v>
      </c>
      <c r="AB65" s="193">
        <v>55.4634</v>
      </c>
      <c r="AC65" s="194">
        <v>0.116057598344133</v>
      </c>
      <c r="AD65" s="195">
        <v>-49.026451</v>
      </c>
      <c r="AE65" s="196">
        <v>0</v>
      </c>
      <c r="AF65" s="252">
        <v>45.526106</v>
      </c>
      <c r="AG65" s="193">
        <v>0</v>
      </c>
      <c r="AH65" s="194" t="s">
        <v>29</v>
      </c>
      <c r="AI65" s="195">
        <v>45.526106</v>
      </c>
      <c r="AJ65" s="196">
        <v>0</v>
      </c>
      <c r="AK65" s="192">
        <v>0</v>
      </c>
      <c r="AL65" s="193">
        <v>0</v>
      </c>
      <c r="AM65" s="177" t="s">
        <v>29</v>
      </c>
      <c r="AN65" s="195">
        <v>0</v>
      </c>
      <c r="AO65" s="196">
        <v>0</v>
      </c>
      <c r="AP65" s="192">
        <v>0</v>
      </c>
      <c r="AQ65" s="193">
        <v>0</v>
      </c>
      <c r="AR65" s="177" t="s">
        <v>29</v>
      </c>
      <c r="AS65" s="195">
        <v>0</v>
      </c>
      <c r="AT65" s="196">
        <v>0</v>
      </c>
      <c r="AU65" s="252">
        <v>-51.998055</v>
      </c>
      <c r="AV65" s="193">
        <v>-55.4634</v>
      </c>
      <c r="AW65" s="194">
        <v>1.0624798515778</v>
      </c>
      <c r="AX65" s="195">
        <v>3.46534499999998</v>
      </c>
      <c r="AY65" s="196">
        <v>0</v>
      </c>
      <c r="AZ65" s="230" t="s">
        <v>29</v>
      </c>
      <c r="BA65" s="177" t="s">
        <v>29</v>
      </c>
      <c r="BB65" s="177" t="s">
        <v>29</v>
      </c>
      <c r="BC65" s="248" t="s">
        <v>29</v>
      </c>
      <c r="BD65" s="249" t="s">
        <v>29</v>
      </c>
      <c r="BE65" s="192">
        <v>1.41666666666667</v>
      </c>
      <c r="BF65" s="193">
        <v>7.5</v>
      </c>
      <c r="BG65" s="177">
        <v>0.188888888888889</v>
      </c>
      <c r="BH65" s="193">
        <v>-6.08333333333333</v>
      </c>
      <c r="BI65" s="274">
        <v>0</v>
      </c>
      <c r="BJ65" s="192">
        <v>0</v>
      </c>
      <c r="BK65" s="193">
        <v>0</v>
      </c>
      <c r="BL65" s="177" t="s">
        <v>29</v>
      </c>
      <c r="BM65" s="274">
        <v>0</v>
      </c>
      <c r="BN65" s="230" t="s">
        <v>29</v>
      </c>
      <c r="BO65" s="177" t="s">
        <v>29</v>
      </c>
      <c r="BP65" s="177" t="s">
        <v>29</v>
      </c>
      <c r="BQ65" s="177" t="s">
        <v>29</v>
      </c>
      <c r="BR65" s="249" t="s">
        <v>29</v>
      </c>
      <c r="BS65" s="285">
        <v>0</v>
      </c>
      <c r="BT65" s="286">
        <v>0</v>
      </c>
      <c r="BU65" s="177" t="s">
        <v>29</v>
      </c>
      <c r="BV65" s="299">
        <v>0</v>
      </c>
      <c r="BW65" s="274" t="s">
        <v>29</v>
      </c>
      <c r="BX65" s="285">
        <v>-8.07805918611442</v>
      </c>
      <c r="BY65" s="286">
        <v>-1</v>
      </c>
      <c r="BZ65" s="177">
        <v>-6.07805918611442</v>
      </c>
      <c r="CA65" s="299">
        <v>-7.07805918611442</v>
      </c>
      <c r="CB65" s="274" t="s">
        <v>29</v>
      </c>
      <c r="CC65" s="159"/>
    </row>
    <row r="66" s="164" customFormat="1" outlineLevel="2" spans="1:81">
      <c r="A66" s="203" t="s">
        <v>90</v>
      </c>
      <c r="B66" s="192">
        <v>82.947646</v>
      </c>
      <c r="C66" s="193">
        <v>80.12</v>
      </c>
      <c r="D66" s="194">
        <v>1.03529263604593</v>
      </c>
      <c r="E66" s="195">
        <v>2.82764599999999</v>
      </c>
      <c r="F66" s="196">
        <v>0</v>
      </c>
      <c r="G66" s="192">
        <v>46.066294</v>
      </c>
      <c r="H66" s="193">
        <v>50.075</v>
      </c>
      <c r="I66" s="194">
        <v>0.919945961058413</v>
      </c>
      <c r="J66" s="195">
        <v>-4.00870599999999</v>
      </c>
      <c r="K66" s="196">
        <v>0</v>
      </c>
      <c r="L66" s="192">
        <v>0</v>
      </c>
      <c r="M66" s="193">
        <v>0</v>
      </c>
      <c r="N66" s="194" t="s">
        <v>29</v>
      </c>
      <c r="O66" s="195">
        <v>0</v>
      </c>
      <c r="P66" s="196">
        <v>0</v>
      </c>
      <c r="Q66" s="192">
        <v>36.881352</v>
      </c>
      <c r="R66" s="193">
        <v>30.045</v>
      </c>
      <c r="S66" s="194">
        <v>1.22753709435846</v>
      </c>
      <c r="T66" s="195">
        <v>6.83635199999998</v>
      </c>
      <c r="U66" s="196">
        <v>0</v>
      </c>
      <c r="V66" s="230">
        <v>0.444634100888167</v>
      </c>
      <c r="W66" s="177">
        <v>0.375</v>
      </c>
      <c r="X66" s="177">
        <v>1.18569093570178</v>
      </c>
      <c r="Y66" s="248">
        <v>0.0696341008881672</v>
      </c>
      <c r="Z66" s="249" t="s">
        <v>29</v>
      </c>
      <c r="AA66" s="192">
        <v>24.447231</v>
      </c>
      <c r="AB66" s="193">
        <v>27.05566664</v>
      </c>
      <c r="AC66" s="194">
        <v>0.903590043641963</v>
      </c>
      <c r="AD66" s="195">
        <v>-2.60843564</v>
      </c>
      <c r="AE66" s="196">
        <v>0</v>
      </c>
      <c r="AF66" s="192">
        <v>4.027684</v>
      </c>
      <c r="AG66" s="193">
        <v>5.91</v>
      </c>
      <c r="AH66" s="194">
        <v>0.681503214890017</v>
      </c>
      <c r="AI66" s="195">
        <v>-1.882316</v>
      </c>
      <c r="AJ66" s="196">
        <v>0</v>
      </c>
      <c r="AK66" s="192">
        <v>0.04628</v>
      </c>
      <c r="AL66" s="193">
        <v>0</v>
      </c>
      <c r="AM66" s="177" t="s">
        <v>29</v>
      </c>
      <c r="AN66" s="195">
        <v>0.04628</v>
      </c>
      <c r="AO66" s="196">
        <v>0</v>
      </c>
      <c r="AP66" s="192">
        <v>0</v>
      </c>
      <c r="AQ66" s="193">
        <v>0</v>
      </c>
      <c r="AR66" s="177" t="s">
        <v>29</v>
      </c>
      <c r="AS66" s="195">
        <v>0</v>
      </c>
      <c r="AT66" s="196">
        <v>0</v>
      </c>
      <c r="AU66" s="192">
        <v>8.45271699999998</v>
      </c>
      <c r="AV66" s="193">
        <v>-2.92066663999999</v>
      </c>
      <c r="AW66" s="194">
        <v>4.89410536767045</v>
      </c>
      <c r="AX66" s="195">
        <v>11.37338364</v>
      </c>
      <c r="AY66" s="196">
        <v>0</v>
      </c>
      <c r="AZ66" s="230">
        <v>0.101904242104712</v>
      </c>
      <c r="BA66" s="177">
        <v>-0.036453652521218</v>
      </c>
      <c r="BB66" s="177">
        <v>4.79544668522307</v>
      </c>
      <c r="BC66" s="248">
        <v>0.13835789462593</v>
      </c>
      <c r="BD66" s="249" t="s">
        <v>29</v>
      </c>
      <c r="BE66" s="192">
        <v>5.16666666666667</v>
      </c>
      <c r="BF66" s="193">
        <v>6.41666666666667</v>
      </c>
      <c r="BG66" s="177">
        <v>0.805194805194805</v>
      </c>
      <c r="BH66" s="193">
        <v>-1.25</v>
      </c>
      <c r="BI66" s="274">
        <v>0</v>
      </c>
      <c r="BJ66" s="192">
        <v>16.0543830967742</v>
      </c>
      <c r="BK66" s="193">
        <v>12.4862337662338</v>
      </c>
      <c r="BL66" s="177">
        <v>1.28576666089575</v>
      </c>
      <c r="BM66" s="274">
        <v>3.56814933054043</v>
      </c>
      <c r="BN66" s="230">
        <v>0.29473085951107</v>
      </c>
      <c r="BO66" s="177">
        <v>0.337689299051423</v>
      </c>
      <c r="BP66" s="177">
        <v>0.872787086647331</v>
      </c>
      <c r="BQ66" s="177">
        <v>-0.0429584395403523</v>
      </c>
      <c r="BR66" s="249" t="s">
        <v>29</v>
      </c>
      <c r="BS66" s="285">
        <v>3.39292601276603</v>
      </c>
      <c r="BT66" s="286">
        <v>2.961302009892</v>
      </c>
      <c r="BU66" s="177">
        <v>1.1457548069843</v>
      </c>
      <c r="BV66" s="299">
        <v>0.431624002874023</v>
      </c>
      <c r="BW66" s="274" t="s">
        <v>29</v>
      </c>
      <c r="BX66" s="285">
        <v>0.345753553848286</v>
      </c>
      <c r="BY66" s="286">
        <v>-0.107950274478988</v>
      </c>
      <c r="BZ66" s="177">
        <v>5.20289647726265</v>
      </c>
      <c r="CA66" s="299">
        <v>0.453703828327273</v>
      </c>
      <c r="CB66" s="274" t="s">
        <v>29</v>
      </c>
      <c r="CC66" s="159"/>
    </row>
    <row r="67" s="164" customFormat="1" outlineLevel="2" spans="1:81">
      <c r="A67" s="203" t="s">
        <v>204</v>
      </c>
      <c r="B67" s="192">
        <v>64.509012</v>
      </c>
      <c r="C67" s="193">
        <v>120</v>
      </c>
      <c r="D67" s="194">
        <v>0.5375751</v>
      </c>
      <c r="E67" s="195">
        <v>-55.490988</v>
      </c>
      <c r="F67" s="196">
        <v>0</v>
      </c>
      <c r="G67" s="192">
        <v>0</v>
      </c>
      <c r="H67" s="193">
        <v>0</v>
      </c>
      <c r="I67" s="194" t="s">
        <v>29</v>
      </c>
      <c r="J67" s="195">
        <v>0</v>
      </c>
      <c r="K67" s="196">
        <v>0</v>
      </c>
      <c r="L67" s="192">
        <v>0</v>
      </c>
      <c r="M67" s="193">
        <v>0</v>
      </c>
      <c r="N67" s="194" t="s">
        <v>29</v>
      </c>
      <c r="O67" s="195">
        <v>0</v>
      </c>
      <c r="P67" s="196">
        <v>0</v>
      </c>
      <c r="Q67" s="192">
        <v>12.591279</v>
      </c>
      <c r="R67" s="193">
        <v>14.029</v>
      </c>
      <c r="S67" s="194">
        <v>0.897517927150902</v>
      </c>
      <c r="T67" s="195">
        <v>-1.437721</v>
      </c>
      <c r="U67" s="196">
        <v>0</v>
      </c>
      <c r="V67" s="230">
        <v>0.195186356287708</v>
      </c>
      <c r="W67" s="177">
        <v>0.116908333333333</v>
      </c>
      <c r="X67" s="177">
        <v>1.66956752117221</v>
      </c>
      <c r="Y67" s="248">
        <v>0.0782780229543742</v>
      </c>
      <c r="Z67" s="249" t="s">
        <v>29</v>
      </c>
      <c r="AA67" s="192">
        <v>51.917733</v>
      </c>
      <c r="AB67" s="193">
        <v>105.971</v>
      </c>
      <c r="AC67" s="194">
        <v>0.489923969765313</v>
      </c>
      <c r="AD67" s="195">
        <v>-54.053267</v>
      </c>
      <c r="AE67" s="196">
        <v>0</v>
      </c>
      <c r="AF67" s="192">
        <v>3.103348</v>
      </c>
      <c r="AG67" s="193">
        <v>6</v>
      </c>
      <c r="AH67" s="194">
        <v>0.517224666666667</v>
      </c>
      <c r="AI67" s="195">
        <v>-2.896652</v>
      </c>
      <c r="AJ67" s="196">
        <v>0</v>
      </c>
      <c r="AK67" s="192">
        <v>0</v>
      </c>
      <c r="AL67" s="193">
        <v>0</v>
      </c>
      <c r="AM67" s="177" t="s">
        <v>29</v>
      </c>
      <c r="AN67" s="195">
        <v>0</v>
      </c>
      <c r="AO67" s="196">
        <v>0</v>
      </c>
      <c r="AP67" s="192">
        <v>0</v>
      </c>
      <c r="AQ67" s="193">
        <v>0</v>
      </c>
      <c r="AR67" s="177" t="s">
        <v>29</v>
      </c>
      <c r="AS67" s="195">
        <v>0</v>
      </c>
      <c r="AT67" s="196">
        <v>0</v>
      </c>
      <c r="AU67" s="192">
        <v>9.487931</v>
      </c>
      <c r="AV67" s="193">
        <v>8.029</v>
      </c>
      <c r="AW67" s="194">
        <v>1.18170768464317</v>
      </c>
      <c r="AX67" s="195">
        <v>1.458931</v>
      </c>
      <c r="AY67" s="196">
        <v>0</v>
      </c>
      <c r="AZ67" s="230">
        <v>0.147079155389948</v>
      </c>
      <c r="BA67" s="177">
        <v>0.0669083333333333</v>
      </c>
      <c r="BB67" s="177">
        <v>2.19821878774365</v>
      </c>
      <c r="BC67" s="248">
        <v>0.0801708220566144</v>
      </c>
      <c r="BD67" s="249" t="s">
        <v>29</v>
      </c>
      <c r="BE67" s="192">
        <v>0</v>
      </c>
      <c r="BF67" s="193">
        <v>21.1666666666667</v>
      </c>
      <c r="BG67" s="177">
        <v>0</v>
      </c>
      <c r="BH67" s="193">
        <v>-21.1666666666667</v>
      </c>
      <c r="BI67" s="274">
        <v>0</v>
      </c>
      <c r="BJ67" s="192" t="s">
        <v>29</v>
      </c>
      <c r="BK67" s="193">
        <v>5.66929133858268</v>
      </c>
      <c r="BL67" s="177" t="s">
        <v>29</v>
      </c>
      <c r="BM67" s="274" t="s">
        <v>29</v>
      </c>
      <c r="BN67" s="230">
        <v>0.804813643712292</v>
      </c>
      <c r="BO67" s="177">
        <v>0.883091666666667</v>
      </c>
      <c r="BP67" s="177">
        <v>0.911359119433384</v>
      </c>
      <c r="BQ67" s="177">
        <v>-0.0782780229543742</v>
      </c>
      <c r="BR67" s="249" t="s">
        <v>29</v>
      </c>
      <c r="BS67" s="285">
        <v>1.2425236672025</v>
      </c>
      <c r="BT67" s="286">
        <v>1.1323852752168</v>
      </c>
      <c r="BU67" s="177">
        <v>1.09726229614263</v>
      </c>
      <c r="BV67" s="299">
        <v>0.11013839198569</v>
      </c>
      <c r="BW67" s="274" t="s">
        <v>29</v>
      </c>
      <c r="BX67" s="285">
        <v>0.182749331524163</v>
      </c>
      <c r="BY67" s="286">
        <v>0.0757660114559643</v>
      </c>
      <c r="BZ67" s="177">
        <v>2.41202259446346</v>
      </c>
      <c r="CA67" s="299">
        <v>0.106983320068199</v>
      </c>
      <c r="CB67" s="274" t="s">
        <v>29</v>
      </c>
      <c r="CC67" s="159"/>
    </row>
    <row r="68" s="164" customFormat="1" outlineLevel="2" spans="1:81">
      <c r="A68" s="203" t="s">
        <v>92</v>
      </c>
      <c r="B68" s="192">
        <v>0</v>
      </c>
      <c r="C68" s="193">
        <v>0</v>
      </c>
      <c r="D68" s="194" t="s">
        <v>29</v>
      </c>
      <c r="E68" s="195">
        <v>0</v>
      </c>
      <c r="F68" s="196">
        <v>0</v>
      </c>
      <c r="G68" s="192">
        <v>0</v>
      </c>
      <c r="H68" s="193">
        <v>0</v>
      </c>
      <c r="I68" s="194" t="s">
        <v>29</v>
      </c>
      <c r="J68" s="195">
        <v>0</v>
      </c>
      <c r="K68" s="196">
        <v>0</v>
      </c>
      <c r="L68" s="192">
        <v>0</v>
      </c>
      <c r="M68" s="193">
        <v>0</v>
      </c>
      <c r="N68" s="194" t="s">
        <v>29</v>
      </c>
      <c r="O68" s="195">
        <v>0</v>
      </c>
      <c r="P68" s="196">
        <v>0</v>
      </c>
      <c r="Q68" s="192">
        <v>0</v>
      </c>
      <c r="R68" s="193">
        <v>0</v>
      </c>
      <c r="S68" s="194" t="s">
        <v>29</v>
      </c>
      <c r="T68" s="195">
        <v>0</v>
      </c>
      <c r="U68" s="196">
        <v>0</v>
      </c>
      <c r="V68" s="230" t="s">
        <v>29</v>
      </c>
      <c r="W68" s="177" t="s">
        <v>29</v>
      </c>
      <c r="X68" s="177" t="s">
        <v>29</v>
      </c>
      <c r="Y68" s="248" t="s">
        <v>29</v>
      </c>
      <c r="Z68" s="249" t="s">
        <v>29</v>
      </c>
      <c r="AA68" s="192">
        <v>9.509871</v>
      </c>
      <c r="AB68" s="259">
        <v>0</v>
      </c>
      <c r="AC68" s="194" t="s">
        <v>29</v>
      </c>
      <c r="AD68" s="195">
        <v>9.509871</v>
      </c>
      <c r="AE68" s="196">
        <v>0</v>
      </c>
      <c r="AF68" s="192">
        <v>2.657108</v>
      </c>
      <c r="AG68" s="259">
        <v>0</v>
      </c>
      <c r="AH68" s="194" t="s">
        <v>29</v>
      </c>
      <c r="AI68" s="195">
        <v>2.657108</v>
      </c>
      <c r="AJ68" s="196">
        <v>0</v>
      </c>
      <c r="AK68" s="192">
        <v>0</v>
      </c>
      <c r="AL68" s="193">
        <v>0</v>
      </c>
      <c r="AM68" s="177" t="s">
        <v>29</v>
      </c>
      <c r="AN68" s="195">
        <v>0</v>
      </c>
      <c r="AO68" s="196">
        <v>0</v>
      </c>
      <c r="AP68" s="192">
        <v>0</v>
      </c>
      <c r="AQ68" s="193">
        <v>0</v>
      </c>
      <c r="AR68" s="177" t="s">
        <v>29</v>
      </c>
      <c r="AS68" s="195">
        <v>0</v>
      </c>
      <c r="AT68" s="196">
        <v>0</v>
      </c>
      <c r="AU68" s="192">
        <v>-12.166979</v>
      </c>
      <c r="AV68" s="259">
        <v>0</v>
      </c>
      <c r="AW68" s="194" t="s">
        <v>29</v>
      </c>
      <c r="AX68" s="195">
        <v>-12.166979</v>
      </c>
      <c r="AY68" s="196">
        <v>0</v>
      </c>
      <c r="AZ68" s="230" t="s">
        <v>29</v>
      </c>
      <c r="BA68" s="177" t="s">
        <v>29</v>
      </c>
      <c r="BB68" s="177" t="s">
        <v>29</v>
      </c>
      <c r="BC68" s="248" t="s">
        <v>29</v>
      </c>
      <c r="BD68" s="249" t="s">
        <v>29</v>
      </c>
      <c r="BE68" s="192">
        <v>0.583333333333333</v>
      </c>
      <c r="BF68" s="193">
        <v>0</v>
      </c>
      <c r="BG68" s="177" t="s">
        <v>29</v>
      </c>
      <c r="BH68" s="193">
        <v>0.583333333333333</v>
      </c>
      <c r="BI68" s="274">
        <v>0</v>
      </c>
      <c r="BJ68" s="192">
        <v>0</v>
      </c>
      <c r="BK68" s="193" t="s">
        <v>29</v>
      </c>
      <c r="BL68" s="177" t="s">
        <v>29</v>
      </c>
      <c r="BM68" s="274" t="s">
        <v>29</v>
      </c>
      <c r="BN68" s="230" t="s">
        <v>29</v>
      </c>
      <c r="BO68" s="177" t="s">
        <v>29</v>
      </c>
      <c r="BP68" s="177" t="s">
        <v>29</v>
      </c>
      <c r="BQ68" s="177" t="s">
        <v>29</v>
      </c>
      <c r="BR68" s="249" t="s">
        <v>29</v>
      </c>
      <c r="BS68" s="285">
        <v>0</v>
      </c>
      <c r="BT68" s="286" t="s">
        <v>29</v>
      </c>
      <c r="BU68" s="177" t="s">
        <v>29</v>
      </c>
      <c r="BV68" s="299" t="s">
        <v>29</v>
      </c>
      <c r="BW68" s="274" t="s">
        <v>29</v>
      </c>
      <c r="BX68" s="285">
        <v>-1.27940526217443</v>
      </c>
      <c r="BY68" s="286" t="s">
        <v>29</v>
      </c>
      <c r="BZ68" s="177" t="s">
        <v>29</v>
      </c>
      <c r="CA68" s="299" t="s">
        <v>29</v>
      </c>
      <c r="CB68" s="274" t="s">
        <v>29</v>
      </c>
      <c r="CC68" s="159"/>
    </row>
    <row r="69" s="164" customFormat="1" outlineLevel="2" spans="1:81">
      <c r="A69" s="203" t="s">
        <v>93</v>
      </c>
      <c r="B69" s="192">
        <v>0</v>
      </c>
      <c r="C69" s="193">
        <v>0</v>
      </c>
      <c r="D69" s="194" t="s">
        <v>29</v>
      </c>
      <c r="E69" s="195">
        <v>0</v>
      </c>
      <c r="F69" s="196">
        <v>0</v>
      </c>
      <c r="G69" s="192">
        <v>0</v>
      </c>
      <c r="H69" s="193">
        <v>0</v>
      </c>
      <c r="I69" s="194" t="s">
        <v>29</v>
      </c>
      <c r="J69" s="195">
        <v>0</v>
      </c>
      <c r="K69" s="196">
        <v>0</v>
      </c>
      <c r="L69" s="192">
        <v>0</v>
      </c>
      <c r="M69" s="193">
        <v>0</v>
      </c>
      <c r="N69" s="194" t="s">
        <v>29</v>
      </c>
      <c r="O69" s="195">
        <v>0</v>
      </c>
      <c r="P69" s="196">
        <v>0</v>
      </c>
      <c r="Q69" s="192">
        <v>0</v>
      </c>
      <c r="R69" s="193">
        <v>0</v>
      </c>
      <c r="S69" s="194" t="s">
        <v>29</v>
      </c>
      <c r="T69" s="195">
        <v>0</v>
      </c>
      <c r="U69" s="196">
        <v>0</v>
      </c>
      <c r="V69" s="230" t="s">
        <v>29</v>
      </c>
      <c r="W69" s="177" t="s">
        <v>29</v>
      </c>
      <c r="X69" s="177" t="s">
        <v>29</v>
      </c>
      <c r="Y69" s="248" t="s">
        <v>29</v>
      </c>
      <c r="Z69" s="249" t="s">
        <v>29</v>
      </c>
      <c r="AA69" s="192">
        <v>0</v>
      </c>
      <c r="AB69" s="193">
        <v>0</v>
      </c>
      <c r="AC69" s="194" t="s">
        <v>29</v>
      </c>
      <c r="AD69" s="195">
        <v>0</v>
      </c>
      <c r="AE69" s="196">
        <v>0</v>
      </c>
      <c r="AF69" s="192">
        <v>0</v>
      </c>
      <c r="AG69" s="193">
        <v>0</v>
      </c>
      <c r="AH69" s="194" t="s">
        <v>29</v>
      </c>
      <c r="AI69" s="195">
        <v>0</v>
      </c>
      <c r="AJ69" s="196">
        <v>0</v>
      </c>
      <c r="AK69" s="192">
        <v>0</v>
      </c>
      <c r="AL69" s="193">
        <v>0</v>
      </c>
      <c r="AM69" s="177" t="s">
        <v>29</v>
      </c>
      <c r="AN69" s="195">
        <v>0</v>
      </c>
      <c r="AO69" s="196">
        <v>0</v>
      </c>
      <c r="AP69" s="192">
        <v>0</v>
      </c>
      <c r="AQ69" s="193">
        <v>0</v>
      </c>
      <c r="AR69" s="177" t="s">
        <v>29</v>
      </c>
      <c r="AS69" s="195">
        <v>0</v>
      </c>
      <c r="AT69" s="196">
        <v>0</v>
      </c>
      <c r="AU69" s="192">
        <v>0</v>
      </c>
      <c r="AV69" s="193">
        <v>0</v>
      </c>
      <c r="AW69" s="194" t="s">
        <v>29</v>
      </c>
      <c r="AX69" s="195">
        <v>0</v>
      </c>
      <c r="AY69" s="196">
        <v>0</v>
      </c>
      <c r="AZ69" s="230" t="s">
        <v>29</v>
      </c>
      <c r="BA69" s="177" t="s">
        <v>29</v>
      </c>
      <c r="BB69" s="177" t="s">
        <v>29</v>
      </c>
      <c r="BC69" s="248" t="s">
        <v>29</v>
      </c>
      <c r="BD69" s="249" t="s">
        <v>29</v>
      </c>
      <c r="BE69" s="192">
        <v>0</v>
      </c>
      <c r="BF69" s="193">
        <v>2.66666666666667</v>
      </c>
      <c r="BG69" s="177">
        <v>0</v>
      </c>
      <c r="BH69" s="193">
        <v>-2.66666666666667</v>
      </c>
      <c r="BI69" s="274">
        <v>0</v>
      </c>
      <c r="BJ69" s="192" t="s">
        <v>29</v>
      </c>
      <c r="BK69" s="193">
        <v>0</v>
      </c>
      <c r="BL69" s="177" t="s">
        <v>29</v>
      </c>
      <c r="BM69" s="274" t="s">
        <v>29</v>
      </c>
      <c r="BN69" s="230" t="s">
        <v>29</v>
      </c>
      <c r="BO69" s="177" t="s">
        <v>29</v>
      </c>
      <c r="BP69" s="177" t="s">
        <v>29</v>
      </c>
      <c r="BQ69" s="177" t="s">
        <v>29</v>
      </c>
      <c r="BR69" s="249" t="s">
        <v>29</v>
      </c>
      <c r="BS69" s="285" t="s">
        <v>29</v>
      </c>
      <c r="BT69" s="286" t="s">
        <v>29</v>
      </c>
      <c r="BU69" s="177" t="s">
        <v>29</v>
      </c>
      <c r="BV69" s="299" t="s">
        <v>29</v>
      </c>
      <c r="BW69" s="274" t="s">
        <v>29</v>
      </c>
      <c r="BX69" s="285" t="s">
        <v>29</v>
      </c>
      <c r="BY69" s="286" t="s">
        <v>29</v>
      </c>
      <c r="BZ69" s="177" t="s">
        <v>29</v>
      </c>
      <c r="CA69" s="299" t="s">
        <v>29</v>
      </c>
      <c r="CB69" s="274" t="s">
        <v>29</v>
      </c>
      <c r="CC69" s="159"/>
    </row>
    <row r="70" s="164" customFormat="1" outlineLevel="2" spans="1:81">
      <c r="A70" s="203" t="s">
        <v>178</v>
      </c>
      <c r="B70" s="192">
        <v>0</v>
      </c>
      <c r="C70" s="193">
        <v>0</v>
      </c>
      <c r="D70" s="194" t="s">
        <v>29</v>
      </c>
      <c r="E70" s="195">
        <v>0</v>
      </c>
      <c r="F70" s="196">
        <v>0</v>
      </c>
      <c r="G70" s="192">
        <v>0</v>
      </c>
      <c r="H70" s="193">
        <v>0</v>
      </c>
      <c r="I70" s="194" t="s">
        <v>29</v>
      </c>
      <c r="J70" s="195">
        <v>0</v>
      </c>
      <c r="K70" s="196">
        <v>0</v>
      </c>
      <c r="L70" s="192">
        <v>0</v>
      </c>
      <c r="M70" s="193">
        <v>0</v>
      </c>
      <c r="N70" s="194" t="s">
        <v>29</v>
      </c>
      <c r="O70" s="195">
        <v>0</v>
      </c>
      <c r="P70" s="196">
        <v>0</v>
      </c>
      <c r="Q70" s="192">
        <v>0</v>
      </c>
      <c r="R70" s="193">
        <v>0</v>
      </c>
      <c r="S70" s="194" t="s">
        <v>29</v>
      </c>
      <c r="T70" s="195">
        <v>0</v>
      </c>
      <c r="U70" s="196">
        <v>0</v>
      </c>
      <c r="V70" s="230" t="s">
        <v>29</v>
      </c>
      <c r="W70" s="177" t="s">
        <v>29</v>
      </c>
      <c r="X70" s="177" t="s">
        <v>29</v>
      </c>
      <c r="Y70" s="248" t="s">
        <v>29</v>
      </c>
      <c r="Z70" s="249" t="s">
        <v>29</v>
      </c>
      <c r="AA70" s="192">
        <v>0</v>
      </c>
      <c r="AB70" s="193">
        <v>0</v>
      </c>
      <c r="AC70" s="194" t="s">
        <v>29</v>
      </c>
      <c r="AD70" s="195">
        <v>0</v>
      </c>
      <c r="AE70" s="196">
        <v>0</v>
      </c>
      <c r="AF70" s="192">
        <v>0</v>
      </c>
      <c r="AG70" s="193">
        <v>0</v>
      </c>
      <c r="AH70" s="194" t="s">
        <v>29</v>
      </c>
      <c r="AI70" s="195">
        <v>0</v>
      </c>
      <c r="AJ70" s="196">
        <v>0</v>
      </c>
      <c r="AK70" s="192">
        <v>0</v>
      </c>
      <c r="AL70" s="193">
        <v>0</v>
      </c>
      <c r="AM70" s="177" t="s">
        <v>29</v>
      </c>
      <c r="AN70" s="195">
        <v>0</v>
      </c>
      <c r="AO70" s="196">
        <v>0</v>
      </c>
      <c r="AP70" s="192">
        <v>0</v>
      </c>
      <c r="AQ70" s="193">
        <v>0</v>
      </c>
      <c r="AR70" s="177" t="s">
        <v>29</v>
      </c>
      <c r="AS70" s="195">
        <v>0</v>
      </c>
      <c r="AT70" s="196">
        <v>0</v>
      </c>
      <c r="AU70" s="192">
        <v>0</v>
      </c>
      <c r="AV70" s="193">
        <v>0</v>
      </c>
      <c r="AW70" s="194" t="s">
        <v>29</v>
      </c>
      <c r="AX70" s="195">
        <v>0</v>
      </c>
      <c r="AY70" s="196">
        <v>0</v>
      </c>
      <c r="AZ70" s="230" t="s">
        <v>29</v>
      </c>
      <c r="BA70" s="177" t="s">
        <v>29</v>
      </c>
      <c r="BB70" s="177" t="s">
        <v>29</v>
      </c>
      <c r="BC70" s="248" t="s">
        <v>29</v>
      </c>
      <c r="BD70" s="249" t="s">
        <v>29</v>
      </c>
      <c r="BE70" s="192">
        <v>0</v>
      </c>
      <c r="BF70" s="193">
        <v>0</v>
      </c>
      <c r="BG70" s="177" t="s">
        <v>29</v>
      </c>
      <c r="BH70" s="193">
        <v>0</v>
      </c>
      <c r="BI70" s="274">
        <v>0</v>
      </c>
      <c r="BJ70" s="192" t="s">
        <v>29</v>
      </c>
      <c r="BK70" s="193" t="s">
        <v>29</v>
      </c>
      <c r="BL70" s="177" t="s">
        <v>29</v>
      </c>
      <c r="BM70" s="274" t="s">
        <v>29</v>
      </c>
      <c r="BN70" s="230" t="s">
        <v>29</v>
      </c>
      <c r="BO70" s="177" t="s">
        <v>29</v>
      </c>
      <c r="BP70" s="177" t="s">
        <v>29</v>
      </c>
      <c r="BQ70" s="177" t="s">
        <v>29</v>
      </c>
      <c r="BR70" s="249" t="s">
        <v>29</v>
      </c>
      <c r="BS70" s="285" t="s">
        <v>29</v>
      </c>
      <c r="BT70" s="286" t="s">
        <v>29</v>
      </c>
      <c r="BU70" s="177" t="s">
        <v>29</v>
      </c>
      <c r="BV70" s="299" t="s">
        <v>29</v>
      </c>
      <c r="BW70" s="274" t="s">
        <v>29</v>
      </c>
      <c r="BX70" s="285" t="s">
        <v>29</v>
      </c>
      <c r="BY70" s="286" t="s">
        <v>29</v>
      </c>
      <c r="BZ70" s="177" t="s">
        <v>29</v>
      </c>
      <c r="CA70" s="299" t="s">
        <v>29</v>
      </c>
      <c r="CB70" s="274" t="s">
        <v>29</v>
      </c>
      <c r="CC70" s="159"/>
    </row>
    <row r="71" s="164" customFormat="1" outlineLevel="2" spans="1:81">
      <c r="A71" s="203" t="s">
        <v>179</v>
      </c>
      <c r="B71" s="192">
        <v>0</v>
      </c>
      <c r="C71" s="193">
        <v>0</v>
      </c>
      <c r="D71" s="194" t="s">
        <v>29</v>
      </c>
      <c r="E71" s="195">
        <v>0</v>
      </c>
      <c r="F71" s="196">
        <v>0</v>
      </c>
      <c r="G71" s="192">
        <v>0</v>
      </c>
      <c r="H71" s="193">
        <v>0</v>
      </c>
      <c r="I71" s="194" t="s">
        <v>29</v>
      </c>
      <c r="J71" s="195">
        <v>0</v>
      </c>
      <c r="K71" s="196">
        <v>0</v>
      </c>
      <c r="L71" s="192">
        <v>0</v>
      </c>
      <c r="M71" s="193">
        <v>0</v>
      </c>
      <c r="N71" s="194" t="s">
        <v>29</v>
      </c>
      <c r="O71" s="195">
        <v>0</v>
      </c>
      <c r="P71" s="196">
        <v>0</v>
      </c>
      <c r="Q71" s="192">
        <v>0</v>
      </c>
      <c r="R71" s="193">
        <v>0</v>
      </c>
      <c r="S71" s="194" t="s">
        <v>29</v>
      </c>
      <c r="T71" s="195">
        <v>0</v>
      </c>
      <c r="U71" s="196">
        <v>0</v>
      </c>
      <c r="V71" s="230" t="s">
        <v>29</v>
      </c>
      <c r="W71" s="177" t="s">
        <v>29</v>
      </c>
      <c r="X71" s="177" t="s">
        <v>29</v>
      </c>
      <c r="Y71" s="248" t="s">
        <v>29</v>
      </c>
      <c r="Z71" s="249" t="s">
        <v>29</v>
      </c>
      <c r="AA71" s="192">
        <v>0</v>
      </c>
      <c r="AB71" s="193">
        <v>0</v>
      </c>
      <c r="AC71" s="194" t="s">
        <v>29</v>
      </c>
      <c r="AD71" s="195">
        <v>0</v>
      </c>
      <c r="AE71" s="196">
        <v>0</v>
      </c>
      <c r="AF71" s="192">
        <v>0</v>
      </c>
      <c r="AG71" s="193">
        <v>0</v>
      </c>
      <c r="AH71" s="194" t="s">
        <v>29</v>
      </c>
      <c r="AI71" s="195">
        <v>0</v>
      </c>
      <c r="AJ71" s="196">
        <v>0</v>
      </c>
      <c r="AK71" s="192">
        <v>0</v>
      </c>
      <c r="AL71" s="193">
        <v>0</v>
      </c>
      <c r="AM71" s="177" t="s">
        <v>29</v>
      </c>
      <c r="AN71" s="195">
        <v>0</v>
      </c>
      <c r="AO71" s="196">
        <v>0</v>
      </c>
      <c r="AP71" s="192">
        <v>0</v>
      </c>
      <c r="AQ71" s="193">
        <v>0</v>
      </c>
      <c r="AR71" s="177" t="s">
        <v>29</v>
      </c>
      <c r="AS71" s="195">
        <v>0</v>
      </c>
      <c r="AT71" s="196">
        <v>0</v>
      </c>
      <c r="AU71" s="192">
        <v>0</v>
      </c>
      <c r="AV71" s="193">
        <v>0</v>
      </c>
      <c r="AW71" s="194" t="s">
        <v>29</v>
      </c>
      <c r="AX71" s="195">
        <v>0</v>
      </c>
      <c r="AY71" s="196">
        <v>0</v>
      </c>
      <c r="AZ71" s="230" t="s">
        <v>29</v>
      </c>
      <c r="BA71" s="177" t="s">
        <v>29</v>
      </c>
      <c r="BB71" s="177" t="s">
        <v>29</v>
      </c>
      <c r="BC71" s="248" t="s">
        <v>29</v>
      </c>
      <c r="BD71" s="249" t="s">
        <v>29</v>
      </c>
      <c r="BE71" s="192">
        <v>0</v>
      </c>
      <c r="BF71" s="193">
        <v>0</v>
      </c>
      <c r="BG71" s="177" t="s">
        <v>29</v>
      </c>
      <c r="BH71" s="193">
        <v>0</v>
      </c>
      <c r="BI71" s="274">
        <v>0</v>
      </c>
      <c r="BJ71" s="192" t="s">
        <v>29</v>
      </c>
      <c r="BK71" s="193" t="s">
        <v>29</v>
      </c>
      <c r="BL71" s="177" t="s">
        <v>29</v>
      </c>
      <c r="BM71" s="274" t="s">
        <v>29</v>
      </c>
      <c r="BN71" s="230" t="s">
        <v>29</v>
      </c>
      <c r="BO71" s="177" t="s">
        <v>29</v>
      </c>
      <c r="BP71" s="177" t="s">
        <v>29</v>
      </c>
      <c r="BQ71" s="177" t="s">
        <v>29</v>
      </c>
      <c r="BR71" s="249" t="s">
        <v>29</v>
      </c>
      <c r="BS71" s="285" t="s">
        <v>29</v>
      </c>
      <c r="BT71" s="286" t="s">
        <v>29</v>
      </c>
      <c r="BU71" s="177" t="s">
        <v>29</v>
      </c>
      <c r="BV71" s="299" t="s">
        <v>29</v>
      </c>
      <c r="BW71" s="274" t="s">
        <v>29</v>
      </c>
      <c r="BX71" s="285" t="s">
        <v>29</v>
      </c>
      <c r="BY71" s="286" t="s">
        <v>29</v>
      </c>
      <c r="BZ71" s="177" t="s">
        <v>29</v>
      </c>
      <c r="CA71" s="299" t="s">
        <v>29</v>
      </c>
      <c r="CB71" s="274" t="s">
        <v>29</v>
      </c>
      <c r="CC71" s="159"/>
    </row>
    <row r="72" s="164" customFormat="1" outlineLevel="2" spans="1:81">
      <c r="A72" s="203" t="s">
        <v>94</v>
      </c>
      <c r="B72" s="192">
        <v>0</v>
      </c>
      <c r="C72" s="193">
        <v>0</v>
      </c>
      <c r="D72" s="194" t="s">
        <v>29</v>
      </c>
      <c r="E72" s="195">
        <v>0</v>
      </c>
      <c r="F72" s="196">
        <v>0</v>
      </c>
      <c r="G72" s="192">
        <v>0</v>
      </c>
      <c r="H72" s="193">
        <v>0</v>
      </c>
      <c r="I72" s="194" t="s">
        <v>29</v>
      </c>
      <c r="J72" s="195">
        <v>0</v>
      </c>
      <c r="K72" s="196">
        <v>0</v>
      </c>
      <c r="L72" s="192">
        <v>0</v>
      </c>
      <c r="M72" s="193">
        <v>0</v>
      </c>
      <c r="N72" s="194" t="s">
        <v>29</v>
      </c>
      <c r="O72" s="195">
        <v>0</v>
      </c>
      <c r="P72" s="196">
        <v>0</v>
      </c>
      <c r="Q72" s="192"/>
      <c r="R72" s="193"/>
      <c r="S72" s="194"/>
      <c r="T72" s="195"/>
      <c r="U72" s="196"/>
      <c r="V72" s="230"/>
      <c r="W72" s="177"/>
      <c r="X72" s="177"/>
      <c r="Y72" s="248"/>
      <c r="Z72" s="249"/>
      <c r="AA72" s="192">
        <v>0</v>
      </c>
      <c r="AB72" s="193">
        <v>0</v>
      </c>
      <c r="AC72" s="194" t="s">
        <v>29</v>
      </c>
      <c r="AD72" s="195">
        <v>0</v>
      </c>
      <c r="AE72" s="196">
        <v>0</v>
      </c>
      <c r="AF72" s="192">
        <v>0</v>
      </c>
      <c r="AG72" s="193">
        <v>0</v>
      </c>
      <c r="AH72" s="194" t="s">
        <v>29</v>
      </c>
      <c r="AI72" s="195">
        <v>0</v>
      </c>
      <c r="AJ72" s="196">
        <v>0</v>
      </c>
      <c r="AK72" s="192">
        <v>0</v>
      </c>
      <c r="AL72" s="193">
        <v>0</v>
      </c>
      <c r="AM72" s="177" t="s">
        <v>29</v>
      </c>
      <c r="AN72" s="195">
        <v>0</v>
      </c>
      <c r="AO72" s="196">
        <v>0</v>
      </c>
      <c r="AP72" s="192">
        <v>0</v>
      </c>
      <c r="AQ72" s="193">
        <v>0</v>
      </c>
      <c r="AR72" s="177" t="s">
        <v>29</v>
      </c>
      <c r="AS72" s="195">
        <v>0</v>
      </c>
      <c r="AT72" s="196">
        <v>0</v>
      </c>
      <c r="AU72" s="192">
        <v>0</v>
      </c>
      <c r="AV72" s="193">
        <v>0</v>
      </c>
      <c r="AW72" s="194" t="s">
        <v>29</v>
      </c>
      <c r="AX72" s="195">
        <v>0</v>
      </c>
      <c r="AY72" s="196">
        <v>0</v>
      </c>
      <c r="AZ72" s="230" t="s">
        <v>29</v>
      </c>
      <c r="BA72" s="177" t="s">
        <v>29</v>
      </c>
      <c r="BB72" s="177" t="s">
        <v>29</v>
      </c>
      <c r="BC72" s="248" t="s">
        <v>29</v>
      </c>
      <c r="BD72" s="249" t="s">
        <v>29</v>
      </c>
      <c r="BE72" s="192">
        <v>0</v>
      </c>
      <c r="BF72" s="193">
        <v>0</v>
      </c>
      <c r="BG72" s="177" t="s">
        <v>29</v>
      </c>
      <c r="BH72" s="193">
        <v>0</v>
      </c>
      <c r="BI72" s="274">
        <v>0</v>
      </c>
      <c r="BJ72" s="192" t="s">
        <v>29</v>
      </c>
      <c r="BK72" s="193" t="s">
        <v>29</v>
      </c>
      <c r="BL72" s="177" t="s">
        <v>29</v>
      </c>
      <c r="BM72" s="274" t="s">
        <v>29</v>
      </c>
      <c r="BN72" s="230" t="s">
        <v>29</v>
      </c>
      <c r="BO72" s="177" t="s">
        <v>29</v>
      </c>
      <c r="BP72" s="177" t="s">
        <v>29</v>
      </c>
      <c r="BQ72" s="177" t="s">
        <v>29</v>
      </c>
      <c r="BR72" s="249" t="s">
        <v>29</v>
      </c>
      <c r="BS72" s="285" t="s">
        <v>29</v>
      </c>
      <c r="BT72" s="286" t="s">
        <v>29</v>
      </c>
      <c r="BU72" s="177" t="s">
        <v>29</v>
      </c>
      <c r="BV72" s="299" t="s">
        <v>29</v>
      </c>
      <c r="BW72" s="274" t="s">
        <v>29</v>
      </c>
      <c r="BX72" s="285" t="s">
        <v>29</v>
      </c>
      <c r="BY72" s="286" t="s">
        <v>29</v>
      </c>
      <c r="BZ72" s="177" t="s">
        <v>29</v>
      </c>
      <c r="CA72" s="299" t="s">
        <v>29</v>
      </c>
      <c r="CB72" s="274" t="s">
        <v>29</v>
      </c>
      <c r="CC72" s="159"/>
    </row>
    <row r="73" s="164" customFormat="1" outlineLevel="2" spans="1:81">
      <c r="A73" s="203" t="s">
        <v>181</v>
      </c>
      <c r="B73" s="192">
        <v>0</v>
      </c>
      <c r="C73" s="193">
        <v>0</v>
      </c>
      <c r="D73" s="194" t="s">
        <v>29</v>
      </c>
      <c r="E73" s="195">
        <v>0</v>
      </c>
      <c r="F73" s="196">
        <v>0</v>
      </c>
      <c r="G73" s="192">
        <v>0</v>
      </c>
      <c r="H73" s="193">
        <v>0</v>
      </c>
      <c r="I73" s="194" t="s">
        <v>29</v>
      </c>
      <c r="J73" s="195">
        <v>0</v>
      </c>
      <c r="K73" s="196">
        <v>0</v>
      </c>
      <c r="L73" s="192">
        <v>0</v>
      </c>
      <c r="M73" s="193">
        <v>0</v>
      </c>
      <c r="N73" s="194" t="s">
        <v>29</v>
      </c>
      <c r="O73" s="195">
        <v>0</v>
      </c>
      <c r="P73" s="196">
        <v>0</v>
      </c>
      <c r="Q73" s="192">
        <v>0</v>
      </c>
      <c r="R73" s="193">
        <v>0</v>
      </c>
      <c r="S73" s="194" t="s">
        <v>29</v>
      </c>
      <c r="T73" s="195">
        <v>0</v>
      </c>
      <c r="U73" s="196">
        <v>0</v>
      </c>
      <c r="V73" s="230" t="s">
        <v>29</v>
      </c>
      <c r="W73" s="177" t="s">
        <v>29</v>
      </c>
      <c r="X73" s="177" t="s">
        <v>29</v>
      </c>
      <c r="Y73" s="248" t="s">
        <v>29</v>
      </c>
      <c r="Z73" s="249" t="s">
        <v>29</v>
      </c>
      <c r="AA73" s="192">
        <v>0</v>
      </c>
      <c r="AB73" s="193">
        <v>0</v>
      </c>
      <c r="AC73" s="194" t="s">
        <v>29</v>
      </c>
      <c r="AD73" s="195">
        <v>0</v>
      </c>
      <c r="AE73" s="196">
        <v>0</v>
      </c>
      <c r="AF73" s="192">
        <v>0</v>
      </c>
      <c r="AG73" s="193">
        <v>0</v>
      </c>
      <c r="AH73" s="194" t="s">
        <v>29</v>
      </c>
      <c r="AI73" s="195">
        <v>0</v>
      </c>
      <c r="AJ73" s="196">
        <v>0</v>
      </c>
      <c r="AK73" s="192">
        <v>0</v>
      </c>
      <c r="AL73" s="193">
        <v>0</v>
      </c>
      <c r="AM73" s="177" t="s">
        <v>29</v>
      </c>
      <c r="AN73" s="195">
        <v>0</v>
      </c>
      <c r="AO73" s="196">
        <v>0</v>
      </c>
      <c r="AP73" s="192">
        <v>0</v>
      </c>
      <c r="AQ73" s="193">
        <v>0</v>
      </c>
      <c r="AR73" s="177" t="s">
        <v>29</v>
      </c>
      <c r="AS73" s="195">
        <v>0</v>
      </c>
      <c r="AT73" s="196">
        <v>0</v>
      </c>
      <c r="AU73" s="192">
        <v>0</v>
      </c>
      <c r="AV73" s="193">
        <v>0</v>
      </c>
      <c r="AW73" s="194" t="s">
        <v>29</v>
      </c>
      <c r="AX73" s="195">
        <v>0</v>
      </c>
      <c r="AY73" s="196">
        <v>0</v>
      </c>
      <c r="AZ73" s="230" t="s">
        <v>29</v>
      </c>
      <c r="BA73" s="177" t="s">
        <v>29</v>
      </c>
      <c r="BB73" s="177" t="s">
        <v>29</v>
      </c>
      <c r="BC73" s="248" t="s">
        <v>29</v>
      </c>
      <c r="BD73" s="249" t="s">
        <v>29</v>
      </c>
      <c r="BE73" s="192">
        <v>0</v>
      </c>
      <c r="BF73" s="193">
        <v>0</v>
      </c>
      <c r="BG73" s="177" t="s">
        <v>29</v>
      </c>
      <c r="BH73" s="193">
        <v>0</v>
      </c>
      <c r="BI73" s="274">
        <v>0</v>
      </c>
      <c r="BJ73" s="192" t="s">
        <v>29</v>
      </c>
      <c r="BK73" s="193" t="s">
        <v>29</v>
      </c>
      <c r="BL73" s="177" t="s">
        <v>29</v>
      </c>
      <c r="BM73" s="274" t="s">
        <v>29</v>
      </c>
      <c r="BN73" s="230" t="s">
        <v>29</v>
      </c>
      <c r="BO73" s="177" t="s">
        <v>29</v>
      </c>
      <c r="BP73" s="177" t="s">
        <v>29</v>
      </c>
      <c r="BQ73" s="177" t="s">
        <v>29</v>
      </c>
      <c r="BR73" s="249" t="s">
        <v>29</v>
      </c>
      <c r="BS73" s="285" t="s">
        <v>29</v>
      </c>
      <c r="BT73" s="286" t="s">
        <v>29</v>
      </c>
      <c r="BU73" s="177" t="s">
        <v>29</v>
      </c>
      <c r="BV73" s="299" t="s">
        <v>29</v>
      </c>
      <c r="BW73" s="274" t="s">
        <v>29</v>
      </c>
      <c r="BX73" s="285" t="s">
        <v>29</v>
      </c>
      <c r="BY73" s="286" t="s">
        <v>29</v>
      </c>
      <c r="BZ73" s="177" t="s">
        <v>29</v>
      </c>
      <c r="CA73" s="299" t="s">
        <v>29</v>
      </c>
      <c r="CB73" s="274" t="s">
        <v>29</v>
      </c>
      <c r="CC73" s="159"/>
    </row>
    <row r="74" s="164" customFormat="1" outlineLevel="2" spans="1:81">
      <c r="A74" s="203" t="s">
        <v>182</v>
      </c>
      <c r="B74" s="192">
        <v>0</v>
      </c>
      <c r="C74" s="193">
        <v>0</v>
      </c>
      <c r="D74" s="194" t="s">
        <v>29</v>
      </c>
      <c r="E74" s="195">
        <v>0</v>
      </c>
      <c r="F74" s="196">
        <v>0</v>
      </c>
      <c r="G74" s="192">
        <v>0</v>
      </c>
      <c r="H74" s="193">
        <v>0</v>
      </c>
      <c r="I74" s="194" t="s">
        <v>29</v>
      </c>
      <c r="J74" s="195">
        <v>0</v>
      </c>
      <c r="K74" s="196">
        <v>0</v>
      </c>
      <c r="L74" s="192">
        <v>0</v>
      </c>
      <c r="M74" s="193">
        <v>0</v>
      </c>
      <c r="N74" s="194" t="s">
        <v>29</v>
      </c>
      <c r="O74" s="195">
        <v>0</v>
      </c>
      <c r="P74" s="196">
        <v>0</v>
      </c>
      <c r="Q74" s="192">
        <v>0</v>
      </c>
      <c r="R74" s="193">
        <v>0</v>
      </c>
      <c r="S74" s="194" t="s">
        <v>29</v>
      </c>
      <c r="T74" s="195">
        <v>0</v>
      </c>
      <c r="U74" s="196">
        <v>0</v>
      </c>
      <c r="V74" s="230" t="s">
        <v>29</v>
      </c>
      <c r="W74" s="177" t="s">
        <v>29</v>
      </c>
      <c r="X74" s="177" t="s">
        <v>29</v>
      </c>
      <c r="Y74" s="248" t="s">
        <v>29</v>
      </c>
      <c r="Z74" s="249" t="s">
        <v>29</v>
      </c>
      <c r="AA74" s="192">
        <v>0</v>
      </c>
      <c r="AB74" s="193">
        <v>0</v>
      </c>
      <c r="AC74" s="194" t="s">
        <v>29</v>
      </c>
      <c r="AD74" s="195">
        <v>0</v>
      </c>
      <c r="AE74" s="196">
        <v>0</v>
      </c>
      <c r="AF74" s="192">
        <v>0</v>
      </c>
      <c r="AG74" s="193">
        <v>0</v>
      </c>
      <c r="AH74" s="194" t="s">
        <v>29</v>
      </c>
      <c r="AI74" s="195">
        <v>0</v>
      </c>
      <c r="AJ74" s="196">
        <v>0</v>
      </c>
      <c r="AK74" s="192">
        <v>0</v>
      </c>
      <c r="AL74" s="193">
        <v>0</v>
      </c>
      <c r="AM74" s="177" t="s">
        <v>29</v>
      </c>
      <c r="AN74" s="195">
        <v>0</v>
      </c>
      <c r="AO74" s="196">
        <v>0</v>
      </c>
      <c r="AP74" s="192">
        <v>0</v>
      </c>
      <c r="AQ74" s="193">
        <v>0</v>
      </c>
      <c r="AR74" s="177" t="s">
        <v>29</v>
      </c>
      <c r="AS74" s="195">
        <v>0</v>
      </c>
      <c r="AT74" s="196">
        <v>0</v>
      </c>
      <c r="AU74" s="192">
        <v>0</v>
      </c>
      <c r="AV74" s="193">
        <v>0</v>
      </c>
      <c r="AW74" s="194" t="s">
        <v>29</v>
      </c>
      <c r="AX74" s="195">
        <v>0</v>
      </c>
      <c r="AY74" s="196">
        <v>0</v>
      </c>
      <c r="AZ74" s="230" t="s">
        <v>29</v>
      </c>
      <c r="BA74" s="177" t="s">
        <v>29</v>
      </c>
      <c r="BB74" s="177" t="s">
        <v>29</v>
      </c>
      <c r="BC74" s="248" t="s">
        <v>29</v>
      </c>
      <c r="BD74" s="249" t="s">
        <v>29</v>
      </c>
      <c r="BE74" s="192">
        <v>0</v>
      </c>
      <c r="BF74" s="193">
        <v>0</v>
      </c>
      <c r="BG74" s="177" t="s">
        <v>29</v>
      </c>
      <c r="BH74" s="193">
        <v>0</v>
      </c>
      <c r="BI74" s="274">
        <v>0</v>
      </c>
      <c r="BJ74" s="192" t="s">
        <v>29</v>
      </c>
      <c r="BK74" s="193" t="s">
        <v>29</v>
      </c>
      <c r="BL74" s="177" t="s">
        <v>29</v>
      </c>
      <c r="BM74" s="274" t="s">
        <v>29</v>
      </c>
      <c r="BN74" s="230" t="s">
        <v>29</v>
      </c>
      <c r="BO74" s="177" t="s">
        <v>29</v>
      </c>
      <c r="BP74" s="177" t="s">
        <v>29</v>
      </c>
      <c r="BQ74" s="177" t="s">
        <v>29</v>
      </c>
      <c r="BR74" s="249" t="s">
        <v>29</v>
      </c>
      <c r="BS74" s="285" t="s">
        <v>29</v>
      </c>
      <c r="BT74" s="286" t="s">
        <v>29</v>
      </c>
      <c r="BU74" s="177" t="s">
        <v>29</v>
      </c>
      <c r="BV74" s="299" t="s">
        <v>29</v>
      </c>
      <c r="BW74" s="274" t="s">
        <v>29</v>
      </c>
      <c r="BX74" s="285" t="s">
        <v>29</v>
      </c>
      <c r="BY74" s="286" t="s">
        <v>29</v>
      </c>
      <c r="BZ74" s="177" t="s">
        <v>29</v>
      </c>
      <c r="CA74" s="299" t="s">
        <v>29</v>
      </c>
      <c r="CB74" s="274" t="s">
        <v>29</v>
      </c>
      <c r="CC74" s="159"/>
    </row>
    <row r="75" s="163" customFormat="1" spans="1:81">
      <c r="A75" s="197" t="s">
        <v>95</v>
      </c>
      <c r="B75" s="198">
        <v>548.303628</v>
      </c>
      <c r="C75" s="199">
        <v>766.0540044</v>
      </c>
      <c r="D75" s="200">
        <v>0.715750619213133</v>
      </c>
      <c r="E75" s="199">
        <v>-217.7503764</v>
      </c>
      <c r="F75" s="201">
        <v>0</v>
      </c>
      <c r="G75" s="198">
        <v>153.996295</v>
      </c>
      <c r="H75" s="199">
        <v>247.17372</v>
      </c>
      <c r="I75" s="200">
        <v>0.62302859300738</v>
      </c>
      <c r="J75" s="199">
        <v>-93.177425</v>
      </c>
      <c r="K75" s="201">
        <v>0</v>
      </c>
      <c r="L75" s="198">
        <v>193.983142</v>
      </c>
      <c r="M75" s="199">
        <v>225.6166387</v>
      </c>
      <c r="N75" s="200">
        <v>0.85979094058722</v>
      </c>
      <c r="O75" s="199">
        <v>-31.6334967</v>
      </c>
      <c r="P75" s="201">
        <v>0</v>
      </c>
      <c r="Q75" s="198">
        <v>148.701248</v>
      </c>
      <c r="R75" s="199">
        <v>187.2926457</v>
      </c>
      <c r="S75" s="200">
        <v>0.793951345202231</v>
      </c>
      <c r="T75" s="199">
        <v>-38.5913977000001</v>
      </c>
      <c r="U75" s="201">
        <v>0</v>
      </c>
      <c r="V75" s="231">
        <v>0.271202378401917</v>
      </c>
      <c r="W75" s="232">
        <v>0.244490133364284</v>
      </c>
      <c r="X75" s="232">
        <v>1.10925694493296</v>
      </c>
      <c r="Y75" s="200">
        <v>0.0267122450376328</v>
      </c>
      <c r="Z75" s="250" t="s">
        <v>29</v>
      </c>
      <c r="AA75" s="198">
        <v>168.513306</v>
      </c>
      <c r="AB75" s="199">
        <v>245.9495515</v>
      </c>
      <c r="AC75" s="200">
        <v>0.685153947109353</v>
      </c>
      <c r="AD75" s="199">
        <v>-77.4362455</v>
      </c>
      <c r="AE75" s="201">
        <v>0</v>
      </c>
      <c r="AF75" s="198">
        <v>109.690375</v>
      </c>
      <c r="AG75" s="199">
        <v>67.39262625</v>
      </c>
      <c r="AH75" s="200">
        <v>1.62763170251137</v>
      </c>
      <c r="AI75" s="199">
        <v>42.29774875</v>
      </c>
      <c r="AJ75" s="201">
        <v>0</v>
      </c>
      <c r="AK75" s="198">
        <v>0.22558</v>
      </c>
      <c r="AL75" s="199">
        <v>0</v>
      </c>
      <c r="AM75" s="232" t="s">
        <v>29</v>
      </c>
      <c r="AN75" s="199">
        <v>0.22558</v>
      </c>
      <c r="AO75" s="201">
        <v>0</v>
      </c>
      <c r="AP75" s="198">
        <v>0.01</v>
      </c>
      <c r="AQ75" s="199">
        <v>0</v>
      </c>
      <c r="AR75" s="232" t="s">
        <v>29</v>
      </c>
      <c r="AS75" s="199">
        <v>0.01</v>
      </c>
      <c r="AT75" s="201">
        <v>0</v>
      </c>
      <c r="AU75" s="198">
        <v>-77.66391</v>
      </c>
      <c r="AV75" s="199">
        <v>-20.0785320499999</v>
      </c>
      <c r="AW75" s="200">
        <v>-1.86800737258082</v>
      </c>
      <c r="AX75" s="199">
        <v>-57.5853779500001</v>
      </c>
      <c r="AY75" s="201">
        <v>0</v>
      </c>
      <c r="AZ75" s="231">
        <v>-0.141643983431749</v>
      </c>
      <c r="BA75" s="232">
        <v>-0.0262103349563796</v>
      </c>
      <c r="BB75" s="232">
        <v>-3.40412717607307</v>
      </c>
      <c r="BC75" s="200">
        <v>-0.11543364847537</v>
      </c>
      <c r="BD75" s="250" t="s">
        <v>29</v>
      </c>
      <c r="BE75" s="198">
        <v>25.5</v>
      </c>
      <c r="BF75" s="199">
        <v>44.9166666666667</v>
      </c>
      <c r="BG75" s="232">
        <v>0.567717996289425</v>
      </c>
      <c r="BH75" s="199">
        <v>-19.4166666666667</v>
      </c>
      <c r="BI75" s="275">
        <v>0</v>
      </c>
      <c r="BJ75" s="198">
        <v>21.5021030588235</v>
      </c>
      <c r="BK75" s="199">
        <v>17.0550056638219</v>
      </c>
      <c r="BL75" s="232">
        <v>1.26075027371202</v>
      </c>
      <c r="BM75" s="275">
        <v>4.44709739500163</v>
      </c>
      <c r="BN75" s="231">
        <v>0.307335748652022</v>
      </c>
      <c r="BO75" s="232">
        <v>0.321060330064636</v>
      </c>
      <c r="BP75" s="232">
        <v>0.957252328838476</v>
      </c>
      <c r="BQ75" s="232">
        <v>-0.0137245814126133</v>
      </c>
      <c r="BR75" s="250" t="s">
        <v>29</v>
      </c>
      <c r="BS75" s="287">
        <v>3.25377052421012</v>
      </c>
      <c r="BT75" s="288">
        <v>3.11467941180612</v>
      </c>
      <c r="BU75" s="232">
        <v>1.04465663845748</v>
      </c>
      <c r="BV75" s="232">
        <v>0.139091112403993</v>
      </c>
      <c r="BW75" s="275" t="s">
        <v>29</v>
      </c>
      <c r="BX75" s="287">
        <v>-0.460877018221932</v>
      </c>
      <c r="BY75" s="288">
        <v>-0.0816367906651781</v>
      </c>
      <c r="BZ75" s="232">
        <v>-3.64545732955323</v>
      </c>
      <c r="CA75" s="232">
        <v>-0.379240227556754</v>
      </c>
      <c r="CB75" s="275" t="s">
        <v>29</v>
      </c>
      <c r="CC75" s="159"/>
    </row>
    <row r="76" s="163" customFormat="1" spans="1:81">
      <c r="A76" s="197" t="s">
        <v>96</v>
      </c>
      <c r="B76" s="198">
        <v>0</v>
      </c>
      <c r="C76" s="202">
        <v>0</v>
      </c>
      <c r="D76" s="200" t="s">
        <v>29</v>
      </c>
      <c r="E76" s="202">
        <v>0</v>
      </c>
      <c r="F76" s="201">
        <v>0</v>
      </c>
      <c r="G76" s="198">
        <v>0</v>
      </c>
      <c r="H76" s="202">
        <v>0</v>
      </c>
      <c r="I76" s="200" t="s">
        <v>29</v>
      </c>
      <c r="J76" s="202">
        <v>0</v>
      </c>
      <c r="K76" s="201">
        <v>0</v>
      </c>
      <c r="L76" s="198">
        <v>1.4985</v>
      </c>
      <c r="M76" s="202">
        <v>0</v>
      </c>
      <c r="N76" s="200" t="s">
        <v>29</v>
      </c>
      <c r="O76" s="202">
        <v>1.4985</v>
      </c>
      <c r="P76" s="201">
        <v>0.0655</v>
      </c>
      <c r="Q76" s="198">
        <v>0</v>
      </c>
      <c r="R76" s="202">
        <v>0</v>
      </c>
      <c r="S76" s="200" t="s">
        <v>29</v>
      </c>
      <c r="T76" s="202">
        <v>0</v>
      </c>
      <c r="U76" s="201">
        <v>0</v>
      </c>
      <c r="V76" s="231" t="s">
        <v>29</v>
      </c>
      <c r="W76" s="232" t="s">
        <v>29</v>
      </c>
      <c r="X76" s="232" t="s">
        <v>29</v>
      </c>
      <c r="Y76" s="200" t="s">
        <v>29</v>
      </c>
      <c r="Z76" s="250" t="s">
        <v>29</v>
      </c>
      <c r="AA76" s="198">
        <v>76.25602</v>
      </c>
      <c r="AB76" s="202">
        <v>43.8654308</v>
      </c>
      <c r="AC76" s="200">
        <v>1.73840809515086</v>
      </c>
      <c r="AD76" s="202">
        <v>32.3905892</v>
      </c>
      <c r="AE76" s="201">
        <v>33.353028</v>
      </c>
      <c r="AF76" s="198">
        <v>34.247677</v>
      </c>
      <c r="AG76" s="202">
        <v>11.9194</v>
      </c>
      <c r="AH76" s="200">
        <v>2.87327189288051</v>
      </c>
      <c r="AI76" s="202">
        <v>22.328277</v>
      </c>
      <c r="AJ76" s="201">
        <v>10.711028</v>
      </c>
      <c r="AK76" s="192">
        <v>0</v>
      </c>
      <c r="AL76" s="193">
        <v>0</v>
      </c>
      <c r="AM76" s="177" t="s">
        <v>29</v>
      </c>
      <c r="AN76" s="195">
        <v>0</v>
      </c>
      <c r="AO76" s="196">
        <v>0</v>
      </c>
      <c r="AP76" s="192">
        <v>0</v>
      </c>
      <c r="AQ76" s="193">
        <v>0</v>
      </c>
      <c r="AR76" s="177" t="s">
        <v>29</v>
      </c>
      <c r="AS76" s="195">
        <v>0</v>
      </c>
      <c r="AT76" s="196">
        <v>0</v>
      </c>
      <c r="AU76" s="198">
        <v>-112.002197</v>
      </c>
      <c r="AV76" s="202">
        <v>-55.7848308</v>
      </c>
      <c r="AW76" s="200">
        <v>-0.00775363828834985</v>
      </c>
      <c r="AX76" s="202">
        <v>-56.2173662</v>
      </c>
      <c r="AY76" s="201">
        <v>-44.129556</v>
      </c>
      <c r="AZ76" s="231" t="s">
        <v>29</v>
      </c>
      <c r="BA76" s="232" t="s">
        <v>29</v>
      </c>
      <c r="BB76" s="232" t="s">
        <v>29</v>
      </c>
      <c r="BC76" s="200" t="s">
        <v>29</v>
      </c>
      <c r="BD76" s="250" t="s">
        <v>29</v>
      </c>
      <c r="BE76" s="198">
        <v>4.33333333333333</v>
      </c>
      <c r="BF76" s="199">
        <v>2.16666666666667</v>
      </c>
      <c r="BG76" s="232">
        <v>2</v>
      </c>
      <c r="BH76" s="199">
        <v>2.16666666666667</v>
      </c>
      <c r="BI76" s="275">
        <v>4.66666667</v>
      </c>
      <c r="BJ76" s="198">
        <v>0</v>
      </c>
      <c r="BK76" s="199">
        <v>0</v>
      </c>
      <c r="BL76" s="232" t="s">
        <v>29</v>
      </c>
      <c r="BM76" s="275">
        <v>0</v>
      </c>
      <c r="BN76" s="231" t="s">
        <v>29</v>
      </c>
      <c r="BO76" s="232" t="s">
        <v>29</v>
      </c>
      <c r="BP76" s="232" t="s">
        <v>29</v>
      </c>
      <c r="BQ76" s="232" t="s">
        <v>29</v>
      </c>
      <c r="BR76" s="250" t="s">
        <v>29</v>
      </c>
      <c r="BS76" s="287">
        <v>0</v>
      </c>
      <c r="BT76" s="288">
        <v>0</v>
      </c>
      <c r="BU76" s="232" t="s">
        <v>29</v>
      </c>
      <c r="BV76" s="232">
        <v>0</v>
      </c>
      <c r="BW76" s="275">
        <v>0</v>
      </c>
      <c r="BX76" s="287">
        <v>-1.46876531190587</v>
      </c>
      <c r="BY76" s="288">
        <v>-1.27172650040405</v>
      </c>
      <c r="BZ76" s="232">
        <v>0.845061959911023</v>
      </c>
      <c r="CA76" s="232">
        <v>-0.197038811501817</v>
      </c>
      <c r="CB76" s="275">
        <v>-1.32310493667921</v>
      </c>
      <c r="CC76" s="159"/>
    </row>
    <row r="77" s="159" customFormat="1" ht="16.2" spans="1:80">
      <c r="A77" s="213" t="s">
        <v>183</v>
      </c>
      <c r="B77" s="214">
        <v>1596.14643</v>
      </c>
      <c r="C77" s="215">
        <v>2066.4392224</v>
      </c>
      <c r="D77" s="216">
        <v>0.772413924734842</v>
      </c>
      <c r="E77" s="215">
        <v>-470.2927924</v>
      </c>
      <c r="F77" s="217">
        <v>629.518446</v>
      </c>
      <c r="G77" s="214">
        <v>283.609828</v>
      </c>
      <c r="H77" s="215">
        <v>432.68910378</v>
      </c>
      <c r="I77" s="216">
        <v>0.655458678118691</v>
      </c>
      <c r="J77" s="215">
        <v>-149.07927578</v>
      </c>
      <c r="K77" s="217">
        <v>168.231672</v>
      </c>
      <c r="L77" s="214">
        <v>769.920139</v>
      </c>
      <c r="M77" s="215">
        <v>931.87397897</v>
      </c>
      <c r="N77" s="216">
        <v>0.826206285801641</v>
      </c>
      <c r="O77" s="215">
        <v>-161.95383997</v>
      </c>
      <c r="P77" s="217">
        <v>140.258253</v>
      </c>
      <c r="Q77" s="214">
        <v>417.7354</v>
      </c>
      <c r="R77" s="215">
        <v>513.36113965</v>
      </c>
      <c r="S77" s="216">
        <v>0.813726181698919</v>
      </c>
      <c r="T77" s="215">
        <v>-95.62573965</v>
      </c>
      <c r="U77" s="217">
        <v>254.685996</v>
      </c>
      <c r="V77" s="237"/>
      <c r="W77" s="238"/>
      <c r="X77" s="238"/>
      <c r="Y77" s="216"/>
      <c r="Z77" s="257"/>
      <c r="AA77" s="214">
        <v>463.72913</v>
      </c>
      <c r="AB77" s="215">
        <v>556.36709954</v>
      </c>
      <c r="AC77" s="216">
        <v>0.833494882036353</v>
      </c>
      <c r="AD77" s="215">
        <v>-92.63796954</v>
      </c>
      <c r="AE77" s="217">
        <v>235.290362</v>
      </c>
      <c r="AF77" s="214">
        <v>205.269179</v>
      </c>
      <c r="AG77" s="215">
        <v>128.04717161</v>
      </c>
      <c r="AH77" s="216">
        <v>1.60307468270521</v>
      </c>
      <c r="AI77" s="215">
        <v>77.22200739</v>
      </c>
      <c r="AJ77" s="217">
        <v>47.926509</v>
      </c>
      <c r="AK77" s="214">
        <v>0.549581</v>
      </c>
      <c r="AL77" s="215">
        <v>0.04</v>
      </c>
      <c r="AM77" s="238">
        <v>13.739525</v>
      </c>
      <c r="AN77" s="215">
        <v>0.509581</v>
      </c>
      <c r="AO77" s="217">
        <v>5.04638</v>
      </c>
      <c r="AP77" s="214">
        <v>0.079377</v>
      </c>
      <c r="AQ77" s="215">
        <v>0</v>
      </c>
      <c r="AR77" s="238" t="s">
        <v>29</v>
      </c>
      <c r="AS77" s="215">
        <v>0.079377</v>
      </c>
      <c r="AT77" s="217">
        <v>0</v>
      </c>
      <c r="AU77" s="214">
        <v>-125.911642</v>
      </c>
      <c r="AV77" s="215">
        <v>17.5018684999999</v>
      </c>
      <c r="AW77" s="216">
        <v>-7.19418283824956</v>
      </c>
      <c r="AX77" s="215">
        <v>-143.4135105</v>
      </c>
      <c r="AY77" s="217">
        <v>42.8580300000001</v>
      </c>
      <c r="AZ77" s="237">
        <v>-0.0788847687364122</v>
      </c>
      <c r="BA77" s="238">
        <v>0.00846957815660939</v>
      </c>
      <c r="BB77" s="238">
        <v>-9.31389583728595</v>
      </c>
      <c r="BC77" s="216">
        <v>-0.0873543468930216</v>
      </c>
      <c r="BD77" s="257">
        <v>0.0680806579574002</v>
      </c>
      <c r="BE77" s="214">
        <v>89.3333333333333</v>
      </c>
      <c r="BF77" s="215">
        <v>94.75</v>
      </c>
      <c r="BG77" s="238">
        <v>0.94283201407212</v>
      </c>
      <c r="BH77" s="215">
        <v>-5.41666666666667</v>
      </c>
      <c r="BI77" s="279">
        <v>136.91666666</v>
      </c>
      <c r="BJ77" s="214">
        <v>17.8673107835821</v>
      </c>
      <c r="BK77" s="215">
        <v>21.8093849329815</v>
      </c>
      <c r="BL77" s="238">
        <v>0.819248724275668</v>
      </c>
      <c r="BM77" s="279">
        <v>-3.94207414939944</v>
      </c>
      <c r="BN77" s="237">
        <v>0.290530443375424</v>
      </c>
      <c r="BO77" s="238">
        <v>0.26923951767322</v>
      </c>
      <c r="BP77" s="238">
        <v>1.07907801160172</v>
      </c>
      <c r="BQ77" s="238">
        <v>0.0212909257022038</v>
      </c>
      <c r="BR77" s="257">
        <v>0.373762458423657</v>
      </c>
      <c r="BS77" s="292">
        <v>3.4419800843652</v>
      </c>
      <c r="BT77" s="293">
        <v>3.71416502540951</v>
      </c>
      <c r="BU77" s="238">
        <v>0.926717057755316</v>
      </c>
      <c r="BV77" s="238">
        <v>-0.272184941044312</v>
      </c>
      <c r="BW77" s="279">
        <v>2.67549610043101</v>
      </c>
      <c r="BX77" s="292">
        <v>-0.271519802950485</v>
      </c>
      <c r="BY77" s="293">
        <v>0.0314574109692509</v>
      </c>
      <c r="BZ77" s="238">
        <v>-8.63134614656912</v>
      </c>
      <c r="CA77" s="238">
        <v>-0.302977213919736</v>
      </c>
      <c r="CB77" s="279">
        <v>0.182149534879801</v>
      </c>
    </row>
    <row r="78" s="159" customFormat="1" outlineLevel="2" spans="1:80">
      <c r="A78" s="203" t="s">
        <v>98</v>
      </c>
      <c r="B78" s="192">
        <v>0</v>
      </c>
      <c r="C78" s="193">
        <v>0</v>
      </c>
      <c r="D78" s="194" t="s">
        <v>29</v>
      </c>
      <c r="E78" s="195">
        <v>0</v>
      </c>
      <c r="F78" s="196">
        <v>-7.16869599999998</v>
      </c>
      <c r="G78" s="192">
        <v>0</v>
      </c>
      <c r="H78" s="193">
        <v>0</v>
      </c>
      <c r="I78" s="194" t="s">
        <v>29</v>
      </c>
      <c r="J78" s="195">
        <v>0</v>
      </c>
      <c r="K78" s="196">
        <v>0</v>
      </c>
      <c r="L78" s="192">
        <v>0</v>
      </c>
      <c r="M78" s="193">
        <v>0</v>
      </c>
      <c r="N78" s="194" t="s">
        <v>29</v>
      </c>
      <c r="O78" s="195">
        <v>0</v>
      </c>
      <c r="P78" s="196">
        <v>0</v>
      </c>
      <c r="Q78" s="192">
        <v>-1.487807</v>
      </c>
      <c r="R78" s="193">
        <v>0</v>
      </c>
      <c r="S78" s="194" t="s">
        <v>29</v>
      </c>
      <c r="T78" s="195">
        <v>-1.487807</v>
      </c>
      <c r="U78" s="196">
        <v>-68.680377</v>
      </c>
      <c r="V78" s="310" t="s">
        <v>29</v>
      </c>
      <c r="W78" s="177" t="s">
        <v>29</v>
      </c>
      <c r="X78" s="177" t="s">
        <v>29</v>
      </c>
      <c r="Y78" s="194" t="s">
        <v>29</v>
      </c>
      <c r="Z78" s="249">
        <v>9.58059555043206</v>
      </c>
      <c r="AA78" s="192">
        <v>1.487807</v>
      </c>
      <c r="AB78" s="193">
        <v>0</v>
      </c>
      <c r="AC78" s="194" t="s">
        <v>29</v>
      </c>
      <c r="AD78" s="195">
        <v>1.487807</v>
      </c>
      <c r="AE78" s="196">
        <v>61.511681</v>
      </c>
      <c r="AF78" s="192">
        <v>-0.007462</v>
      </c>
      <c r="AG78" s="193">
        <v>0</v>
      </c>
      <c r="AH78" s="194" t="s">
        <v>29</v>
      </c>
      <c r="AI78" s="195">
        <v>-0.007462</v>
      </c>
      <c r="AJ78" s="196">
        <v>0.538015</v>
      </c>
      <c r="AK78" s="192">
        <v>0</v>
      </c>
      <c r="AL78" s="193">
        <v>0</v>
      </c>
      <c r="AM78" s="177" t="s">
        <v>29</v>
      </c>
      <c r="AN78" s="195">
        <v>0</v>
      </c>
      <c r="AO78" s="196">
        <v>0</v>
      </c>
      <c r="AP78" s="192">
        <v>0</v>
      </c>
      <c r="AQ78" s="193">
        <v>0</v>
      </c>
      <c r="AR78" s="177" t="s">
        <v>29</v>
      </c>
      <c r="AS78" s="195">
        <v>0</v>
      </c>
      <c r="AT78" s="196">
        <v>0.731</v>
      </c>
      <c r="AU78" s="192">
        <v>-1.480345</v>
      </c>
      <c r="AV78" s="193">
        <v>0</v>
      </c>
      <c r="AW78" s="194" t="s">
        <v>29</v>
      </c>
      <c r="AX78" s="195">
        <v>-1.480345</v>
      </c>
      <c r="AY78" s="196">
        <v>-69.949392</v>
      </c>
      <c r="AZ78" s="310" t="s">
        <v>29</v>
      </c>
      <c r="BA78" s="177" t="s">
        <v>29</v>
      </c>
      <c r="BB78" s="177" t="s">
        <v>29</v>
      </c>
      <c r="BC78" s="194" t="s">
        <v>29</v>
      </c>
      <c r="BD78" s="249">
        <v>9.75761728492883</v>
      </c>
      <c r="BE78" s="318">
        <v>0</v>
      </c>
      <c r="BF78" s="193">
        <v>0</v>
      </c>
      <c r="BG78" s="177" t="s">
        <v>29</v>
      </c>
      <c r="BH78" s="193">
        <v>0</v>
      </c>
      <c r="BI78" s="274">
        <v>20.41666667</v>
      </c>
      <c r="BJ78" s="318" t="s">
        <v>29</v>
      </c>
      <c r="BK78" s="193" t="s">
        <v>29</v>
      </c>
      <c r="BL78" s="177" t="s">
        <v>29</v>
      </c>
      <c r="BM78" s="274" t="s">
        <v>29</v>
      </c>
      <c r="BN78" s="310" t="s">
        <v>29</v>
      </c>
      <c r="BO78" s="177" t="s">
        <v>29</v>
      </c>
      <c r="BP78" s="177" t="s">
        <v>29</v>
      </c>
      <c r="BQ78" s="177" t="s">
        <v>29</v>
      </c>
      <c r="BR78" s="249">
        <v>-8.58059555043206</v>
      </c>
      <c r="BS78" s="323">
        <v>0</v>
      </c>
      <c r="BT78" s="286" t="s">
        <v>29</v>
      </c>
      <c r="BU78" s="177" t="s">
        <v>29</v>
      </c>
      <c r="BV78" s="177" t="s">
        <v>29</v>
      </c>
      <c r="BW78" s="274">
        <v>-0.116542027196428</v>
      </c>
      <c r="BX78" s="323">
        <v>-0.994984564530211</v>
      </c>
      <c r="BY78" s="286" t="s">
        <v>29</v>
      </c>
      <c r="BZ78" s="177" t="s">
        <v>29</v>
      </c>
      <c r="CA78" s="177" t="s">
        <v>29</v>
      </c>
      <c r="CB78" s="274">
        <v>-1.13717249899251</v>
      </c>
    </row>
    <row r="79" s="159" customFormat="1" outlineLevel="2" spans="1:80">
      <c r="A79" s="203" t="s">
        <v>99</v>
      </c>
      <c r="B79" s="192">
        <v>56.222405</v>
      </c>
      <c r="C79" s="193">
        <v>125.96</v>
      </c>
      <c r="D79" s="194">
        <v>0.446351262305494</v>
      </c>
      <c r="E79" s="195">
        <v>-69.737595</v>
      </c>
      <c r="F79" s="196">
        <v>121.60934</v>
      </c>
      <c r="G79" s="192">
        <v>28.37196</v>
      </c>
      <c r="H79" s="193">
        <v>63.12764</v>
      </c>
      <c r="I79" s="194">
        <v>0.449437995781246</v>
      </c>
      <c r="J79" s="195">
        <v>-34.75568</v>
      </c>
      <c r="K79" s="196">
        <v>55.337083</v>
      </c>
      <c r="L79" s="192">
        <v>0</v>
      </c>
      <c r="M79" s="193">
        <v>0</v>
      </c>
      <c r="N79" s="194" t="s">
        <v>29</v>
      </c>
      <c r="O79" s="195">
        <v>0</v>
      </c>
      <c r="P79" s="196">
        <v>0</v>
      </c>
      <c r="Q79" s="192">
        <v>27.850445</v>
      </c>
      <c r="R79" s="193">
        <v>62.83236</v>
      </c>
      <c r="S79" s="194">
        <v>0.443250022758973</v>
      </c>
      <c r="T79" s="195">
        <v>-34.981915</v>
      </c>
      <c r="U79" s="196">
        <v>66.272257</v>
      </c>
      <c r="V79" s="310">
        <v>0.495362035828955</v>
      </c>
      <c r="W79" s="177">
        <v>0.498827881867259</v>
      </c>
      <c r="X79" s="177">
        <v>0.993052020217212</v>
      </c>
      <c r="Y79" s="194">
        <v>-0.00346584603830485</v>
      </c>
      <c r="Z79" s="249">
        <v>0.544960255519847</v>
      </c>
      <c r="AA79" s="192">
        <v>15.788453</v>
      </c>
      <c r="AB79" s="193">
        <v>19.57370668</v>
      </c>
      <c r="AC79" s="194">
        <v>0.806615387576657</v>
      </c>
      <c r="AD79" s="195">
        <v>-3.78525368</v>
      </c>
      <c r="AE79" s="196">
        <v>20.063348</v>
      </c>
      <c r="AF79" s="192">
        <v>4.046625</v>
      </c>
      <c r="AG79" s="193">
        <v>6.28710268</v>
      </c>
      <c r="AH79" s="194">
        <v>0.64363908241435</v>
      </c>
      <c r="AI79" s="195">
        <v>-2.24047768</v>
      </c>
      <c r="AJ79" s="196">
        <v>0.167559</v>
      </c>
      <c r="AK79" s="192">
        <v>0</v>
      </c>
      <c r="AL79" s="193">
        <v>0</v>
      </c>
      <c r="AM79" s="177" t="s">
        <v>29</v>
      </c>
      <c r="AN79" s="195">
        <v>0</v>
      </c>
      <c r="AO79" s="196">
        <v>0.092446</v>
      </c>
      <c r="AP79" s="192">
        <v>0</v>
      </c>
      <c r="AQ79" s="193">
        <v>0</v>
      </c>
      <c r="AR79" s="177" t="s">
        <v>29</v>
      </c>
      <c r="AS79" s="195">
        <v>0</v>
      </c>
      <c r="AT79" s="196">
        <v>0</v>
      </c>
      <c r="AU79" s="192">
        <v>8.015367</v>
      </c>
      <c r="AV79" s="193">
        <v>36.97155064</v>
      </c>
      <c r="AW79" s="194">
        <v>0.216798237056578</v>
      </c>
      <c r="AX79" s="195">
        <v>-28.95618364</v>
      </c>
      <c r="AY79" s="196">
        <v>46.133796</v>
      </c>
      <c r="AZ79" s="310">
        <v>0.142565352727262</v>
      </c>
      <c r="BA79" s="177">
        <v>0.2935181854557</v>
      </c>
      <c r="BB79" s="177">
        <v>0.485712162965042</v>
      </c>
      <c r="BC79" s="194">
        <v>-0.150952832728438</v>
      </c>
      <c r="BD79" s="249">
        <v>0.379360631346244</v>
      </c>
      <c r="BE79" s="318">
        <v>2.08333333333333</v>
      </c>
      <c r="BF79" s="193">
        <v>3.33333333333333</v>
      </c>
      <c r="BG79" s="177">
        <v>0.625</v>
      </c>
      <c r="BH79" s="193">
        <v>-1.25</v>
      </c>
      <c r="BI79" s="274">
        <v>7.33333333333333</v>
      </c>
      <c r="BJ79" s="318">
        <v>26.9867544</v>
      </c>
      <c r="BK79" s="193">
        <v>37.788</v>
      </c>
      <c r="BL79" s="177">
        <v>0.71416201968879</v>
      </c>
      <c r="BM79" s="274">
        <v>-10.8012456</v>
      </c>
      <c r="BN79" s="310">
        <v>0.280821373614309</v>
      </c>
      <c r="BO79" s="177">
        <v>0.15539621054303</v>
      </c>
      <c r="BP79" s="177">
        <v>1.80713141352021</v>
      </c>
      <c r="BQ79" s="177">
        <v>0.12542516307128</v>
      </c>
      <c r="BR79" s="249">
        <v>0.164981966023333</v>
      </c>
      <c r="BS79" s="323">
        <v>3.56098251044608</v>
      </c>
      <c r="BT79" s="286">
        <v>6.43516335762318</v>
      </c>
      <c r="BU79" s="177">
        <v>0.553363187933326</v>
      </c>
      <c r="BV79" s="177">
        <v>-2.87418084717709</v>
      </c>
      <c r="BW79" s="274">
        <v>6.06126853803264</v>
      </c>
      <c r="BX79" s="323">
        <v>0.507672727657358</v>
      </c>
      <c r="BY79" s="286">
        <v>1.88883747184057</v>
      </c>
      <c r="BZ79" s="177">
        <v>0.268775230916326</v>
      </c>
      <c r="CA79" s="177">
        <v>-1.38116474418321</v>
      </c>
      <c r="CB79" s="274">
        <v>2.29940665934718</v>
      </c>
    </row>
    <row r="80" s="159" customFormat="1" outlineLevel="2" spans="1:80">
      <c r="A80" s="203" t="s">
        <v>100</v>
      </c>
      <c r="B80" s="192">
        <v>1.683234</v>
      </c>
      <c r="C80" s="193">
        <v>28</v>
      </c>
      <c r="D80" s="194">
        <v>0.0601155</v>
      </c>
      <c r="E80" s="195">
        <v>-26.316766</v>
      </c>
      <c r="F80" s="196">
        <v>10.063551</v>
      </c>
      <c r="G80" s="192">
        <v>0</v>
      </c>
      <c r="H80" s="193">
        <v>0</v>
      </c>
      <c r="I80" s="194" t="s">
        <v>29</v>
      </c>
      <c r="J80" s="195">
        <v>0</v>
      </c>
      <c r="K80" s="196">
        <v>0</v>
      </c>
      <c r="L80" s="192">
        <v>1.892446</v>
      </c>
      <c r="M80" s="193">
        <v>19.6</v>
      </c>
      <c r="N80" s="194">
        <v>0.0965533673469388</v>
      </c>
      <c r="O80" s="195">
        <v>-17.707554</v>
      </c>
      <c r="P80" s="196">
        <v>7.323515</v>
      </c>
      <c r="Q80" s="192">
        <v>-0.209212</v>
      </c>
      <c r="R80" s="193">
        <v>8.4</v>
      </c>
      <c r="S80" s="194">
        <v>-0.0249061904761905</v>
      </c>
      <c r="T80" s="195">
        <v>-8.609212</v>
      </c>
      <c r="U80" s="196">
        <v>2.740036</v>
      </c>
      <c r="V80" s="310">
        <v>-0.124291690876016</v>
      </c>
      <c r="W80" s="177">
        <v>0.3</v>
      </c>
      <c r="X80" s="177">
        <v>-0.414305636253386</v>
      </c>
      <c r="Y80" s="194">
        <v>-0.424291690876016</v>
      </c>
      <c r="Z80" s="249">
        <v>0.272273276103038</v>
      </c>
      <c r="AA80" s="192">
        <v>1.951672</v>
      </c>
      <c r="AB80" s="193">
        <v>1.8363</v>
      </c>
      <c r="AC80" s="194">
        <v>1.06282851385939</v>
      </c>
      <c r="AD80" s="195">
        <v>0.115372</v>
      </c>
      <c r="AE80" s="196">
        <v>3.59603</v>
      </c>
      <c r="AF80" s="192">
        <v>1.183362</v>
      </c>
      <c r="AG80" s="193">
        <v>1.78748</v>
      </c>
      <c r="AH80" s="194">
        <v>0.662028106608186</v>
      </c>
      <c r="AI80" s="195">
        <v>-0.604118</v>
      </c>
      <c r="AJ80" s="196">
        <v>0.288595</v>
      </c>
      <c r="AK80" s="192">
        <v>0.016195</v>
      </c>
      <c r="AL80" s="193">
        <v>0</v>
      </c>
      <c r="AM80" s="177" t="s">
        <v>29</v>
      </c>
      <c r="AN80" s="195">
        <v>0.016195</v>
      </c>
      <c r="AO80" s="196">
        <v>0</v>
      </c>
      <c r="AP80" s="192">
        <v>0</v>
      </c>
      <c r="AQ80" s="193">
        <v>0</v>
      </c>
      <c r="AR80" s="177" t="s">
        <v>29</v>
      </c>
      <c r="AS80" s="195">
        <v>0</v>
      </c>
      <c r="AT80" s="196">
        <v>0</v>
      </c>
      <c r="AU80" s="192">
        <v>-3.328051</v>
      </c>
      <c r="AV80" s="193">
        <v>4.77622</v>
      </c>
      <c r="AW80" s="194">
        <v>-0.696796001859211</v>
      </c>
      <c r="AX80" s="195">
        <v>-8.104271</v>
      </c>
      <c r="AY80" s="196">
        <v>-1.144589</v>
      </c>
      <c r="AZ80" s="310">
        <v>-1.97717667299971</v>
      </c>
      <c r="BA80" s="177">
        <v>0.170579285714286</v>
      </c>
      <c r="BB80" s="177">
        <v>-11.5909541109899</v>
      </c>
      <c r="BC80" s="194">
        <v>-2.147755958714</v>
      </c>
      <c r="BD80" s="249">
        <v>-0.113736095737975</v>
      </c>
      <c r="BE80" s="318">
        <v>0.333333333333333</v>
      </c>
      <c r="BF80" s="193">
        <v>0.333333333333333</v>
      </c>
      <c r="BG80" s="177">
        <v>1</v>
      </c>
      <c r="BH80" s="193">
        <v>0</v>
      </c>
      <c r="BI80" s="274">
        <v>1.41666666666667</v>
      </c>
      <c r="BJ80" s="318">
        <v>5.049702</v>
      </c>
      <c r="BK80" s="193">
        <v>84</v>
      </c>
      <c r="BL80" s="177">
        <v>0.0601155</v>
      </c>
      <c r="BM80" s="274">
        <v>-78.950298</v>
      </c>
      <c r="BN80" s="310">
        <v>1.15947752956511</v>
      </c>
      <c r="BO80" s="177">
        <v>0.0655821428571429</v>
      </c>
      <c r="BP80" s="177">
        <v>17.6797749974531</v>
      </c>
      <c r="BQ80" s="177">
        <v>1.09389538670797</v>
      </c>
      <c r="BR80" s="249">
        <v>0.35733211865275</v>
      </c>
      <c r="BS80" s="323">
        <v>0.862457421124041</v>
      </c>
      <c r="BT80" s="286">
        <v>15.2480531503567</v>
      </c>
      <c r="BU80" s="177">
        <v>0.0565618058003599</v>
      </c>
      <c r="BV80" s="177">
        <v>-14.3855957292327</v>
      </c>
      <c r="BW80" s="274">
        <v>2.79851697566483</v>
      </c>
      <c r="BX80" s="323">
        <v>-1.70523069450194</v>
      </c>
      <c r="BY80" s="286">
        <v>2.60100201492131</v>
      </c>
      <c r="BZ80" s="177">
        <v>-0.655605295466692</v>
      </c>
      <c r="CA80" s="177">
        <v>-4.30623270942325</v>
      </c>
      <c r="CB80" s="274">
        <v>-0.318292394668564</v>
      </c>
    </row>
    <row r="81" s="159" customFormat="1" outlineLevel="2" spans="1:80">
      <c r="A81" s="203" t="s">
        <v>101</v>
      </c>
      <c r="B81" s="192">
        <v>13.018869</v>
      </c>
      <c r="C81" s="193">
        <v>15.36</v>
      </c>
      <c r="D81" s="194">
        <v>0.8475826171875</v>
      </c>
      <c r="E81" s="195">
        <v>-2.341131</v>
      </c>
      <c r="F81" s="196">
        <v>31.682727</v>
      </c>
      <c r="G81" s="192">
        <v>0</v>
      </c>
      <c r="H81" s="193">
        <v>0</v>
      </c>
      <c r="I81" s="194" t="s">
        <v>29</v>
      </c>
      <c r="J81" s="195">
        <v>0</v>
      </c>
      <c r="K81" s="196">
        <v>0</v>
      </c>
      <c r="L81" s="192">
        <v>0</v>
      </c>
      <c r="M81" s="193">
        <v>0</v>
      </c>
      <c r="N81" s="194" t="s">
        <v>29</v>
      </c>
      <c r="O81" s="195">
        <v>0</v>
      </c>
      <c r="P81" s="196">
        <v>0</v>
      </c>
      <c r="Q81" s="192">
        <v>0.436402999999997</v>
      </c>
      <c r="R81" s="193">
        <v>0.204421280000002</v>
      </c>
      <c r="S81" s="194">
        <v>2.13482177589336</v>
      </c>
      <c r="T81" s="195">
        <v>0.231981719999995</v>
      </c>
      <c r="U81" s="196">
        <v>5.109654</v>
      </c>
      <c r="V81" s="310">
        <v>0.0335208073758171</v>
      </c>
      <c r="W81" s="177">
        <v>0.0133086770833335</v>
      </c>
      <c r="X81" s="177">
        <v>2.5187182141338</v>
      </c>
      <c r="Y81" s="194">
        <v>0.0202121302924837</v>
      </c>
      <c r="Z81" s="249">
        <v>0.161275700794316</v>
      </c>
      <c r="AA81" s="192">
        <v>12.582466</v>
      </c>
      <c r="AB81" s="193">
        <v>15.15557872</v>
      </c>
      <c r="AC81" s="194">
        <v>0.83022009468999</v>
      </c>
      <c r="AD81" s="195">
        <v>-2.57311272</v>
      </c>
      <c r="AE81" s="196">
        <v>26.573073</v>
      </c>
      <c r="AF81" s="192">
        <v>0</v>
      </c>
      <c r="AG81" s="193">
        <v>0</v>
      </c>
      <c r="AH81" s="194" t="s">
        <v>29</v>
      </c>
      <c r="AI81" s="195">
        <v>0</v>
      </c>
      <c r="AJ81" s="196">
        <v>0.228639</v>
      </c>
      <c r="AK81" s="192">
        <v>0</v>
      </c>
      <c r="AL81" s="193">
        <v>0</v>
      </c>
      <c r="AM81" s="177" t="s">
        <v>29</v>
      </c>
      <c r="AN81" s="195">
        <v>0</v>
      </c>
      <c r="AO81" s="196">
        <v>0</v>
      </c>
      <c r="AP81" s="192">
        <v>0</v>
      </c>
      <c r="AQ81" s="193">
        <v>0</v>
      </c>
      <c r="AR81" s="177" t="s">
        <v>29</v>
      </c>
      <c r="AS81" s="195">
        <v>0</v>
      </c>
      <c r="AT81" s="196">
        <v>0</v>
      </c>
      <c r="AU81" s="192">
        <v>0.436402999999997</v>
      </c>
      <c r="AV81" s="193">
        <v>0.204421280000002</v>
      </c>
      <c r="AW81" s="194">
        <v>2.13482177589336</v>
      </c>
      <c r="AX81" s="195">
        <v>0.231981719999995</v>
      </c>
      <c r="AY81" s="196">
        <v>4.881015</v>
      </c>
      <c r="AZ81" s="310">
        <v>0.0335208073758171</v>
      </c>
      <c r="BA81" s="177">
        <v>0.0133086770833335</v>
      </c>
      <c r="BB81" s="177">
        <v>2.5187182141338</v>
      </c>
      <c r="BC81" s="194">
        <v>0.0202121302924837</v>
      </c>
      <c r="BD81" s="249">
        <v>0.154059181837473</v>
      </c>
      <c r="BE81" s="318">
        <v>2.16666666666667</v>
      </c>
      <c r="BF81" s="193">
        <v>5.33333333333333</v>
      </c>
      <c r="BG81" s="177">
        <v>0.40625</v>
      </c>
      <c r="BH81" s="193">
        <v>-3.16666666666667</v>
      </c>
      <c r="BI81" s="274">
        <v>14</v>
      </c>
      <c r="BJ81" s="318">
        <v>6.00870876923077</v>
      </c>
      <c r="BK81" s="193">
        <v>2.88</v>
      </c>
      <c r="BL81" s="177">
        <v>2.08635721153846</v>
      </c>
      <c r="BM81" s="274">
        <v>3.12870876923077</v>
      </c>
      <c r="BN81" s="310">
        <v>0.966479192624183</v>
      </c>
      <c r="BO81" s="177">
        <v>0.986691322916667</v>
      </c>
      <c r="BP81" s="177">
        <v>0.979515244714288</v>
      </c>
      <c r="BQ81" s="177">
        <v>-0.0202121302924836</v>
      </c>
      <c r="BR81" s="249">
        <v>0.838724299205684</v>
      </c>
      <c r="BS81" s="323">
        <v>1.03468342374221</v>
      </c>
      <c r="BT81" s="286">
        <v>1.01348818700867</v>
      </c>
      <c r="BU81" s="177">
        <v>1.02091315617215</v>
      </c>
      <c r="BV81" s="177">
        <v>0.0211952367335424</v>
      </c>
      <c r="BW81" s="274">
        <v>1.19228690637323</v>
      </c>
      <c r="BX81" s="323">
        <v>0.0346834237422137</v>
      </c>
      <c r="BY81" s="286">
        <v>0.0134881870086715</v>
      </c>
      <c r="BZ81" s="177">
        <v>2.57139256149962</v>
      </c>
      <c r="CA81" s="177">
        <v>0.0211952367335422</v>
      </c>
      <c r="CB81" s="274">
        <v>0.183682745311391</v>
      </c>
    </row>
    <row r="82" s="159" customFormat="1" outlineLevel="2" spans="1:80">
      <c r="A82" s="203" t="s">
        <v>102</v>
      </c>
      <c r="B82" s="192">
        <v>464.249606</v>
      </c>
      <c r="C82" s="193">
        <v>493.0008</v>
      </c>
      <c r="D82" s="194">
        <v>0.941681242707923</v>
      </c>
      <c r="E82" s="195">
        <v>-28.7511940000001</v>
      </c>
      <c r="F82" s="196">
        <v>81.396357</v>
      </c>
      <c r="G82" s="192">
        <v>0</v>
      </c>
      <c r="H82" s="193">
        <v>0</v>
      </c>
      <c r="I82" s="194" t="s">
        <v>29</v>
      </c>
      <c r="J82" s="195">
        <v>0</v>
      </c>
      <c r="K82" s="196">
        <v>0</v>
      </c>
      <c r="L82" s="192">
        <v>425.874667</v>
      </c>
      <c r="M82" s="193">
        <v>427.1806848</v>
      </c>
      <c r="N82" s="194">
        <v>0.996942703997463</v>
      </c>
      <c r="O82" s="195">
        <v>-1.30601780000001</v>
      </c>
      <c r="P82" s="196">
        <v>74.802855</v>
      </c>
      <c r="Q82" s="192">
        <v>38.374939</v>
      </c>
      <c r="R82" s="193">
        <v>65.8201152</v>
      </c>
      <c r="S82" s="194">
        <v>0.583027527122893</v>
      </c>
      <c r="T82" s="195">
        <v>-27.4451762</v>
      </c>
      <c r="U82" s="196">
        <v>6.593502</v>
      </c>
      <c r="V82" s="310">
        <v>0.0826601433884685</v>
      </c>
      <c r="W82" s="177">
        <v>0.133509144812747</v>
      </c>
      <c r="X82" s="177">
        <v>0.619134693015998</v>
      </c>
      <c r="Y82" s="194">
        <v>-0.0508490014242784</v>
      </c>
      <c r="Z82" s="249">
        <v>0.081004878387862</v>
      </c>
      <c r="AA82" s="252">
        <v>34.942102</v>
      </c>
      <c r="AB82" s="193">
        <v>41.76463476</v>
      </c>
      <c r="AC82" s="194">
        <v>0.836643303617866</v>
      </c>
      <c r="AD82" s="195">
        <v>-6.82253276000002</v>
      </c>
      <c r="AE82" s="196">
        <v>9.585425</v>
      </c>
      <c r="AF82" s="252">
        <v>22.690942</v>
      </c>
      <c r="AG82" s="193">
        <v>21.098156</v>
      </c>
      <c r="AH82" s="194">
        <v>1.07549408583385</v>
      </c>
      <c r="AI82" s="195">
        <v>1.59278600000002</v>
      </c>
      <c r="AJ82" s="196">
        <v>9.140669</v>
      </c>
      <c r="AK82" s="192">
        <v>0</v>
      </c>
      <c r="AL82" s="193">
        <v>0</v>
      </c>
      <c r="AM82" s="177" t="s">
        <v>29</v>
      </c>
      <c r="AN82" s="195">
        <v>0</v>
      </c>
      <c r="AO82" s="196">
        <v>0</v>
      </c>
      <c r="AP82" s="192">
        <v>0</v>
      </c>
      <c r="AQ82" s="193">
        <v>0</v>
      </c>
      <c r="AR82" s="177" t="s">
        <v>29</v>
      </c>
      <c r="AS82" s="195">
        <v>0</v>
      </c>
      <c r="AT82" s="196">
        <v>0</v>
      </c>
      <c r="AU82" s="252">
        <v>-19.258105</v>
      </c>
      <c r="AV82" s="193">
        <v>2.95732444</v>
      </c>
      <c r="AW82" s="194">
        <v>-6.51200278857466</v>
      </c>
      <c r="AX82" s="195">
        <v>-22.21542944</v>
      </c>
      <c r="AY82" s="196">
        <v>-12.132592</v>
      </c>
      <c r="AZ82" s="310">
        <v>-0.0414822215271843</v>
      </c>
      <c r="BA82" s="177">
        <v>0.00599861996167147</v>
      </c>
      <c r="BB82" s="177">
        <v>-6.91529414969398</v>
      </c>
      <c r="BC82" s="194">
        <v>-0.0474808414888557</v>
      </c>
      <c r="BD82" s="249">
        <v>-0.149055712653086</v>
      </c>
      <c r="BE82" s="318">
        <v>5.5</v>
      </c>
      <c r="BF82" s="193">
        <v>6.33333333333333</v>
      </c>
      <c r="BG82" s="177">
        <v>0.868421052631579</v>
      </c>
      <c r="BH82" s="193">
        <v>-0.833333333333333</v>
      </c>
      <c r="BI82" s="274">
        <v>15.16666667</v>
      </c>
      <c r="BJ82" s="318">
        <v>84.4090192727273</v>
      </c>
      <c r="BK82" s="193">
        <v>77.8422315789474</v>
      </c>
      <c r="BL82" s="177">
        <v>1.08436021887579</v>
      </c>
      <c r="BM82" s="274">
        <v>6.56678769377989</v>
      </c>
      <c r="BN82" s="310">
        <v>0.0752657655459593</v>
      </c>
      <c r="BO82" s="177">
        <v>0.0847151460200471</v>
      </c>
      <c r="BP82" s="177">
        <v>0.888457012493945</v>
      </c>
      <c r="BQ82" s="177">
        <v>-0.00944938047408772</v>
      </c>
      <c r="BR82" s="249">
        <v>0.117762334252871</v>
      </c>
      <c r="BS82" s="323">
        <v>13.2862529563905</v>
      </c>
      <c r="BT82" s="286">
        <v>11.8042646088736</v>
      </c>
      <c r="BU82" s="177">
        <v>1.12554685925991</v>
      </c>
      <c r="BV82" s="177">
        <v>1.48198834751696</v>
      </c>
      <c r="BW82" s="274">
        <v>8.49167950299543</v>
      </c>
      <c r="BX82" s="323">
        <v>-0.551143288403199</v>
      </c>
      <c r="BY82" s="286">
        <v>0.0708092973156412</v>
      </c>
      <c r="BZ82" s="177">
        <v>-7.78348761104647</v>
      </c>
      <c r="CA82" s="177">
        <v>-0.621952585718841</v>
      </c>
      <c r="CB82" s="274">
        <v>-1.26573333994059</v>
      </c>
    </row>
    <row r="83" s="159" customFormat="1" outlineLevel="2" spans="1:80">
      <c r="A83" s="203" t="s">
        <v>103</v>
      </c>
      <c r="B83" s="192">
        <v>1761.643466</v>
      </c>
      <c r="C83" s="193">
        <v>690</v>
      </c>
      <c r="D83" s="194">
        <v>2.55310647246377</v>
      </c>
      <c r="E83" s="195">
        <v>1071.643466</v>
      </c>
      <c r="F83" s="196">
        <v>0</v>
      </c>
      <c r="G83" s="192">
        <v>0</v>
      </c>
      <c r="H83" s="193">
        <v>0</v>
      </c>
      <c r="I83" s="194" t="s">
        <v>29</v>
      </c>
      <c r="J83" s="195">
        <v>0</v>
      </c>
      <c r="K83" s="196">
        <v>0</v>
      </c>
      <c r="L83" s="192">
        <v>1601.334706</v>
      </c>
      <c r="M83" s="193">
        <v>552</v>
      </c>
      <c r="N83" s="194">
        <v>2.90096867028986</v>
      </c>
      <c r="O83" s="195">
        <v>1049.334706</v>
      </c>
      <c r="P83" s="196">
        <v>0</v>
      </c>
      <c r="Q83" s="192">
        <v>160.30876</v>
      </c>
      <c r="R83" s="193">
        <v>138</v>
      </c>
      <c r="S83" s="194">
        <v>1.16165768115942</v>
      </c>
      <c r="T83" s="195">
        <v>22.3087599999999</v>
      </c>
      <c r="U83" s="196">
        <v>0</v>
      </c>
      <c r="V83" s="310">
        <v>0.0909995484863904</v>
      </c>
      <c r="W83" s="177">
        <v>0.2</v>
      </c>
      <c r="X83" s="177">
        <v>0.454997742431952</v>
      </c>
      <c r="Y83" s="194">
        <v>-0.10900045151361</v>
      </c>
      <c r="Z83" s="249" t="s">
        <v>29</v>
      </c>
      <c r="AA83" s="252">
        <v>107.982965</v>
      </c>
      <c r="AB83" s="193">
        <v>94.4185444</v>
      </c>
      <c r="AC83" s="194">
        <v>1.14366267438455</v>
      </c>
      <c r="AD83" s="195">
        <v>13.5644206</v>
      </c>
      <c r="AE83" s="196">
        <v>0</v>
      </c>
      <c r="AF83" s="252">
        <v>145.982921</v>
      </c>
      <c r="AG83" s="193">
        <v>63.120064</v>
      </c>
      <c r="AH83" s="194">
        <v>2.3127815744927</v>
      </c>
      <c r="AI83" s="195">
        <v>82.8628569999999</v>
      </c>
      <c r="AJ83" s="196">
        <v>0</v>
      </c>
      <c r="AK83" s="192">
        <v>1.5805</v>
      </c>
      <c r="AL83" s="193">
        <v>0</v>
      </c>
      <c r="AM83" s="177" t="s">
        <v>29</v>
      </c>
      <c r="AN83" s="195">
        <v>1.5805</v>
      </c>
      <c r="AO83" s="196">
        <v>0</v>
      </c>
      <c r="AP83" s="192">
        <v>0.012768</v>
      </c>
      <c r="AQ83" s="193">
        <v>0</v>
      </c>
      <c r="AR83" s="177" t="s">
        <v>29</v>
      </c>
      <c r="AS83" s="195">
        <v>0.012768</v>
      </c>
      <c r="AT83" s="196">
        <v>0</v>
      </c>
      <c r="AU83" s="252">
        <v>-92.0893940000002</v>
      </c>
      <c r="AV83" s="193">
        <v>-19.5386084000001</v>
      </c>
      <c r="AW83" s="194">
        <v>-2.71320127384301</v>
      </c>
      <c r="AX83" s="195">
        <v>-72.5507856000001</v>
      </c>
      <c r="AY83" s="196">
        <v>0</v>
      </c>
      <c r="AZ83" s="266">
        <v>-0.0522747058512918</v>
      </c>
      <c r="BA83" s="177">
        <v>-0.0283168237681161</v>
      </c>
      <c r="BB83" s="177">
        <v>0.153934696936185</v>
      </c>
      <c r="BC83" s="194">
        <v>-0.0239578820831758</v>
      </c>
      <c r="BD83" s="249" t="s">
        <v>29</v>
      </c>
      <c r="BE83" s="318">
        <v>22.25</v>
      </c>
      <c r="BF83" s="193">
        <v>20.6666666666667</v>
      </c>
      <c r="BG83" s="177">
        <v>1.07661290322581</v>
      </c>
      <c r="BH83" s="193">
        <v>1.58333333333333</v>
      </c>
      <c r="BI83" s="274">
        <v>18.58333333</v>
      </c>
      <c r="BJ83" s="318">
        <v>79.1749872359551</v>
      </c>
      <c r="BK83" s="193">
        <v>33.3870967741935</v>
      </c>
      <c r="BL83" s="177">
        <v>2.37142473846822</v>
      </c>
      <c r="BM83" s="274">
        <v>45.7878904617615</v>
      </c>
      <c r="BN83" s="310">
        <v>0.0612967192761126</v>
      </c>
      <c r="BO83" s="177">
        <v>0.136838470144928</v>
      </c>
      <c r="BP83" s="177">
        <v>0.44794946341619</v>
      </c>
      <c r="BQ83" s="177">
        <v>-0.075541750868815</v>
      </c>
      <c r="BR83" s="249" t="s">
        <v>29</v>
      </c>
      <c r="BS83" s="323">
        <v>16.3140868191571</v>
      </c>
      <c r="BT83" s="286">
        <v>7.30788643676654</v>
      </c>
      <c r="BU83" s="177">
        <v>2.23239468214498</v>
      </c>
      <c r="BV83" s="177">
        <v>9.00620038239052</v>
      </c>
      <c r="BW83" s="274" t="s">
        <v>29</v>
      </c>
      <c r="BX83" s="323">
        <v>-0.852814089703873</v>
      </c>
      <c r="BY83" s="286">
        <v>-0.206936132347324</v>
      </c>
      <c r="BZ83" s="177">
        <v>-2.12114636545202</v>
      </c>
      <c r="CA83" s="177">
        <v>-0.645877957356549</v>
      </c>
      <c r="CB83" s="274" t="s">
        <v>29</v>
      </c>
    </row>
    <row r="84" s="163" customFormat="1" spans="1:81">
      <c r="A84" s="197" t="s">
        <v>104</v>
      </c>
      <c r="B84" s="198">
        <v>2296.81758</v>
      </c>
      <c r="C84" s="199">
        <v>1352.3208</v>
      </c>
      <c r="D84" s="232">
        <v>1.69842657156497</v>
      </c>
      <c r="E84" s="199">
        <v>944.49678</v>
      </c>
      <c r="F84" s="201">
        <v>237.583279</v>
      </c>
      <c r="G84" s="198">
        <v>28.37196</v>
      </c>
      <c r="H84" s="199">
        <v>63.12764</v>
      </c>
      <c r="I84" s="232">
        <v>0.449437995781246</v>
      </c>
      <c r="J84" s="199">
        <v>-34.75568</v>
      </c>
      <c r="K84" s="201">
        <v>55.337083</v>
      </c>
      <c r="L84" s="198">
        <v>2029.101819</v>
      </c>
      <c r="M84" s="199">
        <v>998.7806848</v>
      </c>
      <c r="N84" s="232">
        <v>2.03157895409873</v>
      </c>
      <c r="O84" s="199">
        <v>1030.3211342</v>
      </c>
      <c r="P84" s="201">
        <v>82.12637</v>
      </c>
      <c r="Q84" s="198">
        <v>225.273528</v>
      </c>
      <c r="R84" s="199">
        <v>275.25689648</v>
      </c>
      <c r="S84" s="232">
        <v>0.818411930385069</v>
      </c>
      <c r="T84" s="199">
        <v>-49.9833684800001</v>
      </c>
      <c r="U84" s="201">
        <v>12.035072</v>
      </c>
      <c r="V84" s="231">
        <v>0.0980807226318774</v>
      </c>
      <c r="W84" s="232">
        <v>0.203544082498768</v>
      </c>
      <c r="X84" s="232">
        <v>0.481864770657094</v>
      </c>
      <c r="Y84" s="200">
        <v>-0.105463359866891</v>
      </c>
      <c r="Z84" s="250">
        <v>0.0506562248431634</v>
      </c>
      <c r="AA84" s="198">
        <v>174.735465</v>
      </c>
      <c r="AB84" s="199">
        <v>172.74876456</v>
      </c>
      <c r="AC84" s="232">
        <v>1.01150051894762</v>
      </c>
      <c r="AD84" s="199">
        <v>1.98670043999999</v>
      </c>
      <c r="AE84" s="201">
        <v>121.329557</v>
      </c>
      <c r="AF84" s="198">
        <v>173.896388</v>
      </c>
      <c r="AG84" s="199">
        <v>92.29280268</v>
      </c>
      <c r="AH84" s="232">
        <v>1.88418146323867</v>
      </c>
      <c r="AI84" s="199">
        <v>81.60358532</v>
      </c>
      <c r="AJ84" s="201">
        <v>10.363477</v>
      </c>
      <c r="AK84" s="198">
        <v>1.596695</v>
      </c>
      <c r="AL84" s="199">
        <v>0</v>
      </c>
      <c r="AM84" s="232" t="s">
        <v>29</v>
      </c>
      <c r="AN84" s="199">
        <v>1.596695</v>
      </c>
      <c r="AO84" s="201">
        <v>0.092446</v>
      </c>
      <c r="AP84" s="198">
        <v>0.012768</v>
      </c>
      <c r="AQ84" s="199">
        <v>0</v>
      </c>
      <c r="AR84" s="232" t="s">
        <v>29</v>
      </c>
      <c r="AS84" s="199">
        <v>0.012768</v>
      </c>
      <c r="AT84" s="201">
        <v>0.731</v>
      </c>
      <c r="AU84" s="198">
        <v>-107.704125</v>
      </c>
      <c r="AV84" s="199">
        <v>25.3709079599999</v>
      </c>
      <c r="AW84" s="232">
        <v>-4.24518212630812</v>
      </c>
      <c r="AX84" s="199">
        <v>-133.07503296</v>
      </c>
      <c r="AY84" s="201">
        <v>-32.211762</v>
      </c>
      <c r="AZ84" s="231">
        <v>-0.0468927641175579</v>
      </c>
      <c r="BA84" s="232">
        <v>0.0187610128898409</v>
      </c>
      <c r="BB84" s="232">
        <v>-2.49947934010271</v>
      </c>
      <c r="BC84" s="200">
        <v>-0.0656537770073988</v>
      </c>
      <c r="BD84" s="250">
        <v>-0.135580930339799</v>
      </c>
      <c r="BE84" s="198">
        <v>32.3333333333333</v>
      </c>
      <c r="BF84" s="199">
        <v>36</v>
      </c>
      <c r="BG84" s="232">
        <v>0.898148148148148</v>
      </c>
      <c r="BH84" s="199">
        <v>-3.66666666666666</v>
      </c>
      <c r="BI84" s="275">
        <v>76.91666667</v>
      </c>
      <c r="BJ84" s="198">
        <v>71.035595257732</v>
      </c>
      <c r="BK84" s="199">
        <v>37.5644666666667</v>
      </c>
      <c r="BL84" s="232">
        <v>1.8910316466909</v>
      </c>
      <c r="BM84" s="275">
        <v>33.4711285910653</v>
      </c>
      <c r="BN84" s="231">
        <v>0.076077206357851</v>
      </c>
      <c r="BO84" s="232">
        <v>0.127742444366751</v>
      </c>
      <c r="BP84" s="232">
        <v>0.595551515668762</v>
      </c>
      <c r="BQ84" s="232">
        <v>-0.0516652380088999</v>
      </c>
      <c r="BR84" s="250">
        <v>0.510682222716524</v>
      </c>
      <c r="BS84" s="287">
        <v>13.14454155028</v>
      </c>
      <c r="BT84" s="288">
        <v>7.82825164304029</v>
      </c>
      <c r="BU84" s="232">
        <v>1.67911586771309</v>
      </c>
      <c r="BV84" s="232">
        <v>5.31628990723973</v>
      </c>
      <c r="BW84" s="275">
        <v>1.95816489299471</v>
      </c>
      <c r="BX84" s="287">
        <v>-0.61638388635072</v>
      </c>
      <c r="BY84" s="288">
        <v>0.146865929979997</v>
      </c>
      <c r="BZ84" s="232">
        <v>-4.1969154209875</v>
      </c>
      <c r="CA84" s="232">
        <v>-0.763249816330717</v>
      </c>
      <c r="CB84" s="275">
        <v>-0.265489817950955</v>
      </c>
      <c r="CC84" s="159"/>
    </row>
    <row r="85" s="159" customFormat="1" outlineLevel="2" spans="1:80">
      <c r="A85" s="203" t="s">
        <v>105</v>
      </c>
      <c r="B85" s="192">
        <v>124.485621</v>
      </c>
      <c r="C85" s="193">
        <v>160</v>
      </c>
      <c r="D85" s="194">
        <v>0.77803513125</v>
      </c>
      <c r="E85" s="195">
        <v>-35.514379</v>
      </c>
      <c r="F85" s="196">
        <v>0</v>
      </c>
      <c r="G85" s="192">
        <v>0.9079</v>
      </c>
      <c r="H85" s="193">
        <v>0</v>
      </c>
      <c r="I85" s="194" t="s">
        <v>29</v>
      </c>
      <c r="J85" s="195">
        <v>0.9079</v>
      </c>
      <c r="K85" s="196">
        <v>0</v>
      </c>
      <c r="L85" s="192">
        <v>0</v>
      </c>
      <c r="M85" s="193">
        <v>0</v>
      </c>
      <c r="N85" s="194" t="s">
        <v>29</v>
      </c>
      <c r="O85" s="195">
        <v>0</v>
      </c>
      <c r="P85" s="196">
        <v>0</v>
      </c>
      <c r="Q85" s="192">
        <v>-26.910563</v>
      </c>
      <c r="R85" s="193">
        <v>38.57866709</v>
      </c>
      <c r="S85" s="194">
        <v>-0.69755035696854</v>
      </c>
      <c r="T85" s="195">
        <v>-65.48923009</v>
      </c>
      <c r="U85" s="196">
        <v>0</v>
      </c>
      <c r="V85" s="230">
        <v>-0.216174067204115</v>
      </c>
      <c r="W85" s="177">
        <v>0.2411166693125</v>
      </c>
      <c r="X85" s="177">
        <v>-0.896553804515032</v>
      </c>
      <c r="Y85" s="248">
        <v>-0.457290736516615</v>
      </c>
      <c r="Z85" s="249" t="s">
        <v>29</v>
      </c>
      <c r="AA85" s="192">
        <v>151.396184</v>
      </c>
      <c r="AB85" s="193">
        <v>121.42133291</v>
      </c>
      <c r="AC85" s="194">
        <v>1.24686643089496</v>
      </c>
      <c r="AD85" s="195">
        <v>29.97485109</v>
      </c>
      <c r="AE85" s="196">
        <v>0</v>
      </c>
      <c r="AF85" s="192">
        <v>10.626387</v>
      </c>
      <c r="AG85" s="193">
        <v>14.33333332</v>
      </c>
      <c r="AH85" s="194">
        <v>0.741375837898954</v>
      </c>
      <c r="AI85" s="195">
        <v>-3.70694632</v>
      </c>
      <c r="AJ85" s="196">
        <v>0</v>
      </c>
      <c r="AK85" s="192">
        <v>0</v>
      </c>
      <c r="AL85" s="193">
        <v>0</v>
      </c>
      <c r="AM85" s="177" t="s">
        <v>29</v>
      </c>
      <c r="AN85" s="195">
        <v>0</v>
      </c>
      <c r="AO85" s="196">
        <v>0</v>
      </c>
      <c r="AP85" s="192">
        <v>0</v>
      </c>
      <c r="AQ85" s="193">
        <v>0</v>
      </c>
      <c r="AR85" s="177" t="s">
        <v>29</v>
      </c>
      <c r="AS85" s="195">
        <v>0</v>
      </c>
      <c r="AT85" s="196">
        <v>0</v>
      </c>
      <c r="AU85" s="192">
        <v>-38.44485</v>
      </c>
      <c r="AV85" s="193">
        <v>24.24533377</v>
      </c>
      <c r="AW85" s="194">
        <v>-1.58565975476773</v>
      </c>
      <c r="AX85" s="195">
        <v>-62.69018377</v>
      </c>
      <c r="AY85" s="196">
        <v>0</v>
      </c>
      <c r="AZ85" s="230">
        <v>-0.308829643867061</v>
      </c>
      <c r="BA85" s="177">
        <v>0.1515333360625</v>
      </c>
      <c r="BB85" s="177">
        <v>-2.03803104908668</v>
      </c>
      <c r="BC85" s="248">
        <v>-0.460362979929561</v>
      </c>
      <c r="BD85" s="249" t="s">
        <v>29</v>
      </c>
      <c r="BE85" s="192">
        <v>43.25</v>
      </c>
      <c r="BF85" s="193">
        <v>20.0833333333333</v>
      </c>
      <c r="BG85" s="177">
        <v>2.15352697095436</v>
      </c>
      <c r="BH85" s="193">
        <v>23.1666666666667</v>
      </c>
      <c r="BI85" s="274">
        <v>4.99999999666667</v>
      </c>
      <c r="BJ85" s="192">
        <v>2.87828025433526</v>
      </c>
      <c r="BK85" s="193">
        <v>7.96680497925311</v>
      </c>
      <c r="BL85" s="177">
        <v>0.36128413609104</v>
      </c>
      <c r="BM85" s="274">
        <v>-5.08852472491785</v>
      </c>
      <c r="BN85" s="230">
        <v>1.21617406720411</v>
      </c>
      <c r="BO85" s="177">
        <v>0.7588833306875</v>
      </c>
      <c r="BP85" s="177">
        <v>1.60258371481469</v>
      </c>
      <c r="BQ85" s="177">
        <v>0.457290736516615</v>
      </c>
      <c r="BR85" s="249" t="s">
        <v>29</v>
      </c>
      <c r="BS85" s="285">
        <v>0.822250718023382</v>
      </c>
      <c r="BT85" s="286">
        <v>1.31772561019895</v>
      </c>
      <c r="BU85" s="177">
        <v>0.623992363553772</v>
      </c>
      <c r="BV85" s="299">
        <v>-0.495474892175572</v>
      </c>
      <c r="BW85" s="274" t="s">
        <v>29</v>
      </c>
      <c r="BX85" s="285">
        <v>-0.253935396416596</v>
      </c>
      <c r="BY85" s="286">
        <v>0.199679357728441</v>
      </c>
      <c r="BZ85" s="177">
        <v>-1.27171581131557</v>
      </c>
      <c r="CA85" s="299">
        <v>-0.453614754145037</v>
      </c>
      <c r="CB85" s="274" t="s">
        <v>29</v>
      </c>
    </row>
    <row r="86" s="164" customFormat="1" outlineLevel="2" spans="1:81">
      <c r="A86" s="203" t="s">
        <v>107</v>
      </c>
      <c r="B86" s="192">
        <v>205.756263</v>
      </c>
      <c r="C86" s="193">
        <v>150</v>
      </c>
      <c r="D86" s="194">
        <v>1.37170842</v>
      </c>
      <c r="E86" s="195">
        <v>55.756263</v>
      </c>
      <c r="F86" s="196">
        <v>0</v>
      </c>
      <c r="G86" s="192">
        <v>0.111987</v>
      </c>
      <c r="H86" s="193">
        <v>0</v>
      </c>
      <c r="I86" s="194" t="s">
        <v>29</v>
      </c>
      <c r="J86" s="195">
        <v>0.111987</v>
      </c>
      <c r="K86" s="196">
        <v>0</v>
      </c>
      <c r="L86" s="192">
        <v>178.166745</v>
      </c>
      <c r="M86" s="193">
        <v>135</v>
      </c>
      <c r="N86" s="194">
        <v>1.31975366666667</v>
      </c>
      <c r="O86" s="195">
        <v>43.166745</v>
      </c>
      <c r="P86" s="196">
        <v>0</v>
      </c>
      <c r="Q86" s="192">
        <v>27.589518</v>
      </c>
      <c r="R86" s="193">
        <v>15</v>
      </c>
      <c r="S86" s="194">
        <v>1.8393012</v>
      </c>
      <c r="T86" s="195">
        <v>12.589518</v>
      </c>
      <c r="U86" s="196">
        <v>0</v>
      </c>
      <c r="V86" s="230">
        <v>0.13408835093394</v>
      </c>
      <c r="W86" s="177">
        <v>0.1</v>
      </c>
      <c r="X86" s="177">
        <v>1.3408835093394</v>
      </c>
      <c r="Y86" s="248">
        <v>0.0340883509339397</v>
      </c>
      <c r="Z86" s="249" t="s">
        <v>29</v>
      </c>
      <c r="AA86" s="256">
        <v>24.550919</v>
      </c>
      <c r="AB86" s="193">
        <v>6.66666667</v>
      </c>
      <c r="AC86" s="194">
        <v>3.68263784815868</v>
      </c>
      <c r="AD86" s="195">
        <v>17.88425233</v>
      </c>
      <c r="AE86" s="196">
        <v>0</v>
      </c>
      <c r="AF86" s="256">
        <v>29.624884</v>
      </c>
      <c r="AG86" s="193">
        <v>0.33333333</v>
      </c>
      <c r="AH86" s="194">
        <v>88.8746528887465</v>
      </c>
      <c r="AI86" s="195">
        <v>29.29155067</v>
      </c>
      <c r="AJ86" s="196">
        <v>0</v>
      </c>
      <c r="AK86" s="192">
        <v>0</v>
      </c>
      <c r="AL86" s="193">
        <v>0</v>
      </c>
      <c r="AM86" s="177" t="s">
        <v>29</v>
      </c>
      <c r="AN86" s="195">
        <v>0</v>
      </c>
      <c r="AO86" s="196">
        <v>0</v>
      </c>
      <c r="AP86" s="192">
        <v>0</v>
      </c>
      <c r="AQ86" s="193">
        <v>0</v>
      </c>
      <c r="AR86" s="177" t="s">
        <v>29</v>
      </c>
      <c r="AS86" s="195">
        <v>0</v>
      </c>
      <c r="AT86" s="196">
        <v>0</v>
      </c>
      <c r="AU86" s="256">
        <v>-26.698272</v>
      </c>
      <c r="AV86" s="193">
        <v>7.99999999999999</v>
      </c>
      <c r="AW86" s="194">
        <v>-3.337284</v>
      </c>
      <c r="AX86" s="195">
        <v>-34.698272</v>
      </c>
      <c r="AY86" s="196">
        <v>0</v>
      </c>
      <c r="AZ86" s="230">
        <v>-0.129756788982895</v>
      </c>
      <c r="BA86" s="177">
        <v>0.0533333333333333</v>
      </c>
      <c r="BB86" s="177">
        <v>-2.43293979342928</v>
      </c>
      <c r="BC86" s="248">
        <v>-0.183090122316228</v>
      </c>
      <c r="BD86" s="249" t="s">
        <v>29</v>
      </c>
      <c r="BE86" s="192">
        <v>5.66666666666667</v>
      </c>
      <c r="BF86" s="193">
        <v>0</v>
      </c>
      <c r="BG86" s="177" t="s">
        <v>29</v>
      </c>
      <c r="BH86" s="193">
        <v>5.66666666666667</v>
      </c>
      <c r="BI86" s="274">
        <v>0</v>
      </c>
      <c r="BJ86" s="192">
        <v>36.3099287647059</v>
      </c>
      <c r="BK86" s="193" t="s">
        <v>29</v>
      </c>
      <c r="BL86" s="177" t="s">
        <v>29</v>
      </c>
      <c r="BM86" s="274" t="s">
        <v>29</v>
      </c>
      <c r="BN86" s="230">
        <v>0.119320397066115</v>
      </c>
      <c r="BO86" s="177">
        <v>0.0444444444666667</v>
      </c>
      <c r="BP86" s="177">
        <v>2.68470893264524</v>
      </c>
      <c r="BQ86" s="177">
        <v>0.0748759525994484</v>
      </c>
      <c r="BR86" s="249" t="s">
        <v>29</v>
      </c>
      <c r="BS86" s="285">
        <v>8.38079678402263</v>
      </c>
      <c r="BT86" s="286">
        <v>22.49999998875</v>
      </c>
      <c r="BU86" s="177">
        <v>0.372479857253912</v>
      </c>
      <c r="BV86" s="299">
        <v>-14.1192032047274</v>
      </c>
      <c r="BW86" s="274" t="s">
        <v>29</v>
      </c>
      <c r="BX86" s="285">
        <v>-1.08746527981295</v>
      </c>
      <c r="BY86" s="286">
        <v>1.1999999994</v>
      </c>
      <c r="BZ86" s="177">
        <v>-0.906221066963901</v>
      </c>
      <c r="CA86" s="299">
        <v>-2.28746527921294</v>
      </c>
      <c r="CB86" s="274" t="s">
        <v>29</v>
      </c>
      <c r="CC86" s="159"/>
    </row>
    <row r="87" s="159" customFormat="1" outlineLevel="2" spans="1:80">
      <c r="A87" s="203" t="s">
        <v>108</v>
      </c>
      <c r="B87" s="192">
        <v>10.122851</v>
      </c>
      <c r="C87" s="193">
        <v>0</v>
      </c>
      <c r="D87" s="194" t="s">
        <v>29</v>
      </c>
      <c r="E87" s="195">
        <v>10.122851</v>
      </c>
      <c r="F87" s="196">
        <v>0</v>
      </c>
      <c r="G87" s="192">
        <v>0</v>
      </c>
      <c r="H87" s="193">
        <v>0</v>
      </c>
      <c r="I87" s="194" t="s">
        <v>29</v>
      </c>
      <c r="J87" s="195">
        <v>0</v>
      </c>
      <c r="K87" s="196">
        <v>0</v>
      </c>
      <c r="L87" s="192">
        <v>9.482885</v>
      </c>
      <c r="M87" s="193">
        <v>0</v>
      </c>
      <c r="N87" s="194" t="s">
        <v>29</v>
      </c>
      <c r="O87" s="195">
        <v>9.482885</v>
      </c>
      <c r="P87" s="196">
        <v>0</v>
      </c>
      <c r="Q87" s="192">
        <v>0.639966000000001</v>
      </c>
      <c r="R87" s="193">
        <v>0</v>
      </c>
      <c r="S87" s="194" t="s">
        <v>29</v>
      </c>
      <c r="T87" s="195">
        <v>0.639966000000001</v>
      </c>
      <c r="U87" s="196">
        <v>0</v>
      </c>
      <c r="V87" s="230">
        <v>0.0632199367549716</v>
      </c>
      <c r="W87" s="177" t="s">
        <v>29</v>
      </c>
      <c r="X87" s="177" t="s">
        <v>29</v>
      </c>
      <c r="Y87" s="248" t="s">
        <v>29</v>
      </c>
      <c r="Z87" s="249" t="s">
        <v>29</v>
      </c>
      <c r="AA87" s="192">
        <v>3.8658</v>
      </c>
      <c r="AB87" s="193">
        <v>0</v>
      </c>
      <c r="AC87" s="194" t="s">
        <v>29</v>
      </c>
      <c r="AD87" s="195">
        <v>3.8658</v>
      </c>
      <c r="AE87" s="196">
        <v>0</v>
      </c>
      <c r="AF87" s="192">
        <v>0.118296</v>
      </c>
      <c r="AG87" s="193">
        <v>0</v>
      </c>
      <c r="AH87" s="194" t="s">
        <v>29</v>
      </c>
      <c r="AI87" s="195">
        <v>0.118296</v>
      </c>
      <c r="AJ87" s="196">
        <v>0</v>
      </c>
      <c r="AK87" s="192">
        <v>0</v>
      </c>
      <c r="AL87" s="193">
        <v>0</v>
      </c>
      <c r="AM87" s="177" t="s">
        <v>29</v>
      </c>
      <c r="AN87" s="195">
        <v>0</v>
      </c>
      <c r="AO87" s="196">
        <v>0</v>
      </c>
      <c r="AP87" s="192">
        <v>0</v>
      </c>
      <c r="AQ87" s="193">
        <v>0</v>
      </c>
      <c r="AR87" s="177" t="s">
        <v>29</v>
      </c>
      <c r="AS87" s="195">
        <v>0</v>
      </c>
      <c r="AT87" s="196">
        <v>0</v>
      </c>
      <c r="AU87" s="192">
        <v>-3.34413</v>
      </c>
      <c r="AV87" s="193">
        <v>0</v>
      </c>
      <c r="AW87" s="194" t="s">
        <v>29</v>
      </c>
      <c r="AX87" s="195">
        <v>-3.34413</v>
      </c>
      <c r="AY87" s="196">
        <v>0</v>
      </c>
      <c r="AZ87" s="230">
        <v>-0.330354561180442</v>
      </c>
      <c r="BA87" s="177" t="s">
        <v>29</v>
      </c>
      <c r="BB87" s="177" t="s">
        <v>29</v>
      </c>
      <c r="BC87" s="248" t="s">
        <v>29</v>
      </c>
      <c r="BD87" s="249" t="s">
        <v>29</v>
      </c>
      <c r="BE87" s="192">
        <v>0</v>
      </c>
      <c r="BF87" s="193">
        <v>0</v>
      </c>
      <c r="BG87" s="177" t="s">
        <v>29</v>
      </c>
      <c r="BH87" s="193">
        <v>0</v>
      </c>
      <c r="BI87" s="274">
        <v>0</v>
      </c>
      <c r="BJ87" s="192" t="s">
        <v>29</v>
      </c>
      <c r="BK87" s="193" t="s">
        <v>29</v>
      </c>
      <c r="BL87" s="177" t="s">
        <v>29</v>
      </c>
      <c r="BM87" s="274" t="s">
        <v>29</v>
      </c>
      <c r="BN87" s="230">
        <v>0.38188846205481</v>
      </c>
      <c r="BO87" s="177" t="s">
        <v>29</v>
      </c>
      <c r="BP87" s="177" t="s">
        <v>29</v>
      </c>
      <c r="BQ87" s="177" t="s">
        <v>29</v>
      </c>
      <c r="BR87" s="249" t="s">
        <v>29</v>
      </c>
      <c r="BS87" s="285">
        <v>2.61856562677842</v>
      </c>
      <c r="BT87" s="286" t="s">
        <v>29</v>
      </c>
      <c r="BU87" s="177" t="s">
        <v>29</v>
      </c>
      <c r="BV87" s="299" t="s">
        <v>29</v>
      </c>
      <c r="BW87" s="274" t="s">
        <v>29</v>
      </c>
      <c r="BX87" s="285">
        <v>-0.865055098556573</v>
      </c>
      <c r="BY87" s="286" t="s">
        <v>29</v>
      </c>
      <c r="BZ87" s="177" t="s">
        <v>29</v>
      </c>
      <c r="CA87" s="299" t="s">
        <v>29</v>
      </c>
      <c r="CB87" s="274" t="s">
        <v>29</v>
      </c>
    </row>
    <row r="88" s="159" customFormat="1" outlineLevel="2" spans="1:80">
      <c r="A88" s="203" t="s">
        <v>110</v>
      </c>
      <c r="B88" s="192">
        <v>0</v>
      </c>
      <c r="C88" s="193">
        <v>427.7777778</v>
      </c>
      <c r="D88" s="194">
        <v>0</v>
      </c>
      <c r="E88" s="195">
        <v>-427.7777778</v>
      </c>
      <c r="F88" s="196">
        <v>0</v>
      </c>
      <c r="G88" s="192">
        <v>0</v>
      </c>
      <c r="H88" s="193">
        <v>0</v>
      </c>
      <c r="I88" s="194" t="s">
        <v>29</v>
      </c>
      <c r="J88" s="195">
        <v>0</v>
      </c>
      <c r="K88" s="196">
        <v>0</v>
      </c>
      <c r="L88" s="192">
        <v>0</v>
      </c>
      <c r="M88" s="193">
        <v>296.5555556</v>
      </c>
      <c r="N88" s="194">
        <v>0</v>
      </c>
      <c r="O88" s="195">
        <v>-296.5555556</v>
      </c>
      <c r="P88" s="196">
        <v>0</v>
      </c>
      <c r="Q88" s="192">
        <v>0</v>
      </c>
      <c r="R88" s="193">
        <v>131.2222222</v>
      </c>
      <c r="S88" s="194">
        <v>0</v>
      </c>
      <c r="T88" s="195">
        <v>-131.2222222</v>
      </c>
      <c r="U88" s="196">
        <v>0</v>
      </c>
      <c r="V88" s="230" t="s">
        <v>29</v>
      </c>
      <c r="W88" s="177">
        <v>0.306753246685364</v>
      </c>
      <c r="X88" s="177" t="s">
        <v>29</v>
      </c>
      <c r="Y88" s="248" t="s">
        <v>29</v>
      </c>
      <c r="Z88" s="249" t="s">
        <v>29</v>
      </c>
      <c r="AA88" s="192">
        <v>0</v>
      </c>
      <c r="AB88" s="193">
        <v>51.59302734</v>
      </c>
      <c r="AC88" s="194">
        <v>0</v>
      </c>
      <c r="AD88" s="195">
        <v>-51.59302734</v>
      </c>
      <c r="AE88" s="196">
        <v>0</v>
      </c>
      <c r="AF88" s="192">
        <v>0</v>
      </c>
      <c r="AG88" s="193">
        <v>46.96666667</v>
      </c>
      <c r="AH88" s="194">
        <v>0</v>
      </c>
      <c r="AI88" s="195">
        <v>-46.96666667</v>
      </c>
      <c r="AJ88" s="196">
        <v>0</v>
      </c>
      <c r="AK88" s="192">
        <v>0</v>
      </c>
      <c r="AL88" s="193">
        <v>0</v>
      </c>
      <c r="AM88" s="177" t="s">
        <v>29</v>
      </c>
      <c r="AN88" s="195">
        <v>0</v>
      </c>
      <c r="AO88" s="196">
        <v>0</v>
      </c>
      <c r="AP88" s="192">
        <v>0</v>
      </c>
      <c r="AQ88" s="193">
        <v>0</v>
      </c>
      <c r="AR88" s="177" t="s">
        <v>29</v>
      </c>
      <c r="AS88" s="195">
        <v>0</v>
      </c>
      <c r="AT88" s="196">
        <v>0</v>
      </c>
      <c r="AU88" s="192">
        <v>0</v>
      </c>
      <c r="AV88" s="193">
        <v>32.66252819</v>
      </c>
      <c r="AW88" s="194">
        <v>0</v>
      </c>
      <c r="AX88" s="195">
        <v>-32.66252819</v>
      </c>
      <c r="AY88" s="196">
        <v>0</v>
      </c>
      <c r="AZ88" s="230" t="s">
        <v>29</v>
      </c>
      <c r="BA88" s="177">
        <v>0.0763539619986311</v>
      </c>
      <c r="BB88" s="177" t="s">
        <v>29</v>
      </c>
      <c r="BC88" s="248" t="s">
        <v>29</v>
      </c>
      <c r="BD88" s="249" t="s">
        <v>29</v>
      </c>
      <c r="BE88" s="192">
        <v>0</v>
      </c>
      <c r="BF88" s="193">
        <v>7.66666666666667</v>
      </c>
      <c r="BG88" s="177">
        <v>0</v>
      </c>
      <c r="BH88" s="193">
        <v>-7.66666666666667</v>
      </c>
      <c r="BI88" s="274">
        <v>0</v>
      </c>
      <c r="BJ88" s="192" t="s">
        <v>29</v>
      </c>
      <c r="BK88" s="193">
        <v>55.7971014521739</v>
      </c>
      <c r="BL88" s="177" t="s">
        <v>29</v>
      </c>
      <c r="BM88" s="274" t="s">
        <v>29</v>
      </c>
      <c r="BN88" s="230" t="s">
        <v>29</v>
      </c>
      <c r="BO88" s="177">
        <v>0.120607076892436</v>
      </c>
      <c r="BP88" s="177" t="s">
        <v>29</v>
      </c>
      <c r="BQ88" s="177" t="s">
        <v>29</v>
      </c>
      <c r="BR88" s="249" t="s">
        <v>29</v>
      </c>
      <c r="BS88" s="285" t="s">
        <v>29</v>
      </c>
      <c r="BT88" s="286">
        <v>8.29138741909693</v>
      </c>
      <c r="BU88" s="177" t="s">
        <v>29</v>
      </c>
      <c r="BV88" s="299" t="s">
        <v>29</v>
      </c>
      <c r="BW88" s="274" t="s">
        <v>29</v>
      </c>
      <c r="BX88" s="285" t="s">
        <v>29</v>
      </c>
      <c r="BY88" s="286">
        <v>0.633080279913655</v>
      </c>
      <c r="BZ88" s="177" t="s">
        <v>29</v>
      </c>
      <c r="CA88" s="299" t="s">
        <v>29</v>
      </c>
      <c r="CB88" s="274" t="s">
        <v>29</v>
      </c>
    </row>
    <row r="89" s="159" customFormat="1" outlineLevel="2" spans="1:80">
      <c r="A89" s="203" t="s">
        <v>111</v>
      </c>
      <c r="B89" s="192">
        <v>0</v>
      </c>
      <c r="C89" s="193">
        <v>1240</v>
      </c>
      <c r="D89" s="194">
        <v>0</v>
      </c>
      <c r="E89" s="195">
        <v>-1240</v>
      </c>
      <c r="F89" s="196">
        <v>0</v>
      </c>
      <c r="G89" s="192">
        <v>0</v>
      </c>
      <c r="H89" s="193">
        <v>0</v>
      </c>
      <c r="I89" s="194" t="s">
        <v>29</v>
      </c>
      <c r="J89" s="195">
        <v>0</v>
      </c>
      <c r="K89" s="196">
        <v>0</v>
      </c>
      <c r="L89" s="192">
        <v>0</v>
      </c>
      <c r="M89" s="193">
        <v>1016.8</v>
      </c>
      <c r="N89" s="194">
        <v>0</v>
      </c>
      <c r="O89" s="195">
        <v>-1016.8</v>
      </c>
      <c r="P89" s="196">
        <v>0</v>
      </c>
      <c r="Q89" s="192">
        <v>0</v>
      </c>
      <c r="R89" s="193">
        <v>223.2</v>
      </c>
      <c r="S89" s="194">
        <v>0</v>
      </c>
      <c r="T89" s="195">
        <v>-223.2</v>
      </c>
      <c r="U89" s="196">
        <v>0</v>
      </c>
      <c r="V89" s="230" t="s">
        <v>29</v>
      </c>
      <c r="W89" s="177">
        <v>0.18</v>
      </c>
      <c r="X89" s="177" t="s">
        <v>29</v>
      </c>
      <c r="Y89" s="248" t="s">
        <v>29</v>
      </c>
      <c r="Z89" s="249" t="s">
        <v>29</v>
      </c>
      <c r="AA89" s="192">
        <v>0</v>
      </c>
      <c r="AB89" s="193">
        <v>72</v>
      </c>
      <c r="AC89" s="194">
        <v>0</v>
      </c>
      <c r="AD89" s="195">
        <v>-72</v>
      </c>
      <c r="AE89" s="196">
        <v>0</v>
      </c>
      <c r="AF89" s="192">
        <v>0</v>
      </c>
      <c r="AG89" s="193">
        <v>68</v>
      </c>
      <c r="AH89" s="194">
        <v>0</v>
      </c>
      <c r="AI89" s="195">
        <v>-68</v>
      </c>
      <c r="AJ89" s="196">
        <v>0</v>
      </c>
      <c r="AK89" s="192">
        <v>0</v>
      </c>
      <c r="AL89" s="193">
        <v>0</v>
      </c>
      <c r="AM89" s="177" t="s">
        <v>29</v>
      </c>
      <c r="AN89" s="195">
        <v>0</v>
      </c>
      <c r="AO89" s="196">
        <v>0</v>
      </c>
      <c r="AP89" s="192">
        <v>0</v>
      </c>
      <c r="AQ89" s="193">
        <v>0</v>
      </c>
      <c r="AR89" s="177" t="s">
        <v>29</v>
      </c>
      <c r="AS89" s="195">
        <v>0</v>
      </c>
      <c r="AT89" s="196">
        <v>0</v>
      </c>
      <c r="AU89" s="192">
        <v>0</v>
      </c>
      <c r="AV89" s="193">
        <v>83.2</v>
      </c>
      <c r="AW89" s="194">
        <v>0</v>
      </c>
      <c r="AX89" s="195">
        <v>-83.2</v>
      </c>
      <c r="AY89" s="196">
        <v>0</v>
      </c>
      <c r="AZ89" s="230" t="s">
        <v>29</v>
      </c>
      <c r="BA89" s="177">
        <v>0.0670967741935484</v>
      </c>
      <c r="BB89" s="177" t="s">
        <v>29</v>
      </c>
      <c r="BC89" s="248" t="s">
        <v>29</v>
      </c>
      <c r="BD89" s="249" t="s">
        <v>29</v>
      </c>
      <c r="BE89" s="192">
        <v>0</v>
      </c>
      <c r="BF89" s="193">
        <v>0</v>
      </c>
      <c r="BG89" s="177" t="s">
        <v>29</v>
      </c>
      <c r="BH89" s="193">
        <v>0</v>
      </c>
      <c r="BI89" s="274">
        <v>0</v>
      </c>
      <c r="BJ89" s="192" t="s">
        <v>29</v>
      </c>
      <c r="BK89" s="193" t="s">
        <v>29</v>
      </c>
      <c r="BL89" s="177" t="s">
        <v>29</v>
      </c>
      <c r="BM89" s="274" t="s">
        <v>29</v>
      </c>
      <c r="BN89" s="230" t="s">
        <v>29</v>
      </c>
      <c r="BO89" s="177">
        <v>0.0580645161290323</v>
      </c>
      <c r="BP89" s="177" t="s">
        <v>29</v>
      </c>
      <c r="BQ89" s="177" t="s">
        <v>29</v>
      </c>
      <c r="BR89" s="249" t="s">
        <v>29</v>
      </c>
      <c r="BS89" s="285" t="s">
        <v>29</v>
      </c>
      <c r="BT89" s="286">
        <v>17.2222222222222</v>
      </c>
      <c r="BU89" s="177" t="s">
        <v>29</v>
      </c>
      <c r="BV89" s="299" t="s">
        <v>29</v>
      </c>
      <c r="BW89" s="274" t="s">
        <v>29</v>
      </c>
      <c r="BX89" s="285" t="s">
        <v>29</v>
      </c>
      <c r="BY89" s="286">
        <v>1.15555555555556</v>
      </c>
      <c r="BZ89" s="177" t="s">
        <v>29</v>
      </c>
      <c r="CA89" s="299" t="s">
        <v>29</v>
      </c>
      <c r="CB89" s="274" t="s">
        <v>29</v>
      </c>
    </row>
    <row r="90" s="159" customFormat="1" outlineLevel="2" spans="1:80">
      <c r="A90" s="203" t="s">
        <v>184</v>
      </c>
      <c r="B90" s="192">
        <v>0</v>
      </c>
      <c r="C90" s="193">
        <v>0</v>
      </c>
      <c r="D90" s="194" t="s">
        <v>29</v>
      </c>
      <c r="E90" s="195">
        <v>0</v>
      </c>
      <c r="F90" s="196">
        <v>0</v>
      </c>
      <c r="G90" s="192">
        <v>0</v>
      </c>
      <c r="H90" s="193">
        <v>0</v>
      </c>
      <c r="I90" s="194" t="s">
        <v>29</v>
      </c>
      <c r="J90" s="195">
        <v>0</v>
      </c>
      <c r="K90" s="196">
        <v>0</v>
      </c>
      <c r="L90" s="192">
        <v>0</v>
      </c>
      <c r="M90" s="193">
        <v>0</v>
      </c>
      <c r="N90" s="194" t="s">
        <v>29</v>
      </c>
      <c r="O90" s="195">
        <v>0</v>
      </c>
      <c r="P90" s="196">
        <v>0</v>
      </c>
      <c r="Q90" s="192">
        <v>0</v>
      </c>
      <c r="R90" s="193">
        <v>0</v>
      </c>
      <c r="S90" s="194" t="s">
        <v>29</v>
      </c>
      <c r="T90" s="195">
        <v>0</v>
      </c>
      <c r="U90" s="196">
        <v>0</v>
      </c>
      <c r="V90" s="230" t="s">
        <v>29</v>
      </c>
      <c r="W90" s="177" t="s">
        <v>29</v>
      </c>
      <c r="X90" s="177" t="s">
        <v>29</v>
      </c>
      <c r="Y90" s="248" t="s">
        <v>29</v>
      </c>
      <c r="Z90" s="249" t="s">
        <v>29</v>
      </c>
      <c r="AA90" s="192">
        <v>0</v>
      </c>
      <c r="AB90" s="193">
        <v>0</v>
      </c>
      <c r="AC90" s="194" t="s">
        <v>29</v>
      </c>
      <c r="AD90" s="195">
        <v>0</v>
      </c>
      <c r="AE90" s="196">
        <v>0</v>
      </c>
      <c r="AF90" s="192">
        <v>0</v>
      </c>
      <c r="AG90" s="193">
        <v>0</v>
      </c>
      <c r="AH90" s="194" t="s">
        <v>29</v>
      </c>
      <c r="AI90" s="195">
        <v>0</v>
      </c>
      <c r="AJ90" s="196">
        <v>0</v>
      </c>
      <c r="AK90" s="192">
        <v>0</v>
      </c>
      <c r="AL90" s="193">
        <v>0</v>
      </c>
      <c r="AM90" s="177" t="s">
        <v>29</v>
      </c>
      <c r="AN90" s="195">
        <v>0</v>
      </c>
      <c r="AO90" s="196">
        <v>0</v>
      </c>
      <c r="AP90" s="192">
        <v>0</v>
      </c>
      <c r="AQ90" s="193">
        <v>0</v>
      </c>
      <c r="AR90" s="177" t="s">
        <v>29</v>
      </c>
      <c r="AS90" s="195">
        <v>0</v>
      </c>
      <c r="AT90" s="196">
        <v>0</v>
      </c>
      <c r="AU90" s="192">
        <v>0</v>
      </c>
      <c r="AV90" s="193">
        <v>0</v>
      </c>
      <c r="AW90" s="194" t="s">
        <v>29</v>
      </c>
      <c r="AX90" s="195">
        <v>0</v>
      </c>
      <c r="AY90" s="196">
        <v>0</v>
      </c>
      <c r="AZ90" s="230" t="s">
        <v>29</v>
      </c>
      <c r="BA90" s="177" t="s">
        <v>29</v>
      </c>
      <c r="BB90" s="177" t="s">
        <v>29</v>
      </c>
      <c r="BC90" s="248" t="s">
        <v>29</v>
      </c>
      <c r="BD90" s="249" t="s">
        <v>29</v>
      </c>
      <c r="BE90" s="192">
        <v>0</v>
      </c>
      <c r="BF90" s="193">
        <v>0</v>
      </c>
      <c r="BG90" s="177" t="s">
        <v>29</v>
      </c>
      <c r="BH90" s="193">
        <v>0</v>
      </c>
      <c r="BI90" s="274">
        <v>0</v>
      </c>
      <c r="BJ90" s="192" t="s">
        <v>29</v>
      </c>
      <c r="BK90" s="193" t="s">
        <v>29</v>
      </c>
      <c r="BL90" s="177" t="s">
        <v>29</v>
      </c>
      <c r="BM90" s="274" t="s">
        <v>29</v>
      </c>
      <c r="BN90" s="230" t="s">
        <v>29</v>
      </c>
      <c r="BO90" s="177" t="s">
        <v>29</v>
      </c>
      <c r="BP90" s="177" t="s">
        <v>29</v>
      </c>
      <c r="BQ90" s="177" t="s">
        <v>29</v>
      </c>
      <c r="BR90" s="249" t="s">
        <v>29</v>
      </c>
      <c r="BS90" s="285" t="s">
        <v>29</v>
      </c>
      <c r="BT90" s="286" t="s">
        <v>29</v>
      </c>
      <c r="BU90" s="177" t="s">
        <v>29</v>
      </c>
      <c r="BV90" s="299" t="s">
        <v>29</v>
      </c>
      <c r="BW90" s="274" t="s">
        <v>29</v>
      </c>
      <c r="BX90" s="285" t="s">
        <v>29</v>
      </c>
      <c r="BY90" s="286" t="s">
        <v>29</v>
      </c>
      <c r="BZ90" s="177" t="s">
        <v>29</v>
      </c>
      <c r="CA90" s="299" t="s">
        <v>29</v>
      </c>
      <c r="CB90" s="274" t="s">
        <v>29</v>
      </c>
    </row>
    <row r="91" s="163" customFormat="1" spans="1:81">
      <c r="A91" s="197" t="s">
        <v>112</v>
      </c>
      <c r="B91" s="198">
        <v>340.364735</v>
      </c>
      <c r="C91" s="199">
        <v>1977.7777778</v>
      </c>
      <c r="D91" s="200">
        <v>0.172094528930651</v>
      </c>
      <c r="E91" s="199">
        <v>-1637.4130428</v>
      </c>
      <c r="F91" s="201">
        <v>0</v>
      </c>
      <c r="G91" s="198">
        <v>1.019887</v>
      </c>
      <c r="H91" s="199">
        <v>0</v>
      </c>
      <c r="I91" s="200" t="s">
        <v>29</v>
      </c>
      <c r="J91" s="199">
        <v>1.019887</v>
      </c>
      <c r="K91" s="201">
        <v>0</v>
      </c>
      <c r="L91" s="198">
        <v>187.64963</v>
      </c>
      <c r="M91" s="199">
        <v>1448.3555556</v>
      </c>
      <c r="N91" s="200">
        <v>0.129560472409183</v>
      </c>
      <c r="O91" s="199">
        <v>-1260.7059256</v>
      </c>
      <c r="P91" s="201">
        <v>0</v>
      </c>
      <c r="Q91" s="198">
        <v>1.31892100000003</v>
      </c>
      <c r="R91" s="199">
        <v>408.00088929</v>
      </c>
      <c r="S91" s="200">
        <v>0.00323264246383193</v>
      </c>
      <c r="T91" s="199">
        <v>-406.68196829</v>
      </c>
      <c r="U91" s="201">
        <v>0</v>
      </c>
      <c r="V91" s="231">
        <v>0.00387502248139788</v>
      </c>
      <c r="W91" s="232">
        <v>0.206292584470154</v>
      </c>
      <c r="X91" s="232">
        <v>0.0187841094305476</v>
      </c>
      <c r="Y91" s="200">
        <v>-0.202417561988756</v>
      </c>
      <c r="Z91" s="250" t="s">
        <v>29</v>
      </c>
      <c r="AA91" s="198">
        <v>179.812903</v>
      </c>
      <c r="AB91" s="199">
        <v>251.68102692</v>
      </c>
      <c r="AC91" s="200">
        <v>0.714447589476643</v>
      </c>
      <c r="AD91" s="199">
        <v>-71.86812392</v>
      </c>
      <c r="AE91" s="201">
        <v>0</v>
      </c>
      <c r="AF91" s="198">
        <v>40.369567</v>
      </c>
      <c r="AG91" s="199">
        <v>129.63333332</v>
      </c>
      <c r="AH91" s="200">
        <v>0.311413476504131</v>
      </c>
      <c r="AI91" s="199">
        <v>-89.26376632</v>
      </c>
      <c r="AJ91" s="201">
        <v>0</v>
      </c>
      <c r="AK91" s="198">
        <v>0</v>
      </c>
      <c r="AL91" s="199">
        <v>0</v>
      </c>
      <c r="AM91" s="232" t="s">
        <v>29</v>
      </c>
      <c r="AN91" s="199">
        <v>0</v>
      </c>
      <c r="AO91" s="201">
        <v>0</v>
      </c>
      <c r="AP91" s="198">
        <v>0</v>
      </c>
      <c r="AQ91" s="199">
        <v>0</v>
      </c>
      <c r="AR91" s="232" t="s">
        <v>29</v>
      </c>
      <c r="AS91" s="199">
        <v>0</v>
      </c>
      <c r="AT91" s="201">
        <v>0</v>
      </c>
      <c r="AU91" s="198">
        <v>-68.487252</v>
      </c>
      <c r="AV91" s="199">
        <v>148.10786196</v>
      </c>
      <c r="AW91" s="200">
        <v>-0.462414696246824</v>
      </c>
      <c r="AX91" s="199">
        <v>-216.59511396</v>
      </c>
      <c r="AY91" s="201">
        <v>0</v>
      </c>
      <c r="AZ91" s="231">
        <v>-0.201217238325233</v>
      </c>
      <c r="BA91" s="232">
        <v>0.0748859976193833</v>
      </c>
      <c r="BB91" s="232">
        <v>-2.68698080711888</v>
      </c>
      <c r="BC91" s="200">
        <v>-0.276103235944617</v>
      </c>
      <c r="BD91" s="250" t="s">
        <v>29</v>
      </c>
      <c r="BE91" s="198">
        <v>48.9166666666667</v>
      </c>
      <c r="BF91" s="199">
        <v>27.75</v>
      </c>
      <c r="BG91" s="232">
        <v>1.76276276276276</v>
      </c>
      <c r="BH91" s="199">
        <v>21.1666666666667</v>
      </c>
      <c r="BI91" s="275">
        <v>4.99999999666667</v>
      </c>
      <c r="BJ91" s="198">
        <v>6.95805250425895</v>
      </c>
      <c r="BK91" s="199">
        <v>71.2712712720721</v>
      </c>
      <c r="BL91" s="232">
        <v>0.0976277310628734</v>
      </c>
      <c r="BM91" s="275">
        <v>-64.3132187678131</v>
      </c>
      <c r="BN91" s="231">
        <v>0.528294751217396</v>
      </c>
      <c r="BO91" s="232">
        <v>0.127254451812053</v>
      </c>
      <c r="BP91" s="232">
        <v>4.15148345456435</v>
      </c>
      <c r="BQ91" s="232">
        <v>0.401040299405343</v>
      </c>
      <c r="BR91" s="250" t="s">
        <v>29</v>
      </c>
      <c r="BS91" s="287">
        <v>1.89288270931258</v>
      </c>
      <c r="BT91" s="288">
        <v>7.85827124914212</v>
      </c>
      <c r="BU91" s="232">
        <v>0.240877751518087</v>
      </c>
      <c r="BV91" s="232">
        <v>-5.96538853982954</v>
      </c>
      <c r="BW91" s="275" t="s">
        <v>29</v>
      </c>
      <c r="BX91" s="287">
        <v>-0.380880631241463</v>
      </c>
      <c r="BY91" s="288">
        <v>0.588474482055726</v>
      </c>
      <c r="BZ91" s="232">
        <v>-0.64723389519105</v>
      </c>
      <c r="CA91" s="232">
        <v>-0.969355113297188</v>
      </c>
      <c r="CB91" s="275" t="s">
        <v>29</v>
      </c>
      <c r="CC91" s="159"/>
    </row>
    <row r="92" s="163" customFormat="1" spans="1:81">
      <c r="A92" s="197" t="s">
        <v>113</v>
      </c>
      <c r="B92" s="198">
        <v>0</v>
      </c>
      <c r="C92" s="202">
        <v>0</v>
      </c>
      <c r="D92" s="200" t="s">
        <v>29</v>
      </c>
      <c r="E92" s="202">
        <v>0</v>
      </c>
      <c r="F92" s="201">
        <v>0</v>
      </c>
      <c r="G92" s="198">
        <v>0</v>
      </c>
      <c r="H92" s="202">
        <v>0</v>
      </c>
      <c r="I92" s="200" t="s">
        <v>29</v>
      </c>
      <c r="J92" s="202">
        <v>0</v>
      </c>
      <c r="K92" s="201">
        <v>0</v>
      </c>
      <c r="L92" s="198">
        <v>0</v>
      </c>
      <c r="M92" s="202">
        <v>0</v>
      </c>
      <c r="N92" s="200" t="s">
        <v>29</v>
      </c>
      <c r="O92" s="202">
        <v>0</v>
      </c>
      <c r="P92" s="201">
        <v>0</v>
      </c>
      <c r="Q92" s="198">
        <v>0</v>
      </c>
      <c r="R92" s="202">
        <v>0</v>
      </c>
      <c r="S92" s="200" t="s">
        <v>29</v>
      </c>
      <c r="T92" s="202">
        <v>0</v>
      </c>
      <c r="U92" s="201">
        <v>0</v>
      </c>
      <c r="V92" s="231" t="s">
        <v>29</v>
      </c>
      <c r="W92" s="232" t="s">
        <v>29</v>
      </c>
      <c r="X92" s="232" t="s">
        <v>29</v>
      </c>
      <c r="Y92" s="200" t="s">
        <v>29</v>
      </c>
      <c r="Z92" s="250" t="s">
        <v>29</v>
      </c>
      <c r="AA92" s="198">
        <v>64.357368</v>
      </c>
      <c r="AB92" s="202">
        <v>40.86779902</v>
      </c>
      <c r="AC92" s="200">
        <v>1.57476961185271</v>
      </c>
      <c r="AD92" s="202">
        <v>23.48956898</v>
      </c>
      <c r="AE92" s="201">
        <v>30.148052</v>
      </c>
      <c r="AF92" s="198">
        <v>33.854287</v>
      </c>
      <c r="AG92" s="202">
        <v>14.5504</v>
      </c>
      <c r="AH92" s="200">
        <v>2.32669115625687</v>
      </c>
      <c r="AI92" s="202">
        <v>19.303887</v>
      </c>
      <c r="AJ92" s="201">
        <v>11.434083</v>
      </c>
      <c r="AK92" s="192">
        <v>0</v>
      </c>
      <c r="AL92" s="193">
        <v>0</v>
      </c>
      <c r="AM92" s="177" t="s">
        <v>29</v>
      </c>
      <c r="AN92" s="195">
        <v>0</v>
      </c>
      <c r="AO92" s="196">
        <v>0</v>
      </c>
      <c r="AP92" s="192">
        <v>0</v>
      </c>
      <c r="AQ92" s="193">
        <v>0</v>
      </c>
      <c r="AR92" s="177" t="s">
        <v>29</v>
      </c>
      <c r="AS92" s="195">
        <v>0</v>
      </c>
      <c r="AT92" s="196">
        <v>0</v>
      </c>
      <c r="AU92" s="198">
        <v>-98.211655</v>
      </c>
      <c r="AV92" s="202">
        <v>-55.41819902</v>
      </c>
      <c r="AW92" s="200">
        <v>0.227808612752713</v>
      </c>
      <c r="AX92" s="202">
        <v>-42.79345598</v>
      </c>
      <c r="AY92" s="201">
        <v>-41.582135</v>
      </c>
      <c r="AZ92" s="231" t="s">
        <v>29</v>
      </c>
      <c r="BA92" s="232" t="s">
        <v>29</v>
      </c>
      <c r="BB92" s="232" t="s">
        <v>29</v>
      </c>
      <c r="BC92" s="200" t="s">
        <v>29</v>
      </c>
      <c r="BD92" s="250" t="s">
        <v>29</v>
      </c>
      <c r="BE92" s="198">
        <v>3.83333333333333</v>
      </c>
      <c r="BF92" s="199">
        <v>2.08333333333333</v>
      </c>
      <c r="BG92" s="232">
        <v>1.84</v>
      </c>
      <c r="BH92" s="199">
        <v>1.75</v>
      </c>
      <c r="BI92" s="275">
        <v>4.41666667</v>
      </c>
      <c r="BJ92" s="198">
        <v>0</v>
      </c>
      <c r="BK92" s="199">
        <v>0</v>
      </c>
      <c r="BL92" s="232" t="s">
        <v>29</v>
      </c>
      <c r="BM92" s="275">
        <v>0</v>
      </c>
      <c r="BN92" s="231" t="s">
        <v>29</v>
      </c>
      <c r="BO92" s="232" t="s">
        <v>29</v>
      </c>
      <c r="BP92" s="232" t="s">
        <v>29</v>
      </c>
      <c r="BQ92" s="232" t="s">
        <v>29</v>
      </c>
      <c r="BR92" s="250" t="s">
        <v>29</v>
      </c>
      <c r="BS92" s="287">
        <v>0</v>
      </c>
      <c r="BT92" s="288">
        <v>0</v>
      </c>
      <c r="BU92" s="232" t="s">
        <v>29</v>
      </c>
      <c r="BV92" s="232">
        <v>0</v>
      </c>
      <c r="BW92" s="275">
        <v>0</v>
      </c>
      <c r="BX92" s="287">
        <v>-1.52603591557691</v>
      </c>
      <c r="BY92" s="288">
        <v>-1.35603581178618</v>
      </c>
      <c r="BZ92" s="232">
        <v>0.874634502781452</v>
      </c>
      <c r="CA92" s="232">
        <v>-0.170000103790732</v>
      </c>
      <c r="CB92" s="275">
        <v>-1.37926440487764</v>
      </c>
      <c r="CC92" s="159"/>
    </row>
    <row r="93" s="159" customFormat="1" ht="16.2" spans="1:80">
      <c r="A93" s="213" t="s">
        <v>185</v>
      </c>
      <c r="B93" s="214">
        <v>2637.182315</v>
      </c>
      <c r="C93" s="215">
        <v>3330.0985778</v>
      </c>
      <c r="D93" s="216">
        <v>0.791923197883899</v>
      </c>
      <c r="E93" s="215">
        <v>-692.9162628</v>
      </c>
      <c r="F93" s="217">
        <v>237.583279</v>
      </c>
      <c r="G93" s="214">
        <v>29.391847</v>
      </c>
      <c r="H93" s="215">
        <v>63.12764</v>
      </c>
      <c r="I93" s="216">
        <v>0.465593945853195</v>
      </c>
      <c r="J93" s="215">
        <v>-33.735793</v>
      </c>
      <c r="K93" s="217">
        <v>55.337083</v>
      </c>
      <c r="L93" s="214">
        <v>2216.751449</v>
      </c>
      <c r="M93" s="215">
        <v>2447.1362404</v>
      </c>
      <c r="N93" s="216">
        <v>0.905855347325353</v>
      </c>
      <c r="O93" s="215">
        <v>-230.3847914</v>
      </c>
      <c r="P93" s="217">
        <v>82.12637</v>
      </c>
      <c r="Q93" s="214">
        <v>226.592449</v>
      </c>
      <c r="R93" s="215">
        <v>683.25778577</v>
      </c>
      <c r="S93" s="216">
        <v>0.331635370601216</v>
      </c>
      <c r="T93" s="215">
        <v>-456.66533677</v>
      </c>
      <c r="U93" s="217">
        <v>12.035072</v>
      </c>
      <c r="V93" s="237">
        <v>0.0859221782700298</v>
      </c>
      <c r="W93" s="238">
        <v>0.205176444422672</v>
      </c>
      <c r="X93" s="238">
        <v>0.41877213786309</v>
      </c>
      <c r="Y93" s="216">
        <v>-0.119254266152642</v>
      </c>
      <c r="Z93" s="257">
        <v>0.0506562248431634</v>
      </c>
      <c r="AA93" s="214">
        <v>418.905736</v>
      </c>
      <c r="AB93" s="215">
        <v>465.2975905</v>
      </c>
      <c r="AC93" s="216">
        <v>0.900296379248067</v>
      </c>
      <c r="AD93" s="215">
        <v>-46.3918545000001</v>
      </c>
      <c r="AE93" s="217">
        <v>151.477609</v>
      </c>
      <c r="AF93" s="214">
        <v>248.120242</v>
      </c>
      <c r="AG93" s="215">
        <v>236.476536</v>
      </c>
      <c r="AH93" s="216">
        <v>1.04923831428248</v>
      </c>
      <c r="AI93" s="215">
        <v>11.643706</v>
      </c>
      <c r="AJ93" s="217">
        <v>21.79756</v>
      </c>
      <c r="AK93" s="214">
        <v>1.596695</v>
      </c>
      <c r="AL93" s="215">
        <v>0</v>
      </c>
      <c r="AM93" s="238" t="s">
        <v>29</v>
      </c>
      <c r="AN93" s="215">
        <v>1.596695</v>
      </c>
      <c r="AO93" s="217">
        <v>0.092446</v>
      </c>
      <c r="AP93" s="214">
        <v>0.012768</v>
      </c>
      <c r="AQ93" s="215">
        <v>0</v>
      </c>
      <c r="AR93" s="238" t="s">
        <v>29</v>
      </c>
      <c r="AS93" s="215">
        <v>0.012768</v>
      </c>
      <c r="AT93" s="217">
        <v>0.731</v>
      </c>
      <c r="AU93" s="214">
        <v>-274.403032</v>
      </c>
      <c r="AV93" s="215">
        <v>118.0605709</v>
      </c>
      <c r="AW93" s="216">
        <v>-2.32425635339698</v>
      </c>
      <c r="AX93" s="215">
        <v>-392.4636029</v>
      </c>
      <c r="AY93" s="217">
        <v>-73.793897</v>
      </c>
      <c r="AZ93" s="237">
        <v>-0.104051597206316</v>
      </c>
      <c r="BA93" s="238">
        <v>0.0354525753943283</v>
      </c>
      <c r="BB93" s="238">
        <v>-2.93495172209583</v>
      </c>
      <c r="BC93" s="216">
        <v>-0.139504172600644</v>
      </c>
      <c r="BD93" s="257">
        <v>-0.310602233080553</v>
      </c>
      <c r="BE93" s="214">
        <v>85.0833333333333</v>
      </c>
      <c r="BF93" s="215">
        <v>65.8333333333333</v>
      </c>
      <c r="BG93" s="238">
        <v>1.29240506329114</v>
      </c>
      <c r="BH93" s="215">
        <v>19.25</v>
      </c>
      <c r="BI93" s="279">
        <v>86.3333333366667</v>
      </c>
      <c r="BJ93" s="214">
        <v>30.9952867580803</v>
      </c>
      <c r="BK93" s="215">
        <v>50.5837758653165</v>
      </c>
      <c r="BL93" s="238">
        <v>0.612751543906249</v>
      </c>
      <c r="BM93" s="279">
        <v>-19.5884891072361</v>
      </c>
      <c r="BN93" s="237">
        <v>0.158845952218514</v>
      </c>
      <c r="BO93" s="238">
        <v>0.139724869888805</v>
      </c>
      <c r="BP93" s="238">
        <v>1.13684809543874</v>
      </c>
      <c r="BQ93" s="238">
        <v>0.0191210823297088</v>
      </c>
      <c r="BR93" s="257">
        <v>0.637576893616322</v>
      </c>
      <c r="BS93" s="292">
        <v>6.29540750666637</v>
      </c>
      <c r="BT93" s="293">
        <v>7.15692203396441</v>
      </c>
      <c r="BU93" s="238">
        <v>0.879624994765966</v>
      </c>
      <c r="BV93" s="238">
        <v>-0.861514527298042</v>
      </c>
      <c r="BW93" s="279">
        <v>1.5684382699756</v>
      </c>
      <c r="BX93" s="292">
        <v>-0.655047206133268</v>
      </c>
      <c r="BY93" s="293">
        <v>0.253731318000453</v>
      </c>
      <c r="BZ93" s="238">
        <v>-2.5816568931869</v>
      </c>
      <c r="CA93" s="238">
        <v>-0.908778524133721</v>
      </c>
      <c r="CB93" s="279">
        <v>-0.487160429103419</v>
      </c>
    </row>
    <row r="94" s="159" customFormat="1" outlineLevel="1" spans="1:16384">
      <c r="A94" s="203" t="s">
        <v>116</v>
      </c>
      <c r="B94" s="192">
        <v>0</v>
      </c>
      <c r="C94" s="193">
        <v>0</v>
      </c>
      <c r="D94" s="194" t="s">
        <v>29</v>
      </c>
      <c r="E94" s="195">
        <v>0</v>
      </c>
      <c r="F94" s="196">
        <v>0</v>
      </c>
      <c r="G94" s="192">
        <v>0</v>
      </c>
      <c r="H94" s="193">
        <v>0</v>
      </c>
      <c r="I94" s="194" t="s">
        <v>29</v>
      </c>
      <c r="J94" s="195">
        <v>0</v>
      </c>
      <c r="K94" s="196">
        <v>0</v>
      </c>
      <c r="L94" s="192">
        <v>0</v>
      </c>
      <c r="M94" s="193">
        <v>0</v>
      </c>
      <c r="N94" s="194" t="s">
        <v>29</v>
      </c>
      <c r="O94" s="195">
        <v>0</v>
      </c>
      <c r="P94" s="196">
        <v>0</v>
      </c>
      <c r="Q94" s="192"/>
      <c r="R94" s="193"/>
      <c r="S94" s="194"/>
      <c r="T94" s="195"/>
      <c r="U94" s="196"/>
      <c r="V94" s="230"/>
      <c r="W94" s="177"/>
      <c r="X94" s="177"/>
      <c r="Y94" s="248"/>
      <c r="Z94" s="249"/>
      <c r="AA94" s="192">
        <v>43.274164</v>
      </c>
      <c r="AB94" s="193">
        <v>45.97833684</v>
      </c>
      <c r="AC94" s="194">
        <v>0.941185936120085</v>
      </c>
      <c r="AD94" s="195">
        <v>-2.70417284</v>
      </c>
      <c r="AE94" s="196">
        <v>27.507531</v>
      </c>
      <c r="AF94" s="192">
        <v>22.593979</v>
      </c>
      <c r="AG94" s="193">
        <v>37.625812</v>
      </c>
      <c r="AH94" s="194">
        <v>0.600491465805442</v>
      </c>
      <c r="AI94" s="195">
        <v>-15.031833</v>
      </c>
      <c r="AJ94" s="196">
        <v>-36.881325</v>
      </c>
      <c r="AK94" s="192">
        <v>0</v>
      </c>
      <c r="AL94" s="193">
        <v>0</v>
      </c>
      <c r="AM94" s="177" t="s">
        <v>29</v>
      </c>
      <c r="AN94" s="195">
        <v>0</v>
      </c>
      <c r="AO94" s="196">
        <v>0.279071</v>
      </c>
      <c r="AP94" s="192">
        <v>0</v>
      </c>
      <c r="AQ94" s="193">
        <v>0</v>
      </c>
      <c r="AR94" s="177" t="s">
        <v>29</v>
      </c>
      <c r="AS94" s="195">
        <v>0</v>
      </c>
      <c r="AT94" s="196">
        <v>0</v>
      </c>
      <c r="AU94" s="192">
        <v>-65.868143</v>
      </c>
      <c r="AV94" s="193">
        <v>-83.60414884</v>
      </c>
      <c r="AW94" s="194">
        <v>1.21214265184307</v>
      </c>
      <c r="AX94" s="195">
        <v>17.73600584</v>
      </c>
      <c r="AY94" s="196">
        <v>9.65286499999999</v>
      </c>
      <c r="AZ94" s="230" t="s">
        <v>29</v>
      </c>
      <c r="BA94" s="177" t="s">
        <v>29</v>
      </c>
      <c r="BB94" s="177" t="s">
        <v>29</v>
      </c>
      <c r="BC94" s="248" t="s">
        <v>29</v>
      </c>
      <c r="BD94" s="249" t="s">
        <v>29</v>
      </c>
      <c r="BE94" s="192">
        <v>3</v>
      </c>
      <c r="BF94" s="193">
        <v>2.75</v>
      </c>
      <c r="BG94" s="177">
        <v>1.09090909090909</v>
      </c>
      <c r="BH94" s="193">
        <v>0.25</v>
      </c>
      <c r="BI94" s="274">
        <v>7.16666667</v>
      </c>
      <c r="BJ94" s="192">
        <v>0</v>
      </c>
      <c r="BK94" s="193">
        <v>0</v>
      </c>
      <c r="BL94" s="177" t="s">
        <v>29</v>
      </c>
      <c r="BM94" s="274">
        <v>0</v>
      </c>
      <c r="BN94" s="230" t="s">
        <v>29</v>
      </c>
      <c r="BO94" s="177" t="s">
        <v>29</v>
      </c>
      <c r="BP94" s="177" t="s">
        <v>29</v>
      </c>
      <c r="BQ94" s="177" t="s">
        <v>29</v>
      </c>
      <c r="BR94" s="249" t="s">
        <v>29</v>
      </c>
      <c r="BS94" s="285">
        <v>0</v>
      </c>
      <c r="BT94" s="286">
        <v>0</v>
      </c>
      <c r="BU94" s="177" t="s">
        <v>29</v>
      </c>
      <c r="BV94" s="299">
        <v>0</v>
      </c>
      <c r="BW94" s="274">
        <v>0</v>
      </c>
      <c r="BX94" s="285">
        <v>-1.52211243179649</v>
      </c>
      <c r="BY94" s="286">
        <v>-1.81833782137301</v>
      </c>
      <c r="BZ94" s="177">
        <v>1.16290998630433</v>
      </c>
      <c r="CA94" s="299">
        <v>0.296225389576523</v>
      </c>
      <c r="CB94" s="274">
        <v>0.350917172464515</v>
      </c>
      <c r="XEI94" s="172"/>
      <c r="XEJ94" s="172"/>
      <c r="XEK94" s="172"/>
      <c r="XEL94" s="172"/>
      <c r="XEM94" s="172"/>
      <c r="XEN94" s="172"/>
      <c r="XEO94" s="172"/>
      <c r="XEP94" s="172"/>
      <c r="XEQ94" s="172"/>
      <c r="XER94" s="172"/>
      <c r="XES94" s="164"/>
      <c r="XET94" s="164"/>
      <c r="XEU94" s="164"/>
      <c r="XEV94" s="164"/>
      <c r="XEW94" s="164"/>
      <c r="XEX94" s="164"/>
      <c r="XEY94" s="164"/>
      <c r="XEZ94" s="164"/>
      <c r="XFA94" s="164"/>
      <c r="XFB94" s="164"/>
      <c r="XFC94" s="164"/>
      <c r="XFD94" s="164"/>
    </row>
    <row r="95" s="159" customFormat="1" outlineLevel="1" spans="1:16384">
      <c r="A95" s="203" t="s">
        <v>117</v>
      </c>
      <c r="B95" s="192">
        <v>0</v>
      </c>
      <c r="C95" s="193">
        <v>0</v>
      </c>
      <c r="D95" s="194" t="s">
        <v>29</v>
      </c>
      <c r="E95" s="195">
        <v>0</v>
      </c>
      <c r="F95" s="196">
        <v>0</v>
      </c>
      <c r="G95" s="192">
        <v>0</v>
      </c>
      <c r="H95" s="193">
        <v>0</v>
      </c>
      <c r="I95" s="194" t="s">
        <v>29</v>
      </c>
      <c r="J95" s="195">
        <v>0</v>
      </c>
      <c r="K95" s="196">
        <v>0</v>
      </c>
      <c r="L95" s="192">
        <v>0</v>
      </c>
      <c r="M95" s="193">
        <v>0</v>
      </c>
      <c r="N95" s="194" t="s">
        <v>29</v>
      </c>
      <c r="O95" s="195">
        <v>0</v>
      </c>
      <c r="P95" s="196">
        <v>0</v>
      </c>
      <c r="Q95" s="192"/>
      <c r="R95" s="193"/>
      <c r="S95" s="194"/>
      <c r="T95" s="195"/>
      <c r="U95" s="196"/>
      <c r="V95" s="230"/>
      <c r="W95" s="177"/>
      <c r="X95" s="177"/>
      <c r="Y95" s="248"/>
      <c r="Z95" s="249"/>
      <c r="AA95" s="192">
        <v>46.604461</v>
      </c>
      <c r="AB95" s="193">
        <v>46.75402509</v>
      </c>
      <c r="AC95" s="194">
        <v>0.996801043552676</v>
      </c>
      <c r="AD95" s="195">
        <v>-0.149564089999984</v>
      </c>
      <c r="AE95" s="196">
        <v>33.811352</v>
      </c>
      <c r="AF95" s="192">
        <v>7.213398</v>
      </c>
      <c r="AG95" s="193">
        <v>8.2537</v>
      </c>
      <c r="AH95" s="194">
        <v>0.873959315216206</v>
      </c>
      <c r="AI95" s="195">
        <v>-1.040302</v>
      </c>
      <c r="AJ95" s="196">
        <v>-27.754251</v>
      </c>
      <c r="AK95" s="192">
        <v>0.831959</v>
      </c>
      <c r="AL95" s="193">
        <v>0</v>
      </c>
      <c r="AM95" s="177" t="s">
        <v>29</v>
      </c>
      <c r="AN95" s="195">
        <v>0.831959</v>
      </c>
      <c r="AO95" s="196">
        <v>0.078326</v>
      </c>
      <c r="AP95" s="192">
        <v>0.072314</v>
      </c>
      <c r="AQ95" s="193">
        <v>0</v>
      </c>
      <c r="AR95" s="177" t="s">
        <v>29</v>
      </c>
      <c r="AS95" s="195">
        <v>0.072314</v>
      </c>
      <c r="AT95" s="196">
        <v>0</v>
      </c>
      <c r="AU95" s="192">
        <v>-53.058214</v>
      </c>
      <c r="AV95" s="193">
        <v>-55.00772509</v>
      </c>
      <c r="AW95" s="194">
        <v>1.03544067831946</v>
      </c>
      <c r="AX95" s="195">
        <v>1.94951108999999</v>
      </c>
      <c r="AY95" s="196">
        <v>-5.978775</v>
      </c>
      <c r="AZ95" s="230" t="s">
        <v>29</v>
      </c>
      <c r="BA95" s="177" t="s">
        <v>29</v>
      </c>
      <c r="BB95" s="177" t="s">
        <v>29</v>
      </c>
      <c r="BC95" s="248" t="s">
        <v>29</v>
      </c>
      <c r="BD95" s="249" t="s">
        <v>29</v>
      </c>
      <c r="BE95" s="192">
        <v>2.33333333333333</v>
      </c>
      <c r="BF95" s="193">
        <v>2.41666666666667</v>
      </c>
      <c r="BG95" s="177">
        <v>0.96551724137931</v>
      </c>
      <c r="BH95" s="193">
        <v>-0.083333333333333</v>
      </c>
      <c r="BI95" s="274">
        <v>6.83333333</v>
      </c>
      <c r="BJ95" s="192">
        <v>0</v>
      </c>
      <c r="BK95" s="193">
        <v>0</v>
      </c>
      <c r="BL95" s="177" t="s">
        <v>29</v>
      </c>
      <c r="BM95" s="274">
        <v>0</v>
      </c>
      <c r="BN95" s="230" t="s">
        <v>29</v>
      </c>
      <c r="BO95" s="177" t="s">
        <v>29</v>
      </c>
      <c r="BP95" s="177" t="s">
        <v>29</v>
      </c>
      <c r="BQ95" s="177" t="s">
        <v>29</v>
      </c>
      <c r="BR95" s="249" t="s">
        <v>29</v>
      </c>
      <c r="BS95" s="285">
        <v>0</v>
      </c>
      <c r="BT95" s="286">
        <v>0</v>
      </c>
      <c r="BU95" s="177" t="s">
        <v>29</v>
      </c>
      <c r="BV95" s="299">
        <v>0</v>
      </c>
      <c r="BW95" s="274">
        <v>0</v>
      </c>
      <c r="BX95" s="285">
        <v>-1.13847929707845</v>
      </c>
      <c r="BY95" s="286">
        <v>-1.17653453331797</v>
      </c>
      <c r="BZ95" s="177">
        <v>1.03234519273498</v>
      </c>
      <c r="CA95" s="299">
        <v>0.038055236239525</v>
      </c>
      <c r="CB95" s="274">
        <v>-0.176827445409459</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203" t="s">
        <v>118</v>
      </c>
      <c r="B96" s="192">
        <v>0</v>
      </c>
      <c r="C96" s="193">
        <v>0</v>
      </c>
      <c r="D96" s="194" t="s">
        <v>29</v>
      </c>
      <c r="E96" s="195">
        <v>0</v>
      </c>
      <c r="F96" s="196">
        <v>0</v>
      </c>
      <c r="G96" s="192">
        <v>0</v>
      </c>
      <c r="H96" s="193">
        <v>0</v>
      </c>
      <c r="I96" s="194" t="s">
        <v>29</v>
      </c>
      <c r="J96" s="195">
        <v>0</v>
      </c>
      <c r="K96" s="196">
        <v>0</v>
      </c>
      <c r="L96" s="192">
        <v>0</v>
      </c>
      <c r="M96" s="193">
        <v>0</v>
      </c>
      <c r="N96" s="194" t="s">
        <v>29</v>
      </c>
      <c r="O96" s="195">
        <v>0</v>
      </c>
      <c r="P96" s="196">
        <v>0</v>
      </c>
      <c r="Q96" s="192"/>
      <c r="R96" s="193"/>
      <c r="S96" s="194"/>
      <c r="T96" s="195"/>
      <c r="U96" s="196"/>
      <c r="V96" s="230"/>
      <c r="W96" s="177"/>
      <c r="X96" s="177"/>
      <c r="Y96" s="248"/>
      <c r="Z96" s="249"/>
      <c r="AA96" s="192">
        <v>66.160045</v>
      </c>
      <c r="AB96" s="193">
        <v>61.10716964</v>
      </c>
      <c r="AC96" s="194">
        <v>1.08268874814147</v>
      </c>
      <c r="AD96" s="195">
        <v>5.05287535999999</v>
      </c>
      <c r="AE96" s="196">
        <v>49.447084</v>
      </c>
      <c r="AF96" s="192">
        <v>11.493201</v>
      </c>
      <c r="AG96" s="193">
        <v>23.877192</v>
      </c>
      <c r="AH96" s="194">
        <v>0.48134642465496</v>
      </c>
      <c r="AI96" s="195">
        <v>-12.383991</v>
      </c>
      <c r="AJ96" s="196">
        <v>-5.412913</v>
      </c>
      <c r="AK96" s="192">
        <v>0</v>
      </c>
      <c r="AL96" s="193">
        <v>0</v>
      </c>
      <c r="AM96" s="177" t="s">
        <v>29</v>
      </c>
      <c r="AN96" s="195">
        <v>0</v>
      </c>
      <c r="AO96" s="196">
        <v>-0.003498</v>
      </c>
      <c r="AP96" s="192">
        <v>0</v>
      </c>
      <c r="AQ96" s="193">
        <v>0</v>
      </c>
      <c r="AR96" s="177" t="s">
        <v>29</v>
      </c>
      <c r="AS96" s="195">
        <v>0</v>
      </c>
      <c r="AT96" s="196">
        <v>0</v>
      </c>
      <c r="AU96" s="192">
        <v>-77.653246</v>
      </c>
      <c r="AV96" s="193">
        <v>-84.98436164</v>
      </c>
      <c r="AW96" s="194">
        <v>1.08626429025913</v>
      </c>
      <c r="AX96" s="195">
        <v>7.33111564000001</v>
      </c>
      <c r="AY96" s="196">
        <v>-44.037669</v>
      </c>
      <c r="AZ96" s="230" t="s">
        <v>29</v>
      </c>
      <c r="BA96" s="177" t="s">
        <v>29</v>
      </c>
      <c r="BB96" s="177" t="s">
        <v>29</v>
      </c>
      <c r="BC96" s="248" t="s">
        <v>29</v>
      </c>
      <c r="BD96" s="249" t="s">
        <v>29</v>
      </c>
      <c r="BE96" s="192">
        <v>3.66666666666667</v>
      </c>
      <c r="BF96" s="193">
        <v>4</v>
      </c>
      <c r="BG96" s="177">
        <v>0.916666666666667</v>
      </c>
      <c r="BH96" s="193">
        <v>-0.333333333333333</v>
      </c>
      <c r="BI96" s="274">
        <v>9.75</v>
      </c>
      <c r="BJ96" s="192">
        <v>0</v>
      </c>
      <c r="BK96" s="193">
        <v>0</v>
      </c>
      <c r="BL96" s="177" t="s">
        <v>29</v>
      </c>
      <c r="BM96" s="274">
        <v>0</v>
      </c>
      <c r="BN96" s="230" t="s">
        <v>29</v>
      </c>
      <c r="BO96" s="177" t="s">
        <v>29</v>
      </c>
      <c r="BP96" s="177" t="s">
        <v>29</v>
      </c>
      <c r="BQ96" s="177" t="s">
        <v>29</v>
      </c>
      <c r="BR96" s="249" t="s">
        <v>29</v>
      </c>
      <c r="BS96" s="285">
        <v>0</v>
      </c>
      <c r="BT96" s="286">
        <v>0</v>
      </c>
      <c r="BU96" s="177" t="s">
        <v>29</v>
      </c>
      <c r="BV96" s="299">
        <v>0</v>
      </c>
      <c r="BW96" s="274">
        <v>0</v>
      </c>
      <c r="BX96" s="285">
        <v>-1.17371815572375</v>
      </c>
      <c r="BY96" s="286">
        <v>-1.39074288893869</v>
      </c>
      <c r="BZ96" s="177">
        <v>1.15604950055187</v>
      </c>
      <c r="CA96" s="299">
        <v>0.217024733214941</v>
      </c>
      <c r="CB96" s="274">
        <v>-0.890601941259064</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203" t="s">
        <v>119</v>
      </c>
      <c r="B97" s="192">
        <v>0</v>
      </c>
      <c r="C97" s="193">
        <v>0</v>
      </c>
      <c r="D97" s="194" t="s">
        <v>29</v>
      </c>
      <c r="E97" s="195">
        <v>0</v>
      </c>
      <c r="F97" s="196">
        <v>11.32566</v>
      </c>
      <c r="G97" s="192">
        <v>0</v>
      </c>
      <c r="H97" s="193">
        <v>0</v>
      </c>
      <c r="I97" s="194" t="s">
        <v>29</v>
      </c>
      <c r="J97" s="195">
        <v>0</v>
      </c>
      <c r="K97" s="196">
        <v>0</v>
      </c>
      <c r="L97" s="192">
        <v>0</v>
      </c>
      <c r="M97" s="193">
        <v>0</v>
      </c>
      <c r="N97" s="194" t="s">
        <v>29</v>
      </c>
      <c r="O97" s="195">
        <v>0</v>
      </c>
      <c r="P97" s="196">
        <v>0</v>
      </c>
      <c r="Q97" s="192"/>
      <c r="R97" s="193"/>
      <c r="S97" s="194"/>
      <c r="T97" s="195"/>
      <c r="U97" s="196"/>
      <c r="V97" s="230"/>
      <c r="W97" s="177"/>
      <c r="X97" s="177"/>
      <c r="Y97" s="248"/>
      <c r="Z97" s="249"/>
      <c r="AA97" s="192">
        <v>36.520852</v>
      </c>
      <c r="AB97" s="193">
        <v>38.55825872</v>
      </c>
      <c r="AC97" s="194">
        <v>0.947160302678731</v>
      </c>
      <c r="AD97" s="195">
        <v>-2.03740671999997</v>
      </c>
      <c r="AE97" s="196">
        <v>40.020436</v>
      </c>
      <c r="AF97" s="192">
        <v>4.235301</v>
      </c>
      <c r="AG97" s="193">
        <v>27.55144</v>
      </c>
      <c r="AH97" s="194">
        <v>0.15372339884957</v>
      </c>
      <c r="AI97" s="195">
        <v>-23.316139</v>
      </c>
      <c r="AJ97" s="196">
        <v>12.0144</v>
      </c>
      <c r="AK97" s="192">
        <v>0</v>
      </c>
      <c r="AL97" s="193">
        <v>0</v>
      </c>
      <c r="AM97" s="177" t="s">
        <v>29</v>
      </c>
      <c r="AN97" s="195">
        <v>0</v>
      </c>
      <c r="AO97" s="196">
        <v>0</v>
      </c>
      <c r="AP97" s="192">
        <v>0.041417</v>
      </c>
      <c r="AQ97" s="193">
        <v>0</v>
      </c>
      <c r="AR97" s="177" t="s">
        <v>29</v>
      </c>
      <c r="AS97" s="195">
        <v>0.041417</v>
      </c>
      <c r="AT97" s="196">
        <v>0</v>
      </c>
      <c r="AU97" s="192">
        <v>-40.79757</v>
      </c>
      <c r="AV97" s="193">
        <v>-66.10969872</v>
      </c>
      <c r="AW97" s="194">
        <v>1.38288071508549</v>
      </c>
      <c r="AX97" s="195">
        <v>25.31212872</v>
      </c>
      <c r="AY97" s="196">
        <v>-40.709176</v>
      </c>
      <c r="AZ97" s="230" t="s">
        <v>29</v>
      </c>
      <c r="BA97" s="177" t="s">
        <v>29</v>
      </c>
      <c r="BB97" s="177" t="s">
        <v>29</v>
      </c>
      <c r="BC97" s="248" t="s">
        <v>29</v>
      </c>
      <c r="BD97" s="249">
        <v>-3.59441975125511</v>
      </c>
      <c r="BE97" s="192">
        <v>1.33333333333333</v>
      </c>
      <c r="BF97" s="193">
        <v>1.33333333333333</v>
      </c>
      <c r="BG97" s="177">
        <v>1</v>
      </c>
      <c r="BH97" s="193">
        <v>0</v>
      </c>
      <c r="BI97" s="274">
        <v>4</v>
      </c>
      <c r="BJ97" s="192">
        <v>0</v>
      </c>
      <c r="BK97" s="193">
        <v>0</v>
      </c>
      <c r="BL97" s="177" t="s">
        <v>29</v>
      </c>
      <c r="BM97" s="274">
        <v>0</v>
      </c>
      <c r="BN97" s="230" t="s">
        <v>29</v>
      </c>
      <c r="BO97" s="177" t="s">
        <v>29</v>
      </c>
      <c r="BP97" s="177" t="s">
        <v>29</v>
      </c>
      <c r="BQ97" s="177" t="s">
        <v>29</v>
      </c>
      <c r="BR97" s="249">
        <v>3.53360740124637</v>
      </c>
      <c r="BS97" s="285">
        <v>0</v>
      </c>
      <c r="BT97" s="286">
        <v>0</v>
      </c>
      <c r="BU97" s="177" t="s">
        <v>29</v>
      </c>
      <c r="BV97" s="299">
        <v>0</v>
      </c>
      <c r="BW97" s="274">
        <v>0.282996916875169</v>
      </c>
      <c r="BX97" s="285">
        <v>-1.11710345640348</v>
      </c>
      <c r="BY97" s="286">
        <v>-1.71454056574679</v>
      </c>
      <c r="BZ97" s="177">
        <v>1.34845317823267</v>
      </c>
      <c r="CA97" s="299">
        <v>0.597437109343311</v>
      </c>
      <c r="CB97" s="274">
        <v>-1.01720970756041</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203" t="s">
        <v>120</v>
      </c>
      <c r="B98" s="192">
        <v>0</v>
      </c>
      <c r="C98" s="193">
        <v>0</v>
      </c>
      <c r="D98" s="194" t="s">
        <v>29</v>
      </c>
      <c r="E98" s="195">
        <v>0</v>
      </c>
      <c r="F98" s="196">
        <v>10.989558</v>
      </c>
      <c r="G98" s="192">
        <v>0</v>
      </c>
      <c r="H98" s="193">
        <v>0</v>
      </c>
      <c r="I98" s="194" t="s">
        <v>29</v>
      </c>
      <c r="J98" s="195">
        <v>0</v>
      </c>
      <c r="K98" s="196">
        <v>0</v>
      </c>
      <c r="L98" s="192">
        <v>0</v>
      </c>
      <c r="M98" s="193">
        <v>0</v>
      </c>
      <c r="N98" s="194" t="s">
        <v>29</v>
      </c>
      <c r="O98" s="195">
        <v>0</v>
      </c>
      <c r="P98" s="196">
        <v>0</v>
      </c>
      <c r="Q98" s="192"/>
      <c r="R98" s="193"/>
      <c r="S98" s="194"/>
      <c r="T98" s="195"/>
      <c r="U98" s="196"/>
      <c r="V98" s="230"/>
      <c r="W98" s="177"/>
      <c r="X98" s="177"/>
      <c r="Y98" s="248"/>
      <c r="Z98" s="249"/>
      <c r="AA98" s="192">
        <v>108.580671</v>
      </c>
      <c r="AB98" s="193">
        <v>118.96447496</v>
      </c>
      <c r="AC98" s="194">
        <v>0.91271508604992</v>
      </c>
      <c r="AD98" s="195">
        <v>-10.3838039600001</v>
      </c>
      <c r="AE98" s="196">
        <v>87.391744</v>
      </c>
      <c r="AF98" s="192">
        <v>19.419826</v>
      </c>
      <c r="AG98" s="193">
        <v>18.58638266</v>
      </c>
      <c r="AH98" s="194">
        <v>1.04484161093883</v>
      </c>
      <c r="AI98" s="195">
        <v>0.833443340000006</v>
      </c>
      <c r="AJ98" s="196">
        <v>25.144722</v>
      </c>
      <c r="AK98" s="192">
        <v>0</v>
      </c>
      <c r="AL98" s="193">
        <v>0</v>
      </c>
      <c r="AM98" s="177" t="s">
        <v>29</v>
      </c>
      <c r="AN98" s="195">
        <v>0</v>
      </c>
      <c r="AO98" s="196">
        <v>0</v>
      </c>
      <c r="AP98" s="192">
        <v>0</v>
      </c>
      <c r="AQ98" s="193">
        <v>0</v>
      </c>
      <c r="AR98" s="177" t="s">
        <v>29</v>
      </c>
      <c r="AS98" s="195">
        <v>0</v>
      </c>
      <c r="AT98" s="196">
        <v>0</v>
      </c>
      <c r="AU98" s="192">
        <v>-128.000497</v>
      </c>
      <c r="AV98" s="193">
        <v>-137.55085762</v>
      </c>
      <c r="AW98" s="194">
        <v>1.0694314872713</v>
      </c>
      <c r="AX98" s="195">
        <v>9.55036062000005</v>
      </c>
      <c r="AY98" s="196">
        <v>-101.546908</v>
      </c>
      <c r="AZ98" s="230" t="s">
        <v>29</v>
      </c>
      <c r="BA98" s="177" t="s">
        <v>29</v>
      </c>
      <c r="BB98" s="177" t="s">
        <v>29</v>
      </c>
      <c r="BC98" s="248" t="s">
        <v>29</v>
      </c>
      <c r="BD98" s="249">
        <v>-9.24030866391533</v>
      </c>
      <c r="BE98" s="192">
        <v>4.33333333333333</v>
      </c>
      <c r="BF98" s="193">
        <v>4.66666666666667</v>
      </c>
      <c r="BG98" s="177">
        <v>0.928571428571428</v>
      </c>
      <c r="BH98" s="193">
        <v>-0.333333333333334</v>
      </c>
      <c r="BI98" s="274">
        <v>11.66666667</v>
      </c>
      <c r="BJ98" s="192">
        <v>0</v>
      </c>
      <c r="BK98" s="193">
        <v>0</v>
      </c>
      <c r="BL98" s="177" t="s">
        <v>29</v>
      </c>
      <c r="BM98" s="274">
        <v>0</v>
      </c>
      <c r="BN98" s="230" t="s">
        <v>29</v>
      </c>
      <c r="BO98" s="177" t="s">
        <v>29</v>
      </c>
      <c r="BP98" s="177" t="s">
        <v>29</v>
      </c>
      <c r="BQ98" s="177" t="s">
        <v>29</v>
      </c>
      <c r="BR98" s="249">
        <v>7.95225285675729</v>
      </c>
      <c r="BS98" s="285">
        <v>0</v>
      </c>
      <c r="BT98" s="286">
        <v>0</v>
      </c>
      <c r="BU98" s="177" t="s">
        <v>29</v>
      </c>
      <c r="BV98" s="299">
        <v>0</v>
      </c>
      <c r="BW98" s="274">
        <v>0.125750528562515</v>
      </c>
      <c r="BX98" s="285">
        <v>-1.17885159320852</v>
      </c>
      <c r="BY98" s="286">
        <v>-1.15623473029448</v>
      </c>
      <c r="BZ98" s="177">
        <v>0.980439211587876</v>
      </c>
      <c r="CA98" s="299">
        <v>-0.0226168629140391</v>
      </c>
      <c r="CB98" s="274">
        <v>-1.16197369856814</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203" t="s">
        <v>121</v>
      </c>
      <c r="B99" s="192">
        <v>0</v>
      </c>
      <c r="C99" s="193">
        <v>0</v>
      </c>
      <c r="D99" s="194" t="s">
        <v>29</v>
      </c>
      <c r="E99" s="195">
        <v>0</v>
      </c>
      <c r="F99" s="196">
        <v>0</v>
      </c>
      <c r="G99" s="192">
        <v>0</v>
      </c>
      <c r="H99" s="193">
        <v>0</v>
      </c>
      <c r="I99" s="194" t="s">
        <v>29</v>
      </c>
      <c r="J99" s="195">
        <v>0</v>
      </c>
      <c r="K99" s="196">
        <v>0</v>
      </c>
      <c r="L99" s="192">
        <v>0</v>
      </c>
      <c r="M99" s="193">
        <v>0</v>
      </c>
      <c r="N99" s="194" t="s">
        <v>29</v>
      </c>
      <c r="O99" s="195">
        <v>0</v>
      </c>
      <c r="P99" s="196">
        <v>0</v>
      </c>
      <c r="Q99" s="192"/>
      <c r="R99" s="193"/>
      <c r="S99" s="194"/>
      <c r="T99" s="195"/>
      <c r="U99" s="196"/>
      <c r="V99" s="230"/>
      <c r="W99" s="177"/>
      <c r="X99" s="177"/>
      <c r="Y99" s="248"/>
      <c r="Z99" s="249"/>
      <c r="AA99" s="192">
        <v>53.753004</v>
      </c>
      <c r="AB99" s="193">
        <v>82.14240353</v>
      </c>
      <c r="AC99" s="194">
        <v>0.65438801021166</v>
      </c>
      <c r="AD99" s="195">
        <v>-28.38939953</v>
      </c>
      <c r="AE99" s="196">
        <v>63.510546</v>
      </c>
      <c r="AF99" s="192">
        <v>29.915312</v>
      </c>
      <c r="AG99" s="193">
        <v>17.336408</v>
      </c>
      <c r="AH99" s="194">
        <v>1.72557729375081</v>
      </c>
      <c r="AI99" s="195">
        <v>12.578904</v>
      </c>
      <c r="AJ99" s="196">
        <v>9.407476</v>
      </c>
      <c r="AK99" s="192">
        <v>0</v>
      </c>
      <c r="AL99" s="193">
        <v>0</v>
      </c>
      <c r="AM99" s="177" t="s">
        <v>29</v>
      </c>
      <c r="AN99" s="195">
        <v>0</v>
      </c>
      <c r="AO99" s="196">
        <v>0</v>
      </c>
      <c r="AP99" s="192">
        <v>0</v>
      </c>
      <c r="AQ99" s="193">
        <v>0</v>
      </c>
      <c r="AR99" s="177" t="s">
        <v>29</v>
      </c>
      <c r="AS99" s="195">
        <v>0</v>
      </c>
      <c r="AT99" s="196">
        <v>0</v>
      </c>
      <c r="AU99" s="192">
        <v>-83.668316</v>
      </c>
      <c r="AV99" s="193">
        <v>-99.47881153</v>
      </c>
      <c r="AW99" s="194">
        <v>1.15893329732063</v>
      </c>
      <c r="AX99" s="195">
        <v>15.8104955300001</v>
      </c>
      <c r="AY99" s="196">
        <v>-72.918022</v>
      </c>
      <c r="AZ99" s="230" t="s">
        <v>29</v>
      </c>
      <c r="BA99" s="177" t="s">
        <v>29</v>
      </c>
      <c r="BB99" s="177" t="s">
        <v>29</v>
      </c>
      <c r="BC99" s="248" t="s">
        <v>29</v>
      </c>
      <c r="BD99" s="249" t="s">
        <v>29</v>
      </c>
      <c r="BE99" s="192">
        <v>2.41666666666667</v>
      </c>
      <c r="BF99" s="193">
        <v>3.58333333333333</v>
      </c>
      <c r="BG99" s="177">
        <v>0.674418604651163</v>
      </c>
      <c r="BH99" s="193">
        <v>-1.16666666666667</v>
      </c>
      <c r="BI99" s="274">
        <v>10.83333333</v>
      </c>
      <c r="BJ99" s="192">
        <v>0</v>
      </c>
      <c r="BK99" s="193">
        <v>0</v>
      </c>
      <c r="BL99" s="177" t="s">
        <v>29</v>
      </c>
      <c r="BM99" s="274">
        <v>0</v>
      </c>
      <c r="BN99" s="230" t="s">
        <v>29</v>
      </c>
      <c r="BO99" s="177" t="s">
        <v>29</v>
      </c>
      <c r="BP99" s="177" t="s">
        <v>29</v>
      </c>
      <c r="BQ99" s="177" t="s">
        <v>29</v>
      </c>
      <c r="BR99" s="249" t="s">
        <v>29</v>
      </c>
      <c r="BS99" s="285">
        <v>0</v>
      </c>
      <c r="BT99" s="286">
        <v>0</v>
      </c>
      <c r="BU99" s="177" t="s">
        <v>29</v>
      </c>
      <c r="BV99" s="299">
        <v>0</v>
      </c>
      <c r="BW99" s="274">
        <v>0</v>
      </c>
      <c r="BX99" s="285">
        <v>-1.55653284047158</v>
      </c>
      <c r="BY99" s="286">
        <v>-1.21105308896481</v>
      </c>
      <c r="BZ99" s="177">
        <v>0.714727822706696</v>
      </c>
      <c r="CA99" s="299">
        <v>-0.345479751506771</v>
      </c>
      <c r="CB99" s="274">
        <v>-1.14812462799485</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203" t="s">
        <v>122</v>
      </c>
      <c r="B100" s="192">
        <v>0</v>
      </c>
      <c r="C100" s="193">
        <v>0</v>
      </c>
      <c r="D100" s="194" t="s">
        <v>29</v>
      </c>
      <c r="E100" s="195">
        <v>0</v>
      </c>
      <c r="F100" s="196">
        <v>0</v>
      </c>
      <c r="G100" s="192">
        <v>0</v>
      </c>
      <c r="H100" s="193">
        <v>0</v>
      </c>
      <c r="I100" s="194" t="s">
        <v>29</v>
      </c>
      <c r="J100" s="195">
        <v>0</v>
      </c>
      <c r="K100" s="196">
        <v>0</v>
      </c>
      <c r="L100" s="192">
        <v>0</v>
      </c>
      <c r="M100" s="193">
        <v>0</v>
      </c>
      <c r="N100" s="194" t="s">
        <v>29</v>
      </c>
      <c r="O100" s="195">
        <v>0</v>
      </c>
      <c r="P100" s="196">
        <v>0</v>
      </c>
      <c r="Q100" s="192"/>
      <c r="R100" s="193"/>
      <c r="S100" s="194"/>
      <c r="T100" s="195"/>
      <c r="U100" s="196"/>
      <c r="V100" s="230"/>
      <c r="W100" s="177"/>
      <c r="X100" s="177"/>
      <c r="Y100" s="248"/>
      <c r="Z100" s="249"/>
      <c r="AA100" s="192">
        <v>32.06746</v>
      </c>
      <c r="AB100" s="193">
        <v>35.80618012</v>
      </c>
      <c r="AC100" s="194">
        <v>0.895584502243185</v>
      </c>
      <c r="AD100" s="195">
        <v>-3.73872011999999</v>
      </c>
      <c r="AE100" s="196">
        <v>14.089129</v>
      </c>
      <c r="AF100" s="192">
        <v>17.547013</v>
      </c>
      <c r="AG100" s="193">
        <v>42.218292</v>
      </c>
      <c r="AH100" s="194">
        <v>0.415625838203023</v>
      </c>
      <c r="AI100" s="195">
        <v>-24.671279</v>
      </c>
      <c r="AJ100" s="196">
        <v>12.793088</v>
      </c>
      <c r="AK100" s="192">
        <v>0</v>
      </c>
      <c r="AL100" s="193">
        <v>0</v>
      </c>
      <c r="AM100" s="177" t="s">
        <v>29</v>
      </c>
      <c r="AN100" s="195">
        <v>0</v>
      </c>
      <c r="AO100" s="196">
        <v>0</v>
      </c>
      <c r="AP100" s="192">
        <v>0</v>
      </c>
      <c r="AQ100" s="193">
        <v>0</v>
      </c>
      <c r="AR100" s="177" t="s">
        <v>29</v>
      </c>
      <c r="AS100" s="195">
        <v>0</v>
      </c>
      <c r="AT100" s="196">
        <v>0</v>
      </c>
      <c r="AU100" s="192">
        <v>-49.614473</v>
      </c>
      <c r="AV100" s="193">
        <v>-78.02447212</v>
      </c>
      <c r="AW100" s="194">
        <v>1.36411651816504</v>
      </c>
      <c r="AX100" s="195">
        <v>28.40999912</v>
      </c>
      <c r="AY100" s="196">
        <v>-26.882217</v>
      </c>
      <c r="AZ100" s="230" t="s">
        <v>29</v>
      </c>
      <c r="BA100" s="177" t="s">
        <v>29</v>
      </c>
      <c r="BB100" s="177" t="s">
        <v>29</v>
      </c>
      <c r="BC100" s="248" t="s">
        <v>29</v>
      </c>
      <c r="BD100" s="249" t="s">
        <v>29</v>
      </c>
      <c r="BE100" s="192">
        <v>1.33333333333333</v>
      </c>
      <c r="BF100" s="193">
        <v>1.41666666666667</v>
      </c>
      <c r="BG100" s="177">
        <v>0.941176470588235</v>
      </c>
      <c r="BH100" s="193">
        <v>-0.0833333333333335</v>
      </c>
      <c r="BI100" s="274">
        <v>3.41666667</v>
      </c>
      <c r="BJ100" s="192">
        <v>0</v>
      </c>
      <c r="BK100" s="193">
        <v>0</v>
      </c>
      <c r="BL100" s="177" t="s">
        <v>29</v>
      </c>
      <c r="BM100" s="274">
        <v>0</v>
      </c>
      <c r="BN100" s="230" t="s">
        <v>29</v>
      </c>
      <c r="BO100" s="177" t="s">
        <v>29</v>
      </c>
      <c r="BP100" s="177" t="s">
        <v>29</v>
      </c>
      <c r="BQ100" s="177" t="s">
        <v>29</v>
      </c>
      <c r="BR100" s="249" t="s">
        <v>29</v>
      </c>
      <c r="BS100" s="285">
        <v>0</v>
      </c>
      <c r="BT100" s="286">
        <v>0</v>
      </c>
      <c r="BU100" s="177" t="s">
        <v>29</v>
      </c>
      <c r="BV100" s="299">
        <v>0</v>
      </c>
      <c r="BW100" s="274">
        <v>0</v>
      </c>
      <c r="BX100" s="285">
        <v>-1.5471906100452</v>
      </c>
      <c r="BY100" s="286">
        <v>-2.1790783562645</v>
      </c>
      <c r="BZ100" s="177">
        <v>1.28997935957774</v>
      </c>
      <c r="CA100" s="299">
        <v>0.631887746219297</v>
      </c>
      <c r="CB100" s="274">
        <v>-1.9080112759277</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203" t="s">
        <v>123</v>
      </c>
      <c r="B101" s="192">
        <v>193.84</v>
      </c>
      <c r="C101" s="193">
        <v>193.84</v>
      </c>
      <c r="D101" s="194">
        <v>1</v>
      </c>
      <c r="E101" s="195">
        <v>0</v>
      </c>
      <c r="F101" s="196">
        <v>0</v>
      </c>
      <c r="G101" s="192">
        <v>0</v>
      </c>
      <c r="H101" s="193">
        <v>0</v>
      </c>
      <c r="I101" s="194" t="s">
        <v>29</v>
      </c>
      <c r="J101" s="195">
        <v>0</v>
      </c>
      <c r="K101" s="196">
        <v>0</v>
      </c>
      <c r="L101" s="192">
        <v>0</v>
      </c>
      <c r="M101" s="193">
        <v>0</v>
      </c>
      <c r="N101" s="194" t="s">
        <v>29</v>
      </c>
      <c r="O101" s="195">
        <v>0</v>
      </c>
      <c r="P101" s="196">
        <v>0</v>
      </c>
      <c r="Q101" s="192"/>
      <c r="R101" s="193"/>
      <c r="S101" s="194"/>
      <c r="T101" s="195"/>
      <c r="U101" s="196"/>
      <c r="V101" s="230"/>
      <c r="W101" s="177"/>
      <c r="X101" s="177"/>
      <c r="Y101" s="248"/>
      <c r="Z101" s="249"/>
      <c r="AA101" s="192">
        <v>135.842121</v>
      </c>
      <c r="AB101" s="193">
        <v>117.20565476</v>
      </c>
      <c r="AC101" s="194">
        <v>1.15900654518898</v>
      </c>
      <c r="AD101" s="195">
        <v>18.63646624</v>
      </c>
      <c r="AE101" s="196">
        <v>61.029739</v>
      </c>
      <c r="AF101" s="192">
        <v>27.027102</v>
      </c>
      <c r="AG101" s="193">
        <v>35.067804</v>
      </c>
      <c r="AH101" s="194">
        <v>0.770709851121559</v>
      </c>
      <c r="AI101" s="195">
        <v>-8.04070200000001</v>
      </c>
      <c r="AJ101" s="196">
        <v>-6.37210899999998</v>
      </c>
      <c r="AK101" s="192">
        <v>0</v>
      </c>
      <c r="AL101" s="193">
        <v>0</v>
      </c>
      <c r="AM101" s="177" t="s">
        <v>29</v>
      </c>
      <c r="AN101" s="195">
        <v>0</v>
      </c>
      <c r="AO101" s="196">
        <v>0</v>
      </c>
      <c r="AP101" s="192">
        <v>0.12014</v>
      </c>
      <c r="AQ101" s="193">
        <v>0</v>
      </c>
      <c r="AR101" s="177" t="s">
        <v>29</v>
      </c>
      <c r="AS101" s="195">
        <v>0.12014</v>
      </c>
      <c r="AT101" s="196">
        <v>0</v>
      </c>
      <c r="AU101" s="192">
        <v>30.850637</v>
      </c>
      <c r="AV101" s="193">
        <v>41.56654124</v>
      </c>
      <c r="AW101" s="194">
        <v>0.742198799314869</v>
      </c>
      <c r="AX101" s="195">
        <v>-10.71590424</v>
      </c>
      <c r="AY101" s="196">
        <v>-54.65763</v>
      </c>
      <c r="AZ101" s="230">
        <v>0.159155164052827</v>
      </c>
      <c r="BA101" s="177">
        <v>0.21443737742468</v>
      </c>
      <c r="BB101" s="177">
        <v>0.742198799314869</v>
      </c>
      <c r="BC101" s="248">
        <v>-0.055282213371853</v>
      </c>
      <c r="BD101" s="249" t="s">
        <v>29</v>
      </c>
      <c r="BE101" s="192">
        <v>0.833333333333333</v>
      </c>
      <c r="BF101" s="193">
        <v>1.16666666666667</v>
      </c>
      <c r="BG101" s="177">
        <v>0.714285714285714</v>
      </c>
      <c r="BH101" s="193">
        <v>-0.333333333333333</v>
      </c>
      <c r="BI101" s="274">
        <v>3.83333333</v>
      </c>
      <c r="BJ101" s="192">
        <v>232.608</v>
      </c>
      <c r="BK101" s="193">
        <v>166.148571428571</v>
      </c>
      <c r="BL101" s="177">
        <v>1.4</v>
      </c>
      <c r="BM101" s="274">
        <v>66.4594285714286</v>
      </c>
      <c r="BN101" s="230">
        <v>0.70079509389187</v>
      </c>
      <c r="BO101" s="177">
        <v>0.604651541271152</v>
      </c>
      <c r="BP101" s="177">
        <v>1.15900654518898</v>
      </c>
      <c r="BQ101" s="177">
        <v>0.0961435526207182</v>
      </c>
      <c r="BR101" s="249" t="s">
        <v>29</v>
      </c>
      <c r="BS101" s="285">
        <v>1.42695062895845</v>
      </c>
      <c r="BT101" s="286">
        <v>1.65384511862438</v>
      </c>
      <c r="BU101" s="177">
        <v>0.862807897117566</v>
      </c>
      <c r="BV101" s="299">
        <v>-0.226894489665926</v>
      </c>
      <c r="BW101" s="274">
        <v>0</v>
      </c>
      <c r="BX101" s="285">
        <v>0.227106561447167</v>
      </c>
      <c r="BY101" s="286">
        <v>0.35464620990442</v>
      </c>
      <c r="BZ101" s="177">
        <v>0.640374985280045</v>
      </c>
      <c r="CA101" s="299">
        <v>-0.127539648457253</v>
      </c>
      <c r="CB101" s="274">
        <v>-0.89559009911545</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203" t="s">
        <v>124</v>
      </c>
      <c r="B102" s="192">
        <v>0</v>
      </c>
      <c r="C102" s="193">
        <v>0</v>
      </c>
      <c r="D102" s="194" t="s">
        <v>29</v>
      </c>
      <c r="E102" s="195">
        <v>0</v>
      </c>
      <c r="F102" s="196">
        <v>0</v>
      </c>
      <c r="G102" s="192">
        <v>0</v>
      </c>
      <c r="H102" s="193">
        <v>0</v>
      </c>
      <c r="I102" s="194" t="s">
        <v>29</v>
      </c>
      <c r="J102" s="195">
        <v>0</v>
      </c>
      <c r="K102" s="196">
        <v>0</v>
      </c>
      <c r="L102" s="192">
        <v>0</v>
      </c>
      <c r="M102" s="193">
        <v>0</v>
      </c>
      <c r="N102" s="194" t="s">
        <v>29</v>
      </c>
      <c r="O102" s="195">
        <v>0</v>
      </c>
      <c r="P102" s="196">
        <v>0</v>
      </c>
      <c r="Q102" s="192"/>
      <c r="R102" s="193"/>
      <c r="S102" s="194"/>
      <c r="T102" s="195"/>
      <c r="U102" s="196"/>
      <c r="V102" s="230"/>
      <c r="W102" s="177"/>
      <c r="X102" s="177"/>
      <c r="Y102" s="248"/>
      <c r="Z102" s="249"/>
      <c r="AA102" s="192">
        <v>0</v>
      </c>
      <c r="AB102" s="193">
        <v>2.082222</v>
      </c>
      <c r="AC102" s="194">
        <v>0</v>
      </c>
      <c r="AD102" s="195">
        <v>-2.082222</v>
      </c>
      <c r="AE102" s="196">
        <v>0</v>
      </c>
      <c r="AF102" s="192">
        <v>0</v>
      </c>
      <c r="AG102" s="193">
        <v>0</v>
      </c>
      <c r="AH102" s="194" t="s">
        <v>29</v>
      </c>
      <c r="AI102" s="195">
        <v>0</v>
      </c>
      <c r="AJ102" s="196">
        <v>0</v>
      </c>
      <c r="AK102" s="192">
        <v>0</v>
      </c>
      <c r="AL102" s="193">
        <v>0</v>
      </c>
      <c r="AM102" s="177" t="s">
        <v>29</v>
      </c>
      <c r="AN102" s="195">
        <v>0</v>
      </c>
      <c r="AO102" s="196">
        <v>0</v>
      </c>
      <c r="AP102" s="192">
        <v>0</v>
      </c>
      <c r="AQ102" s="193">
        <v>0</v>
      </c>
      <c r="AR102" s="177" t="s">
        <v>29</v>
      </c>
      <c r="AS102" s="195">
        <v>0</v>
      </c>
      <c r="AT102" s="196">
        <v>0</v>
      </c>
      <c r="AU102" s="192">
        <v>0</v>
      </c>
      <c r="AV102" s="193">
        <v>-2.082222</v>
      </c>
      <c r="AW102" s="194">
        <v>2</v>
      </c>
      <c r="AX102" s="195">
        <v>2.082222</v>
      </c>
      <c r="AY102" s="196">
        <v>0</v>
      </c>
      <c r="AZ102" s="230" t="s">
        <v>29</v>
      </c>
      <c r="BA102" s="177" t="s">
        <v>29</v>
      </c>
      <c r="BB102" s="177" t="s">
        <v>29</v>
      </c>
      <c r="BC102" s="248" t="s">
        <v>29</v>
      </c>
      <c r="BD102" s="249" t="s">
        <v>29</v>
      </c>
      <c r="BE102" s="192">
        <v>0</v>
      </c>
      <c r="BF102" s="193">
        <v>0</v>
      </c>
      <c r="BG102" s="177" t="s">
        <v>29</v>
      </c>
      <c r="BH102" s="193">
        <v>0</v>
      </c>
      <c r="BI102" s="274">
        <v>0</v>
      </c>
      <c r="BJ102" s="192" t="s">
        <v>29</v>
      </c>
      <c r="BK102" s="193" t="s">
        <v>29</v>
      </c>
      <c r="BL102" s="177" t="s">
        <v>29</v>
      </c>
      <c r="BM102" s="274" t="s">
        <v>29</v>
      </c>
      <c r="BN102" s="230" t="s">
        <v>29</v>
      </c>
      <c r="BO102" s="177" t="s">
        <v>29</v>
      </c>
      <c r="BP102" s="177" t="s">
        <v>29</v>
      </c>
      <c r="BQ102" s="177" t="s">
        <v>29</v>
      </c>
      <c r="BR102" s="249" t="s">
        <v>29</v>
      </c>
      <c r="BS102" s="285" t="s">
        <v>29</v>
      </c>
      <c r="BT102" s="286">
        <v>0</v>
      </c>
      <c r="BU102" s="177" t="s">
        <v>29</v>
      </c>
      <c r="BV102" s="299" t="s">
        <v>29</v>
      </c>
      <c r="BW102" s="274" t="s">
        <v>29</v>
      </c>
      <c r="BX102" s="285" t="s">
        <v>29</v>
      </c>
      <c r="BY102" s="286">
        <v>-1</v>
      </c>
      <c r="BZ102" s="177" t="s">
        <v>29</v>
      </c>
      <c r="CA102" s="299" t="s">
        <v>29</v>
      </c>
      <c r="CB102" s="274" t="s">
        <v>29</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203" t="s">
        <v>125</v>
      </c>
      <c r="B103" s="192">
        <v>0</v>
      </c>
      <c r="C103" s="193">
        <v>0</v>
      </c>
      <c r="D103" s="194" t="s">
        <v>29</v>
      </c>
      <c r="E103" s="195">
        <v>0</v>
      </c>
      <c r="F103" s="196">
        <v>0</v>
      </c>
      <c r="G103" s="192">
        <v>0</v>
      </c>
      <c r="H103" s="193">
        <v>0</v>
      </c>
      <c r="I103" s="194" t="s">
        <v>29</v>
      </c>
      <c r="J103" s="195">
        <v>0</v>
      </c>
      <c r="K103" s="196">
        <v>0</v>
      </c>
      <c r="L103" s="192">
        <v>0</v>
      </c>
      <c r="M103" s="193">
        <v>0</v>
      </c>
      <c r="N103" s="194" t="s">
        <v>29</v>
      </c>
      <c r="O103" s="195">
        <v>0</v>
      </c>
      <c r="P103" s="196">
        <v>0</v>
      </c>
      <c r="Q103" s="192"/>
      <c r="R103" s="193"/>
      <c r="S103" s="194"/>
      <c r="T103" s="195"/>
      <c r="U103" s="196"/>
      <c r="V103" s="230"/>
      <c r="W103" s="177"/>
      <c r="X103" s="177"/>
      <c r="Y103" s="248"/>
      <c r="Z103" s="249"/>
      <c r="AA103" s="192">
        <v>0</v>
      </c>
      <c r="AB103" s="193">
        <v>0</v>
      </c>
      <c r="AC103" s="194" t="s">
        <v>29</v>
      </c>
      <c r="AD103" s="195">
        <v>0</v>
      </c>
      <c r="AE103" s="196">
        <v>0</v>
      </c>
      <c r="AF103" s="192">
        <v>0</v>
      </c>
      <c r="AG103" s="193">
        <v>0</v>
      </c>
      <c r="AH103" s="194" t="s">
        <v>29</v>
      </c>
      <c r="AI103" s="195">
        <v>0</v>
      </c>
      <c r="AJ103" s="196">
        <v>0</v>
      </c>
      <c r="AK103" s="192">
        <v>0</v>
      </c>
      <c r="AL103" s="193">
        <v>0</v>
      </c>
      <c r="AM103" s="177" t="s">
        <v>29</v>
      </c>
      <c r="AN103" s="195">
        <v>0</v>
      </c>
      <c r="AO103" s="196">
        <v>0</v>
      </c>
      <c r="AP103" s="192">
        <v>0</v>
      </c>
      <c r="AQ103" s="193">
        <v>0</v>
      </c>
      <c r="AR103" s="177" t="s">
        <v>29</v>
      </c>
      <c r="AS103" s="195">
        <v>0</v>
      </c>
      <c r="AT103" s="196">
        <v>0</v>
      </c>
      <c r="AU103" s="192">
        <v>0</v>
      </c>
      <c r="AV103" s="193">
        <v>0</v>
      </c>
      <c r="AW103" s="194" t="s">
        <v>29</v>
      </c>
      <c r="AX103" s="195">
        <v>0</v>
      </c>
      <c r="AY103" s="196">
        <v>0</v>
      </c>
      <c r="AZ103" s="230" t="s">
        <v>29</v>
      </c>
      <c r="BA103" s="177" t="s">
        <v>29</v>
      </c>
      <c r="BB103" s="177" t="s">
        <v>29</v>
      </c>
      <c r="BC103" s="248" t="s">
        <v>29</v>
      </c>
      <c r="BD103" s="249" t="s">
        <v>29</v>
      </c>
      <c r="BE103" s="192">
        <v>0</v>
      </c>
      <c r="BF103" s="193">
        <v>0</v>
      </c>
      <c r="BG103" s="177" t="s">
        <v>29</v>
      </c>
      <c r="BH103" s="193">
        <v>0</v>
      </c>
      <c r="BI103" s="274">
        <v>0</v>
      </c>
      <c r="BJ103" s="192" t="s">
        <v>29</v>
      </c>
      <c r="BK103" s="193" t="s">
        <v>29</v>
      </c>
      <c r="BL103" s="177" t="s">
        <v>29</v>
      </c>
      <c r="BM103" s="274" t="s">
        <v>29</v>
      </c>
      <c r="BN103" s="230" t="s">
        <v>29</v>
      </c>
      <c r="BO103" s="177" t="s">
        <v>29</v>
      </c>
      <c r="BP103" s="177" t="s">
        <v>29</v>
      </c>
      <c r="BQ103" s="177" t="s">
        <v>29</v>
      </c>
      <c r="BR103" s="249" t="s">
        <v>29</v>
      </c>
      <c r="BS103" s="285" t="s">
        <v>29</v>
      </c>
      <c r="BT103" s="286" t="s">
        <v>29</v>
      </c>
      <c r="BU103" s="177" t="s">
        <v>29</v>
      </c>
      <c r="BV103" s="299" t="s">
        <v>29</v>
      </c>
      <c r="BW103" s="274" t="s">
        <v>29</v>
      </c>
      <c r="BX103" s="285" t="s">
        <v>29</v>
      </c>
      <c r="BY103" s="286" t="s">
        <v>29</v>
      </c>
      <c r="BZ103" s="177" t="s">
        <v>29</v>
      </c>
      <c r="CA103" s="299" t="s">
        <v>29</v>
      </c>
      <c r="CB103" s="274"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ht="16.2" spans="1:80">
      <c r="A104" s="213" t="s">
        <v>126</v>
      </c>
      <c r="B104" s="214">
        <v>193.84</v>
      </c>
      <c r="C104" s="215">
        <v>193.84</v>
      </c>
      <c r="D104" s="216">
        <v>1</v>
      </c>
      <c r="E104" s="215">
        <v>0</v>
      </c>
      <c r="F104" s="217">
        <v>22.315218</v>
      </c>
      <c r="G104" s="214">
        <v>0</v>
      </c>
      <c r="H104" s="215">
        <v>0</v>
      </c>
      <c r="I104" s="216" t="s">
        <v>29</v>
      </c>
      <c r="J104" s="215">
        <v>0</v>
      </c>
      <c r="K104" s="217">
        <v>0</v>
      </c>
      <c r="L104" s="214">
        <v>0</v>
      </c>
      <c r="M104" s="215">
        <v>0</v>
      </c>
      <c r="N104" s="216" t="s">
        <v>29</v>
      </c>
      <c r="O104" s="215">
        <v>0</v>
      </c>
      <c r="P104" s="217">
        <v>0</v>
      </c>
      <c r="Q104" s="214"/>
      <c r="R104" s="215"/>
      <c r="S104" s="216"/>
      <c r="T104" s="215"/>
      <c r="U104" s="217"/>
      <c r="V104" s="237"/>
      <c r="W104" s="238"/>
      <c r="X104" s="238"/>
      <c r="Y104" s="216"/>
      <c r="Z104" s="257"/>
      <c r="AA104" s="214">
        <v>522.802778</v>
      </c>
      <c r="AB104" s="215">
        <v>548.59872566</v>
      </c>
      <c r="AC104" s="216">
        <v>0.952978476884054</v>
      </c>
      <c r="AD104" s="215">
        <v>-25.7959476600001</v>
      </c>
      <c r="AE104" s="217">
        <v>376.807561</v>
      </c>
      <c r="AF104" s="214">
        <v>139.445132</v>
      </c>
      <c r="AG104" s="215">
        <v>210.51703066</v>
      </c>
      <c r="AH104" s="216">
        <v>0.662393591448731</v>
      </c>
      <c r="AI104" s="215">
        <v>-71.07189866</v>
      </c>
      <c r="AJ104" s="217">
        <v>-17.060912</v>
      </c>
      <c r="AK104" s="214">
        <v>0.831959</v>
      </c>
      <c r="AL104" s="215">
        <v>0</v>
      </c>
      <c r="AM104" s="238" t="s">
        <v>29</v>
      </c>
      <c r="AN104" s="215">
        <v>0.831959</v>
      </c>
      <c r="AO104" s="217">
        <v>0.353899</v>
      </c>
      <c r="AP104" s="214">
        <v>0.233871</v>
      </c>
      <c r="AQ104" s="215">
        <v>0</v>
      </c>
      <c r="AR104" s="238" t="s">
        <v>29</v>
      </c>
      <c r="AS104" s="215">
        <v>0.233871</v>
      </c>
      <c r="AT104" s="217">
        <v>0</v>
      </c>
      <c r="AU104" s="214">
        <v>-467.809822</v>
      </c>
      <c r="AV104" s="215">
        <v>-565.27575632</v>
      </c>
      <c r="AW104" s="216">
        <v>1.17242192545902</v>
      </c>
      <c r="AX104" s="215">
        <v>97.4659343200002</v>
      </c>
      <c r="AY104" s="217">
        <v>-337.077532</v>
      </c>
      <c r="AZ104" s="237">
        <v>-2.41338125257945</v>
      </c>
      <c r="BA104" s="238">
        <v>-2.91619766983079</v>
      </c>
      <c r="BB104" s="238">
        <v>1.17242192545902</v>
      </c>
      <c r="BC104" s="216">
        <v>0.502816417251343</v>
      </c>
      <c r="BD104" s="257">
        <v>-15.1052762289842</v>
      </c>
      <c r="BE104" s="214">
        <v>19.25</v>
      </c>
      <c r="BF104" s="215">
        <v>21.3333333333333</v>
      </c>
      <c r="BG104" s="238">
        <v>0.90234375</v>
      </c>
      <c r="BH104" s="215">
        <v>-2.08333333333334</v>
      </c>
      <c r="BI104" s="279">
        <v>57.5</v>
      </c>
      <c r="BJ104" s="214">
        <v>10.0696103896104</v>
      </c>
      <c r="BK104" s="215">
        <v>9.08625</v>
      </c>
      <c r="BL104" s="238">
        <v>1.10822510822511</v>
      </c>
      <c r="BM104" s="279">
        <v>0.98336038961039</v>
      </c>
      <c r="BN104" s="237">
        <v>2.69708407965332</v>
      </c>
      <c r="BO104" s="238">
        <v>2.83016263753611</v>
      </c>
      <c r="BP104" s="238">
        <v>0.952978476884054</v>
      </c>
      <c r="BQ104" s="238">
        <v>-0.13307855788279</v>
      </c>
      <c r="BR104" s="257">
        <v>16.8856768954711</v>
      </c>
      <c r="BS104" s="292">
        <v>0.370770791887414</v>
      </c>
      <c r="BT104" s="293">
        <v>0.353336584525963</v>
      </c>
      <c r="BU104" s="238">
        <v>1.04934164228944</v>
      </c>
      <c r="BV104" s="238">
        <v>0.0174342073614516</v>
      </c>
      <c r="BW104" s="279">
        <v>0.0592217893419607</v>
      </c>
      <c r="BX104" s="292">
        <v>-0.894811278145121</v>
      </c>
      <c r="BY104" s="293">
        <v>-1.03039932446058</v>
      </c>
      <c r="BZ104" s="238">
        <v>1.13158786413844</v>
      </c>
      <c r="CA104" s="238">
        <v>0.135588046315461</v>
      </c>
      <c r="CB104" s="279">
        <v>-0.894561486785028</v>
      </c>
    </row>
    <row r="105" s="159" customFormat="1" ht="16.2" spans="1:16384">
      <c r="A105" s="302" t="s">
        <v>211</v>
      </c>
      <c r="B105" s="303">
        <v>8684.451279</v>
      </c>
      <c r="C105" s="304">
        <v>10163.21856411</v>
      </c>
      <c r="D105" s="305">
        <v>0.854498132084647</v>
      </c>
      <c r="E105" s="306">
        <v>-1478.76728511</v>
      </c>
      <c r="F105" s="307">
        <v>3551.873526</v>
      </c>
      <c r="G105" s="303">
        <v>609.663553</v>
      </c>
      <c r="H105" s="304">
        <v>801.84723521</v>
      </c>
      <c r="I105" s="305">
        <v>0.76032382008567</v>
      </c>
      <c r="J105" s="306">
        <v>-192.18368221</v>
      </c>
      <c r="K105" s="307">
        <v>612.194561</v>
      </c>
      <c r="L105" s="303">
        <v>6099.498607</v>
      </c>
      <c r="M105" s="304">
        <v>6646.56826902</v>
      </c>
      <c r="N105" s="305">
        <v>0.917691410081512</v>
      </c>
      <c r="O105" s="306">
        <v>-547.069662020001</v>
      </c>
      <c r="P105" s="307">
        <v>1893.676423</v>
      </c>
      <c r="Q105" s="303">
        <v>1243.52584</v>
      </c>
      <c r="R105" s="304">
        <v>2071.51337047</v>
      </c>
      <c r="S105" s="305">
        <v>0.60029824462</v>
      </c>
      <c r="T105" s="306">
        <v>-827.98753047</v>
      </c>
      <c r="U105" s="307">
        <v>866.074263</v>
      </c>
      <c r="V105" s="311">
        <v>0.143189914946842</v>
      </c>
      <c r="W105" s="312">
        <v>0.203824542137199</v>
      </c>
      <c r="X105" s="312">
        <v>0.702515572685341</v>
      </c>
      <c r="Y105" s="305">
        <v>-0.0606346271903573</v>
      </c>
      <c r="Z105" s="315">
        <v>0.243835895805486</v>
      </c>
      <c r="AA105" s="303">
        <v>2065.428071</v>
      </c>
      <c r="AB105" s="304">
        <v>2175.2900039</v>
      </c>
      <c r="AC105" s="305">
        <v>0.949495500506584</v>
      </c>
      <c r="AD105" s="306">
        <v>-109.861932900001</v>
      </c>
      <c r="AE105" s="307">
        <v>1076.529498</v>
      </c>
      <c r="AF105" s="303">
        <v>1114.291951</v>
      </c>
      <c r="AG105" s="304">
        <v>1055.13900964</v>
      </c>
      <c r="AH105" s="305">
        <v>1.05606175188251</v>
      </c>
      <c r="AI105" s="306">
        <v>59.1529413600001</v>
      </c>
      <c r="AJ105" s="307">
        <v>181.876043</v>
      </c>
      <c r="AK105" s="303">
        <v>26.000906</v>
      </c>
      <c r="AL105" s="304">
        <v>0.35</v>
      </c>
      <c r="AM105" s="312">
        <v>74.2883028571429</v>
      </c>
      <c r="AN105" s="304">
        <v>25.650906</v>
      </c>
      <c r="AO105" s="317">
        <v>9.31268</v>
      </c>
      <c r="AP105" s="303">
        <v>19.431675</v>
      </c>
      <c r="AQ105" s="304">
        <v>1</v>
      </c>
      <c r="AR105" s="312">
        <v>19.431675</v>
      </c>
      <c r="AS105" s="304">
        <v>18.431675</v>
      </c>
      <c r="AT105" s="317">
        <v>0.744172</v>
      </c>
      <c r="AU105" s="303">
        <v>-1197.861672</v>
      </c>
      <c r="AV105" s="304">
        <v>-516.27595366</v>
      </c>
      <c r="AW105" s="305">
        <v>-0.320196521856345</v>
      </c>
      <c r="AX105" s="306">
        <v>-681.58571834</v>
      </c>
      <c r="AY105" s="307">
        <v>-203.834491</v>
      </c>
      <c r="AZ105" s="311">
        <v>-0.137931762585457</v>
      </c>
      <c r="BA105" s="312">
        <v>-0.0507984700322354</v>
      </c>
      <c r="BB105" s="312">
        <v>-0.715273954076362</v>
      </c>
      <c r="BC105" s="305">
        <v>-0.087133292553222</v>
      </c>
      <c r="BD105" s="315">
        <v>-0.0573878798070694</v>
      </c>
      <c r="BE105" s="303">
        <v>327.083333333333</v>
      </c>
      <c r="BF105" s="306">
        <v>274.583333333333</v>
      </c>
      <c r="BG105" s="312">
        <v>1.19119878603945</v>
      </c>
      <c r="BH105" s="304">
        <v>52.5</v>
      </c>
      <c r="BI105" s="319">
        <v>473.416666656667</v>
      </c>
      <c r="BJ105" s="303">
        <v>26.5511886236943</v>
      </c>
      <c r="BK105" s="306">
        <v>37.0132390802185</v>
      </c>
      <c r="BL105" s="312">
        <v>0.717343017890169</v>
      </c>
      <c r="BM105" s="319">
        <v>-10.4620504565242</v>
      </c>
      <c r="BN105" s="311">
        <v>0.237830578426347</v>
      </c>
      <c r="BO105" s="312">
        <v>0.214035542990459</v>
      </c>
      <c r="BP105" s="312">
        <v>1.11117328974164</v>
      </c>
      <c r="BQ105" s="312">
        <v>0.0237950354358877</v>
      </c>
      <c r="BR105" s="315">
        <v>0.303087790181637</v>
      </c>
      <c r="BS105" s="324">
        <v>4.20467379180885</v>
      </c>
      <c r="BT105" s="325">
        <v>4.67212120953469</v>
      </c>
      <c r="BU105" s="312">
        <v>0.89994963812756</v>
      </c>
      <c r="BV105" s="312">
        <v>-0.467447417725847</v>
      </c>
      <c r="BW105" s="319">
        <v>3.29937408366306</v>
      </c>
      <c r="BX105" s="324">
        <v>-0.579958067201073</v>
      </c>
      <c r="BY105" s="325">
        <v>-0.23733660924952</v>
      </c>
      <c r="BZ105" s="312">
        <v>-0.443609812388212</v>
      </c>
      <c r="CA105" s="312">
        <v>-0.342621457951553</v>
      </c>
      <c r="CB105" s="319">
        <v>-0.189344083351815</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3" spans="1:80">
      <c r="A106" s="203" t="s">
        <v>128</v>
      </c>
      <c r="B106" s="192">
        <v>286.263728</v>
      </c>
      <c r="C106" s="193">
        <v>271.66673279</v>
      </c>
      <c r="D106" s="194">
        <v>1.05373125763353</v>
      </c>
      <c r="E106" s="195">
        <v>14.59699521</v>
      </c>
      <c r="F106" s="196">
        <v>280.868855</v>
      </c>
      <c r="G106" s="192">
        <v>0</v>
      </c>
      <c r="H106" s="193">
        <v>0</v>
      </c>
      <c r="I106" s="194" t="s">
        <v>29</v>
      </c>
      <c r="J106" s="195">
        <v>0</v>
      </c>
      <c r="K106" s="196">
        <v>0</v>
      </c>
      <c r="L106" s="192">
        <v>192.17215</v>
      </c>
      <c r="M106" s="193">
        <v>182.12537767</v>
      </c>
      <c r="N106" s="194">
        <v>1.05516404390499</v>
      </c>
      <c r="O106" s="195">
        <v>10.04677233</v>
      </c>
      <c r="P106" s="196">
        <v>185.565469</v>
      </c>
      <c r="Q106" s="192">
        <v>94.091578</v>
      </c>
      <c r="R106" s="193">
        <v>89.54135512</v>
      </c>
      <c r="S106" s="194">
        <v>1.05081699817813</v>
      </c>
      <c r="T106" s="195">
        <v>4.55022287999995</v>
      </c>
      <c r="U106" s="196">
        <v>95.303386</v>
      </c>
      <c r="V106" s="230">
        <v>0.328688439354077</v>
      </c>
      <c r="W106" s="177">
        <v>0.329599999972084</v>
      </c>
      <c r="X106" s="177">
        <v>0.99723434278494</v>
      </c>
      <c r="Y106" s="248">
        <v>-0.000911560618006624</v>
      </c>
      <c r="Z106" s="249">
        <v>0.339316318998773</v>
      </c>
      <c r="AA106" s="192">
        <v>18.46093</v>
      </c>
      <c r="AB106" s="193">
        <v>18.00979744</v>
      </c>
      <c r="AC106" s="194">
        <v>1.02504928561817</v>
      </c>
      <c r="AD106" s="195">
        <v>0.451132559999994</v>
      </c>
      <c r="AE106" s="196">
        <v>14.810027</v>
      </c>
      <c r="AF106" s="192">
        <v>2.795656</v>
      </c>
      <c r="AG106" s="193">
        <v>1.95006542</v>
      </c>
      <c r="AH106" s="194">
        <v>1.43362164742145</v>
      </c>
      <c r="AI106" s="195">
        <v>0.845590579999997</v>
      </c>
      <c r="AJ106" s="196">
        <v>1.838258</v>
      </c>
      <c r="AK106" s="192">
        <v>0</v>
      </c>
      <c r="AL106" s="193">
        <v>0</v>
      </c>
      <c r="AM106" s="177" t="s">
        <v>29</v>
      </c>
      <c r="AN106" s="195">
        <v>0</v>
      </c>
      <c r="AO106" s="196">
        <v>0</v>
      </c>
      <c r="AP106" s="192">
        <v>0</v>
      </c>
      <c r="AQ106" s="193">
        <v>0</v>
      </c>
      <c r="AR106" s="177" t="s">
        <v>29</v>
      </c>
      <c r="AS106" s="195">
        <v>0</v>
      </c>
      <c r="AT106" s="196">
        <v>0</v>
      </c>
      <c r="AU106" s="192">
        <v>72.834992</v>
      </c>
      <c r="AV106" s="193">
        <v>69.58149226</v>
      </c>
      <c r="AW106" s="194">
        <v>1.04675811964255</v>
      </c>
      <c r="AX106" s="195">
        <v>3.25349973999994</v>
      </c>
      <c r="AY106" s="196">
        <v>78.655101</v>
      </c>
      <c r="AZ106" s="230">
        <v>0.254433184772889</v>
      </c>
      <c r="BA106" s="177">
        <v>0.256128130026826</v>
      </c>
      <c r="BB106" s="177">
        <v>0.993382432246863</v>
      </c>
      <c r="BC106" s="248">
        <v>-0.00169494525393693</v>
      </c>
      <c r="BD106" s="249">
        <v>0.280042089394354</v>
      </c>
      <c r="BE106" s="192">
        <v>3</v>
      </c>
      <c r="BF106" s="193">
        <v>2.66666666666667</v>
      </c>
      <c r="BG106" s="177">
        <v>1.125</v>
      </c>
      <c r="BH106" s="193">
        <v>0.333333333333333</v>
      </c>
      <c r="BI106" s="274">
        <v>7.83333333</v>
      </c>
      <c r="BJ106" s="192">
        <v>95.4212426666667</v>
      </c>
      <c r="BK106" s="193">
        <v>101.87502479625</v>
      </c>
      <c r="BL106" s="177">
        <v>0.936650006785364</v>
      </c>
      <c r="BM106" s="274">
        <v>-6.45378212958335</v>
      </c>
      <c r="BN106" s="230">
        <v>0.0644892390977316</v>
      </c>
      <c r="BO106" s="177">
        <v>0.0662937167721662</v>
      </c>
      <c r="BP106" s="177">
        <v>0.972780562588819</v>
      </c>
      <c r="BQ106" s="177">
        <v>-0.00180447767443456</v>
      </c>
      <c r="BR106" s="249">
        <v>0.0527293316305932</v>
      </c>
      <c r="BS106" s="285">
        <v>15.5064630005097</v>
      </c>
      <c r="BT106" s="286">
        <v>15.0843858013985</v>
      </c>
      <c r="BU106" s="177">
        <v>1.02798106629387</v>
      </c>
      <c r="BV106" s="299">
        <v>0.422077199111177</v>
      </c>
      <c r="BW106" s="274">
        <v>18.9647767016225</v>
      </c>
      <c r="BX106" s="285">
        <v>3.94535876578265</v>
      </c>
      <c r="BY106" s="286">
        <v>3.86353552791541</v>
      </c>
      <c r="BZ106" s="177">
        <v>1.02117833193872</v>
      </c>
      <c r="CA106" s="299">
        <v>0.0818232378672437</v>
      </c>
      <c r="CB106" s="274">
        <v>5.31093569241974</v>
      </c>
    </row>
    <row r="107" s="159" customFormat="1" outlineLevel="3" spans="1:80">
      <c r="A107" s="203" t="s">
        <v>129</v>
      </c>
      <c r="B107" s="192">
        <v>279.578834</v>
      </c>
      <c r="C107" s="193">
        <v>264.08028</v>
      </c>
      <c r="D107" s="194">
        <v>1.0586887972097</v>
      </c>
      <c r="E107" s="195">
        <v>15.498554</v>
      </c>
      <c r="F107" s="196">
        <v>284.463239</v>
      </c>
      <c r="G107" s="192">
        <v>0</v>
      </c>
      <c r="H107" s="193">
        <v>0</v>
      </c>
      <c r="I107" s="194" t="s">
        <v>29</v>
      </c>
      <c r="J107" s="195">
        <v>0</v>
      </c>
      <c r="K107" s="196">
        <v>0</v>
      </c>
      <c r="L107" s="192">
        <v>186.121919</v>
      </c>
      <c r="M107" s="193">
        <v>177.46194816</v>
      </c>
      <c r="N107" s="194">
        <v>1.04879902948091</v>
      </c>
      <c r="O107" s="195">
        <v>8.65997084</v>
      </c>
      <c r="P107" s="196">
        <v>190.014431</v>
      </c>
      <c r="Q107" s="192">
        <v>93.456915</v>
      </c>
      <c r="R107" s="193">
        <v>86.61833184</v>
      </c>
      <c r="S107" s="194">
        <v>1.07895076036135</v>
      </c>
      <c r="T107" s="195">
        <v>6.83858315999996</v>
      </c>
      <c r="U107" s="196">
        <v>94.448808</v>
      </c>
      <c r="V107" s="230">
        <v>0.334277504712678</v>
      </c>
      <c r="W107" s="177">
        <v>0.328</v>
      </c>
      <c r="X107" s="177">
        <v>1.01913873388012</v>
      </c>
      <c r="Y107" s="248">
        <v>0.00627750471267785</v>
      </c>
      <c r="Z107" s="249">
        <v>0.332024652225801</v>
      </c>
      <c r="AA107" s="192">
        <v>14.271998</v>
      </c>
      <c r="AB107" s="193">
        <v>15.31858676</v>
      </c>
      <c r="AC107" s="194">
        <v>0.931678504264319</v>
      </c>
      <c r="AD107" s="195">
        <v>-1.04658876</v>
      </c>
      <c r="AE107" s="196">
        <v>14.99321</v>
      </c>
      <c r="AF107" s="192">
        <v>4.27836</v>
      </c>
      <c r="AG107" s="193">
        <v>2.47139411</v>
      </c>
      <c r="AH107" s="194">
        <v>1.73115246276928</v>
      </c>
      <c r="AI107" s="195">
        <v>1.80696589</v>
      </c>
      <c r="AJ107" s="196">
        <v>3.14559000000001</v>
      </c>
      <c r="AK107" s="192">
        <v>0</v>
      </c>
      <c r="AL107" s="193">
        <v>0</v>
      </c>
      <c r="AM107" s="177" t="s">
        <v>29</v>
      </c>
      <c r="AN107" s="195">
        <v>0</v>
      </c>
      <c r="AO107" s="196">
        <v>0</v>
      </c>
      <c r="AP107" s="192">
        <v>0</v>
      </c>
      <c r="AQ107" s="193">
        <v>0</v>
      </c>
      <c r="AR107" s="177" t="s">
        <v>29</v>
      </c>
      <c r="AS107" s="195">
        <v>0</v>
      </c>
      <c r="AT107" s="196">
        <v>0</v>
      </c>
      <c r="AU107" s="192">
        <v>74.906557</v>
      </c>
      <c r="AV107" s="193">
        <v>68.82835097</v>
      </c>
      <c r="AW107" s="194">
        <v>1.08830962741864</v>
      </c>
      <c r="AX107" s="195">
        <v>6.07820602999995</v>
      </c>
      <c r="AY107" s="196">
        <v>76.310008</v>
      </c>
      <c r="AZ107" s="230">
        <v>0.267926423214141</v>
      </c>
      <c r="BA107" s="177">
        <v>0.260634194154899</v>
      </c>
      <c r="BB107" s="177">
        <v>1.02797878874983</v>
      </c>
      <c r="BC107" s="248">
        <v>0.00729222905924193</v>
      </c>
      <c r="BD107" s="249">
        <v>0.268259646723632</v>
      </c>
      <c r="BE107" s="192">
        <v>2.33333333333333</v>
      </c>
      <c r="BF107" s="193">
        <v>2.33333333333333</v>
      </c>
      <c r="BG107" s="177">
        <v>1</v>
      </c>
      <c r="BH107" s="193">
        <v>0</v>
      </c>
      <c r="BI107" s="274">
        <v>7.08333333</v>
      </c>
      <c r="BJ107" s="192">
        <v>119.819500285714</v>
      </c>
      <c r="BK107" s="193">
        <v>113.177262857143</v>
      </c>
      <c r="BL107" s="177">
        <v>1.0586887972097</v>
      </c>
      <c r="BM107" s="274">
        <v>6.64223742857142</v>
      </c>
      <c r="BN107" s="230">
        <v>0.0510482063173638</v>
      </c>
      <c r="BO107" s="177">
        <v>0.0580073103527458</v>
      </c>
      <c r="BP107" s="177">
        <v>0.880030568680684</v>
      </c>
      <c r="BQ107" s="177">
        <v>-0.00695910403538196</v>
      </c>
      <c r="BR107" s="249">
        <v>0.0527070213104056</v>
      </c>
      <c r="BS107" s="285">
        <v>19.589326876307</v>
      </c>
      <c r="BT107" s="286">
        <v>17.2392064710283</v>
      </c>
      <c r="BU107" s="177">
        <v>1.13632416371532</v>
      </c>
      <c r="BV107" s="299">
        <v>2.35012040527874</v>
      </c>
      <c r="BW107" s="274">
        <v>18.9728042894083</v>
      </c>
      <c r="BX107" s="285">
        <v>5.24849828314157</v>
      </c>
      <c r="BY107" s="286">
        <v>4.49312668644637</v>
      </c>
      <c r="BZ107" s="177">
        <v>1.16811713744324</v>
      </c>
      <c r="CA107" s="299">
        <v>0.755371596695203</v>
      </c>
      <c r="CB107" s="274">
        <v>5.08963777603328</v>
      </c>
    </row>
    <row r="108" s="159" customFormat="1" outlineLevel="3" spans="1:80">
      <c r="A108" s="203" t="s">
        <v>130</v>
      </c>
      <c r="B108" s="192">
        <v>108.87209</v>
      </c>
      <c r="C108" s="193">
        <v>92.99992175</v>
      </c>
      <c r="D108" s="194">
        <v>1.17066861940666</v>
      </c>
      <c r="E108" s="195">
        <v>15.87216825</v>
      </c>
      <c r="F108" s="196">
        <v>103.043862</v>
      </c>
      <c r="G108" s="192">
        <v>0</v>
      </c>
      <c r="H108" s="193">
        <v>0</v>
      </c>
      <c r="I108" s="194" t="s">
        <v>29</v>
      </c>
      <c r="J108" s="195">
        <v>0</v>
      </c>
      <c r="K108" s="196">
        <v>0</v>
      </c>
      <c r="L108" s="192">
        <v>72.785532</v>
      </c>
      <c r="M108" s="193">
        <v>61.83564796</v>
      </c>
      <c r="N108" s="194">
        <v>1.17708044471505</v>
      </c>
      <c r="O108" s="195">
        <v>10.94988404</v>
      </c>
      <c r="P108" s="196">
        <v>68.480748</v>
      </c>
      <c r="Q108" s="192">
        <v>36.086558</v>
      </c>
      <c r="R108" s="193">
        <v>31.16427379</v>
      </c>
      <c r="S108" s="194">
        <v>1.1579463793435</v>
      </c>
      <c r="T108" s="195">
        <v>4.92228421000002</v>
      </c>
      <c r="U108" s="196">
        <v>34.563114</v>
      </c>
      <c r="V108" s="230">
        <v>0.331458301204652</v>
      </c>
      <c r="W108" s="177">
        <v>0.335100000124462</v>
      </c>
      <c r="X108" s="177">
        <v>0.989132500989384</v>
      </c>
      <c r="Y108" s="248">
        <v>-0.00364169891981014</v>
      </c>
      <c r="Z108" s="249">
        <v>0.335421376190267</v>
      </c>
      <c r="AA108" s="192">
        <v>10.14359</v>
      </c>
      <c r="AB108" s="193">
        <v>10.6308734</v>
      </c>
      <c r="AC108" s="194">
        <v>0.954163370998285</v>
      </c>
      <c r="AD108" s="195">
        <v>-0.487283400000003</v>
      </c>
      <c r="AE108" s="196">
        <v>9.185983</v>
      </c>
      <c r="AF108" s="192">
        <v>1.281984</v>
      </c>
      <c r="AG108" s="193">
        <v>1.49590268</v>
      </c>
      <c r="AH108" s="194">
        <v>0.856996927099563</v>
      </c>
      <c r="AI108" s="195">
        <v>-0.213918679999999</v>
      </c>
      <c r="AJ108" s="196">
        <v>1.152752</v>
      </c>
      <c r="AK108" s="192">
        <v>0</v>
      </c>
      <c r="AL108" s="193">
        <v>0</v>
      </c>
      <c r="AM108" s="177" t="s">
        <v>29</v>
      </c>
      <c r="AN108" s="195">
        <v>0</v>
      </c>
      <c r="AO108" s="196">
        <v>0</v>
      </c>
      <c r="AP108" s="192">
        <v>0</v>
      </c>
      <c r="AQ108" s="193">
        <v>0</v>
      </c>
      <c r="AR108" s="177" t="s">
        <v>29</v>
      </c>
      <c r="AS108" s="195">
        <v>0</v>
      </c>
      <c r="AT108" s="196">
        <v>0</v>
      </c>
      <c r="AU108" s="192">
        <v>24.660984</v>
      </c>
      <c r="AV108" s="193">
        <v>19.03749771</v>
      </c>
      <c r="AW108" s="194">
        <v>1.29538999167134</v>
      </c>
      <c r="AX108" s="195">
        <v>5.62348629000002</v>
      </c>
      <c r="AY108" s="196">
        <v>24.224379</v>
      </c>
      <c r="AZ108" s="230">
        <v>0.226513369955514</v>
      </c>
      <c r="BA108" s="177">
        <v>0.204704448689496</v>
      </c>
      <c r="BB108" s="177">
        <v>1.10653857991674</v>
      </c>
      <c r="BC108" s="248">
        <v>0.0218089212660182</v>
      </c>
      <c r="BD108" s="249">
        <v>0.235088034646838</v>
      </c>
      <c r="BE108" s="192">
        <v>1.66666666666667</v>
      </c>
      <c r="BF108" s="193">
        <v>1.66666666666667</v>
      </c>
      <c r="BG108" s="177">
        <v>1</v>
      </c>
      <c r="BH108" s="193">
        <v>0</v>
      </c>
      <c r="BI108" s="274">
        <v>5</v>
      </c>
      <c r="BJ108" s="192">
        <v>65.323254</v>
      </c>
      <c r="BK108" s="193">
        <v>55.79995305</v>
      </c>
      <c r="BL108" s="177">
        <v>1.17066861940666</v>
      </c>
      <c r="BM108" s="274">
        <v>9.52330095000001</v>
      </c>
      <c r="BN108" s="230">
        <v>0.0931697921845718</v>
      </c>
      <c r="BO108" s="177">
        <v>0.114310562847328</v>
      </c>
      <c r="BP108" s="177">
        <v>0.81505846759768</v>
      </c>
      <c r="BQ108" s="177">
        <v>-0.0211407706627566</v>
      </c>
      <c r="BR108" s="249">
        <v>0.0891463384786568</v>
      </c>
      <c r="BS108" s="285">
        <v>10.7330925244415</v>
      </c>
      <c r="BT108" s="286">
        <v>8.74809794555544</v>
      </c>
      <c r="BU108" s="177">
        <v>1.22690584756137</v>
      </c>
      <c r="BV108" s="299">
        <v>1.9849945788861</v>
      </c>
      <c r="BW108" s="274">
        <v>11.2175106354976</v>
      </c>
      <c r="BX108" s="285">
        <v>2.43118895775559</v>
      </c>
      <c r="BY108" s="286">
        <v>1.79077456702664</v>
      </c>
      <c r="BZ108" s="177">
        <v>1.3576186542521</v>
      </c>
      <c r="CA108" s="299">
        <v>0.640414390728952</v>
      </c>
      <c r="CB108" s="274">
        <v>2.63710252892913</v>
      </c>
    </row>
    <row r="109" s="159" customFormat="1" outlineLevel="3" spans="1:80">
      <c r="A109" s="203" t="s">
        <v>131</v>
      </c>
      <c r="B109" s="192">
        <v>75.498476</v>
      </c>
      <c r="C109" s="193">
        <v>48.13006</v>
      </c>
      <c r="D109" s="194">
        <v>1.56863457057814</v>
      </c>
      <c r="E109" s="195">
        <v>27.368416</v>
      </c>
      <c r="F109" s="196">
        <v>45.902529</v>
      </c>
      <c r="G109" s="192">
        <v>0</v>
      </c>
      <c r="H109" s="193">
        <v>0</v>
      </c>
      <c r="I109" s="194" t="s">
        <v>29</v>
      </c>
      <c r="J109" s="195">
        <v>0</v>
      </c>
      <c r="K109" s="196">
        <v>0.391892</v>
      </c>
      <c r="L109" s="192">
        <v>62.260303</v>
      </c>
      <c r="M109" s="193">
        <v>35.8568947</v>
      </c>
      <c r="N109" s="194">
        <v>1.73635512837647</v>
      </c>
      <c r="O109" s="195">
        <v>26.4034083</v>
      </c>
      <c r="P109" s="196">
        <v>33.987381</v>
      </c>
      <c r="Q109" s="192">
        <v>13.238173</v>
      </c>
      <c r="R109" s="193">
        <v>12.2731653</v>
      </c>
      <c r="S109" s="194">
        <v>1.07862745073596</v>
      </c>
      <c r="T109" s="195">
        <v>0.965007699999994</v>
      </c>
      <c r="U109" s="196">
        <v>11.915148</v>
      </c>
      <c r="V109" s="230">
        <v>0.175343579120723</v>
      </c>
      <c r="W109" s="177">
        <v>0.255</v>
      </c>
      <c r="X109" s="177">
        <v>0.687621878904795</v>
      </c>
      <c r="Y109" s="248">
        <v>-0.0796564208792772</v>
      </c>
      <c r="Z109" s="249">
        <v>0.259574978973381</v>
      </c>
      <c r="AA109" s="192">
        <v>10.10072</v>
      </c>
      <c r="AB109" s="193">
        <v>10.4420014</v>
      </c>
      <c r="AC109" s="194">
        <v>0.967316476322251</v>
      </c>
      <c r="AD109" s="195">
        <v>-0.341281399999993</v>
      </c>
      <c r="AE109" s="196">
        <v>10.449202</v>
      </c>
      <c r="AF109" s="192">
        <v>1.381303</v>
      </c>
      <c r="AG109" s="193">
        <v>1.00858267</v>
      </c>
      <c r="AH109" s="194">
        <v>1.36954861617838</v>
      </c>
      <c r="AI109" s="195">
        <v>0.37272033</v>
      </c>
      <c r="AJ109" s="196">
        <v>1.250584</v>
      </c>
      <c r="AK109" s="192">
        <v>0</v>
      </c>
      <c r="AL109" s="193">
        <v>0</v>
      </c>
      <c r="AM109" s="177" t="s">
        <v>29</v>
      </c>
      <c r="AN109" s="195">
        <v>0</v>
      </c>
      <c r="AO109" s="196">
        <v>0</v>
      </c>
      <c r="AP109" s="192">
        <v>0</v>
      </c>
      <c r="AQ109" s="193">
        <v>0</v>
      </c>
      <c r="AR109" s="177" t="s">
        <v>29</v>
      </c>
      <c r="AS109" s="195">
        <v>0</v>
      </c>
      <c r="AT109" s="196">
        <v>0</v>
      </c>
      <c r="AU109" s="192">
        <v>1.75614999999999</v>
      </c>
      <c r="AV109" s="193">
        <v>0.822581230000007</v>
      </c>
      <c r="AW109" s="194">
        <v>2.13492593308988</v>
      </c>
      <c r="AX109" s="195">
        <v>0.93356876999998</v>
      </c>
      <c r="AY109" s="196">
        <v>-0.176529999999996</v>
      </c>
      <c r="AZ109" s="230">
        <v>0.0232607344285994</v>
      </c>
      <c r="BA109" s="177">
        <v>0.0170908000114691</v>
      </c>
      <c r="BB109" s="177">
        <v>1.36100910507348</v>
      </c>
      <c r="BC109" s="248">
        <v>0.00616993441713035</v>
      </c>
      <c r="BD109" s="249">
        <v>-0.00384575760520724</v>
      </c>
      <c r="BE109" s="192">
        <v>1.66666666666667</v>
      </c>
      <c r="BF109" s="193">
        <v>1.66666666666667</v>
      </c>
      <c r="BG109" s="177">
        <v>1</v>
      </c>
      <c r="BH109" s="193">
        <v>0</v>
      </c>
      <c r="BI109" s="274">
        <v>5</v>
      </c>
      <c r="BJ109" s="192">
        <v>45.2990856</v>
      </c>
      <c r="BK109" s="193">
        <v>28.878036</v>
      </c>
      <c r="BL109" s="177">
        <v>1.56863457057814</v>
      </c>
      <c r="BM109" s="274">
        <v>16.4210496</v>
      </c>
      <c r="BN109" s="230">
        <v>0.133787071410554</v>
      </c>
      <c r="BO109" s="177">
        <v>0.216953841320788</v>
      </c>
      <c r="BP109" s="177">
        <v>0.616661454787226</v>
      </c>
      <c r="BQ109" s="177">
        <v>-0.0831667699102337</v>
      </c>
      <c r="BR109" s="249">
        <v>0.227638917237</v>
      </c>
      <c r="BS109" s="285">
        <v>7.47456379347214</v>
      </c>
      <c r="BT109" s="286">
        <v>4.60927538278246</v>
      </c>
      <c r="BU109" s="177">
        <v>1.62163532719106</v>
      </c>
      <c r="BV109" s="299">
        <v>2.86528841068968</v>
      </c>
      <c r="BW109" s="274">
        <v>4.39292196667267</v>
      </c>
      <c r="BX109" s="285">
        <v>0.17386384336958</v>
      </c>
      <c r="BY109" s="286">
        <v>0.0787762037649226</v>
      </c>
      <c r="BZ109" s="177">
        <v>2.20706044541585</v>
      </c>
      <c r="CA109" s="299">
        <v>0.0950876396046576</v>
      </c>
      <c r="CB109" s="274">
        <v>-0.0168941130624134</v>
      </c>
    </row>
    <row r="110" s="159" customFormat="1" outlineLevel="3" spans="1:80">
      <c r="A110" s="203" t="s">
        <v>132</v>
      </c>
      <c r="B110" s="192">
        <v>209.580692</v>
      </c>
      <c r="C110" s="193">
        <v>211.33708993</v>
      </c>
      <c r="D110" s="194">
        <v>0.991689116517211</v>
      </c>
      <c r="E110" s="195">
        <v>-1.75639793000002</v>
      </c>
      <c r="F110" s="196">
        <v>213.095177</v>
      </c>
      <c r="G110" s="192">
        <v>0</v>
      </c>
      <c r="H110" s="193">
        <v>0</v>
      </c>
      <c r="I110" s="194" t="s">
        <v>29</v>
      </c>
      <c r="J110" s="195">
        <v>0</v>
      </c>
      <c r="K110" s="196">
        <v>0</v>
      </c>
      <c r="L110" s="192">
        <v>139.161048</v>
      </c>
      <c r="M110" s="193">
        <v>141.93398958</v>
      </c>
      <c r="N110" s="194">
        <v>0.980463160457862</v>
      </c>
      <c r="O110" s="195">
        <v>-2.77294157999998</v>
      </c>
      <c r="P110" s="196">
        <v>141.699592</v>
      </c>
      <c r="Q110" s="192">
        <v>70.419644</v>
      </c>
      <c r="R110" s="193">
        <v>69.40310035</v>
      </c>
      <c r="S110" s="194">
        <v>1.01464694869355</v>
      </c>
      <c r="T110" s="195">
        <v>1.01654364999996</v>
      </c>
      <c r="U110" s="196">
        <v>71.395585</v>
      </c>
      <c r="V110" s="230">
        <v>0.336002535958799</v>
      </c>
      <c r="W110" s="177">
        <v>0.328400000080384</v>
      </c>
      <c r="X110" s="177">
        <v>1.02315023104919</v>
      </c>
      <c r="Y110" s="248">
        <v>0.00760253587841553</v>
      </c>
      <c r="Z110" s="249">
        <v>0.335040830135729</v>
      </c>
      <c r="AA110" s="192">
        <v>16.593893</v>
      </c>
      <c r="AB110" s="193">
        <v>19.4720028</v>
      </c>
      <c r="AC110" s="194">
        <v>0.85219241032566</v>
      </c>
      <c r="AD110" s="195">
        <v>-2.87810980000001</v>
      </c>
      <c r="AE110" s="196">
        <v>20.297432</v>
      </c>
      <c r="AF110" s="192">
        <v>3.599264</v>
      </c>
      <c r="AG110" s="193">
        <v>2.36730526</v>
      </c>
      <c r="AH110" s="194">
        <v>1.52040552640854</v>
      </c>
      <c r="AI110" s="195">
        <v>1.23195874</v>
      </c>
      <c r="AJ110" s="196">
        <v>3.234193</v>
      </c>
      <c r="AK110" s="192">
        <v>0</v>
      </c>
      <c r="AL110" s="193">
        <v>0</v>
      </c>
      <c r="AM110" s="177" t="s">
        <v>29</v>
      </c>
      <c r="AN110" s="195">
        <v>0</v>
      </c>
      <c r="AO110" s="196">
        <v>0</v>
      </c>
      <c r="AP110" s="192">
        <v>0</v>
      </c>
      <c r="AQ110" s="193">
        <v>0</v>
      </c>
      <c r="AR110" s="177" t="s">
        <v>29</v>
      </c>
      <c r="AS110" s="195">
        <v>0</v>
      </c>
      <c r="AT110" s="196">
        <v>0</v>
      </c>
      <c r="AU110" s="192">
        <v>50.226487</v>
      </c>
      <c r="AV110" s="193">
        <v>47.56379229</v>
      </c>
      <c r="AW110" s="194">
        <v>1.05598154776569</v>
      </c>
      <c r="AX110" s="195">
        <v>2.66269470999996</v>
      </c>
      <c r="AY110" s="196">
        <v>47.8639600000001</v>
      </c>
      <c r="AZ110" s="230">
        <v>0.239652262432648</v>
      </c>
      <c r="BA110" s="177">
        <v>0.225061262581757</v>
      </c>
      <c r="BB110" s="177">
        <v>1.06483123609773</v>
      </c>
      <c r="BC110" s="248">
        <v>0.0145909998508916</v>
      </c>
      <c r="BD110" s="249">
        <v>0.224613061045488</v>
      </c>
      <c r="BE110" s="192">
        <v>3</v>
      </c>
      <c r="BF110" s="193">
        <v>3.33333333333333</v>
      </c>
      <c r="BG110" s="177">
        <v>0.9</v>
      </c>
      <c r="BH110" s="193">
        <v>-0.333333333333333</v>
      </c>
      <c r="BI110" s="274">
        <v>9.91666667</v>
      </c>
      <c r="BJ110" s="192">
        <v>69.8602306666667</v>
      </c>
      <c r="BK110" s="193">
        <v>63.401126979</v>
      </c>
      <c r="BL110" s="177">
        <v>1.10187679613023</v>
      </c>
      <c r="BM110" s="274">
        <v>6.45910368766666</v>
      </c>
      <c r="BN110" s="230">
        <v>0.0791766304502897</v>
      </c>
      <c r="BO110" s="177">
        <v>0.0921371767087812</v>
      </c>
      <c r="BP110" s="177">
        <v>0.859334237042491</v>
      </c>
      <c r="BQ110" s="177">
        <v>-0.0129605462584915</v>
      </c>
      <c r="BR110" s="249">
        <v>0.0952505461913856</v>
      </c>
      <c r="BS110" s="285">
        <v>12.6299893581331</v>
      </c>
      <c r="BT110" s="286">
        <v>10.8533822689261</v>
      </c>
      <c r="BU110" s="177">
        <v>1.16369156132034</v>
      </c>
      <c r="BV110" s="299">
        <v>1.77660708920701</v>
      </c>
      <c r="BW110" s="274">
        <v>10.4986274618385</v>
      </c>
      <c r="BX110" s="285">
        <v>3.02680552417688</v>
      </c>
      <c r="BY110" s="286">
        <v>2.44267591672696</v>
      </c>
      <c r="BZ110" s="177">
        <v>1.23913512367724</v>
      </c>
      <c r="CA110" s="299">
        <v>0.584129607449912</v>
      </c>
      <c r="CB110" s="274">
        <v>2.35812885097977</v>
      </c>
    </row>
    <row r="111" s="159" customFormat="1" outlineLevel="3" spans="1:80">
      <c r="A111" s="203" t="s">
        <v>133</v>
      </c>
      <c r="B111" s="192">
        <v>528.740281</v>
      </c>
      <c r="C111" s="193">
        <v>410.00690881</v>
      </c>
      <c r="D111" s="194">
        <v>1.28958871091858</v>
      </c>
      <c r="E111" s="195">
        <v>118.73337219</v>
      </c>
      <c r="F111" s="196">
        <v>455.067354</v>
      </c>
      <c r="G111" s="192">
        <v>0</v>
      </c>
      <c r="H111" s="193">
        <v>0</v>
      </c>
      <c r="I111" s="194" t="s">
        <v>29</v>
      </c>
      <c r="J111" s="195">
        <v>0</v>
      </c>
      <c r="K111" s="196">
        <v>0</v>
      </c>
      <c r="L111" s="192">
        <v>353.078026</v>
      </c>
      <c r="M111" s="193">
        <v>268.96453216</v>
      </c>
      <c r="N111" s="194">
        <v>1.31273080195556</v>
      </c>
      <c r="O111" s="195">
        <v>84.1134938399999</v>
      </c>
      <c r="P111" s="196">
        <v>300.155598</v>
      </c>
      <c r="Q111" s="192">
        <v>175.662255</v>
      </c>
      <c r="R111" s="193">
        <v>141.04237665</v>
      </c>
      <c r="S111" s="194">
        <v>1.24545728150845</v>
      </c>
      <c r="T111" s="195">
        <v>34.6198783500002</v>
      </c>
      <c r="U111" s="196">
        <v>154.911756</v>
      </c>
      <c r="V111" s="230">
        <v>0.332227865574706</v>
      </c>
      <c r="W111" s="177">
        <v>0.344000000047219</v>
      </c>
      <c r="X111" s="177">
        <v>0.965778678863671</v>
      </c>
      <c r="Y111" s="248">
        <v>-0.0117721344725129</v>
      </c>
      <c r="Z111" s="249">
        <v>0.340415005907016</v>
      </c>
      <c r="AA111" s="192">
        <v>25.538621</v>
      </c>
      <c r="AB111" s="193">
        <v>23.34048548</v>
      </c>
      <c r="AC111" s="194">
        <v>1.09417694083028</v>
      </c>
      <c r="AD111" s="195">
        <v>2.19813552000001</v>
      </c>
      <c r="AE111" s="196">
        <v>21.213612</v>
      </c>
      <c r="AF111" s="192">
        <v>4.489051</v>
      </c>
      <c r="AG111" s="193">
        <v>1.74060439999999</v>
      </c>
      <c r="AH111" s="194">
        <v>2.57901852942576</v>
      </c>
      <c r="AI111" s="195">
        <v>2.7484466</v>
      </c>
      <c r="AJ111" s="196">
        <v>2.582186</v>
      </c>
      <c r="AK111" s="192">
        <v>0</v>
      </c>
      <c r="AL111" s="193">
        <v>0</v>
      </c>
      <c r="AM111" s="177" t="s">
        <v>29</v>
      </c>
      <c r="AN111" s="195">
        <v>0</v>
      </c>
      <c r="AO111" s="196">
        <v>0</v>
      </c>
      <c r="AP111" s="192">
        <v>0</v>
      </c>
      <c r="AQ111" s="193">
        <v>0</v>
      </c>
      <c r="AR111" s="177" t="s">
        <v>29</v>
      </c>
      <c r="AS111" s="195">
        <v>0</v>
      </c>
      <c r="AT111" s="196">
        <v>0</v>
      </c>
      <c r="AU111" s="192">
        <v>145.634583</v>
      </c>
      <c r="AV111" s="193">
        <v>115.96128677</v>
      </c>
      <c r="AW111" s="194">
        <v>1.25588967712004</v>
      </c>
      <c r="AX111" s="195">
        <v>29.6732962300001</v>
      </c>
      <c r="AY111" s="196">
        <v>131.115958</v>
      </c>
      <c r="AZ111" s="230">
        <v>0.275436898290713</v>
      </c>
      <c r="BA111" s="177">
        <v>0.282827640896503</v>
      </c>
      <c r="BB111" s="177">
        <v>0.973868386476078</v>
      </c>
      <c r="BC111" s="248">
        <v>-0.00739074260578998</v>
      </c>
      <c r="BD111" s="249">
        <v>0.288124289399147</v>
      </c>
      <c r="BE111" s="192">
        <v>3.66666666666667</v>
      </c>
      <c r="BF111" s="193">
        <v>3.66666666666667</v>
      </c>
      <c r="BG111" s="177">
        <v>1</v>
      </c>
      <c r="BH111" s="193">
        <v>0</v>
      </c>
      <c r="BI111" s="274">
        <v>11</v>
      </c>
      <c r="BJ111" s="192">
        <v>144.201894818182</v>
      </c>
      <c r="BK111" s="193">
        <v>111.820066039091</v>
      </c>
      <c r="BL111" s="177">
        <v>1.28958871091858</v>
      </c>
      <c r="BM111" s="274">
        <v>32.3818287790909</v>
      </c>
      <c r="BN111" s="230">
        <v>0.0483008802576931</v>
      </c>
      <c r="BO111" s="177">
        <v>0.0569270541019496</v>
      </c>
      <c r="BP111" s="177">
        <v>0.848469695466622</v>
      </c>
      <c r="BQ111" s="177">
        <v>-0.00862617384425653</v>
      </c>
      <c r="BR111" s="249">
        <v>0.0466164224120546</v>
      </c>
      <c r="BS111" s="285">
        <v>20.7035564292998</v>
      </c>
      <c r="BT111" s="286">
        <v>17.566340218644</v>
      </c>
      <c r="BU111" s="177">
        <v>1.17859247695351</v>
      </c>
      <c r="BV111" s="299">
        <v>3.13721621065578</v>
      </c>
      <c r="BW111" s="274">
        <v>21.4516676367985</v>
      </c>
      <c r="BX111" s="285">
        <v>5.70252336647308</v>
      </c>
      <c r="BY111" s="286">
        <v>4.96824656322444</v>
      </c>
      <c r="BZ111" s="177">
        <v>1.14779395384356</v>
      </c>
      <c r="CA111" s="299">
        <v>0.734276803248638</v>
      </c>
      <c r="CB111" s="274">
        <v>6.18074649427925</v>
      </c>
    </row>
    <row r="112" s="159" customFormat="1" outlineLevel="3" spans="1:80">
      <c r="A112" s="203" t="s">
        <v>134</v>
      </c>
      <c r="B112" s="192">
        <v>136.119533</v>
      </c>
      <c r="C112" s="193">
        <v>157.904904</v>
      </c>
      <c r="D112" s="194">
        <v>0.862034867517477</v>
      </c>
      <c r="E112" s="195">
        <v>-21.785371</v>
      </c>
      <c r="F112" s="196">
        <v>181.927896</v>
      </c>
      <c r="G112" s="192">
        <v>0</v>
      </c>
      <c r="H112" s="193">
        <v>0</v>
      </c>
      <c r="I112" s="194" t="s">
        <v>29</v>
      </c>
      <c r="J112" s="195">
        <v>0</v>
      </c>
      <c r="K112" s="196">
        <v>0</v>
      </c>
      <c r="L112" s="192">
        <v>91.767662</v>
      </c>
      <c r="M112" s="193">
        <v>106.15946695</v>
      </c>
      <c r="N112" s="194">
        <v>0.864432204084273</v>
      </c>
      <c r="O112" s="195">
        <v>-14.39180495</v>
      </c>
      <c r="P112" s="196">
        <v>121.16342</v>
      </c>
      <c r="Q112" s="192">
        <v>44.351871</v>
      </c>
      <c r="R112" s="193">
        <v>51.74543705</v>
      </c>
      <c r="S112" s="194">
        <v>0.857116560000144</v>
      </c>
      <c r="T112" s="195">
        <v>-7.39356604999999</v>
      </c>
      <c r="U112" s="196">
        <v>60.764476</v>
      </c>
      <c r="V112" s="230">
        <v>0.325830320032027</v>
      </c>
      <c r="W112" s="177">
        <v>0.327700000058263</v>
      </c>
      <c r="X112" s="177">
        <v>0.994294537607861</v>
      </c>
      <c r="Y112" s="248">
        <v>-0.00186968002623628</v>
      </c>
      <c r="Z112" s="249">
        <v>0.334003071194755</v>
      </c>
      <c r="AA112" s="192">
        <v>14.685074</v>
      </c>
      <c r="AB112" s="193">
        <v>15.14282276</v>
      </c>
      <c r="AC112" s="194">
        <v>0.969771239665491</v>
      </c>
      <c r="AD112" s="195">
        <v>-0.457748759999994</v>
      </c>
      <c r="AE112" s="196">
        <v>14.499831</v>
      </c>
      <c r="AF112" s="192">
        <v>1.783394</v>
      </c>
      <c r="AG112" s="193">
        <v>1.08974609</v>
      </c>
      <c r="AH112" s="194">
        <v>1.63652250406331</v>
      </c>
      <c r="AI112" s="195">
        <v>0.693647909999999</v>
      </c>
      <c r="AJ112" s="196">
        <v>1.417539</v>
      </c>
      <c r="AK112" s="192">
        <v>0</v>
      </c>
      <c r="AL112" s="193">
        <v>0</v>
      </c>
      <c r="AM112" s="177" t="s">
        <v>29</v>
      </c>
      <c r="AN112" s="195">
        <v>0</v>
      </c>
      <c r="AO112" s="196">
        <v>0</v>
      </c>
      <c r="AP112" s="192">
        <v>0</v>
      </c>
      <c r="AQ112" s="193">
        <v>0</v>
      </c>
      <c r="AR112" s="177" t="s">
        <v>29</v>
      </c>
      <c r="AS112" s="195">
        <v>0</v>
      </c>
      <c r="AT112" s="196">
        <v>0</v>
      </c>
      <c r="AU112" s="192">
        <v>27.883403</v>
      </c>
      <c r="AV112" s="193">
        <v>35.5128682</v>
      </c>
      <c r="AW112" s="194">
        <v>0.785163362276664</v>
      </c>
      <c r="AX112" s="195">
        <v>-7.62946519999999</v>
      </c>
      <c r="AY112" s="196">
        <v>44.847106</v>
      </c>
      <c r="AZ112" s="230">
        <v>0.204844979889844</v>
      </c>
      <c r="BA112" s="177">
        <v>0.224900350149986</v>
      </c>
      <c r="BB112" s="177">
        <v>0.910825526742101</v>
      </c>
      <c r="BC112" s="248">
        <v>-0.0200553702601421</v>
      </c>
      <c r="BD112" s="249">
        <v>0.246510331763525</v>
      </c>
      <c r="BE112" s="192">
        <v>2.33333333333333</v>
      </c>
      <c r="BF112" s="193">
        <v>2.33333333333333</v>
      </c>
      <c r="BG112" s="177">
        <v>1</v>
      </c>
      <c r="BH112" s="193">
        <v>0</v>
      </c>
      <c r="BI112" s="274">
        <v>7</v>
      </c>
      <c r="BJ112" s="192">
        <v>58.3369427142857</v>
      </c>
      <c r="BK112" s="193">
        <v>67.6735302857143</v>
      </c>
      <c r="BL112" s="177">
        <v>0.862034867517477</v>
      </c>
      <c r="BM112" s="274">
        <v>-9.33658757142857</v>
      </c>
      <c r="BN112" s="230">
        <v>0.107883664279101</v>
      </c>
      <c r="BO112" s="177">
        <v>0.0958983690588862</v>
      </c>
      <c r="BP112" s="177">
        <v>1.12497913507638</v>
      </c>
      <c r="BQ112" s="177">
        <v>0.0119852952202147</v>
      </c>
      <c r="BR112" s="249">
        <v>0.0797009766990324</v>
      </c>
      <c r="BS112" s="285">
        <v>9.26924392754166</v>
      </c>
      <c r="BT112" s="286">
        <v>10.4277060164178</v>
      </c>
      <c r="BU112" s="177">
        <v>0.88890537506023</v>
      </c>
      <c r="BV112" s="299">
        <v>-1.15846208887611</v>
      </c>
      <c r="BW112" s="274">
        <v>12.5468976845316</v>
      </c>
      <c r="BX112" s="285">
        <v>1.89875808593133</v>
      </c>
      <c r="BY112" s="286">
        <v>2.34519473435348</v>
      </c>
      <c r="BZ112" s="177">
        <v>0.809637706463119</v>
      </c>
      <c r="CA112" s="299">
        <v>-0.446436648422144</v>
      </c>
      <c r="CB112" s="274">
        <v>3.09293991081689</v>
      </c>
    </row>
    <row r="113" s="159" customFormat="1" outlineLevel="3" spans="1:80">
      <c r="A113" s="203" t="s">
        <v>135</v>
      </c>
      <c r="B113" s="192">
        <v>16.618957</v>
      </c>
      <c r="C113" s="193">
        <v>31.4828332</v>
      </c>
      <c r="D113" s="194">
        <v>0.527873615898076</v>
      </c>
      <c r="E113" s="195">
        <v>-14.8638762</v>
      </c>
      <c r="F113" s="196">
        <v>0</v>
      </c>
      <c r="G113" s="192">
        <v>0</v>
      </c>
      <c r="H113" s="193">
        <v>0</v>
      </c>
      <c r="I113" s="194" t="s">
        <v>29</v>
      </c>
      <c r="J113" s="195">
        <v>0</v>
      </c>
      <c r="K113" s="196">
        <v>0</v>
      </c>
      <c r="L113" s="192">
        <v>11.475175</v>
      </c>
      <c r="M113" s="193">
        <v>22.03798324</v>
      </c>
      <c r="N113" s="194">
        <v>0.520699869631083</v>
      </c>
      <c r="O113" s="195">
        <v>-10.56280824</v>
      </c>
      <c r="P113" s="196">
        <v>0</v>
      </c>
      <c r="Q113" s="192">
        <v>5.143782</v>
      </c>
      <c r="R113" s="193">
        <v>9.44484996</v>
      </c>
      <c r="S113" s="194">
        <v>0.544612357187726</v>
      </c>
      <c r="T113" s="195">
        <v>-4.30106796</v>
      </c>
      <c r="U113" s="196">
        <v>0</v>
      </c>
      <c r="V113" s="230">
        <v>0.309512925510307</v>
      </c>
      <c r="W113" s="177">
        <v>0.3</v>
      </c>
      <c r="X113" s="177">
        <v>1.03170975170102</v>
      </c>
      <c r="Y113" s="248">
        <v>0.0095129255103073</v>
      </c>
      <c r="Z113" s="249" t="s">
        <v>29</v>
      </c>
      <c r="AA113" s="192">
        <v>2.258257</v>
      </c>
      <c r="AB113" s="193">
        <v>3.30584008</v>
      </c>
      <c r="AC113" s="194">
        <v>0.683111386319692</v>
      </c>
      <c r="AD113" s="195">
        <v>-1.04758308</v>
      </c>
      <c r="AE113" s="196">
        <v>0</v>
      </c>
      <c r="AF113" s="192">
        <v>1.150068</v>
      </c>
      <c r="AG113" s="193">
        <v>0.6</v>
      </c>
      <c r="AH113" s="194">
        <v>1.91678</v>
      </c>
      <c r="AI113" s="195">
        <v>0.550068</v>
      </c>
      <c r="AJ113" s="196">
        <v>0</v>
      </c>
      <c r="AK113" s="192">
        <v>0</v>
      </c>
      <c r="AL113" s="193">
        <v>0</v>
      </c>
      <c r="AM113" s="177" t="s">
        <v>29</v>
      </c>
      <c r="AN113" s="195">
        <v>0</v>
      </c>
      <c r="AO113" s="196">
        <v>0</v>
      </c>
      <c r="AP113" s="192">
        <v>0</v>
      </c>
      <c r="AQ113" s="193">
        <v>0</v>
      </c>
      <c r="AR113" s="177" t="s">
        <v>29</v>
      </c>
      <c r="AS113" s="195">
        <v>0</v>
      </c>
      <c r="AT113" s="196">
        <v>0</v>
      </c>
      <c r="AU113" s="192">
        <v>1.735457</v>
      </c>
      <c r="AV113" s="193">
        <v>5.53900988</v>
      </c>
      <c r="AW113" s="194">
        <v>0.313315382640191</v>
      </c>
      <c r="AX113" s="195">
        <v>-3.80355288</v>
      </c>
      <c r="AY113" s="196">
        <v>0</v>
      </c>
      <c r="AZ113" s="230">
        <v>0.104426348777483</v>
      </c>
      <c r="BA113" s="177">
        <v>0.17593746550104</v>
      </c>
      <c r="BB113" s="177">
        <v>0.593542418495656</v>
      </c>
      <c r="BC113" s="248">
        <v>-0.0715111167235568</v>
      </c>
      <c r="BD113" s="249" t="s">
        <v>29</v>
      </c>
      <c r="BE113" s="192">
        <v>0.333333333333333</v>
      </c>
      <c r="BF113" s="193">
        <v>0.5</v>
      </c>
      <c r="BG113" s="177">
        <v>0.666666666666667</v>
      </c>
      <c r="BH113" s="193">
        <v>-0.166666666666667</v>
      </c>
      <c r="BI113" s="274">
        <v>0</v>
      </c>
      <c r="BJ113" s="192">
        <v>49.856871</v>
      </c>
      <c r="BK113" s="193">
        <v>62.9656664</v>
      </c>
      <c r="BL113" s="177">
        <v>0.791810423847114</v>
      </c>
      <c r="BM113" s="274">
        <v>-13.1087954</v>
      </c>
      <c r="BN113" s="230">
        <v>0.135884399965654</v>
      </c>
      <c r="BO113" s="177">
        <v>0.105004529261998</v>
      </c>
      <c r="BP113" s="177">
        <v>1.29408132126003</v>
      </c>
      <c r="BQ113" s="177">
        <v>0.0308798707036558</v>
      </c>
      <c r="BR113" s="249" t="s">
        <v>29</v>
      </c>
      <c r="BS113" s="285">
        <v>7.35919649535017</v>
      </c>
      <c r="BT113" s="286">
        <v>9.52339872411493</v>
      </c>
      <c r="BU113" s="177">
        <v>0.77274896374079</v>
      </c>
      <c r="BV113" s="299">
        <v>-2.16420222876476</v>
      </c>
      <c r="BW113" s="274" t="s">
        <v>29</v>
      </c>
      <c r="BX113" s="285">
        <v>0.76849401994547</v>
      </c>
      <c r="BY113" s="286">
        <v>1.67552263447662</v>
      </c>
      <c r="BZ113" s="177">
        <v>0.45865928882872</v>
      </c>
      <c r="CA113" s="299">
        <v>-0.90702861453115</v>
      </c>
      <c r="CB113" s="274" t="s">
        <v>29</v>
      </c>
    </row>
    <row r="114" s="163" customFormat="1" spans="1:82">
      <c r="A114" s="197" t="s">
        <v>136</v>
      </c>
      <c r="B114" s="198">
        <v>1641.272591</v>
      </c>
      <c r="C114" s="199">
        <v>1487.60873048</v>
      </c>
      <c r="D114" s="200">
        <v>1.10329588511518</v>
      </c>
      <c r="E114" s="199">
        <v>153.66386052</v>
      </c>
      <c r="F114" s="201">
        <v>1564.368912</v>
      </c>
      <c r="G114" s="198">
        <v>0</v>
      </c>
      <c r="H114" s="199">
        <v>0</v>
      </c>
      <c r="I114" s="200" t="s">
        <v>29</v>
      </c>
      <c r="J114" s="199">
        <v>0</v>
      </c>
      <c r="K114" s="201">
        <v>0.391892</v>
      </c>
      <c r="L114" s="198">
        <v>1108.821815</v>
      </c>
      <c r="M114" s="199">
        <v>996.37584042</v>
      </c>
      <c r="N114" s="200">
        <v>1.11285497903341</v>
      </c>
      <c r="O114" s="199">
        <v>112.44597458</v>
      </c>
      <c r="P114" s="201">
        <v>1041.066639</v>
      </c>
      <c r="Q114" s="198">
        <v>532.450776</v>
      </c>
      <c r="R114" s="199">
        <v>491.23289006</v>
      </c>
      <c r="S114" s="200">
        <v>1.08390701594709</v>
      </c>
      <c r="T114" s="199">
        <v>41.2178859400001</v>
      </c>
      <c r="U114" s="201">
        <v>523.302273</v>
      </c>
      <c r="V114" s="231">
        <v>0.324413372233059</v>
      </c>
      <c r="W114" s="232">
        <v>0.330216460817285</v>
      </c>
      <c r="X114" s="232">
        <v>0.982426410331383</v>
      </c>
      <c r="Y114" s="200">
        <v>-0.00580308858422601</v>
      </c>
      <c r="Z114" s="250">
        <v>0.334513342080528</v>
      </c>
      <c r="AA114" s="198">
        <v>112.053083</v>
      </c>
      <c r="AB114" s="199">
        <v>115.66241012</v>
      </c>
      <c r="AC114" s="200">
        <v>0.968794294393007</v>
      </c>
      <c r="AD114" s="199">
        <v>-3.60932711999997</v>
      </c>
      <c r="AE114" s="201">
        <v>105.449297</v>
      </c>
      <c r="AF114" s="198">
        <v>20.75908</v>
      </c>
      <c r="AG114" s="199">
        <v>12.72360063</v>
      </c>
      <c r="AH114" s="200">
        <v>1.63154130687298</v>
      </c>
      <c r="AI114" s="199">
        <v>8.03547937</v>
      </c>
      <c r="AJ114" s="201">
        <v>14.621102</v>
      </c>
      <c r="AK114" s="198">
        <v>0</v>
      </c>
      <c r="AL114" s="199">
        <v>0</v>
      </c>
      <c r="AM114" s="232" t="s">
        <v>29</v>
      </c>
      <c r="AN114" s="199">
        <v>0</v>
      </c>
      <c r="AO114" s="201">
        <v>0</v>
      </c>
      <c r="AP114" s="198">
        <v>0</v>
      </c>
      <c r="AQ114" s="199">
        <v>0</v>
      </c>
      <c r="AR114" s="232" t="s">
        <v>29</v>
      </c>
      <c r="AS114" s="199">
        <v>0</v>
      </c>
      <c r="AT114" s="201">
        <v>0</v>
      </c>
      <c r="AU114" s="198">
        <v>399.638613</v>
      </c>
      <c r="AV114" s="199">
        <v>362.84687931</v>
      </c>
      <c r="AW114" s="200">
        <v>1.10139740972821</v>
      </c>
      <c r="AX114" s="199">
        <v>36.7917336899999</v>
      </c>
      <c r="AY114" s="201">
        <v>402.839982</v>
      </c>
      <c r="AZ114" s="231">
        <v>0.243493137697807</v>
      </c>
      <c r="BA114" s="232">
        <v>0.243912846083474</v>
      </c>
      <c r="BB114" s="232">
        <v>0.998279269040537</v>
      </c>
      <c r="BC114" s="200">
        <v>-0.000419708385666462</v>
      </c>
      <c r="BD114" s="250">
        <v>0.25750958032334</v>
      </c>
      <c r="BE114" s="198">
        <v>18</v>
      </c>
      <c r="BF114" s="199">
        <v>18.1666666666667</v>
      </c>
      <c r="BG114" s="232">
        <v>0.990825688073394</v>
      </c>
      <c r="BH114" s="199">
        <v>-0.166666666666668</v>
      </c>
      <c r="BI114" s="275">
        <v>52.83333333</v>
      </c>
      <c r="BJ114" s="198">
        <v>91.1818106111111</v>
      </c>
      <c r="BK114" s="199">
        <v>81.8867191089908</v>
      </c>
      <c r="BL114" s="232">
        <v>1.11351158775513</v>
      </c>
      <c r="BM114" s="275">
        <v>9.2950915021203</v>
      </c>
      <c r="BN114" s="231">
        <v>0.0682720735205405</v>
      </c>
      <c r="BO114" s="232">
        <v>0.077750558833222</v>
      </c>
      <c r="BP114" s="232">
        <v>0.878091097286989</v>
      </c>
      <c r="BQ114" s="232">
        <v>-0.00947848531268153</v>
      </c>
      <c r="BR114" s="250">
        <v>0.0674069244096561</v>
      </c>
      <c r="BS114" s="287">
        <v>14.6472774069054</v>
      </c>
      <c r="BT114" s="288">
        <v>12.8616438904965</v>
      </c>
      <c r="BU114" s="232">
        <v>1.13883400377213</v>
      </c>
      <c r="BV114" s="232">
        <v>1.78563351640892</v>
      </c>
      <c r="BW114" s="275">
        <v>14.8352711350935</v>
      </c>
      <c r="BX114" s="287">
        <v>3.56651153453761</v>
      </c>
      <c r="BY114" s="288">
        <v>3.13712016664313</v>
      </c>
      <c r="BZ114" s="232">
        <v>1.13687437684415</v>
      </c>
      <c r="CA114" s="232">
        <v>0.429391367894481</v>
      </c>
      <c r="CB114" s="275">
        <v>3.82022444398088</v>
      </c>
      <c r="CC114" s="159"/>
      <c r="CD114" s="159"/>
    </row>
    <row r="115" s="164" customFormat="1" outlineLevel="1" spans="1:82">
      <c r="A115" s="203" t="s">
        <v>137</v>
      </c>
      <c r="B115" s="192">
        <v>225.790874</v>
      </c>
      <c r="C115" s="193">
        <v>159.4002432</v>
      </c>
      <c r="D115" s="194">
        <v>1.41650269452036</v>
      </c>
      <c r="E115" s="195">
        <v>66.3906308</v>
      </c>
      <c r="F115" s="196">
        <v>151.040257</v>
      </c>
      <c r="G115" s="192">
        <v>0</v>
      </c>
      <c r="H115" s="193">
        <v>0</v>
      </c>
      <c r="I115" s="194" t="s">
        <v>29</v>
      </c>
      <c r="J115" s="195">
        <v>0</v>
      </c>
      <c r="K115" s="196">
        <v>0</v>
      </c>
      <c r="L115" s="192">
        <v>149.937682</v>
      </c>
      <c r="M115" s="193">
        <v>107.53140406</v>
      </c>
      <c r="N115" s="194">
        <v>1.3943617988689</v>
      </c>
      <c r="O115" s="195">
        <v>42.40627794</v>
      </c>
      <c r="P115" s="196">
        <v>101.261372</v>
      </c>
      <c r="Q115" s="192">
        <v>75.853192</v>
      </c>
      <c r="R115" s="193">
        <v>51.86883914</v>
      </c>
      <c r="S115" s="194">
        <v>1.46240388752992</v>
      </c>
      <c r="T115" s="195">
        <v>23.98435286</v>
      </c>
      <c r="U115" s="196">
        <v>49.778885</v>
      </c>
      <c r="V115" s="230">
        <v>0.33594445451325</v>
      </c>
      <c r="W115" s="177">
        <v>0.325400000017064</v>
      </c>
      <c r="X115" s="177">
        <v>1.03240459279543</v>
      </c>
      <c r="Y115" s="248">
        <v>0.0105444544961861</v>
      </c>
      <c r="Z115" s="249">
        <v>0.329573624864794</v>
      </c>
      <c r="AA115" s="192">
        <v>8.160235</v>
      </c>
      <c r="AB115" s="193">
        <v>8.23731072</v>
      </c>
      <c r="AC115" s="194">
        <v>0.990643096682895</v>
      </c>
      <c r="AD115" s="195">
        <v>-0.0770757199999945</v>
      </c>
      <c r="AE115" s="196">
        <v>6.265574</v>
      </c>
      <c r="AF115" s="192">
        <v>3.475671</v>
      </c>
      <c r="AG115" s="193">
        <v>0.7052362</v>
      </c>
      <c r="AH115" s="194">
        <v>4.92837860563595</v>
      </c>
      <c r="AI115" s="195">
        <v>2.7704348</v>
      </c>
      <c r="AJ115" s="196">
        <v>2.6211</v>
      </c>
      <c r="AK115" s="192">
        <v>0.12608</v>
      </c>
      <c r="AL115" s="193">
        <v>0</v>
      </c>
      <c r="AM115" s="177" t="s">
        <v>29</v>
      </c>
      <c r="AN115" s="195">
        <v>0.12608</v>
      </c>
      <c r="AO115" s="196">
        <v>0.0751</v>
      </c>
      <c r="AP115" s="192">
        <v>0</v>
      </c>
      <c r="AQ115" s="193">
        <v>0</v>
      </c>
      <c r="AR115" s="177" t="s">
        <v>29</v>
      </c>
      <c r="AS115" s="195">
        <v>0</v>
      </c>
      <c r="AT115" s="196">
        <v>0</v>
      </c>
      <c r="AU115" s="192">
        <v>64.343366</v>
      </c>
      <c r="AV115" s="193">
        <v>42.92629222</v>
      </c>
      <c r="AW115" s="194">
        <v>1.49892671070299</v>
      </c>
      <c r="AX115" s="195">
        <v>21.41707378</v>
      </c>
      <c r="AY115" s="196">
        <v>40.967311</v>
      </c>
      <c r="AZ115" s="230">
        <v>0.28496885130973</v>
      </c>
      <c r="BA115" s="177">
        <v>0.269298787493945</v>
      </c>
      <c r="BB115" s="177">
        <v>1.05818839350005</v>
      </c>
      <c r="BC115" s="248">
        <v>0.0156700638157847</v>
      </c>
      <c r="BD115" s="249">
        <v>0.27123438355908</v>
      </c>
      <c r="BE115" s="192">
        <v>1.33333333333333</v>
      </c>
      <c r="BF115" s="193">
        <v>1.33333333333333</v>
      </c>
      <c r="BG115" s="177">
        <v>1</v>
      </c>
      <c r="BH115" s="193">
        <v>0</v>
      </c>
      <c r="BI115" s="274">
        <v>3.91666667</v>
      </c>
      <c r="BJ115" s="192">
        <v>169.3431555</v>
      </c>
      <c r="BK115" s="193">
        <v>119.5501824</v>
      </c>
      <c r="BL115" s="177">
        <v>1.41650269452036</v>
      </c>
      <c r="BM115" s="274">
        <v>49.7929731</v>
      </c>
      <c r="BN115" s="230">
        <v>0.0361406767928096</v>
      </c>
      <c r="BO115" s="177">
        <v>0.0516769018329829</v>
      </c>
      <c r="BP115" s="177">
        <v>0.699358427283711</v>
      </c>
      <c r="BQ115" s="177">
        <v>-0.0155362250401733</v>
      </c>
      <c r="BR115" s="249">
        <v>0.041482808123135</v>
      </c>
      <c r="BS115" s="285">
        <v>27.6696533862076</v>
      </c>
      <c r="BT115" s="286">
        <v>19.3510052756636</v>
      </c>
      <c r="BU115" s="177">
        <v>1.42988196179171</v>
      </c>
      <c r="BV115" s="299">
        <v>8.31864811054405</v>
      </c>
      <c r="BW115" s="274">
        <v>24.1063718982491</v>
      </c>
      <c r="BX115" s="285">
        <v>7.88498934160596</v>
      </c>
      <c r="BY115" s="286">
        <v>5.21120225752514</v>
      </c>
      <c r="BZ115" s="177">
        <v>1.51308449604308</v>
      </c>
      <c r="CA115" s="299">
        <v>2.67378708408083</v>
      </c>
      <c r="CB115" s="274">
        <v>6.53847692166751</v>
      </c>
      <c r="CC115" s="159"/>
      <c r="CD115" s="159"/>
    </row>
    <row r="116" s="159" customFormat="1" outlineLevel="1" spans="1:80">
      <c r="A116" s="203" t="s">
        <v>138</v>
      </c>
      <c r="B116" s="192">
        <v>43.982061</v>
      </c>
      <c r="C116" s="193">
        <v>38.83322688</v>
      </c>
      <c r="D116" s="194">
        <v>1.13258836655297</v>
      </c>
      <c r="E116" s="195">
        <v>5.14883412</v>
      </c>
      <c r="F116" s="196">
        <v>37.197237</v>
      </c>
      <c r="G116" s="192">
        <v>0</v>
      </c>
      <c r="H116" s="193">
        <v>0</v>
      </c>
      <c r="I116" s="194" t="s">
        <v>29</v>
      </c>
      <c r="J116" s="195">
        <v>0</v>
      </c>
      <c r="K116" s="196">
        <v>0</v>
      </c>
      <c r="L116" s="192">
        <v>32.426913</v>
      </c>
      <c r="M116" s="193">
        <v>25.82409587</v>
      </c>
      <c r="N116" s="194">
        <v>1.2556843485727</v>
      </c>
      <c r="O116" s="195">
        <v>6.60281713</v>
      </c>
      <c r="P116" s="196">
        <v>24.49471</v>
      </c>
      <c r="Q116" s="192">
        <v>11.555148</v>
      </c>
      <c r="R116" s="193">
        <v>13.00913101</v>
      </c>
      <c r="S116" s="194">
        <v>0.888233656123354</v>
      </c>
      <c r="T116" s="195">
        <v>-1.45398300999999</v>
      </c>
      <c r="U116" s="196">
        <v>12.702527</v>
      </c>
      <c r="V116" s="230">
        <v>0.262724113815403</v>
      </c>
      <c r="W116" s="177">
        <v>0.335000000133906</v>
      </c>
      <c r="X116" s="177">
        <v>0.784251085702649</v>
      </c>
      <c r="Y116" s="248">
        <v>-0.0722758863185028</v>
      </c>
      <c r="Z116" s="249">
        <v>0.341491143549183</v>
      </c>
      <c r="AA116" s="192">
        <v>7.862967</v>
      </c>
      <c r="AB116" s="193">
        <v>7.72211472</v>
      </c>
      <c r="AC116" s="194">
        <v>1.01824011752055</v>
      </c>
      <c r="AD116" s="195">
        <v>0.140852280000001</v>
      </c>
      <c r="AE116" s="196">
        <v>6.877472</v>
      </c>
      <c r="AF116" s="192">
        <v>0.463053</v>
      </c>
      <c r="AG116" s="193">
        <v>0.59820486</v>
      </c>
      <c r="AH116" s="194">
        <v>0.774070942853925</v>
      </c>
      <c r="AI116" s="195">
        <v>-0.13515186</v>
      </c>
      <c r="AJ116" s="196">
        <v>1.850786</v>
      </c>
      <c r="AK116" s="192">
        <v>0</v>
      </c>
      <c r="AL116" s="193">
        <v>0</v>
      </c>
      <c r="AM116" s="177" t="s">
        <v>29</v>
      </c>
      <c r="AN116" s="195">
        <v>0</v>
      </c>
      <c r="AO116" s="196">
        <v>0</v>
      </c>
      <c r="AP116" s="192">
        <v>0</v>
      </c>
      <c r="AQ116" s="193">
        <v>0</v>
      </c>
      <c r="AR116" s="177" t="s">
        <v>29</v>
      </c>
      <c r="AS116" s="195">
        <v>0</v>
      </c>
      <c r="AT116" s="196">
        <v>0</v>
      </c>
      <c r="AU116" s="192">
        <v>3.229128</v>
      </c>
      <c r="AV116" s="193">
        <v>4.68881143</v>
      </c>
      <c r="AW116" s="194">
        <v>0.688687964574427</v>
      </c>
      <c r="AX116" s="195">
        <v>-1.45968342999999</v>
      </c>
      <c r="AY116" s="196">
        <v>3.974269</v>
      </c>
      <c r="AZ116" s="266">
        <v>0.0734192060713118</v>
      </c>
      <c r="BA116" s="177">
        <v>0.120742256225296</v>
      </c>
      <c r="BB116" s="177">
        <v>0.608065546947518</v>
      </c>
      <c r="BC116" s="194">
        <v>-0.0473230501539838</v>
      </c>
      <c r="BD116" s="249">
        <v>0.106843123858904</v>
      </c>
      <c r="BE116" s="318">
        <v>1.33333333333333</v>
      </c>
      <c r="BF116" s="193">
        <v>1.33333333333333</v>
      </c>
      <c r="BG116" s="177">
        <v>1</v>
      </c>
      <c r="BH116" s="193">
        <v>0</v>
      </c>
      <c r="BI116" s="274">
        <v>3.41666667</v>
      </c>
      <c r="BJ116" s="318">
        <v>32.98654575</v>
      </c>
      <c r="BK116" s="193">
        <v>29.12492016</v>
      </c>
      <c r="BL116" s="177">
        <v>1.13258836655297</v>
      </c>
      <c r="BM116" s="274">
        <v>3.86162559000001</v>
      </c>
      <c r="BN116" s="310">
        <v>0.178776683521038</v>
      </c>
      <c r="BO116" s="177">
        <v>0.19885328468485</v>
      </c>
      <c r="BP116" s="177">
        <v>0.899038121519443</v>
      </c>
      <c r="BQ116" s="177">
        <v>-0.0200766011638115</v>
      </c>
      <c r="BR116" s="249">
        <v>0.184892012274998</v>
      </c>
      <c r="BS116" s="323">
        <v>5.59357059491665</v>
      </c>
      <c r="BT116" s="286">
        <v>5.02883320024026</v>
      </c>
      <c r="BU116" s="177">
        <v>1.11229988591577</v>
      </c>
      <c r="BV116" s="177">
        <v>0.564737394676394</v>
      </c>
      <c r="BW116" s="274">
        <v>5.40856247760805</v>
      </c>
      <c r="BX116" s="323">
        <v>0.410675512182616</v>
      </c>
      <c r="BY116" s="286">
        <v>0.607192666777682</v>
      </c>
      <c r="BZ116" s="177">
        <v>0.676351238499032</v>
      </c>
      <c r="CA116" s="177">
        <v>-0.196517154595067</v>
      </c>
      <c r="CB116" s="274">
        <v>0.577867710693697</v>
      </c>
    </row>
    <row r="117" s="159" customFormat="1" outlineLevel="1" spans="1:80">
      <c r="A117" s="203" t="s">
        <v>139</v>
      </c>
      <c r="B117" s="192">
        <v>21.942707</v>
      </c>
      <c r="C117" s="193">
        <v>14.30016</v>
      </c>
      <c r="D117" s="194">
        <v>1.53443786642947</v>
      </c>
      <c r="E117" s="195">
        <v>7.642547</v>
      </c>
      <c r="F117" s="196">
        <v>14.475282</v>
      </c>
      <c r="G117" s="192">
        <v>0</v>
      </c>
      <c r="H117" s="193">
        <v>0</v>
      </c>
      <c r="I117" s="194" t="s">
        <v>29</v>
      </c>
      <c r="J117" s="195">
        <v>0</v>
      </c>
      <c r="K117" s="196">
        <v>0</v>
      </c>
      <c r="L117" s="192">
        <v>12.151445</v>
      </c>
      <c r="M117" s="193">
        <v>9.5811072</v>
      </c>
      <c r="N117" s="194">
        <v>1.26827147910421</v>
      </c>
      <c r="O117" s="195">
        <v>2.5703378</v>
      </c>
      <c r="P117" s="196">
        <v>9.815531</v>
      </c>
      <c r="Q117" s="192">
        <v>9.791262</v>
      </c>
      <c r="R117" s="193">
        <v>4.7190528</v>
      </c>
      <c r="S117" s="194">
        <v>2.07483628918074</v>
      </c>
      <c r="T117" s="195">
        <v>5.07220919999999</v>
      </c>
      <c r="U117" s="196">
        <v>4.659751</v>
      </c>
      <c r="V117" s="230">
        <v>0.446219420420644</v>
      </c>
      <c r="W117" s="177">
        <v>0.33</v>
      </c>
      <c r="X117" s="177">
        <v>1.35218006188074</v>
      </c>
      <c r="Y117" s="248">
        <v>0.116219420420643</v>
      </c>
      <c r="Z117" s="249">
        <v>0.321910896105513</v>
      </c>
      <c r="AA117" s="192">
        <v>1.402489</v>
      </c>
      <c r="AB117" s="193">
        <v>1.52266668</v>
      </c>
      <c r="AC117" s="194">
        <v>0.921074203843483</v>
      </c>
      <c r="AD117" s="195">
        <v>-0.12017768</v>
      </c>
      <c r="AE117" s="196">
        <v>2.102995</v>
      </c>
      <c r="AF117" s="192">
        <v>0.112211</v>
      </c>
      <c r="AG117" s="193">
        <v>1.74638697</v>
      </c>
      <c r="AH117" s="194">
        <v>0.0642532279085889</v>
      </c>
      <c r="AI117" s="195">
        <v>-1.63417597</v>
      </c>
      <c r="AJ117" s="196">
        <v>0.312985</v>
      </c>
      <c r="AK117" s="192">
        <v>0</v>
      </c>
      <c r="AL117" s="193">
        <v>0</v>
      </c>
      <c r="AM117" s="177" t="s">
        <v>29</v>
      </c>
      <c r="AN117" s="195">
        <v>0</v>
      </c>
      <c r="AO117" s="196">
        <v>0.0301</v>
      </c>
      <c r="AP117" s="192">
        <v>0</v>
      </c>
      <c r="AQ117" s="193">
        <v>0</v>
      </c>
      <c r="AR117" s="177" t="s">
        <v>29</v>
      </c>
      <c r="AS117" s="195">
        <v>0</v>
      </c>
      <c r="AT117" s="196">
        <v>0</v>
      </c>
      <c r="AU117" s="192">
        <v>8.276562</v>
      </c>
      <c r="AV117" s="193">
        <v>1.44999915</v>
      </c>
      <c r="AW117" s="194">
        <v>5.707977139159</v>
      </c>
      <c r="AX117" s="195">
        <v>6.82656284999999</v>
      </c>
      <c r="AY117" s="196">
        <v>2.273871</v>
      </c>
      <c r="AZ117" s="310">
        <v>0.377189651213043</v>
      </c>
      <c r="BA117" s="177">
        <v>0.101397407441595</v>
      </c>
      <c r="BB117" s="177">
        <v>3.71991415490878</v>
      </c>
      <c r="BC117" s="194">
        <v>0.275792243771448</v>
      </c>
      <c r="BD117" s="249">
        <v>0.157086473341245</v>
      </c>
      <c r="BE117" s="318">
        <v>0.333333333333333</v>
      </c>
      <c r="BF117" s="193">
        <v>0.333333333333333</v>
      </c>
      <c r="BG117" s="177">
        <v>1</v>
      </c>
      <c r="BH117" s="193">
        <v>0</v>
      </c>
      <c r="BI117" s="274">
        <v>1</v>
      </c>
      <c r="BJ117" s="318">
        <v>65.828121</v>
      </c>
      <c r="BK117" s="193">
        <v>42.90048</v>
      </c>
      <c r="BL117" s="177">
        <v>1.53443786642947</v>
      </c>
      <c r="BM117" s="274">
        <v>22.927641</v>
      </c>
      <c r="BN117" s="310">
        <v>0.063915951664487</v>
      </c>
      <c r="BO117" s="177">
        <v>0.106478996039205</v>
      </c>
      <c r="BP117" s="177">
        <v>0.60026816594846</v>
      </c>
      <c r="BQ117" s="177">
        <v>-0.0425630443747182</v>
      </c>
      <c r="BR117" s="249">
        <v>0.145281798309698</v>
      </c>
      <c r="BS117" s="323">
        <v>15.6455465960874</v>
      </c>
      <c r="BT117" s="286">
        <v>9.39152356049454</v>
      </c>
      <c r="BU117" s="177">
        <v>1.66592209403599</v>
      </c>
      <c r="BV117" s="177">
        <v>6.25402303559284</v>
      </c>
      <c r="BW117" s="274">
        <v>6.88317471035357</v>
      </c>
      <c r="BX117" s="323">
        <v>5.90133826361561</v>
      </c>
      <c r="BY117" s="286">
        <v>0.952276140960807</v>
      </c>
      <c r="BZ117" s="177">
        <v>6.19708717857975</v>
      </c>
      <c r="CA117" s="177">
        <v>4.94906212265481</v>
      </c>
      <c r="CB117" s="274">
        <v>1.08125364064109</v>
      </c>
    </row>
    <row r="118" s="159" customFormat="1" outlineLevel="1" spans="1:80">
      <c r="A118" s="203" t="s">
        <v>140</v>
      </c>
      <c r="B118" s="192">
        <v>64.365717</v>
      </c>
      <c r="C118" s="193">
        <v>57.33072</v>
      </c>
      <c r="D118" s="194">
        <v>1.12270902929529</v>
      </c>
      <c r="E118" s="195">
        <v>7.03499699999999</v>
      </c>
      <c r="F118" s="196">
        <v>52.102804</v>
      </c>
      <c r="G118" s="192">
        <v>0</v>
      </c>
      <c r="H118" s="193">
        <v>0</v>
      </c>
      <c r="I118" s="194" t="s">
        <v>29</v>
      </c>
      <c r="J118" s="195">
        <v>0</v>
      </c>
      <c r="K118" s="196">
        <v>0</v>
      </c>
      <c r="L118" s="192">
        <v>42.501419</v>
      </c>
      <c r="M118" s="193">
        <v>39.07661875</v>
      </c>
      <c r="N118" s="194">
        <v>1.08764320863867</v>
      </c>
      <c r="O118" s="195">
        <v>3.42480025</v>
      </c>
      <c r="P118" s="196">
        <v>35.754439</v>
      </c>
      <c r="Q118" s="192">
        <v>21.864298</v>
      </c>
      <c r="R118" s="193">
        <v>18.25410125</v>
      </c>
      <c r="S118" s="194">
        <v>1.19777455490995</v>
      </c>
      <c r="T118" s="195">
        <v>3.61019674999999</v>
      </c>
      <c r="U118" s="196">
        <v>16.348365</v>
      </c>
      <c r="V118" s="230">
        <v>0.33968856433309</v>
      </c>
      <c r="W118" s="177">
        <v>0.318400000034885</v>
      </c>
      <c r="X118" s="177">
        <v>1.06686106876844</v>
      </c>
      <c r="Y118" s="248">
        <v>0.0212885642982051</v>
      </c>
      <c r="Z118" s="249">
        <v>0.31377130873801</v>
      </c>
      <c r="AA118" s="192">
        <v>3.936149</v>
      </c>
      <c r="AB118" s="193">
        <v>4.27109336</v>
      </c>
      <c r="AC118" s="194">
        <v>0.92157877813282</v>
      </c>
      <c r="AD118" s="195">
        <v>-0.334944359999998</v>
      </c>
      <c r="AE118" s="196">
        <v>3.882357</v>
      </c>
      <c r="AF118" s="192">
        <v>0.083779</v>
      </c>
      <c r="AG118" s="193">
        <v>0.13400192</v>
      </c>
      <c r="AH118" s="194">
        <v>0.62520745971401</v>
      </c>
      <c r="AI118" s="195">
        <v>-0.05022292</v>
      </c>
      <c r="AJ118" s="196">
        <v>3.466474</v>
      </c>
      <c r="AK118" s="192">
        <v>0.062</v>
      </c>
      <c r="AL118" s="193">
        <v>0</v>
      </c>
      <c r="AM118" s="177" t="s">
        <v>29</v>
      </c>
      <c r="AN118" s="195">
        <v>0.062</v>
      </c>
      <c r="AO118" s="196">
        <v>0.0432</v>
      </c>
      <c r="AP118" s="192">
        <v>0</v>
      </c>
      <c r="AQ118" s="193">
        <v>0</v>
      </c>
      <c r="AR118" s="177" t="s">
        <v>29</v>
      </c>
      <c r="AS118" s="195">
        <v>0</v>
      </c>
      <c r="AT118" s="196">
        <v>0</v>
      </c>
      <c r="AU118" s="192">
        <v>17.90637</v>
      </c>
      <c r="AV118" s="193">
        <v>13.84900597</v>
      </c>
      <c r="AW118" s="194">
        <v>1.29297149837246</v>
      </c>
      <c r="AX118" s="195">
        <v>4.05736402999998</v>
      </c>
      <c r="AY118" s="196">
        <v>9.042734</v>
      </c>
      <c r="AZ118" s="310">
        <v>0.278197320477297</v>
      </c>
      <c r="BA118" s="177">
        <v>0.241563440507986</v>
      </c>
      <c r="BB118" s="177">
        <v>1.15165324641954</v>
      </c>
      <c r="BC118" s="194">
        <v>0.0366338799693107</v>
      </c>
      <c r="BD118" s="249">
        <v>0.17355561132564</v>
      </c>
      <c r="BE118" s="318">
        <v>0.666666666666667</v>
      </c>
      <c r="BF118" s="193">
        <v>0.666666666666667</v>
      </c>
      <c r="BG118" s="177">
        <v>1</v>
      </c>
      <c r="BH118" s="193">
        <v>0</v>
      </c>
      <c r="BI118" s="274">
        <v>2</v>
      </c>
      <c r="BJ118" s="318">
        <v>96.5485755</v>
      </c>
      <c r="BK118" s="193">
        <v>85.99608</v>
      </c>
      <c r="BL118" s="177">
        <v>1.12270902929529</v>
      </c>
      <c r="BM118" s="274">
        <v>10.5524955</v>
      </c>
      <c r="BN118" s="310">
        <v>0.0611528805000339</v>
      </c>
      <c r="BO118" s="177">
        <v>0.0744992101965578</v>
      </c>
      <c r="BP118" s="177">
        <v>0.820852735736244</v>
      </c>
      <c r="BQ118" s="177">
        <v>-0.0133463296965239</v>
      </c>
      <c r="BR118" s="249">
        <v>0.0745133985495291</v>
      </c>
      <c r="BS118" s="323">
        <v>16.3524594724437</v>
      </c>
      <c r="BT118" s="286">
        <v>13.4229610939715</v>
      </c>
      <c r="BU118" s="177">
        <v>1.21824531546828</v>
      </c>
      <c r="BV118" s="177">
        <v>2.92949837847224</v>
      </c>
      <c r="BW118" s="274">
        <v>13.4204051816976</v>
      </c>
      <c r="BX118" s="323">
        <v>4.54921040844744</v>
      </c>
      <c r="BY118" s="286">
        <v>3.2424966636646</v>
      </c>
      <c r="BZ118" s="177">
        <v>1.40299617249445</v>
      </c>
      <c r="CA118" s="177">
        <v>1.30671374478284</v>
      </c>
      <c r="CB118" s="274">
        <v>2.32918662554732</v>
      </c>
    </row>
    <row r="119" s="164" customFormat="1" outlineLevel="1" spans="1:82">
      <c r="A119" s="203" t="s">
        <v>141</v>
      </c>
      <c r="B119" s="192">
        <v>200.315561</v>
      </c>
      <c r="C119" s="193">
        <v>172.99008</v>
      </c>
      <c r="D119" s="194">
        <v>1.15795981480557</v>
      </c>
      <c r="E119" s="195">
        <v>27.325481</v>
      </c>
      <c r="F119" s="196">
        <v>187.30951</v>
      </c>
      <c r="G119" s="192">
        <v>0</v>
      </c>
      <c r="H119" s="193">
        <v>0</v>
      </c>
      <c r="I119" s="194" t="s">
        <v>29</v>
      </c>
      <c r="J119" s="195">
        <v>0</v>
      </c>
      <c r="K119" s="196">
        <v>0</v>
      </c>
      <c r="L119" s="192">
        <v>149.643691</v>
      </c>
      <c r="M119" s="193">
        <v>118.34251373</v>
      </c>
      <c r="N119" s="194">
        <v>1.26449647116178</v>
      </c>
      <c r="O119" s="195">
        <v>31.30117727</v>
      </c>
      <c r="P119" s="196">
        <v>127.756453</v>
      </c>
      <c r="Q119" s="192">
        <v>50.67187</v>
      </c>
      <c r="R119" s="193">
        <v>54.64756627</v>
      </c>
      <c r="S119" s="194">
        <v>0.92724842950266</v>
      </c>
      <c r="T119" s="195">
        <v>-3.97569626999996</v>
      </c>
      <c r="U119" s="196">
        <v>59.553057</v>
      </c>
      <c r="V119" s="230">
        <v>0.252960228087323</v>
      </c>
      <c r="W119" s="177">
        <v>0.315899999988438</v>
      </c>
      <c r="X119" s="177">
        <v>0.800760456146188</v>
      </c>
      <c r="Y119" s="248">
        <v>-0.0629397719011157</v>
      </c>
      <c r="Z119" s="249">
        <v>0.317939313385636</v>
      </c>
      <c r="AA119" s="192">
        <v>14.63746</v>
      </c>
      <c r="AB119" s="193">
        <v>16.96409056</v>
      </c>
      <c r="AC119" s="194">
        <v>0.862849673445742</v>
      </c>
      <c r="AD119" s="195">
        <v>-2.32663056</v>
      </c>
      <c r="AE119" s="196">
        <v>15.118345</v>
      </c>
      <c r="AF119" s="192">
        <v>6.831433</v>
      </c>
      <c r="AG119" s="193">
        <v>3.39392578</v>
      </c>
      <c r="AH119" s="194">
        <v>2.01284101150851</v>
      </c>
      <c r="AI119" s="195">
        <v>3.43750722</v>
      </c>
      <c r="AJ119" s="196">
        <v>5.400082</v>
      </c>
      <c r="AK119" s="192">
        <v>0.1315</v>
      </c>
      <c r="AL119" s="193">
        <v>0</v>
      </c>
      <c r="AM119" s="177" t="s">
        <v>29</v>
      </c>
      <c r="AN119" s="195">
        <v>0.1315</v>
      </c>
      <c r="AO119" s="196">
        <v>0</v>
      </c>
      <c r="AP119" s="192">
        <v>0.000874</v>
      </c>
      <c r="AQ119" s="193">
        <v>0</v>
      </c>
      <c r="AR119" s="177" t="s">
        <v>29</v>
      </c>
      <c r="AS119" s="195">
        <v>0.000874</v>
      </c>
      <c r="AT119" s="196">
        <v>0</v>
      </c>
      <c r="AU119" s="192">
        <v>29.333603</v>
      </c>
      <c r="AV119" s="193">
        <v>34.28954993</v>
      </c>
      <c r="AW119" s="194">
        <v>0.85546771712906</v>
      </c>
      <c r="AX119" s="195">
        <v>-4.95594692999997</v>
      </c>
      <c r="AY119" s="196">
        <v>39.03463</v>
      </c>
      <c r="AZ119" s="266">
        <v>0.146436966022824</v>
      </c>
      <c r="BA119" s="177">
        <v>0.198216856885666</v>
      </c>
      <c r="BB119" s="177">
        <v>0.738771506740674</v>
      </c>
      <c r="BC119" s="194">
        <v>-0.051779890862842</v>
      </c>
      <c r="BD119" s="249">
        <v>0.20839641297444</v>
      </c>
      <c r="BE119" s="318">
        <v>2.66666666666667</v>
      </c>
      <c r="BF119" s="193">
        <v>2.66666666666667</v>
      </c>
      <c r="BG119" s="177">
        <v>1</v>
      </c>
      <c r="BH119" s="193">
        <v>0</v>
      </c>
      <c r="BI119" s="274">
        <v>8</v>
      </c>
      <c r="BJ119" s="318">
        <v>75.118335375</v>
      </c>
      <c r="BK119" s="193">
        <v>64.87128</v>
      </c>
      <c r="BL119" s="177">
        <v>1.15795981480557</v>
      </c>
      <c r="BM119" s="274">
        <v>10.247055375</v>
      </c>
      <c r="BN119" s="310">
        <v>0.0730720066225908</v>
      </c>
      <c r="BO119" s="177">
        <v>0.0980639500253425</v>
      </c>
      <c r="BP119" s="177">
        <v>0.745146474353796</v>
      </c>
      <c r="BQ119" s="177">
        <v>-0.0249919434027517</v>
      </c>
      <c r="BR119" s="249">
        <v>0.0807131736130215</v>
      </c>
      <c r="BS119" s="323">
        <v>13.6851312317848</v>
      </c>
      <c r="BT119" s="286">
        <v>10.1974272884334</v>
      </c>
      <c r="BU119" s="177">
        <v>1.34201802520399</v>
      </c>
      <c r="BV119" s="177">
        <v>3.48770394335132</v>
      </c>
      <c r="BW119" s="274">
        <v>12.3895512372551</v>
      </c>
      <c r="BX119" s="323">
        <v>2.00400909720676</v>
      </c>
      <c r="BY119" s="286">
        <v>2.0213019854334</v>
      </c>
      <c r="BZ119" s="177">
        <v>0.991444678553099</v>
      </c>
      <c r="CA119" s="177">
        <v>-0.0172928882266423</v>
      </c>
      <c r="CB119" s="274">
        <v>2.58193803620701</v>
      </c>
      <c r="CC119" s="159"/>
      <c r="CD119" s="159"/>
    </row>
    <row r="120" s="164" customFormat="1" outlineLevel="1" spans="1:82">
      <c r="A120" s="203" t="s">
        <v>142</v>
      </c>
      <c r="B120" s="192">
        <v>41.295995</v>
      </c>
      <c r="C120" s="193">
        <v>48.82176</v>
      </c>
      <c r="D120" s="194">
        <v>0.845852238837764</v>
      </c>
      <c r="E120" s="195">
        <v>-7.52576499999999</v>
      </c>
      <c r="F120" s="196">
        <v>50.084471</v>
      </c>
      <c r="G120" s="192">
        <v>0</v>
      </c>
      <c r="H120" s="193">
        <v>0</v>
      </c>
      <c r="I120" s="194" t="s">
        <v>29</v>
      </c>
      <c r="J120" s="195">
        <v>0</v>
      </c>
      <c r="K120" s="196">
        <v>0</v>
      </c>
      <c r="L120" s="192">
        <v>26.646142</v>
      </c>
      <c r="M120" s="193">
        <v>33.23785421</v>
      </c>
      <c r="N120" s="194">
        <v>0.801680572748381</v>
      </c>
      <c r="O120" s="195">
        <v>-6.59171221</v>
      </c>
      <c r="P120" s="196">
        <v>34.650301</v>
      </c>
      <c r="Q120" s="192">
        <v>14.649853</v>
      </c>
      <c r="R120" s="193">
        <v>15.58390579</v>
      </c>
      <c r="S120" s="194">
        <v>0.940062985326864</v>
      </c>
      <c r="T120" s="195">
        <v>-0.934052789999996</v>
      </c>
      <c r="U120" s="196">
        <v>15.43417</v>
      </c>
      <c r="V120" s="230">
        <v>0.354752391848168</v>
      </c>
      <c r="W120" s="177">
        <v>0.319199999959035</v>
      </c>
      <c r="X120" s="177">
        <v>1.11137967385243</v>
      </c>
      <c r="Y120" s="248">
        <v>0.0355523918891337</v>
      </c>
      <c r="Z120" s="249">
        <v>0.30816278363008</v>
      </c>
      <c r="AA120" s="192">
        <v>4.64638</v>
      </c>
      <c r="AB120" s="193">
        <v>5.06778936</v>
      </c>
      <c r="AC120" s="194">
        <v>0.916845525718535</v>
      </c>
      <c r="AD120" s="195">
        <v>-0.421409360000001</v>
      </c>
      <c r="AE120" s="196">
        <v>4.607894</v>
      </c>
      <c r="AF120" s="192">
        <v>5.676499</v>
      </c>
      <c r="AG120" s="193">
        <v>5.12424003</v>
      </c>
      <c r="AH120" s="194">
        <v>1.10777382924429</v>
      </c>
      <c r="AI120" s="195">
        <v>0.55225897</v>
      </c>
      <c r="AJ120" s="196">
        <v>-5.939414</v>
      </c>
      <c r="AK120" s="192">
        <v>0.245</v>
      </c>
      <c r="AL120" s="193">
        <v>0</v>
      </c>
      <c r="AM120" s="177" t="s">
        <v>29</v>
      </c>
      <c r="AN120" s="195">
        <v>0.245</v>
      </c>
      <c r="AO120" s="196">
        <v>0.15</v>
      </c>
      <c r="AP120" s="192">
        <v>0</v>
      </c>
      <c r="AQ120" s="193">
        <v>0</v>
      </c>
      <c r="AR120" s="177" t="s">
        <v>29</v>
      </c>
      <c r="AS120" s="195">
        <v>0</v>
      </c>
      <c r="AT120" s="196">
        <v>0</v>
      </c>
      <c r="AU120" s="192">
        <v>4.57197400000001</v>
      </c>
      <c r="AV120" s="193">
        <v>5.39187640000001</v>
      </c>
      <c r="AW120" s="194">
        <v>0.847937463848393</v>
      </c>
      <c r="AX120" s="195">
        <v>-0.819902399999997</v>
      </c>
      <c r="AY120" s="196">
        <v>16.91569</v>
      </c>
      <c r="AZ120" s="230">
        <v>0.110712285779771</v>
      </c>
      <c r="BA120" s="177">
        <v>0.11044002510356</v>
      </c>
      <c r="BB120" s="177">
        <v>1.00246523555165</v>
      </c>
      <c r="BC120" s="248">
        <v>0.000272260676210848</v>
      </c>
      <c r="BD120" s="249">
        <v>0.337743209866387</v>
      </c>
      <c r="BE120" s="192">
        <v>0.666666666666667</v>
      </c>
      <c r="BF120" s="193">
        <v>0.666666666666667</v>
      </c>
      <c r="BG120" s="177">
        <v>1</v>
      </c>
      <c r="BH120" s="193">
        <v>0</v>
      </c>
      <c r="BI120" s="274">
        <v>2</v>
      </c>
      <c r="BJ120" s="192">
        <v>61.9439925</v>
      </c>
      <c r="BK120" s="193">
        <v>73.23264</v>
      </c>
      <c r="BL120" s="177">
        <v>0.845852238837764</v>
      </c>
      <c r="BM120" s="274">
        <v>-11.2886475</v>
      </c>
      <c r="BN120" s="230">
        <v>0.112514058566696</v>
      </c>
      <c r="BO120" s="177">
        <v>0.103801857204656</v>
      </c>
      <c r="BP120" s="177">
        <v>1.08393107403525</v>
      </c>
      <c r="BQ120" s="177">
        <v>0.00871220136204004</v>
      </c>
      <c r="BR120" s="249">
        <v>0.092002449222235</v>
      </c>
      <c r="BS120" s="285">
        <v>8.88777822735119</v>
      </c>
      <c r="BT120" s="286">
        <v>9.63373899975985</v>
      </c>
      <c r="BU120" s="177">
        <v>0.922567886422161</v>
      </c>
      <c r="BV120" s="299">
        <v>-0.745960772408658</v>
      </c>
      <c r="BW120" s="274">
        <v>10.869275855738</v>
      </c>
      <c r="BX120" s="285">
        <v>0.983986243053734</v>
      </c>
      <c r="BY120" s="286">
        <v>1.06395037697463</v>
      </c>
      <c r="BZ120" s="177">
        <v>0.924842233574583</v>
      </c>
      <c r="CA120" s="299">
        <v>-0.0799641339208931</v>
      </c>
      <c r="CB120" s="274">
        <v>3.67102411644018</v>
      </c>
      <c r="CC120" s="159"/>
      <c r="CD120" s="159"/>
    </row>
    <row r="121" s="159" customFormat="1" outlineLevel="1" spans="1:80">
      <c r="A121" s="203" t="s">
        <v>148</v>
      </c>
      <c r="B121" s="192">
        <v>9.87476</v>
      </c>
      <c r="C121" s="193">
        <v>0</v>
      </c>
      <c r="D121" s="308" t="s">
        <v>29</v>
      </c>
      <c r="E121" s="195">
        <v>9.87476</v>
      </c>
      <c r="F121" s="196">
        <v>0</v>
      </c>
      <c r="G121" s="192">
        <v>0</v>
      </c>
      <c r="H121" s="193">
        <v>0</v>
      </c>
      <c r="I121" s="308" t="s">
        <v>29</v>
      </c>
      <c r="J121" s="195">
        <v>0</v>
      </c>
      <c r="K121" s="196">
        <v>0</v>
      </c>
      <c r="L121" s="192">
        <v>6.328655</v>
      </c>
      <c r="M121" s="193">
        <v>0</v>
      </c>
      <c r="N121" s="308" t="s">
        <v>29</v>
      </c>
      <c r="O121" s="195">
        <v>6.328655</v>
      </c>
      <c r="P121" s="196">
        <v>0</v>
      </c>
      <c r="Q121" s="192">
        <v>3.546105</v>
      </c>
      <c r="R121" s="193">
        <v>0</v>
      </c>
      <c r="S121" s="308" t="s">
        <v>29</v>
      </c>
      <c r="T121" s="195">
        <v>3.546105</v>
      </c>
      <c r="U121" s="196">
        <v>0</v>
      </c>
      <c r="V121" s="313">
        <v>0.359107968193657</v>
      </c>
      <c r="W121" s="314" t="s">
        <v>29</v>
      </c>
      <c r="X121" s="314" t="s">
        <v>29</v>
      </c>
      <c r="Y121" s="308" t="s">
        <v>29</v>
      </c>
      <c r="Z121" s="316" t="s">
        <v>29</v>
      </c>
      <c r="AA121" s="192">
        <v>1.263481</v>
      </c>
      <c r="AB121" s="193">
        <v>0</v>
      </c>
      <c r="AC121" s="308" t="s">
        <v>29</v>
      </c>
      <c r="AD121" s="195">
        <v>1.263481</v>
      </c>
      <c r="AE121" s="196">
        <v>0</v>
      </c>
      <c r="AF121" s="192">
        <v>1e-6</v>
      </c>
      <c r="AG121" s="193">
        <v>0</v>
      </c>
      <c r="AH121" s="308" t="s">
        <v>29</v>
      </c>
      <c r="AI121" s="195">
        <v>1e-6</v>
      </c>
      <c r="AJ121" s="196">
        <v>0</v>
      </c>
      <c r="AK121" s="192">
        <v>0</v>
      </c>
      <c r="AL121" s="193">
        <v>0</v>
      </c>
      <c r="AM121" s="177" t="s">
        <v>29</v>
      </c>
      <c r="AN121" s="195">
        <v>0</v>
      </c>
      <c r="AO121" s="196">
        <v>0</v>
      </c>
      <c r="AP121" s="192">
        <v>0</v>
      </c>
      <c r="AQ121" s="193">
        <v>0</v>
      </c>
      <c r="AR121" s="177" t="s">
        <v>29</v>
      </c>
      <c r="AS121" s="195">
        <v>0</v>
      </c>
      <c r="AT121" s="196">
        <v>0</v>
      </c>
      <c r="AU121" s="192">
        <v>2.282623</v>
      </c>
      <c r="AV121" s="193">
        <v>0</v>
      </c>
      <c r="AW121" s="308" t="s">
        <v>29</v>
      </c>
      <c r="AX121" s="195">
        <v>2.282623</v>
      </c>
      <c r="AY121" s="196">
        <v>0</v>
      </c>
      <c r="AZ121" s="313">
        <v>0.231157314203079</v>
      </c>
      <c r="BA121" s="314" t="s">
        <v>29</v>
      </c>
      <c r="BB121" s="314" t="s">
        <v>29</v>
      </c>
      <c r="BC121" s="308" t="s">
        <v>29</v>
      </c>
      <c r="BD121" s="316" t="s">
        <v>29</v>
      </c>
      <c r="BE121" s="320">
        <v>0.25</v>
      </c>
      <c r="BF121" s="321">
        <v>0</v>
      </c>
      <c r="BG121" s="314" t="s">
        <v>29</v>
      </c>
      <c r="BH121" s="193">
        <v>0.25</v>
      </c>
      <c r="BI121" s="322">
        <v>0</v>
      </c>
      <c r="BJ121" s="320">
        <v>39.49904</v>
      </c>
      <c r="BK121" s="321" t="s">
        <v>29</v>
      </c>
      <c r="BL121" s="314" t="s">
        <v>29</v>
      </c>
      <c r="BM121" s="322" t="s">
        <v>29</v>
      </c>
      <c r="BN121" s="313">
        <v>0.127950552722294</v>
      </c>
      <c r="BO121" s="314" t="s">
        <v>29</v>
      </c>
      <c r="BP121" s="314" t="s">
        <v>29</v>
      </c>
      <c r="BQ121" s="314" t="s">
        <v>29</v>
      </c>
      <c r="BR121" s="316" t="s">
        <v>29</v>
      </c>
      <c r="BS121" s="326">
        <v>7.8155191886542</v>
      </c>
      <c r="BT121" s="327" t="s">
        <v>29</v>
      </c>
      <c r="BU121" s="314" t="s">
        <v>29</v>
      </c>
      <c r="BV121" s="314" t="s">
        <v>29</v>
      </c>
      <c r="BW121" s="322" t="s">
        <v>29</v>
      </c>
      <c r="BX121" s="326">
        <v>1.80661442475194</v>
      </c>
      <c r="BY121" s="327" t="s">
        <v>29</v>
      </c>
      <c r="BZ121" s="314" t="s">
        <v>29</v>
      </c>
      <c r="CA121" s="314" t="s">
        <v>29</v>
      </c>
      <c r="CB121" s="322" t="s">
        <v>29</v>
      </c>
    </row>
    <row r="122" s="164" customFormat="1" outlineLevel="3" spans="1:82">
      <c r="A122" s="203" t="s">
        <v>143</v>
      </c>
      <c r="B122" s="192">
        <v>0</v>
      </c>
      <c r="C122" s="193">
        <v>0</v>
      </c>
      <c r="D122" s="194" t="s">
        <v>29</v>
      </c>
      <c r="E122" s="195">
        <v>0</v>
      </c>
      <c r="F122" s="196">
        <v>0</v>
      </c>
      <c r="G122" s="192">
        <v>0</v>
      </c>
      <c r="H122" s="193">
        <v>0</v>
      </c>
      <c r="I122" s="194" t="s">
        <v>29</v>
      </c>
      <c r="J122" s="195">
        <v>0</v>
      </c>
      <c r="K122" s="196">
        <v>0</v>
      </c>
      <c r="L122" s="192">
        <v>0</v>
      </c>
      <c r="M122" s="193">
        <v>0</v>
      </c>
      <c r="N122" s="194" t="s">
        <v>29</v>
      </c>
      <c r="O122" s="195">
        <v>0</v>
      </c>
      <c r="P122" s="196">
        <v>0</v>
      </c>
      <c r="Q122" s="192">
        <v>0</v>
      </c>
      <c r="R122" s="193">
        <v>0</v>
      </c>
      <c r="S122" s="194" t="s">
        <v>29</v>
      </c>
      <c r="T122" s="195">
        <v>0</v>
      </c>
      <c r="U122" s="196">
        <v>0</v>
      </c>
      <c r="V122" s="230" t="s">
        <v>29</v>
      </c>
      <c r="W122" s="177" t="s">
        <v>29</v>
      </c>
      <c r="X122" s="177" t="s">
        <v>29</v>
      </c>
      <c r="Y122" s="248" t="s">
        <v>29</v>
      </c>
      <c r="Z122" s="249" t="s">
        <v>29</v>
      </c>
      <c r="AA122" s="192">
        <v>0</v>
      </c>
      <c r="AB122" s="193">
        <v>0</v>
      </c>
      <c r="AC122" s="194" t="s">
        <v>29</v>
      </c>
      <c r="AD122" s="195">
        <v>0</v>
      </c>
      <c r="AE122" s="196">
        <v>0</v>
      </c>
      <c r="AF122" s="192">
        <v>0</v>
      </c>
      <c r="AG122" s="193">
        <v>0</v>
      </c>
      <c r="AH122" s="194" t="s">
        <v>29</v>
      </c>
      <c r="AI122" s="195">
        <v>0</v>
      </c>
      <c r="AJ122" s="196">
        <v>0</v>
      </c>
      <c r="AK122" s="192">
        <v>0</v>
      </c>
      <c r="AL122" s="193">
        <v>0</v>
      </c>
      <c r="AM122" s="177" t="s">
        <v>29</v>
      </c>
      <c r="AN122" s="195">
        <v>0</v>
      </c>
      <c r="AO122" s="196">
        <v>0</v>
      </c>
      <c r="AP122" s="192">
        <v>0</v>
      </c>
      <c r="AQ122" s="193">
        <v>0</v>
      </c>
      <c r="AR122" s="177" t="s">
        <v>29</v>
      </c>
      <c r="AS122" s="195">
        <v>0</v>
      </c>
      <c r="AT122" s="196">
        <v>0</v>
      </c>
      <c r="AU122" s="192">
        <v>0</v>
      </c>
      <c r="AV122" s="193">
        <v>0</v>
      </c>
      <c r="AW122" s="194" t="s">
        <v>29</v>
      </c>
      <c r="AX122" s="195">
        <v>0</v>
      </c>
      <c r="AY122" s="196">
        <v>0</v>
      </c>
      <c r="AZ122" s="230" t="s">
        <v>29</v>
      </c>
      <c r="BA122" s="177" t="s">
        <v>29</v>
      </c>
      <c r="BB122" s="177" t="s">
        <v>29</v>
      </c>
      <c r="BC122" s="248" t="s">
        <v>29</v>
      </c>
      <c r="BD122" s="249" t="s">
        <v>29</v>
      </c>
      <c r="BE122" s="192">
        <v>0</v>
      </c>
      <c r="BF122" s="193">
        <v>0</v>
      </c>
      <c r="BG122" s="177" t="s">
        <v>29</v>
      </c>
      <c r="BH122" s="193">
        <v>0</v>
      </c>
      <c r="BI122" s="274">
        <v>0</v>
      </c>
      <c r="BJ122" s="192" t="s">
        <v>29</v>
      </c>
      <c r="BK122" s="193" t="s">
        <v>29</v>
      </c>
      <c r="BL122" s="177" t="s">
        <v>29</v>
      </c>
      <c r="BM122" s="274" t="s">
        <v>29</v>
      </c>
      <c r="BN122" s="230" t="s">
        <v>29</v>
      </c>
      <c r="BO122" s="177" t="s">
        <v>29</v>
      </c>
      <c r="BP122" s="177" t="s">
        <v>29</v>
      </c>
      <c r="BQ122" s="177" t="s">
        <v>29</v>
      </c>
      <c r="BR122" s="249" t="s">
        <v>29</v>
      </c>
      <c r="BS122" s="285" t="s">
        <v>29</v>
      </c>
      <c r="BT122" s="286" t="s">
        <v>29</v>
      </c>
      <c r="BU122" s="177" t="s">
        <v>29</v>
      </c>
      <c r="BV122" s="299" t="s">
        <v>29</v>
      </c>
      <c r="BW122" s="274" t="s">
        <v>29</v>
      </c>
      <c r="BX122" s="285" t="s">
        <v>29</v>
      </c>
      <c r="BY122" s="286" t="s">
        <v>29</v>
      </c>
      <c r="BZ122" s="177" t="s">
        <v>29</v>
      </c>
      <c r="CA122" s="299" t="s">
        <v>29</v>
      </c>
      <c r="CB122" s="274" t="s">
        <v>29</v>
      </c>
      <c r="CC122" s="159"/>
      <c r="CD122" s="159"/>
    </row>
    <row r="123" s="163" customFormat="1" spans="1:81">
      <c r="A123" s="197" t="s">
        <v>144</v>
      </c>
      <c r="B123" s="198">
        <v>607.567675</v>
      </c>
      <c r="C123" s="199">
        <v>491.67619008</v>
      </c>
      <c r="D123" s="200">
        <v>1.23570692919082</v>
      </c>
      <c r="E123" s="199">
        <v>115.89148492</v>
      </c>
      <c r="F123" s="201">
        <v>492.209561</v>
      </c>
      <c r="G123" s="198">
        <v>0</v>
      </c>
      <c r="H123" s="199">
        <v>0</v>
      </c>
      <c r="I123" s="200" t="s">
        <v>29</v>
      </c>
      <c r="J123" s="199">
        <v>0</v>
      </c>
      <c r="K123" s="201">
        <v>0</v>
      </c>
      <c r="L123" s="198">
        <v>419.635947</v>
      </c>
      <c r="M123" s="199">
        <v>333.59359382</v>
      </c>
      <c r="N123" s="200">
        <v>1.25792567595416</v>
      </c>
      <c r="O123" s="199">
        <v>86.04235318</v>
      </c>
      <c r="P123" s="201">
        <v>333.732806</v>
      </c>
      <c r="Q123" s="198">
        <v>187.931728</v>
      </c>
      <c r="R123" s="199">
        <v>158.08259626</v>
      </c>
      <c r="S123" s="200">
        <v>1.18881984763779</v>
      </c>
      <c r="T123" s="199">
        <v>29.84913174</v>
      </c>
      <c r="U123" s="201">
        <v>158.476755</v>
      </c>
      <c r="V123" s="231">
        <v>0.309318180892359</v>
      </c>
      <c r="W123" s="232">
        <v>0.32151769690999</v>
      </c>
      <c r="X123" s="232">
        <v>0.962056471121569</v>
      </c>
      <c r="Y123" s="200">
        <v>-0.0121995160176308</v>
      </c>
      <c r="Z123" s="250">
        <v>0.321970086639581</v>
      </c>
      <c r="AA123" s="198">
        <v>41.909161</v>
      </c>
      <c r="AB123" s="199">
        <v>43.7850654</v>
      </c>
      <c r="AC123" s="200">
        <v>0.957156523968559</v>
      </c>
      <c r="AD123" s="199">
        <v>-1.87590439999999</v>
      </c>
      <c r="AE123" s="201">
        <v>38.854637</v>
      </c>
      <c r="AF123" s="198">
        <v>16.642647</v>
      </c>
      <c r="AG123" s="199">
        <v>11.70199576</v>
      </c>
      <c r="AH123" s="200">
        <v>1.4222058648225</v>
      </c>
      <c r="AI123" s="199">
        <v>4.94065124</v>
      </c>
      <c r="AJ123" s="201">
        <v>7.712013</v>
      </c>
      <c r="AK123" s="198">
        <v>0.56458</v>
      </c>
      <c r="AL123" s="199">
        <v>0</v>
      </c>
      <c r="AM123" s="232" t="s">
        <v>29</v>
      </c>
      <c r="AN123" s="199">
        <v>0.56458</v>
      </c>
      <c r="AO123" s="201">
        <v>0.2984</v>
      </c>
      <c r="AP123" s="198">
        <v>0.000874</v>
      </c>
      <c r="AQ123" s="199">
        <v>0</v>
      </c>
      <c r="AR123" s="232" t="s">
        <v>29</v>
      </c>
      <c r="AS123" s="199">
        <v>0.000874</v>
      </c>
      <c r="AT123" s="201">
        <v>0</v>
      </c>
      <c r="AU123" s="198">
        <v>129.943626</v>
      </c>
      <c r="AV123" s="199">
        <v>102.5955351</v>
      </c>
      <c r="AW123" s="200">
        <v>1.26656219369921</v>
      </c>
      <c r="AX123" s="199">
        <v>27.3480909</v>
      </c>
      <c r="AY123" s="201">
        <v>112.208505</v>
      </c>
      <c r="AZ123" s="231">
        <v>0.213875147324123</v>
      </c>
      <c r="BA123" s="232">
        <v>0.208664843183289</v>
      </c>
      <c r="BB123" s="232">
        <v>1.02496972686605</v>
      </c>
      <c r="BC123" s="200">
        <v>0.00521030414083465</v>
      </c>
      <c r="BD123" s="250">
        <v>0.227968966657273</v>
      </c>
      <c r="BE123" s="198">
        <v>7.25</v>
      </c>
      <c r="BF123" s="199">
        <v>7</v>
      </c>
      <c r="BG123" s="232">
        <v>1.03571428571429</v>
      </c>
      <c r="BH123" s="199">
        <v>0.25</v>
      </c>
      <c r="BI123" s="275">
        <v>20.33333334</v>
      </c>
      <c r="BJ123" s="198">
        <v>83.8024379310345</v>
      </c>
      <c r="BK123" s="199">
        <v>70.2394557257143</v>
      </c>
      <c r="BL123" s="232">
        <v>1.19309634542562</v>
      </c>
      <c r="BM123" s="275">
        <v>13.5629822053202</v>
      </c>
      <c r="BN123" s="231">
        <v>0.0689785890929764</v>
      </c>
      <c r="BO123" s="232">
        <v>0.0890526453861347</v>
      </c>
      <c r="BP123" s="232">
        <v>0.774582145133177</v>
      </c>
      <c r="BQ123" s="232">
        <v>-0.0200740562931583</v>
      </c>
      <c r="BR123" s="250">
        <v>0.0789392162985635</v>
      </c>
      <c r="BS123" s="287">
        <v>14.4972521640316</v>
      </c>
      <c r="BT123" s="288">
        <v>11.2293126797522</v>
      </c>
      <c r="BU123" s="232">
        <v>1.29101865603688</v>
      </c>
      <c r="BV123" s="232">
        <v>3.26793948427941</v>
      </c>
      <c r="BW123" s="275">
        <v>12.6679747645049</v>
      </c>
      <c r="BX123" s="287">
        <v>3.10060194237723</v>
      </c>
      <c r="BY123" s="288">
        <v>2.34316276937661</v>
      </c>
      <c r="BZ123" s="232">
        <v>1.3232550392571</v>
      </c>
      <c r="CA123" s="232">
        <v>0.757439173000618</v>
      </c>
      <c r="CB123" s="275">
        <v>2.8879051167046</v>
      </c>
      <c r="CC123" s="159"/>
    </row>
    <row r="124" s="159" customFormat="1" ht="16.2" spans="1:80">
      <c r="A124" s="213" t="s">
        <v>145</v>
      </c>
      <c r="B124" s="214">
        <v>2248.840266</v>
      </c>
      <c r="C124" s="215">
        <v>1979.28492056</v>
      </c>
      <c r="D124" s="216">
        <v>1.1361882479071</v>
      </c>
      <c r="E124" s="215">
        <v>269.55534544</v>
      </c>
      <c r="F124" s="217">
        <v>2056.578473</v>
      </c>
      <c r="G124" s="214">
        <v>0</v>
      </c>
      <c r="H124" s="215">
        <v>0</v>
      </c>
      <c r="I124" s="216" t="s">
        <v>29</v>
      </c>
      <c r="J124" s="215">
        <v>0</v>
      </c>
      <c r="K124" s="217">
        <v>0.391892</v>
      </c>
      <c r="L124" s="214">
        <v>1528.457762</v>
      </c>
      <c r="M124" s="215">
        <v>1329.96943424</v>
      </c>
      <c r="N124" s="216">
        <v>1.14924277404422</v>
      </c>
      <c r="O124" s="215">
        <v>198.48832776</v>
      </c>
      <c r="P124" s="217">
        <v>1374.799445</v>
      </c>
      <c r="Q124" s="214">
        <v>720.382504</v>
      </c>
      <c r="R124" s="215">
        <v>649.31548632</v>
      </c>
      <c r="S124" s="216">
        <v>1.10944913401461</v>
      </c>
      <c r="T124" s="215">
        <v>71.0670176800002</v>
      </c>
      <c r="U124" s="217">
        <v>681.779028</v>
      </c>
      <c r="V124" s="237">
        <v>0.320335114454946</v>
      </c>
      <c r="W124" s="238">
        <v>0.328055591984346</v>
      </c>
      <c r="X124" s="238">
        <v>0.976465947485605</v>
      </c>
      <c r="Y124" s="216">
        <v>-0.00772047752940047</v>
      </c>
      <c r="Z124" s="257">
        <v>0.331511312089865</v>
      </c>
      <c r="AA124" s="214">
        <v>153.962244</v>
      </c>
      <c r="AB124" s="215">
        <v>159.44747552</v>
      </c>
      <c r="AC124" s="216">
        <v>0.965598505074407</v>
      </c>
      <c r="AD124" s="215">
        <v>-5.48523151999996</v>
      </c>
      <c r="AE124" s="217">
        <v>144.303934</v>
      </c>
      <c r="AF124" s="214">
        <v>37.401727</v>
      </c>
      <c r="AG124" s="215">
        <v>24.42559639</v>
      </c>
      <c r="AH124" s="216">
        <v>1.53125133171006</v>
      </c>
      <c r="AI124" s="215">
        <v>12.97613061</v>
      </c>
      <c r="AJ124" s="217">
        <v>22.333115</v>
      </c>
      <c r="AK124" s="214">
        <v>0.56458</v>
      </c>
      <c r="AL124" s="215">
        <v>0</v>
      </c>
      <c r="AM124" s="238" t="s">
        <v>29</v>
      </c>
      <c r="AN124" s="215">
        <v>0.56458</v>
      </c>
      <c r="AO124" s="217">
        <v>0.2984</v>
      </c>
      <c r="AP124" s="214">
        <v>0.000874</v>
      </c>
      <c r="AQ124" s="215">
        <v>0</v>
      </c>
      <c r="AR124" s="238" t="s">
        <v>29</v>
      </c>
      <c r="AS124" s="215">
        <v>0.000874</v>
      </c>
      <c r="AT124" s="217">
        <v>0</v>
      </c>
      <c r="AU124" s="214">
        <v>529.582239</v>
      </c>
      <c r="AV124" s="215">
        <v>465.44241441</v>
      </c>
      <c r="AW124" s="216">
        <v>1.13780399594933</v>
      </c>
      <c r="AX124" s="215">
        <v>64.13982459</v>
      </c>
      <c r="AY124" s="217">
        <v>515.048487</v>
      </c>
      <c r="AZ124" s="237">
        <v>0.23549126498965</v>
      </c>
      <c r="BA124" s="238">
        <v>0.235156853657185</v>
      </c>
      <c r="BB124" s="238">
        <v>1.00142207776326</v>
      </c>
      <c r="BC124" s="216">
        <v>0.000334411332465007</v>
      </c>
      <c r="BD124" s="257">
        <v>0.250439501221017</v>
      </c>
      <c r="BE124" s="214">
        <v>25.25</v>
      </c>
      <c r="BF124" s="215">
        <v>25.1666666666667</v>
      </c>
      <c r="BG124" s="238">
        <v>1.00331125827815</v>
      </c>
      <c r="BH124" s="215">
        <v>0.0833333333333321</v>
      </c>
      <c r="BI124" s="279">
        <v>73.16666667</v>
      </c>
      <c r="BJ124" s="214">
        <v>89.0629808316832</v>
      </c>
      <c r="BK124" s="215">
        <v>78.6470829361589</v>
      </c>
      <c r="BL124" s="238">
        <v>1.13243845170938</v>
      </c>
      <c r="BM124" s="279">
        <v>10.4158978955242</v>
      </c>
      <c r="BN124" s="237">
        <v>0.0684629523615974</v>
      </c>
      <c r="BO124" s="238">
        <v>0.0805581217053316</v>
      </c>
      <c r="BP124" s="238">
        <v>0.849857853091755</v>
      </c>
      <c r="BQ124" s="238">
        <v>-0.0120951693437342</v>
      </c>
      <c r="BR124" s="257">
        <v>0.0701669962486279</v>
      </c>
      <c r="BS124" s="292">
        <v>14.6064399139311</v>
      </c>
      <c r="BT124" s="293">
        <v>12.4133976665672</v>
      </c>
      <c r="BU124" s="238">
        <v>1.17666736426807</v>
      </c>
      <c r="BV124" s="238">
        <v>2.19304224736389</v>
      </c>
      <c r="BW124" s="279">
        <v>14.2517145305269</v>
      </c>
      <c r="BX124" s="292">
        <v>3.43968901232694</v>
      </c>
      <c r="BY124" s="293">
        <v>2.91909553846538</v>
      </c>
      <c r="BZ124" s="238">
        <v>1.17834067676156</v>
      </c>
      <c r="CA124" s="238">
        <v>0.520593473861563</v>
      </c>
      <c r="CB124" s="279">
        <v>3.56919227856948</v>
      </c>
    </row>
    <row r="125" s="159" customFormat="1" outlineLevel="2" spans="1:80">
      <c r="A125" s="309" t="s">
        <v>146</v>
      </c>
      <c r="B125" s="192">
        <v>128.925992</v>
      </c>
      <c r="C125" s="193">
        <v>131.00362561</v>
      </c>
      <c r="D125" s="308">
        <v>0.984140640380556</v>
      </c>
      <c r="E125" s="195">
        <v>-2.07763360999999</v>
      </c>
      <c r="F125" s="196">
        <v>139.968771</v>
      </c>
      <c r="G125" s="192">
        <v>0</v>
      </c>
      <c r="H125" s="193">
        <v>0</v>
      </c>
      <c r="I125" s="308" t="s">
        <v>29</v>
      </c>
      <c r="J125" s="195">
        <v>0</v>
      </c>
      <c r="K125" s="196">
        <v>0</v>
      </c>
      <c r="L125" s="192">
        <v>71.73766</v>
      </c>
      <c r="M125" s="193">
        <v>88.28334331</v>
      </c>
      <c r="N125" s="308">
        <v>0.812584314439688</v>
      </c>
      <c r="O125" s="195">
        <v>-16.54568331</v>
      </c>
      <c r="P125" s="196">
        <v>92.793774</v>
      </c>
      <c r="Q125" s="192">
        <v>57.188332</v>
      </c>
      <c r="R125" s="193">
        <v>42.7202823</v>
      </c>
      <c r="S125" s="308">
        <v>1.33866933739808</v>
      </c>
      <c r="T125" s="195">
        <v>14.4680497</v>
      </c>
      <c r="U125" s="196">
        <v>47.174997</v>
      </c>
      <c r="V125" s="313">
        <v>0.443574884418962</v>
      </c>
      <c r="W125" s="314">
        <v>0.326099999912819</v>
      </c>
      <c r="X125" s="314">
        <v>1.3602419029057</v>
      </c>
      <c r="Y125" s="308">
        <v>0.117474884506143</v>
      </c>
      <c r="Z125" s="316">
        <v>0.337039445748938</v>
      </c>
      <c r="AA125" s="192">
        <v>7.891604</v>
      </c>
      <c r="AB125" s="193">
        <v>8.88210804</v>
      </c>
      <c r="AC125" s="308">
        <v>0.888483225430345</v>
      </c>
      <c r="AD125" s="195">
        <v>-0.990504039999999</v>
      </c>
      <c r="AE125" s="196">
        <v>7.920102</v>
      </c>
      <c r="AF125" s="192">
        <v>1.3808</v>
      </c>
      <c r="AG125" s="193">
        <v>0.683420009999998</v>
      </c>
      <c r="AH125" s="308">
        <v>2.02042664802865</v>
      </c>
      <c r="AI125" s="195">
        <v>0.697379990000005</v>
      </c>
      <c r="AJ125" s="196">
        <v>0.668871000000002</v>
      </c>
      <c r="AK125" s="192">
        <v>0</v>
      </c>
      <c r="AL125" s="193">
        <v>0</v>
      </c>
      <c r="AM125" s="177" t="s">
        <v>29</v>
      </c>
      <c r="AN125" s="195">
        <v>0</v>
      </c>
      <c r="AO125" s="196">
        <v>0</v>
      </c>
      <c r="AP125" s="192">
        <v>0</v>
      </c>
      <c r="AQ125" s="193">
        <v>0</v>
      </c>
      <c r="AR125" s="177" t="s">
        <v>29</v>
      </c>
      <c r="AS125" s="195">
        <v>0</v>
      </c>
      <c r="AT125" s="196">
        <v>0</v>
      </c>
      <c r="AU125" s="192">
        <v>47.915928</v>
      </c>
      <c r="AV125" s="193">
        <v>33.15475425</v>
      </c>
      <c r="AW125" s="308">
        <v>1.44522042415682</v>
      </c>
      <c r="AX125" s="195">
        <v>14.76117375</v>
      </c>
      <c r="AY125" s="196">
        <v>38.586024</v>
      </c>
      <c r="AZ125" s="313">
        <v>0.371654522541894</v>
      </c>
      <c r="BA125" s="314">
        <v>0.25308272267748</v>
      </c>
      <c r="BB125" s="314">
        <v>1.46851005319521</v>
      </c>
      <c r="BC125" s="308">
        <v>0.118571799864414</v>
      </c>
      <c r="BD125" s="316">
        <v>0.275675950601867</v>
      </c>
      <c r="BE125" s="320">
        <v>1</v>
      </c>
      <c r="BF125" s="321">
        <v>1</v>
      </c>
      <c r="BG125" s="314">
        <v>1</v>
      </c>
      <c r="BH125" s="193">
        <v>0</v>
      </c>
      <c r="BI125" s="322">
        <v>3</v>
      </c>
      <c r="BJ125" s="320">
        <v>128.925992</v>
      </c>
      <c r="BK125" s="321">
        <v>131.00362561</v>
      </c>
      <c r="BL125" s="314">
        <v>0.984140640380556</v>
      </c>
      <c r="BM125" s="322">
        <v>-2.07763360999999</v>
      </c>
      <c r="BN125" s="313">
        <v>0.0612103415112757</v>
      </c>
      <c r="BO125" s="314">
        <v>0.0678004749764879</v>
      </c>
      <c r="BP125" s="314">
        <v>0.902801072300783</v>
      </c>
      <c r="BQ125" s="314">
        <v>-0.00659013346521223</v>
      </c>
      <c r="BR125" s="316">
        <v>0.0565847791862086</v>
      </c>
      <c r="BS125" s="326">
        <v>16.3371086537034</v>
      </c>
      <c r="BT125" s="327">
        <v>14.7491592108578</v>
      </c>
      <c r="BU125" s="314">
        <v>1.10766372646358</v>
      </c>
      <c r="BV125" s="314">
        <v>1.58794944284557</v>
      </c>
      <c r="BW125" s="322">
        <v>17.6725970195838</v>
      </c>
      <c r="BX125" s="326">
        <v>6.07176031640716</v>
      </c>
      <c r="BY125" s="327">
        <v>3.73275737028752</v>
      </c>
      <c r="BZ125" s="314">
        <v>1.62661531787143</v>
      </c>
      <c r="CA125" s="314">
        <v>2.33900294611964</v>
      </c>
      <c r="CB125" s="322">
        <v>4.87190998297749</v>
      </c>
    </row>
    <row r="126" s="159" customFormat="1" outlineLevel="2" spans="1:80">
      <c r="A126" s="309" t="s">
        <v>150</v>
      </c>
      <c r="B126" s="192">
        <v>88.144321</v>
      </c>
      <c r="C126" s="193">
        <v>106.99704</v>
      </c>
      <c r="D126" s="308">
        <v>0.823801490209449</v>
      </c>
      <c r="E126" s="195">
        <v>-18.852719</v>
      </c>
      <c r="F126" s="196">
        <v>111.568243</v>
      </c>
      <c r="G126" s="192">
        <v>0</v>
      </c>
      <c r="H126" s="193">
        <v>0</v>
      </c>
      <c r="I126" s="308" t="s">
        <v>29</v>
      </c>
      <c r="J126" s="195">
        <v>0</v>
      </c>
      <c r="K126" s="196">
        <v>0</v>
      </c>
      <c r="L126" s="192">
        <v>60.709258</v>
      </c>
      <c r="M126" s="193">
        <v>71.1530316</v>
      </c>
      <c r="N126" s="308">
        <v>0.853220961002595</v>
      </c>
      <c r="O126" s="195">
        <v>-10.4437736</v>
      </c>
      <c r="P126" s="196">
        <v>71.711157</v>
      </c>
      <c r="Q126" s="192">
        <v>27.435063</v>
      </c>
      <c r="R126" s="193">
        <v>35.8440084</v>
      </c>
      <c r="S126" s="308">
        <v>0.765401645202159</v>
      </c>
      <c r="T126" s="195">
        <v>-8.40894540000001</v>
      </c>
      <c r="U126" s="196">
        <v>39.857086</v>
      </c>
      <c r="V126" s="313">
        <v>0.311251623346216</v>
      </c>
      <c r="W126" s="314">
        <v>0.335</v>
      </c>
      <c r="X126" s="314">
        <v>0.929109323421542</v>
      </c>
      <c r="Y126" s="308">
        <v>-0.0237483766537836</v>
      </c>
      <c r="Z126" s="316">
        <v>0.357244005357331</v>
      </c>
      <c r="AA126" s="192">
        <v>10.249848</v>
      </c>
      <c r="AB126" s="193">
        <v>10.73713072</v>
      </c>
      <c r="AC126" s="308">
        <v>0.954617045027463</v>
      </c>
      <c r="AD126" s="195">
        <v>-0.48728272</v>
      </c>
      <c r="AE126" s="196">
        <v>10.12482</v>
      </c>
      <c r="AF126" s="192">
        <v>0.114057</v>
      </c>
      <c r="AG126" s="193">
        <v>0.091924</v>
      </c>
      <c r="AH126" s="308">
        <v>1.24077498803359</v>
      </c>
      <c r="AI126" s="195">
        <v>0.022133</v>
      </c>
      <c r="AJ126" s="196">
        <v>0.240427</v>
      </c>
      <c r="AK126" s="192">
        <v>0</v>
      </c>
      <c r="AL126" s="193">
        <v>0</v>
      </c>
      <c r="AM126" s="177" t="s">
        <v>29</v>
      </c>
      <c r="AN126" s="195">
        <v>0</v>
      </c>
      <c r="AO126" s="196">
        <v>0</v>
      </c>
      <c r="AP126" s="192">
        <v>0</v>
      </c>
      <c r="AQ126" s="193">
        <v>0</v>
      </c>
      <c r="AR126" s="177" t="s">
        <v>29</v>
      </c>
      <c r="AS126" s="195">
        <v>0</v>
      </c>
      <c r="AT126" s="196">
        <v>0</v>
      </c>
      <c r="AU126" s="192">
        <v>17.071158</v>
      </c>
      <c r="AV126" s="193">
        <v>25.01495368</v>
      </c>
      <c r="AW126" s="308">
        <v>0.682438121548422</v>
      </c>
      <c r="AX126" s="195">
        <v>-7.94379568000001</v>
      </c>
      <c r="AY126" s="196">
        <v>29.491839</v>
      </c>
      <c r="AZ126" s="313">
        <v>0.193672806215162</v>
      </c>
      <c r="BA126" s="314">
        <v>0.233791081323371</v>
      </c>
      <c r="BB126" s="314">
        <v>0.828401173897992</v>
      </c>
      <c r="BC126" s="308">
        <v>-0.0401182751082097</v>
      </c>
      <c r="BD126" s="316">
        <v>0.264339010877853</v>
      </c>
      <c r="BE126" s="320">
        <v>1.33333333333333</v>
      </c>
      <c r="BF126" s="321">
        <v>1.33333333333333</v>
      </c>
      <c r="BG126" s="314">
        <v>1</v>
      </c>
      <c r="BH126" s="193">
        <v>0</v>
      </c>
      <c r="BI126" s="322">
        <v>4</v>
      </c>
      <c r="BJ126" s="320">
        <v>66.10824075</v>
      </c>
      <c r="BK126" s="321">
        <v>80.24778</v>
      </c>
      <c r="BL126" s="314">
        <v>0.823801490209449</v>
      </c>
      <c r="BM126" s="322">
        <v>-14.13953925</v>
      </c>
      <c r="BN126" s="313">
        <v>0.116284837000446</v>
      </c>
      <c r="BO126" s="314">
        <v>0.100349792106398</v>
      </c>
      <c r="BP126" s="314">
        <v>1.15879499657709</v>
      </c>
      <c r="BQ126" s="314">
        <v>0.0159350448940477</v>
      </c>
      <c r="BR126" s="316">
        <v>0.0907500174579249</v>
      </c>
      <c r="BS126" s="326">
        <v>8.5995734766018</v>
      </c>
      <c r="BT126" s="327">
        <v>9.96514271738325</v>
      </c>
      <c r="BU126" s="314">
        <v>0.862965410580689</v>
      </c>
      <c r="BV126" s="314">
        <v>-1.36556924078145</v>
      </c>
      <c r="BW126" s="322">
        <v>11.0192816267351</v>
      </c>
      <c r="BX126" s="326">
        <v>1.66550352746694</v>
      </c>
      <c r="BY126" s="327">
        <v>2.32976149143875</v>
      </c>
      <c r="BZ126" s="314">
        <v>0.714881559158405</v>
      </c>
      <c r="CA126" s="314">
        <v>-0.664257963971805</v>
      </c>
      <c r="CB126" s="322">
        <v>2.91282600579566</v>
      </c>
    </row>
    <row r="127" s="159" customFormat="1" outlineLevel="2" spans="1:80">
      <c r="A127" s="309" t="s">
        <v>149</v>
      </c>
      <c r="B127" s="192">
        <v>27.118987</v>
      </c>
      <c r="C127" s="193">
        <v>22.9992096</v>
      </c>
      <c r="D127" s="308">
        <v>1.17912691225702</v>
      </c>
      <c r="E127" s="195">
        <v>4.1197774</v>
      </c>
      <c r="F127" s="196">
        <v>25.985532</v>
      </c>
      <c r="G127" s="192">
        <v>0.671786</v>
      </c>
      <c r="H127" s="193">
        <v>0</v>
      </c>
      <c r="I127" s="308" t="s">
        <v>29</v>
      </c>
      <c r="J127" s="195">
        <v>0.671786</v>
      </c>
      <c r="K127" s="196">
        <v>0.0249</v>
      </c>
      <c r="L127" s="192">
        <v>4.871585</v>
      </c>
      <c r="M127" s="193">
        <v>7.81973127</v>
      </c>
      <c r="N127" s="308">
        <v>0.622986242339246</v>
      </c>
      <c r="O127" s="195">
        <v>-2.94814627</v>
      </c>
      <c r="P127" s="196">
        <v>8.705991</v>
      </c>
      <c r="Q127" s="192">
        <v>22.247402</v>
      </c>
      <c r="R127" s="193">
        <v>15.17947833</v>
      </c>
      <c r="S127" s="308">
        <v>1.46562362133561</v>
      </c>
      <c r="T127" s="195">
        <v>7.06792367</v>
      </c>
      <c r="U127" s="196">
        <v>17.279541</v>
      </c>
      <c r="V127" s="313">
        <v>0.820362574752516</v>
      </c>
      <c r="W127" s="314">
        <v>0.659999999739121</v>
      </c>
      <c r="X127" s="314">
        <v>1.24297359860118</v>
      </c>
      <c r="Y127" s="308">
        <v>0.160362575013394</v>
      </c>
      <c r="Z127" s="316">
        <v>0.66496775975185</v>
      </c>
      <c r="AA127" s="192">
        <v>8.626467</v>
      </c>
      <c r="AB127" s="193">
        <v>7.86140404</v>
      </c>
      <c r="AC127" s="308">
        <v>1.0973188702816</v>
      </c>
      <c r="AD127" s="195">
        <v>0.765062960000003</v>
      </c>
      <c r="AE127" s="196">
        <v>7.535342</v>
      </c>
      <c r="AF127" s="192">
        <v>0.148178</v>
      </c>
      <c r="AG127" s="193">
        <v>0.34922</v>
      </c>
      <c r="AH127" s="308">
        <v>0.42431132237558</v>
      </c>
      <c r="AI127" s="195">
        <v>-0.201042</v>
      </c>
      <c r="AJ127" s="196">
        <v>0.434692</v>
      </c>
      <c r="AK127" s="192">
        <v>0</v>
      </c>
      <c r="AL127" s="193">
        <v>0</v>
      </c>
      <c r="AM127" s="177" t="s">
        <v>29</v>
      </c>
      <c r="AN127" s="195">
        <v>0</v>
      </c>
      <c r="AO127" s="196">
        <v>0</v>
      </c>
      <c r="AP127" s="192">
        <v>0</v>
      </c>
      <c r="AQ127" s="193">
        <v>0</v>
      </c>
      <c r="AR127" s="177" t="s">
        <v>29</v>
      </c>
      <c r="AS127" s="195">
        <v>0</v>
      </c>
      <c r="AT127" s="196">
        <v>0</v>
      </c>
      <c r="AU127" s="192">
        <v>12.800971</v>
      </c>
      <c r="AV127" s="193">
        <v>6.96885429</v>
      </c>
      <c r="AW127" s="308">
        <v>1.83688314711485</v>
      </c>
      <c r="AX127" s="195">
        <v>5.83211671</v>
      </c>
      <c r="AY127" s="196">
        <v>9.284607</v>
      </c>
      <c r="AZ127" s="313">
        <v>0.472029836512699</v>
      </c>
      <c r="BA127" s="314">
        <v>0.303004077583605</v>
      </c>
      <c r="BB127" s="314">
        <v>1.55783328157508</v>
      </c>
      <c r="BC127" s="308">
        <v>0.169025758929093</v>
      </c>
      <c r="BD127" s="316">
        <v>0.357299092433436</v>
      </c>
      <c r="BE127" s="320">
        <v>1</v>
      </c>
      <c r="BF127" s="321">
        <v>1</v>
      </c>
      <c r="BG127" s="314">
        <v>1</v>
      </c>
      <c r="BH127" s="193">
        <v>0</v>
      </c>
      <c r="BI127" s="322">
        <v>2.91666667</v>
      </c>
      <c r="BJ127" s="320">
        <v>27.118987</v>
      </c>
      <c r="BK127" s="321">
        <v>22.9992096</v>
      </c>
      <c r="BL127" s="314">
        <v>1.17912691225702</v>
      </c>
      <c r="BM127" s="322">
        <v>4.1197774</v>
      </c>
      <c r="BN127" s="313">
        <v>0.318096948090281</v>
      </c>
      <c r="BO127" s="314">
        <v>0.341811922093184</v>
      </c>
      <c r="BP127" s="314">
        <v>0.930619816132576</v>
      </c>
      <c r="BQ127" s="314">
        <v>-0.0237149740029026</v>
      </c>
      <c r="BR127" s="316">
        <v>0.289982210100605</v>
      </c>
      <c r="BS127" s="326">
        <v>3.14369567518197</v>
      </c>
      <c r="BT127" s="327">
        <v>2.92558549121462</v>
      </c>
      <c r="BU127" s="314">
        <v>1.07455266120998</v>
      </c>
      <c r="BV127" s="314">
        <v>0.21811018396735</v>
      </c>
      <c r="BW127" s="322">
        <v>3.4484874077381</v>
      </c>
      <c r="BX127" s="326">
        <v>1.48391815560182</v>
      </c>
      <c r="BY127" s="327">
        <v>0.886464333157465</v>
      </c>
      <c r="BZ127" s="314">
        <v>1.67397389843798</v>
      </c>
      <c r="CA127" s="314">
        <v>0.597453822444358</v>
      </c>
      <c r="CB127" s="322">
        <v>1.23214142105295</v>
      </c>
    </row>
    <row r="128" s="159" customFormat="1" outlineLevel="2" spans="1:80">
      <c r="A128" s="309" t="s">
        <v>147</v>
      </c>
      <c r="B128" s="192">
        <v>17.603944</v>
      </c>
      <c r="C128" s="193">
        <v>25.0030848</v>
      </c>
      <c r="D128" s="308">
        <v>0.70407088328557</v>
      </c>
      <c r="E128" s="195">
        <v>-7.3991408</v>
      </c>
      <c r="F128" s="196">
        <v>23.406558</v>
      </c>
      <c r="G128" s="192">
        <v>0</v>
      </c>
      <c r="H128" s="193">
        <v>0</v>
      </c>
      <c r="I128" s="308" t="s">
        <v>29</v>
      </c>
      <c r="J128" s="195">
        <v>0</v>
      </c>
      <c r="K128" s="196">
        <v>0</v>
      </c>
      <c r="L128" s="192">
        <v>10.68893</v>
      </c>
      <c r="M128" s="193">
        <v>14.75182003</v>
      </c>
      <c r="N128" s="308">
        <v>0.724583812591428</v>
      </c>
      <c r="O128" s="195">
        <v>-4.06289003</v>
      </c>
      <c r="P128" s="196">
        <v>18.127634</v>
      </c>
      <c r="Q128" s="192">
        <v>6.915014</v>
      </c>
      <c r="R128" s="193">
        <v>10.25126477</v>
      </c>
      <c r="S128" s="308">
        <v>0.674552277708851</v>
      </c>
      <c r="T128" s="195">
        <v>-3.33625077</v>
      </c>
      <c r="U128" s="196">
        <v>5.278924</v>
      </c>
      <c r="V128" s="313">
        <v>0.392810497465795</v>
      </c>
      <c r="W128" s="314">
        <v>0.41000000007999</v>
      </c>
      <c r="X128" s="314">
        <v>0.958074383875997</v>
      </c>
      <c r="Y128" s="308">
        <v>-0.0171895026141949</v>
      </c>
      <c r="Z128" s="316">
        <v>0.225531835992289</v>
      </c>
      <c r="AA128" s="192">
        <v>4.892792</v>
      </c>
      <c r="AB128" s="193">
        <v>5.27146936</v>
      </c>
      <c r="AC128" s="308">
        <v>0.928164742287338</v>
      </c>
      <c r="AD128" s="195">
        <v>-0.378677359999999</v>
      </c>
      <c r="AE128" s="196">
        <v>0</v>
      </c>
      <c r="AF128" s="192">
        <v>0.477468</v>
      </c>
      <c r="AG128" s="193">
        <v>0</v>
      </c>
      <c r="AH128" s="308" t="s">
        <v>29</v>
      </c>
      <c r="AI128" s="195">
        <v>0.477468</v>
      </c>
      <c r="AJ128" s="196">
        <v>0</v>
      </c>
      <c r="AK128" s="192">
        <v>0</v>
      </c>
      <c r="AL128" s="193">
        <v>0</v>
      </c>
      <c r="AM128" s="177" t="s">
        <v>29</v>
      </c>
      <c r="AN128" s="195">
        <v>0</v>
      </c>
      <c r="AO128" s="196">
        <v>0</v>
      </c>
      <c r="AP128" s="192">
        <v>0</v>
      </c>
      <c r="AQ128" s="193">
        <v>0</v>
      </c>
      <c r="AR128" s="177" t="s">
        <v>29</v>
      </c>
      <c r="AS128" s="195">
        <v>0</v>
      </c>
      <c r="AT128" s="196">
        <v>0</v>
      </c>
      <c r="AU128" s="192">
        <v>1.544754</v>
      </c>
      <c r="AV128" s="193">
        <v>4.97979541</v>
      </c>
      <c r="AW128" s="308">
        <v>0.310204310180687</v>
      </c>
      <c r="AX128" s="195">
        <v>-3.43504141</v>
      </c>
      <c r="AY128" s="196">
        <v>5.278924</v>
      </c>
      <c r="AZ128" s="313">
        <v>0.087750449558349</v>
      </c>
      <c r="BA128" s="314">
        <v>0.199167240755829</v>
      </c>
      <c r="BB128" s="314">
        <v>0.440586761283336</v>
      </c>
      <c r="BC128" s="308">
        <v>-0.11141679119748</v>
      </c>
      <c r="BD128" s="316">
        <v>0.225531835992289</v>
      </c>
      <c r="BE128" s="320">
        <v>0.666666666666667</v>
      </c>
      <c r="BF128" s="321">
        <v>0.666666666666667</v>
      </c>
      <c r="BG128" s="314">
        <v>1</v>
      </c>
      <c r="BH128" s="193">
        <v>0</v>
      </c>
      <c r="BI128" s="322">
        <v>0.5</v>
      </c>
      <c r="BJ128" s="320">
        <v>26.405916</v>
      </c>
      <c r="BK128" s="321">
        <v>37.5046272</v>
      </c>
      <c r="BL128" s="314">
        <v>0.70407088328557</v>
      </c>
      <c r="BM128" s="322">
        <v>-11.0987112</v>
      </c>
      <c r="BN128" s="313">
        <v>0.27793726224078</v>
      </c>
      <c r="BO128" s="314">
        <v>0.210832759324161</v>
      </c>
      <c r="BP128" s="314">
        <v>1.3182830938215</v>
      </c>
      <c r="BQ128" s="314">
        <v>0.0671045029166182</v>
      </c>
      <c r="BR128" s="316">
        <v>0</v>
      </c>
      <c r="BS128" s="326">
        <v>3.59793426738762</v>
      </c>
      <c r="BT128" s="327">
        <v>4.74309591737815</v>
      </c>
      <c r="BU128" s="314">
        <v>0.758562409460287</v>
      </c>
      <c r="BV128" s="314">
        <v>-1.14516164999053</v>
      </c>
      <c r="BW128" s="322" t="s">
        <v>29</v>
      </c>
      <c r="BX128" s="326">
        <v>0.315720349444653</v>
      </c>
      <c r="BY128" s="327">
        <v>0.944669326504442</v>
      </c>
      <c r="BZ128" s="314">
        <v>0.334212555215392</v>
      </c>
      <c r="CA128" s="314">
        <v>-0.628948977059789</v>
      </c>
      <c r="CB128" s="322" t="s">
        <v>29</v>
      </c>
    </row>
    <row r="129" s="159" customFormat="1" outlineLevel="2" spans="1:80">
      <c r="A129" s="309" t="s">
        <v>151</v>
      </c>
      <c r="B129" s="192">
        <v>16.744641</v>
      </c>
      <c r="C129" s="193">
        <v>5.85</v>
      </c>
      <c r="D129" s="308">
        <v>2.86233179487179</v>
      </c>
      <c r="E129" s="195">
        <v>10.894641</v>
      </c>
      <c r="F129" s="196">
        <v>6.181868</v>
      </c>
      <c r="G129" s="192">
        <v>0</v>
      </c>
      <c r="H129" s="193">
        <v>0</v>
      </c>
      <c r="I129" s="308" t="s">
        <v>29</v>
      </c>
      <c r="J129" s="195">
        <v>0</v>
      </c>
      <c r="K129" s="196">
        <v>0</v>
      </c>
      <c r="L129" s="192">
        <v>5.325836</v>
      </c>
      <c r="M129" s="193">
        <v>4.68</v>
      </c>
      <c r="N129" s="308">
        <v>1.13799914529915</v>
      </c>
      <c r="O129" s="195">
        <v>0.645836</v>
      </c>
      <c r="P129" s="196">
        <v>9.122004</v>
      </c>
      <c r="Q129" s="192">
        <v>11.418805</v>
      </c>
      <c r="R129" s="193">
        <v>1.17</v>
      </c>
      <c r="S129" s="308">
        <v>9.75966239316239</v>
      </c>
      <c r="T129" s="195">
        <v>10.248805</v>
      </c>
      <c r="U129" s="196">
        <v>-2.940136</v>
      </c>
      <c r="V129" s="313">
        <v>0.681937880901717</v>
      </c>
      <c r="W129" s="314">
        <v>0.2</v>
      </c>
      <c r="X129" s="314">
        <v>3.40968940450858</v>
      </c>
      <c r="Y129" s="308">
        <v>0.481937880901717</v>
      </c>
      <c r="Z129" s="316">
        <v>-0.475606402466051</v>
      </c>
      <c r="AA129" s="192">
        <v>2.821547</v>
      </c>
      <c r="AB129" s="193">
        <v>3.43089868</v>
      </c>
      <c r="AC129" s="308">
        <v>0.822392983053641</v>
      </c>
      <c r="AD129" s="195">
        <v>-0.609351680000001</v>
      </c>
      <c r="AE129" s="196">
        <v>7.21521</v>
      </c>
      <c r="AF129" s="192">
        <v>0.337193</v>
      </c>
      <c r="AG129" s="193">
        <v>0.310072</v>
      </c>
      <c r="AH129" s="308">
        <v>1.08746678190872</v>
      </c>
      <c r="AI129" s="195">
        <v>0.0271210000000001</v>
      </c>
      <c r="AJ129" s="196">
        <v>5.525728</v>
      </c>
      <c r="AK129" s="192">
        <v>0</v>
      </c>
      <c r="AL129" s="193">
        <v>0</v>
      </c>
      <c r="AM129" s="177" t="s">
        <v>29</v>
      </c>
      <c r="AN129" s="195">
        <v>0</v>
      </c>
      <c r="AO129" s="196">
        <v>0</v>
      </c>
      <c r="AP129" s="192">
        <v>0</v>
      </c>
      <c r="AQ129" s="193">
        <v>0</v>
      </c>
      <c r="AR129" s="177" t="s">
        <v>29</v>
      </c>
      <c r="AS129" s="195">
        <v>0</v>
      </c>
      <c r="AT129" s="196">
        <v>0</v>
      </c>
      <c r="AU129" s="192">
        <v>8.260065</v>
      </c>
      <c r="AV129" s="193">
        <v>-2.57097068</v>
      </c>
      <c r="AW129" s="308">
        <v>5.21281960321695</v>
      </c>
      <c r="AX129" s="195">
        <v>10.83103568</v>
      </c>
      <c r="AY129" s="196">
        <v>-15.681074</v>
      </c>
      <c r="AZ129" s="313">
        <v>0.49329603423567</v>
      </c>
      <c r="BA129" s="314">
        <v>-0.439482167521367</v>
      </c>
      <c r="BB129" s="314">
        <v>3.12244835101685</v>
      </c>
      <c r="BC129" s="308">
        <v>0.932778201757037</v>
      </c>
      <c r="BD129" s="316">
        <v>-2.53662388132519</v>
      </c>
      <c r="BE129" s="320">
        <v>0.333333333333333</v>
      </c>
      <c r="BF129" s="321">
        <v>0.333333333333333</v>
      </c>
      <c r="BG129" s="314">
        <v>1</v>
      </c>
      <c r="BH129" s="193">
        <v>0</v>
      </c>
      <c r="BI129" s="322">
        <v>2.33333333</v>
      </c>
      <c r="BJ129" s="320">
        <v>50.233923</v>
      </c>
      <c r="BK129" s="321">
        <v>17.55</v>
      </c>
      <c r="BL129" s="314">
        <v>2.86233179487179</v>
      </c>
      <c r="BM129" s="322">
        <v>32.683923</v>
      </c>
      <c r="BN129" s="313">
        <v>0.168504478537342</v>
      </c>
      <c r="BO129" s="314">
        <v>0.586478406837607</v>
      </c>
      <c r="BP129" s="314">
        <v>0.28731574184623</v>
      </c>
      <c r="BQ129" s="314">
        <v>-0.417973928300265</v>
      </c>
      <c r="BR129" s="316">
        <v>1.16715691761778</v>
      </c>
      <c r="BS129" s="326">
        <v>5.93456036706105</v>
      </c>
      <c r="BT129" s="327">
        <v>1.70509261439338</v>
      </c>
      <c r="BU129" s="314">
        <v>3.48049150935557</v>
      </c>
      <c r="BV129" s="314">
        <v>4.22946775266767</v>
      </c>
      <c r="BW129" s="322">
        <v>0.856782824061947</v>
      </c>
      <c r="BX129" s="326">
        <v>2.9274950940034</v>
      </c>
      <c r="BY129" s="327">
        <v>-0.749357797998278</v>
      </c>
      <c r="BZ129" s="314">
        <v>5.9066719554043</v>
      </c>
      <c r="CA129" s="314">
        <v>3.67685289200168</v>
      </c>
      <c r="CB129" s="322">
        <v>-2.17333577262477</v>
      </c>
    </row>
    <row r="130" s="159" customFormat="1" ht="16.2" spans="1:80">
      <c r="A130" s="213" t="s">
        <v>152</v>
      </c>
      <c r="B130" s="214">
        <v>278.537885</v>
      </c>
      <c r="C130" s="215">
        <v>291.85296001</v>
      </c>
      <c r="D130" s="216">
        <v>0.954377454285391</v>
      </c>
      <c r="E130" s="215">
        <v>-13.31507501</v>
      </c>
      <c r="F130" s="217">
        <v>307.110972</v>
      </c>
      <c r="G130" s="214">
        <v>0.671786</v>
      </c>
      <c r="H130" s="215">
        <v>0</v>
      </c>
      <c r="I130" s="216" t="s">
        <v>29</v>
      </c>
      <c r="J130" s="215">
        <v>0.671786</v>
      </c>
      <c r="K130" s="217">
        <v>0.0249</v>
      </c>
      <c r="L130" s="214">
        <v>153.333269</v>
      </c>
      <c r="M130" s="215">
        <v>186.68792621</v>
      </c>
      <c r="N130" s="216">
        <v>0.821334684641147</v>
      </c>
      <c r="O130" s="215">
        <v>-33.35465721</v>
      </c>
      <c r="P130" s="217">
        <v>200.46056</v>
      </c>
      <c r="Q130" s="214">
        <v>125.204616</v>
      </c>
      <c r="R130" s="215">
        <v>105.1650338</v>
      </c>
      <c r="S130" s="216">
        <v>1.1905536610021</v>
      </c>
      <c r="T130" s="215">
        <v>20.0395822</v>
      </c>
      <c r="U130" s="217">
        <v>106.650412</v>
      </c>
      <c r="V130" s="237">
        <v>0.449506594049136</v>
      </c>
      <c r="W130" s="238">
        <v>0.360335676555744</v>
      </c>
      <c r="X130" s="238">
        <v>1.24746624687771</v>
      </c>
      <c r="Y130" s="216">
        <v>0.0891709174933918</v>
      </c>
      <c r="Z130" s="257">
        <v>0.347269950355274</v>
      </c>
      <c r="AA130" s="214">
        <v>34.482258</v>
      </c>
      <c r="AB130" s="215">
        <v>36.18301084</v>
      </c>
      <c r="AC130" s="216">
        <v>0.952995817636054</v>
      </c>
      <c r="AD130" s="215">
        <v>-1.70075283999999</v>
      </c>
      <c r="AE130" s="217">
        <v>32.795474</v>
      </c>
      <c r="AF130" s="214">
        <v>2.457696</v>
      </c>
      <c r="AG130" s="215">
        <v>1.43463601</v>
      </c>
      <c r="AH130" s="216">
        <v>1.71311467359585</v>
      </c>
      <c r="AI130" s="215">
        <v>1.02305999000001</v>
      </c>
      <c r="AJ130" s="217">
        <v>6.869718</v>
      </c>
      <c r="AK130" s="214">
        <v>0</v>
      </c>
      <c r="AL130" s="215">
        <v>0</v>
      </c>
      <c r="AM130" s="238" t="s">
        <v>29</v>
      </c>
      <c r="AN130" s="215">
        <v>0</v>
      </c>
      <c r="AO130" s="217">
        <v>0</v>
      </c>
      <c r="AP130" s="214">
        <v>0</v>
      </c>
      <c r="AQ130" s="215">
        <v>0</v>
      </c>
      <c r="AR130" s="238" t="s">
        <v>29</v>
      </c>
      <c r="AS130" s="215">
        <v>0</v>
      </c>
      <c r="AT130" s="217">
        <v>0</v>
      </c>
      <c r="AU130" s="214">
        <v>87.592876</v>
      </c>
      <c r="AV130" s="215">
        <v>67.54738695</v>
      </c>
      <c r="AW130" s="216">
        <v>1.29676187274036</v>
      </c>
      <c r="AX130" s="215">
        <v>20.04548905</v>
      </c>
      <c r="AY130" s="217">
        <v>66.96032</v>
      </c>
      <c r="AZ130" s="237">
        <v>0.314473831809271</v>
      </c>
      <c r="BA130" s="238">
        <v>0.231443213554132</v>
      </c>
      <c r="BB130" s="238">
        <v>1.358751578757</v>
      </c>
      <c r="BC130" s="216">
        <v>0.0830306182551387</v>
      </c>
      <c r="BD130" s="257">
        <v>0.218032978645908</v>
      </c>
      <c r="BE130" s="214">
        <v>4.33333333333333</v>
      </c>
      <c r="BF130" s="215">
        <v>4.33333333333333</v>
      </c>
      <c r="BG130" s="238">
        <v>1</v>
      </c>
      <c r="BH130" s="215">
        <v>0</v>
      </c>
      <c r="BI130" s="279">
        <v>12.75</v>
      </c>
      <c r="BJ130" s="214">
        <v>64.2779734615385</v>
      </c>
      <c r="BK130" s="215">
        <v>67.3506830792308</v>
      </c>
      <c r="BL130" s="238">
        <v>0.954377454285391</v>
      </c>
      <c r="BM130" s="279">
        <v>-3.07270961769233</v>
      </c>
      <c r="BN130" s="237">
        <v>0.123797371406048</v>
      </c>
      <c r="BO130" s="238">
        <v>0.123976850667405</v>
      </c>
      <c r="BP130" s="238">
        <v>0.998552316336546</v>
      </c>
      <c r="BQ130" s="238">
        <v>-0.00017947926135764</v>
      </c>
      <c r="BR130" s="257">
        <v>0.106787047647389</v>
      </c>
      <c r="BS130" s="292">
        <v>8.07771593727998</v>
      </c>
      <c r="BT130" s="293">
        <v>8.06602195987956</v>
      </c>
      <c r="BU130" s="238">
        <v>1.00144978248988</v>
      </c>
      <c r="BV130" s="238">
        <v>0.0116939774004194</v>
      </c>
      <c r="BW130" s="279">
        <v>9.36443156759984</v>
      </c>
      <c r="BX130" s="292">
        <v>2.54023028306325</v>
      </c>
      <c r="BY130" s="293">
        <v>1.86682604299272</v>
      </c>
      <c r="BZ130" s="238">
        <v>1.36072147300398</v>
      </c>
      <c r="CA130" s="238">
        <v>0.673404240070526</v>
      </c>
      <c r="CB130" s="279">
        <v>2.04175490800956</v>
      </c>
    </row>
    <row r="131" s="159" customFormat="1" ht="16.2" spans="1:80">
      <c r="A131" s="213" t="s">
        <v>153</v>
      </c>
      <c r="B131" s="328">
        <v>577.820518</v>
      </c>
      <c r="C131" s="328">
        <v>670.00392864</v>
      </c>
      <c r="D131" s="216">
        <v>0.862413626697507</v>
      </c>
      <c r="E131" s="328">
        <v>-92.18341064</v>
      </c>
      <c r="F131" s="217">
        <v>138.986699</v>
      </c>
      <c r="G131" s="328">
        <v>0</v>
      </c>
      <c r="H131" s="328">
        <v>0</v>
      </c>
      <c r="I131" s="216" t="s">
        <v>29</v>
      </c>
      <c r="J131" s="328">
        <v>0</v>
      </c>
      <c r="K131" s="217">
        <v>0.03566</v>
      </c>
      <c r="L131" s="328">
        <v>320.034597</v>
      </c>
      <c r="M131" s="328">
        <v>527.02509028</v>
      </c>
      <c r="N131" s="216">
        <v>0.607247364314232</v>
      </c>
      <c r="O131" s="328">
        <v>-206.99049328</v>
      </c>
      <c r="P131" s="217">
        <v>16.114476</v>
      </c>
      <c r="Q131" s="328">
        <v>257.785921</v>
      </c>
      <c r="R131" s="328">
        <v>142.97883836</v>
      </c>
      <c r="S131" s="216">
        <v>1.80296555739901</v>
      </c>
      <c r="T131" s="328">
        <v>114.80708264</v>
      </c>
      <c r="U131" s="217">
        <v>122.872223</v>
      </c>
      <c r="V131" s="237">
        <v>0.446134938046627</v>
      </c>
      <c r="W131" s="238">
        <v>0.213399999982424</v>
      </c>
      <c r="X131" s="238">
        <v>2.09060420845066</v>
      </c>
      <c r="Y131" s="216">
        <v>0.232734938064203</v>
      </c>
      <c r="Z131" s="257">
        <v>0.884057423365383</v>
      </c>
      <c r="AA131" s="328">
        <v>37.65281</v>
      </c>
      <c r="AB131" s="328">
        <v>56.57844208</v>
      </c>
      <c r="AC131" s="216">
        <v>0.665497468925712</v>
      </c>
      <c r="AD131" s="328">
        <v>-18.92563208</v>
      </c>
      <c r="AE131" s="217">
        <v>0</v>
      </c>
      <c r="AF131" s="328">
        <v>13.266813</v>
      </c>
      <c r="AG131" s="328">
        <v>18.764852</v>
      </c>
      <c r="AH131" s="216">
        <v>0.70700333794266</v>
      </c>
      <c r="AI131" s="328">
        <v>-5.498039</v>
      </c>
      <c r="AJ131" s="217">
        <v>7.472902</v>
      </c>
      <c r="AK131" s="192">
        <v>0</v>
      </c>
      <c r="AL131" s="193">
        <v>0</v>
      </c>
      <c r="AM131" s="177" t="s">
        <v>29</v>
      </c>
      <c r="AN131" s="195">
        <v>0</v>
      </c>
      <c r="AO131" s="196">
        <v>0</v>
      </c>
      <c r="AP131" s="192">
        <v>6e-6</v>
      </c>
      <c r="AQ131" s="193">
        <v>0</v>
      </c>
      <c r="AR131" s="177" t="s">
        <v>29</v>
      </c>
      <c r="AS131" s="195">
        <v>6e-6</v>
      </c>
      <c r="AT131" s="196">
        <v>0</v>
      </c>
      <c r="AU131" s="328">
        <v>206.866292</v>
      </c>
      <c r="AV131" s="328">
        <v>67.6355442800001</v>
      </c>
      <c r="AW131" s="216">
        <v>3.05854405700658</v>
      </c>
      <c r="AX131" s="328">
        <v>139.23074772</v>
      </c>
      <c r="AY131" s="217">
        <v>115.363661</v>
      </c>
      <c r="AZ131" s="237">
        <v>0.358011329739592</v>
      </c>
      <c r="BA131" s="238">
        <v>0.100947981629435</v>
      </c>
      <c r="BB131" s="238">
        <v>3.54649319343301</v>
      </c>
      <c r="BC131" s="216">
        <v>0.257063348110157</v>
      </c>
      <c r="BD131" s="257">
        <v>0.830033822157327</v>
      </c>
      <c r="BE131" s="214">
        <v>2.83333333333333</v>
      </c>
      <c r="BF131" s="215">
        <v>4.16666666666667</v>
      </c>
      <c r="BG131" s="238">
        <v>0.68</v>
      </c>
      <c r="BH131" s="215">
        <v>-1.33333333333333</v>
      </c>
      <c r="BI131" s="279">
        <v>4.91666667</v>
      </c>
      <c r="BJ131" s="214">
        <v>203.936653411765</v>
      </c>
      <c r="BK131" s="215">
        <v>160.8009428736</v>
      </c>
      <c r="BL131" s="238">
        <v>1.26825533337869</v>
      </c>
      <c r="BM131" s="279">
        <v>43.1357105381647</v>
      </c>
      <c r="BN131" s="237">
        <v>0.0651635046299965</v>
      </c>
      <c r="BO131" s="238">
        <v>0.0844449407854147</v>
      </c>
      <c r="BP131" s="238">
        <v>0.771668545491497</v>
      </c>
      <c r="BQ131" s="238">
        <v>-0.0192814361554181</v>
      </c>
      <c r="BR131" s="257">
        <v>0</v>
      </c>
      <c r="BS131" s="292">
        <v>15.3460131660824</v>
      </c>
      <c r="BT131" s="293">
        <v>11.8420356589642</v>
      </c>
      <c r="BU131" s="238">
        <v>1.29589317310202</v>
      </c>
      <c r="BV131" s="238">
        <v>3.50397750711824</v>
      </c>
      <c r="BW131" s="279" t="s">
        <v>29</v>
      </c>
      <c r="BX131" s="292">
        <v>5.49404657979046</v>
      </c>
      <c r="BY131" s="293">
        <v>1.19542959815623</v>
      </c>
      <c r="BZ131" s="238">
        <v>4.59587631782263</v>
      </c>
      <c r="CA131" s="238">
        <v>4.29861698163423</v>
      </c>
      <c r="CB131" s="279" t="s">
        <v>29</v>
      </c>
    </row>
    <row r="132" s="159" customFormat="1" ht="16.2" spans="1:80">
      <c r="A132" s="213" t="s">
        <v>154</v>
      </c>
      <c r="B132" s="328">
        <v>606.677986</v>
      </c>
      <c r="C132" s="328">
        <v>66.15</v>
      </c>
      <c r="D132" s="216">
        <v>9.17124695389267</v>
      </c>
      <c r="E132" s="328">
        <v>540.527986</v>
      </c>
      <c r="F132" s="217">
        <v>1.167285</v>
      </c>
      <c r="G132" s="328">
        <v>0</v>
      </c>
      <c r="H132" s="328">
        <v>0</v>
      </c>
      <c r="I132" s="216" t="s">
        <v>29</v>
      </c>
      <c r="J132" s="328">
        <v>0</v>
      </c>
      <c r="K132" s="217">
        <v>-0.391892</v>
      </c>
      <c r="L132" s="328">
        <v>0.00167</v>
      </c>
      <c r="M132" s="328">
        <v>0</v>
      </c>
      <c r="N132" s="216" t="s">
        <v>29</v>
      </c>
      <c r="O132" s="328">
        <v>0.00167</v>
      </c>
      <c r="P132" s="217">
        <v>0.103</v>
      </c>
      <c r="Q132" s="328"/>
      <c r="R132" s="328"/>
      <c r="S132" s="216"/>
      <c r="T132" s="328"/>
      <c r="U132" s="217"/>
      <c r="V132" s="237"/>
      <c r="W132" s="238"/>
      <c r="X132" s="238"/>
      <c r="Y132" s="216"/>
      <c r="Z132" s="257"/>
      <c r="AA132" s="328">
        <v>66.209749</v>
      </c>
      <c r="AB132" s="328">
        <v>45.1239056</v>
      </c>
      <c r="AC132" s="216">
        <v>1.46728764098824</v>
      </c>
      <c r="AD132" s="328">
        <v>21.0858434</v>
      </c>
      <c r="AE132" s="217">
        <v>52.769736</v>
      </c>
      <c r="AF132" s="328">
        <v>81.828307</v>
      </c>
      <c r="AG132" s="328">
        <v>67.812568</v>
      </c>
      <c r="AH132" s="216">
        <v>1.20668350150078</v>
      </c>
      <c r="AI132" s="328">
        <v>14.015739</v>
      </c>
      <c r="AJ132" s="217">
        <v>17.258556</v>
      </c>
      <c r="AK132" s="192">
        <v>0</v>
      </c>
      <c r="AL132" s="193">
        <v>0</v>
      </c>
      <c r="AM132" s="177" t="s">
        <v>29</v>
      </c>
      <c r="AN132" s="195">
        <v>0</v>
      </c>
      <c r="AO132" s="196">
        <v>0.2424</v>
      </c>
      <c r="AP132" s="192">
        <v>0.558443</v>
      </c>
      <c r="AQ132" s="193">
        <v>0</v>
      </c>
      <c r="AR132" s="177" t="s">
        <v>29</v>
      </c>
      <c r="AS132" s="195">
        <v>0.558443</v>
      </c>
      <c r="AT132" s="196">
        <v>0</v>
      </c>
      <c r="AU132" s="328">
        <v>458.079817</v>
      </c>
      <c r="AV132" s="328">
        <v>-46.7864736</v>
      </c>
      <c r="AW132" s="216">
        <v>11.7908600873907</v>
      </c>
      <c r="AX132" s="328">
        <v>504.8662906</v>
      </c>
      <c r="AY132" s="217">
        <v>-68.329715</v>
      </c>
      <c r="AZ132" s="237">
        <v>0.755062533289283</v>
      </c>
      <c r="BA132" s="238">
        <v>-0.707278512471655</v>
      </c>
      <c r="BB132" s="238">
        <v>3.06756040226734</v>
      </c>
      <c r="BC132" s="216">
        <v>1.46234104576094</v>
      </c>
      <c r="BD132" s="257">
        <v>-58.5373023725997</v>
      </c>
      <c r="BE132" s="214">
        <v>2.66666666666667</v>
      </c>
      <c r="BF132" s="215">
        <v>2.66666666666667</v>
      </c>
      <c r="BG132" s="238">
        <v>1</v>
      </c>
      <c r="BH132" s="215">
        <v>0</v>
      </c>
      <c r="BI132" s="279">
        <v>9.08333333</v>
      </c>
      <c r="BJ132" s="214">
        <v>227.50424475</v>
      </c>
      <c r="BK132" s="215">
        <v>24.80625</v>
      </c>
      <c r="BL132" s="238">
        <v>9.17124695389267</v>
      </c>
      <c r="BM132" s="279">
        <v>202.69799475</v>
      </c>
      <c r="BN132" s="237">
        <v>0.109134912635515</v>
      </c>
      <c r="BO132" s="238">
        <v>0.682145209372638</v>
      </c>
      <c r="BP132" s="238">
        <v>0.15998780191667</v>
      </c>
      <c r="BQ132" s="238">
        <v>-0.573010296737123</v>
      </c>
      <c r="BR132" s="257">
        <v>45.2072424472173</v>
      </c>
      <c r="BS132" s="292">
        <v>9.16297063745099</v>
      </c>
      <c r="BT132" s="293">
        <v>1.46596353131277</v>
      </c>
      <c r="BU132" s="238">
        <v>6.25047652395934</v>
      </c>
      <c r="BV132" s="238">
        <v>7.69700710613822</v>
      </c>
      <c r="BW132" s="279">
        <v>0.0221203494366544</v>
      </c>
      <c r="BX132" s="292">
        <v>6.91861582196906</v>
      </c>
      <c r="BY132" s="293">
        <v>-1.03684450576459</v>
      </c>
      <c r="BZ132" s="238">
        <v>8.67276123228057</v>
      </c>
      <c r="CA132" s="238">
        <v>7.95546032773365</v>
      </c>
      <c r="CB132" s="279">
        <v>-1.294865583561</v>
      </c>
    </row>
    <row r="133" s="159" customFormat="1" ht="16.2" spans="1:16384">
      <c r="A133" s="302" t="s">
        <v>155</v>
      </c>
      <c r="B133" s="303">
        <v>3711.876655</v>
      </c>
      <c r="C133" s="304">
        <v>3007.29180921</v>
      </c>
      <c r="D133" s="305">
        <v>1.23429214405871</v>
      </c>
      <c r="E133" s="306">
        <v>704.58484579</v>
      </c>
      <c r="F133" s="304">
        <v>2503.843429</v>
      </c>
      <c r="G133" s="303">
        <v>0.671786</v>
      </c>
      <c r="H133" s="304">
        <v>0</v>
      </c>
      <c r="I133" s="305" t="s">
        <v>29</v>
      </c>
      <c r="J133" s="306">
        <v>0.671786</v>
      </c>
      <c r="K133" s="304">
        <v>0.0605599999999999</v>
      </c>
      <c r="L133" s="303">
        <v>2001.827298</v>
      </c>
      <c r="M133" s="304">
        <v>2043.68245073</v>
      </c>
      <c r="N133" s="305">
        <v>0.979519737660296</v>
      </c>
      <c r="O133" s="306">
        <v>-41.8551527299996</v>
      </c>
      <c r="P133" s="304">
        <v>1591.477481</v>
      </c>
      <c r="Q133" s="303">
        <v>1103.373041</v>
      </c>
      <c r="R133" s="304">
        <v>897.45935848</v>
      </c>
      <c r="S133" s="305">
        <v>1.22944067669956</v>
      </c>
      <c r="T133" s="306">
        <v>205.91368252</v>
      </c>
      <c r="U133" s="304">
        <v>911.301663</v>
      </c>
      <c r="V133" s="311">
        <v>0.297254769905602</v>
      </c>
      <c r="W133" s="312">
        <v>0.29842776006355</v>
      </c>
      <c r="X133" s="312">
        <v>0.996069433494732</v>
      </c>
      <c r="Y133" s="305">
        <v>-0.00117299015794781</v>
      </c>
      <c r="Z133" s="315">
        <v>0.363961121707982</v>
      </c>
      <c r="AA133" s="303">
        <v>292.307061</v>
      </c>
      <c r="AB133" s="304">
        <v>297.33283404</v>
      </c>
      <c r="AC133" s="305">
        <v>0.983097147490533</v>
      </c>
      <c r="AD133" s="306">
        <v>-5.02577303999993</v>
      </c>
      <c r="AE133" s="304">
        <v>229.869144</v>
      </c>
      <c r="AF133" s="303">
        <v>134.954543</v>
      </c>
      <c r="AG133" s="304">
        <v>112.4376524</v>
      </c>
      <c r="AH133" s="305">
        <v>1.20026112355935</v>
      </c>
      <c r="AI133" s="306">
        <v>22.5168906</v>
      </c>
      <c r="AJ133" s="304">
        <v>53.934291</v>
      </c>
      <c r="AK133" s="303">
        <v>0.56458</v>
      </c>
      <c r="AL133" s="304">
        <v>0</v>
      </c>
      <c r="AM133" s="312" t="s">
        <v>29</v>
      </c>
      <c r="AN133" s="304">
        <v>0.56458</v>
      </c>
      <c r="AO133" s="317">
        <v>0.5408</v>
      </c>
      <c r="AP133" s="303">
        <v>0.559323</v>
      </c>
      <c r="AQ133" s="304">
        <v>0</v>
      </c>
      <c r="AR133" s="312" t="s">
        <v>29</v>
      </c>
      <c r="AS133" s="304">
        <v>0.559323</v>
      </c>
      <c r="AT133" s="317">
        <v>0</v>
      </c>
      <c r="AU133" s="303">
        <v>1282.121224</v>
      </c>
      <c r="AV133" s="304">
        <v>553.83887204</v>
      </c>
      <c r="AW133" s="305">
        <v>2.31497153545301</v>
      </c>
      <c r="AX133" s="306">
        <v>728.28235196</v>
      </c>
      <c r="AY133" s="304">
        <v>629.042753</v>
      </c>
      <c r="AZ133" s="311">
        <v>0.345410514186388</v>
      </c>
      <c r="BA133" s="312">
        <v>0.184165324543444</v>
      </c>
      <c r="BB133" s="312">
        <v>1.87554587185552</v>
      </c>
      <c r="BC133" s="305">
        <v>0.161245189642944</v>
      </c>
      <c r="BD133" s="315">
        <v>0.251230866001566</v>
      </c>
      <c r="BE133" s="303">
        <v>35.0833333333333</v>
      </c>
      <c r="BF133" s="306">
        <v>36.3333333333333</v>
      </c>
      <c r="BG133" s="312">
        <v>0.965596330275229</v>
      </c>
      <c r="BH133" s="304">
        <v>-1.25</v>
      </c>
      <c r="BI133" s="319">
        <v>99.91666667</v>
      </c>
      <c r="BJ133" s="303">
        <v>105.801709881235</v>
      </c>
      <c r="BK133" s="306">
        <v>82.7694993360551</v>
      </c>
      <c r="BL133" s="312">
        <v>1.27826929883515</v>
      </c>
      <c r="BM133" s="319">
        <v>23.0322105451801</v>
      </c>
      <c r="BN133" s="311">
        <v>0.0787491310106586</v>
      </c>
      <c r="BO133" s="312">
        <v>0.0988706294245877</v>
      </c>
      <c r="BP133" s="312">
        <v>0.796486595351589</v>
      </c>
      <c r="BQ133" s="312">
        <v>-0.0201214984139292</v>
      </c>
      <c r="BR133" s="315">
        <v>0.0918065168682718</v>
      </c>
      <c r="BS133" s="324">
        <v>12.6985528242166</v>
      </c>
      <c r="BT133" s="325">
        <v>10.1142271048526</v>
      </c>
      <c r="BU133" s="312">
        <v>1.25551391051167</v>
      </c>
      <c r="BV133" s="312">
        <v>2.58432571936401</v>
      </c>
      <c r="BW133" s="319">
        <v>10.8924729323393</v>
      </c>
      <c r="BX133" s="324">
        <v>4.38621366043566</v>
      </c>
      <c r="BY133" s="325">
        <v>1.86268991727127</v>
      </c>
      <c r="BZ133" s="312">
        <v>2.35477393191734</v>
      </c>
      <c r="CA133" s="312">
        <v>2.52352374316439</v>
      </c>
      <c r="CB133" s="319">
        <v>2.73652540769021</v>
      </c>
      <c r="CD133" s="423"/>
      <c r="CE133" s="424"/>
      <c r="CF133" s="425"/>
      <c r="CG133" s="425"/>
      <c r="CH133" s="425"/>
      <c r="CI133" s="423"/>
      <c r="CJ133" s="425"/>
      <c r="CK133" s="426"/>
      <c r="CL133" s="425"/>
      <c r="CM133" s="425"/>
      <c r="CN133" s="423"/>
      <c r="CO133" s="425"/>
      <c r="CP133" s="426"/>
      <c r="CQ133" s="425"/>
      <c r="CR133" s="425"/>
      <c r="CS133" s="423"/>
      <c r="CT133" s="425"/>
      <c r="CU133" s="426"/>
      <c r="CV133" s="423"/>
      <c r="CW133" s="423"/>
      <c r="CX133" s="423"/>
      <c r="CY133" s="423"/>
      <c r="CZ133" s="423"/>
      <c r="DA133" s="425"/>
      <c r="DB133" s="425"/>
      <c r="DC133" s="423"/>
      <c r="DD133" s="424"/>
      <c r="DE133" s="425"/>
      <c r="DF133" s="425"/>
      <c r="DG133" s="425"/>
      <c r="DH133" s="423"/>
      <c r="DI133" s="424"/>
      <c r="DJ133" s="425"/>
      <c r="DK133" s="425"/>
      <c r="DL133" s="425"/>
      <c r="DM133" s="423"/>
      <c r="DN133" s="424"/>
      <c r="DO133" s="425"/>
      <c r="DP133" s="425"/>
      <c r="DQ133" s="425"/>
      <c r="DR133" s="427"/>
      <c r="DS133" s="424"/>
      <c r="DT133" s="425"/>
      <c r="DU133" s="425"/>
      <c r="DV133" s="424"/>
      <c r="DW133" s="423"/>
      <c r="DX133" s="424"/>
      <c r="DY133" s="426"/>
      <c r="DZ133" s="423"/>
      <c r="EA133" s="423"/>
      <c r="EB133" s="423"/>
      <c r="EC133" s="423"/>
      <c r="ED133" s="423"/>
      <c r="EE133" s="425"/>
      <c r="EF133" s="425"/>
      <c r="EG133" s="423"/>
      <c r="EH133" s="424"/>
      <c r="EI133" s="425"/>
      <c r="EJ133" s="424"/>
      <c r="EK133" s="423"/>
      <c r="EL133" s="428"/>
      <c r="EM133" s="423"/>
      <c r="EN133" s="423"/>
      <c r="EO133" s="423"/>
      <c r="EP133" s="423"/>
      <c r="EQ133" s="423"/>
      <c r="ER133" s="429"/>
      <c r="ES133" s="430"/>
      <c r="ET133" s="423"/>
      <c r="EU133" s="423"/>
      <c r="EV133" s="428"/>
      <c r="EW133" s="429"/>
      <c r="EX133" s="430"/>
      <c r="EY133" s="423"/>
      <c r="EZ133" s="428"/>
      <c r="FA133" s="431"/>
      <c r="FB133" s="425"/>
      <c r="FC133" s="423"/>
      <c r="FD133" s="424"/>
      <c r="FE133" s="423"/>
      <c r="FF133" s="426"/>
      <c r="FG133" s="432"/>
      <c r="FH133" s="433"/>
      <c r="FI133" s="433"/>
      <c r="FJ133" s="434"/>
      <c r="FK133" s="434"/>
      <c r="FL133" s="435"/>
      <c r="FM133" s="425"/>
      <c r="FN133" s="425"/>
      <c r="FO133" s="423"/>
      <c r="FP133" s="424"/>
      <c r="FQ133" s="425"/>
      <c r="FR133" s="425"/>
      <c r="FS133" s="425"/>
      <c r="FT133" s="423"/>
      <c r="FU133" s="425"/>
      <c r="FV133" s="426"/>
      <c r="FW133" s="425"/>
      <c r="FX133" s="425"/>
      <c r="FY133" s="423"/>
      <c r="FZ133" s="425"/>
      <c r="GA133" s="426"/>
      <c r="GB133" s="425"/>
      <c r="GC133" s="425"/>
      <c r="GD133" s="423"/>
      <c r="GE133" s="425"/>
      <c r="GF133" s="426"/>
      <c r="GG133" s="423"/>
      <c r="GH133" s="423"/>
      <c r="GI133" s="423"/>
      <c r="GJ133" s="423"/>
      <c r="GK133" s="423"/>
      <c r="GL133" s="425"/>
      <c r="GM133" s="425"/>
      <c r="GN133" s="423"/>
      <c r="GO133" s="424"/>
      <c r="GP133" s="425"/>
      <c r="GQ133" s="425"/>
      <c r="GR133" s="425"/>
      <c r="GS133" s="423"/>
      <c r="GT133" s="424"/>
      <c r="GU133" s="425"/>
      <c r="GV133" s="425"/>
      <c r="GW133" s="425"/>
      <c r="GX133" s="423"/>
      <c r="GY133" s="424"/>
      <c r="GZ133" s="425"/>
      <c r="HA133" s="425"/>
      <c r="HB133" s="425"/>
      <c r="HC133" s="427"/>
      <c r="HD133" s="424"/>
      <c r="HE133" s="425"/>
      <c r="HF133" s="425"/>
      <c r="HG133" s="424"/>
      <c r="HH133" s="423"/>
      <c r="HI133" s="424"/>
      <c r="HJ133" s="426"/>
      <c r="HK133" s="423"/>
      <c r="HL133" s="423"/>
      <c r="HM133" s="423"/>
      <c r="HN133" s="423"/>
      <c r="HO133" s="423"/>
      <c r="HP133" s="425"/>
      <c r="HQ133" s="425"/>
      <c r="HR133" s="423"/>
      <c r="HS133" s="424"/>
      <c r="HT133" s="425"/>
      <c r="HU133" s="424"/>
      <c r="HV133" s="423"/>
      <c r="HW133" s="428"/>
      <c r="HX133" s="423"/>
      <c r="HY133" s="423"/>
      <c r="HZ133" s="423"/>
      <c r="IA133" s="423"/>
      <c r="IB133" s="423"/>
      <c r="IC133" s="429"/>
      <c r="ID133" s="430"/>
      <c r="IE133" s="423"/>
      <c r="IF133" s="423"/>
      <c r="IG133" s="428"/>
      <c r="IH133" s="429"/>
      <c r="II133" s="430"/>
      <c r="IJ133" s="423"/>
      <c r="IK133" s="428"/>
      <c r="IL133" s="431"/>
      <c r="IM133" s="425"/>
      <c r="IN133" s="423"/>
      <c r="IO133" s="424"/>
      <c r="IP133" s="423"/>
      <c r="IQ133" s="426"/>
      <c r="IR133" s="432"/>
      <c r="IS133" s="433"/>
      <c r="IT133" s="433"/>
      <c r="IU133" s="434"/>
      <c r="IV133" s="434"/>
      <c r="IW133" s="435"/>
      <c r="IX133" s="425"/>
      <c r="IY133" s="425"/>
      <c r="IZ133" s="423"/>
      <c r="JA133" s="424"/>
      <c r="JB133" s="425"/>
      <c r="JC133" s="425"/>
      <c r="JD133" s="425"/>
      <c r="JE133" s="423"/>
      <c r="JF133" s="425"/>
      <c r="JG133" s="426"/>
      <c r="JH133" s="425"/>
      <c r="JI133" s="425"/>
      <c r="JJ133" s="423"/>
      <c r="JK133" s="425"/>
      <c r="JL133" s="426"/>
      <c r="JM133" s="425"/>
      <c r="JN133" s="425"/>
      <c r="JO133" s="423"/>
      <c r="JP133" s="425"/>
      <c r="JQ133" s="426"/>
      <c r="JR133" s="423"/>
      <c r="JS133" s="423"/>
      <c r="JT133" s="423"/>
      <c r="JU133" s="423"/>
      <c r="JV133" s="423"/>
      <c r="JW133" s="425"/>
      <c r="JX133" s="425"/>
      <c r="JY133" s="423"/>
      <c r="JZ133" s="424"/>
      <c r="KA133" s="425"/>
      <c r="KB133" s="425"/>
      <c r="KC133" s="425"/>
      <c r="KD133" s="423"/>
      <c r="KE133" s="424"/>
      <c r="KF133" s="425"/>
      <c r="KG133" s="425"/>
      <c r="KH133" s="425"/>
      <c r="KI133" s="423"/>
      <c r="KJ133" s="424"/>
      <c r="KK133" s="425"/>
      <c r="KL133" s="425"/>
      <c r="KM133" s="425"/>
      <c r="KN133" s="427"/>
      <c r="KO133" s="424"/>
      <c r="KP133" s="425"/>
      <c r="KQ133" s="425"/>
      <c r="KR133" s="424"/>
      <c r="KS133" s="423"/>
      <c r="KT133" s="424"/>
      <c r="KU133" s="426"/>
      <c r="KV133" s="423"/>
      <c r="KW133" s="423"/>
      <c r="KX133" s="423"/>
      <c r="KY133" s="423"/>
      <c r="KZ133" s="423"/>
      <c r="LA133" s="425"/>
      <c r="LB133" s="425"/>
      <c r="LC133" s="423"/>
      <c r="LD133" s="424"/>
      <c r="LE133" s="425"/>
      <c r="LF133" s="424"/>
      <c r="LG133" s="423"/>
      <c r="LH133" s="428"/>
      <c r="LI133" s="423"/>
      <c r="LJ133" s="423"/>
      <c r="LK133" s="423"/>
      <c r="LL133" s="423"/>
      <c r="LM133" s="423"/>
      <c r="LN133" s="429"/>
      <c r="LO133" s="430"/>
      <c r="LP133" s="423"/>
      <c r="LQ133" s="423"/>
      <c r="LR133" s="428"/>
      <c r="LS133" s="429"/>
      <c r="LT133" s="430"/>
      <c r="LU133" s="423"/>
      <c r="LV133" s="428"/>
      <c r="LW133" s="431"/>
      <c r="LX133" s="425"/>
      <c r="LY133" s="423"/>
      <c r="LZ133" s="424"/>
      <c r="MA133" s="423"/>
      <c r="MB133" s="426"/>
      <c r="MC133" s="432"/>
      <c r="MD133" s="433"/>
      <c r="ME133" s="433"/>
      <c r="MF133" s="434"/>
      <c r="MG133" s="434"/>
      <c r="MH133" s="435"/>
      <c r="MI133" s="425"/>
      <c r="MJ133" s="425"/>
      <c r="MK133" s="423"/>
      <c r="ML133" s="424"/>
      <c r="MM133" s="425"/>
      <c r="MN133" s="425"/>
      <c r="MO133" s="425"/>
      <c r="MP133" s="423"/>
      <c r="MQ133" s="425"/>
      <c r="MR133" s="426"/>
      <c r="MS133" s="425"/>
      <c r="MT133" s="425"/>
      <c r="MU133" s="423"/>
      <c r="MV133" s="425"/>
      <c r="MW133" s="426"/>
      <c r="MX133" s="425"/>
      <c r="MY133" s="425"/>
      <c r="MZ133" s="423"/>
      <c r="NA133" s="425"/>
      <c r="NB133" s="426"/>
      <c r="NC133" s="423"/>
      <c r="ND133" s="423"/>
      <c r="NE133" s="423"/>
      <c r="NF133" s="423"/>
      <c r="NG133" s="423"/>
      <c r="NH133" s="425"/>
      <c r="NI133" s="425"/>
      <c r="NJ133" s="423"/>
      <c r="NK133" s="424"/>
      <c r="NL133" s="425"/>
      <c r="NM133" s="425"/>
      <c r="NN133" s="425"/>
      <c r="NO133" s="423"/>
      <c r="NP133" s="424"/>
      <c r="NQ133" s="425"/>
      <c r="NR133" s="425"/>
      <c r="NS133" s="425"/>
      <c r="NT133" s="423"/>
      <c r="NU133" s="424"/>
      <c r="NV133" s="425"/>
      <c r="NW133" s="425"/>
      <c r="NX133" s="425"/>
      <c r="NY133" s="427"/>
      <c r="NZ133" s="424"/>
      <c r="OA133" s="425"/>
      <c r="OB133" s="425"/>
      <c r="OC133" s="424"/>
      <c r="OD133" s="423"/>
      <c r="OE133" s="424"/>
      <c r="OF133" s="426"/>
      <c r="OG133" s="423"/>
      <c r="OH133" s="423"/>
      <c r="OI133" s="423"/>
      <c r="OJ133" s="423"/>
      <c r="OK133" s="423"/>
      <c r="OL133" s="425"/>
      <c r="OM133" s="425"/>
      <c r="ON133" s="423"/>
      <c r="OO133" s="424"/>
      <c r="OP133" s="425"/>
      <c r="OQ133" s="424"/>
      <c r="OR133" s="423"/>
      <c r="OS133" s="428"/>
      <c r="OT133" s="423"/>
      <c r="OU133" s="423"/>
      <c r="OV133" s="423"/>
      <c r="OW133" s="423"/>
      <c r="OX133" s="423"/>
      <c r="OY133" s="429"/>
      <c r="OZ133" s="430"/>
      <c r="PA133" s="423"/>
      <c r="PB133" s="423"/>
      <c r="PC133" s="428"/>
      <c r="PD133" s="429"/>
      <c r="PE133" s="430"/>
      <c r="PF133" s="423"/>
      <c r="PG133" s="428"/>
      <c r="PH133" s="431"/>
      <c r="PI133" s="425"/>
      <c r="PJ133" s="423"/>
      <c r="PK133" s="424"/>
      <c r="PL133" s="423"/>
      <c r="PM133" s="426"/>
      <c r="PN133" s="432"/>
      <c r="PO133" s="433"/>
      <c r="PP133" s="433"/>
      <c r="PQ133" s="434"/>
      <c r="PR133" s="434"/>
      <c r="PS133" s="435"/>
      <c r="PT133" s="425"/>
      <c r="PU133" s="425"/>
      <c r="PV133" s="423"/>
      <c r="PW133" s="424"/>
      <c r="PX133" s="425"/>
      <c r="PY133" s="425"/>
      <c r="PZ133" s="425"/>
      <c r="QA133" s="423"/>
      <c r="QB133" s="425"/>
      <c r="QC133" s="426"/>
      <c r="QD133" s="425"/>
      <c r="QE133" s="425"/>
      <c r="QF133" s="423"/>
      <c r="QG133" s="425"/>
      <c r="QH133" s="426"/>
      <c r="QI133" s="425"/>
      <c r="QJ133" s="425"/>
      <c r="QK133" s="423"/>
      <c r="QL133" s="425"/>
      <c r="QM133" s="426"/>
      <c r="QN133" s="423"/>
      <c r="QO133" s="423"/>
      <c r="QP133" s="423"/>
      <c r="QQ133" s="423"/>
      <c r="QR133" s="423"/>
      <c r="QS133" s="425"/>
      <c r="QT133" s="425"/>
      <c r="QU133" s="423"/>
      <c r="QV133" s="424"/>
      <c r="QW133" s="425"/>
      <c r="QX133" s="425"/>
      <c r="QY133" s="425"/>
      <c r="QZ133" s="423"/>
      <c r="RA133" s="424"/>
      <c r="RB133" s="425"/>
      <c r="RC133" s="425"/>
      <c r="RD133" s="425"/>
      <c r="RE133" s="423"/>
      <c r="RF133" s="424"/>
      <c r="RG133" s="425"/>
      <c r="RH133" s="425"/>
      <c r="RI133" s="425"/>
      <c r="RJ133" s="427"/>
      <c r="RK133" s="424"/>
      <c r="RL133" s="425"/>
      <c r="RM133" s="425"/>
      <c r="RN133" s="424"/>
      <c r="RO133" s="423"/>
      <c r="RP133" s="424"/>
      <c r="RQ133" s="426"/>
      <c r="RR133" s="423"/>
      <c r="RS133" s="423"/>
      <c r="RT133" s="423"/>
      <c r="RU133" s="423"/>
      <c r="RV133" s="423"/>
      <c r="RW133" s="425"/>
      <c r="RX133" s="425"/>
      <c r="RY133" s="423"/>
      <c r="RZ133" s="424"/>
      <c r="SA133" s="425"/>
      <c r="SB133" s="424"/>
      <c r="SC133" s="423"/>
      <c r="SD133" s="428"/>
      <c r="SE133" s="423"/>
      <c r="SF133" s="423"/>
      <c r="SG133" s="423"/>
      <c r="SH133" s="423"/>
      <c r="SI133" s="423"/>
      <c r="SJ133" s="429"/>
      <c r="SK133" s="430"/>
      <c r="SL133" s="423"/>
      <c r="SM133" s="423"/>
      <c r="SN133" s="428"/>
      <c r="SO133" s="429"/>
      <c r="SP133" s="430"/>
      <c r="SQ133" s="423"/>
      <c r="SR133" s="428"/>
      <c r="SS133" s="431"/>
      <c r="ST133" s="425"/>
      <c r="SU133" s="423"/>
      <c r="SV133" s="424"/>
      <c r="SW133" s="423"/>
      <c r="SX133" s="426"/>
      <c r="SY133" s="432"/>
      <c r="SZ133" s="433"/>
      <c r="TA133" s="433"/>
      <c r="TB133" s="434"/>
      <c r="TC133" s="434"/>
      <c r="TD133" s="435"/>
      <c r="TE133" s="425"/>
      <c r="TF133" s="425"/>
      <c r="TG133" s="423"/>
      <c r="TH133" s="424"/>
      <c r="TI133" s="425"/>
      <c r="TJ133" s="425"/>
      <c r="TK133" s="425"/>
      <c r="TL133" s="423"/>
      <c r="TM133" s="425"/>
      <c r="TN133" s="426"/>
      <c r="TO133" s="425"/>
      <c r="TP133" s="425"/>
      <c r="TQ133" s="423"/>
      <c r="TR133" s="425"/>
      <c r="TS133" s="426"/>
      <c r="TT133" s="425"/>
      <c r="TU133" s="425"/>
      <c r="TV133" s="423"/>
      <c r="TW133" s="425"/>
      <c r="TX133" s="426"/>
      <c r="TY133" s="423"/>
      <c r="TZ133" s="423"/>
      <c r="UA133" s="423"/>
      <c r="UB133" s="423"/>
      <c r="UC133" s="423"/>
      <c r="UD133" s="425"/>
      <c r="UE133" s="425"/>
      <c r="UF133" s="423"/>
      <c r="UG133" s="424"/>
      <c r="UH133" s="425"/>
      <c r="UI133" s="425"/>
      <c r="UJ133" s="425"/>
      <c r="UK133" s="423"/>
      <c r="UL133" s="424"/>
      <c r="UM133" s="425"/>
      <c r="UN133" s="425"/>
      <c r="UO133" s="425"/>
      <c r="UP133" s="423"/>
      <c r="UQ133" s="424"/>
      <c r="UR133" s="425"/>
      <c r="US133" s="425"/>
      <c r="UT133" s="425"/>
      <c r="UU133" s="427"/>
      <c r="UV133" s="424"/>
      <c r="UW133" s="425"/>
      <c r="UX133" s="425"/>
      <c r="UY133" s="424"/>
      <c r="UZ133" s="423"/>
      <c r="VA133" s="424"/>
      <c r="VB133" s="426"/>
      <c r="VC133" s="423"/>
      <c r="VD133" s="423"/>
      <c r="VE133" s="423"/>
      <c r="VF133" s="423"/>
      <c r="VG133" s="423"/>
      <c r="VH133" s="425"/>
      <c r="VI133" s="425"/>
      <c r="VJ133" s="423"/>
      <c r="VK133" s="424"/>
      <c r="VL133" s="425"/>
      <c r="VM133" s="424"/>
      <c r="VN133" s="423"/>
      <c r="VO133" s="428"/>
      <c r="VP133" s="423"/>
      <c r="VQ133" s="423"/>
      <c r="VR133" s="423"/>
      <c r="VS133" s="423"/>
      <c r="VT133" s="423"/>
      <c r="VU133" s="429"/>
      <c r="VV133" s="430"/>
      <c r="VW133" s="423"/>
      <c r="VX133" s="423"/>
      <c r="VY133" s="428"/>
      <c r="VZ133" s="429"/>
      <c r="WA133" s="430"/>
      <c r="WB133" s="423"/>
      <c r="WC133" s="428"/>
      <c r="WD133" s="431"/>
      <c r="WE133" s="425"/>
      <c r="WF133" s="423"/>
      <c r="WG133" s="424"/>
      <c r="WH133" s="423"/>
      <c r="WI133" s="426"/>
      <c r="WJ133" s="432"/>
      <c r="WK133" s="433"/>
      <c r="WL133" s="433"/>
      <c r="WM133" s="434"/>
      <c r="WN133" s="434"/>
      <c r="WO133" s="435"/>
      <c r="WP133" s="425"/>
      <c r="WQ133" s="425"/>
      <c r="WR133" s="423"/>
      <c r="WS133" s="424"/>
      <c r="WT133" s="425"/>
      <c r="WU133" s="425"/>
      <c r="WV133" s="425"/>
      <c r="WW133" s="423"/>
      <c r="WX133" s="425"/>
      <c r="WY133" s="426"/>
      <c r="WZ133" s="425"/>
      <c r="XA133" s="425"/>
      <c r="XB133" s="423"/>
      <c r="XC133" s="425"/>
      <c r="XD133" s="426"/>
      <c r="XE133" s="425"/>
      <c r="XF133" s="425"/>
      <c r="XG133" s="423"/>
      <c r="XH133" s="425"/>
      <c r="XI133" s="426"/>
      <c r="XJ133" s="423"/>
      <c r="XK133" s="423"/>
      <c r="XL133" s="423"/>
      <c r="XM133" s="423"/>
      <c r="XN133" s="423"/>
      <c r="XO133" s="425"/>
      <c r="XP133" s="425"/>
      <c r="XQ133" s="423"/>
      <c r="XR133" s="424"/>
      <c r="XS133" s="425"/>
      <c r="XT133" s="425"/>
      <c r="XU133" s="425"/>
      <c r="XV133" s="423"/>
      <c r="XW133" s="424"/>
      <c r="XX133" s="425"/>
      <c r="XY133" s="425"/>
      <c r="XZ133" s="425"/>
      <c r="YA133" s="423"/>
      <c r="YB133" s="424"/>
      <c r="YC133" s="425"/>
      <c r="YD133" s="425"/>
      <c r="YE133" s="425"/>
      <c r="YF133" s="427"/>
      <c r="YG133" s="424"/>
      <c r="YH133" s="425"/>
      <c r="YI133" s="425"/>
      <c r="YJ133" s="424"/>
      <c r="YK133" s="423"/>
      <c r="YL133" s="424"/>
      <c r="YM133" s="426"/>
      <c r="YN133" s="423"/>
      <c r="YO133" s="423"/>
      <c r="YP133" s="423"/>
      <c r="YQ133" s="423"/>
      <c r="YR133" s="423"/>
      <c r="YS133" s="425"/>
      <c r="YT133" s="425"/>
      <c r="YU133" s="423"/>
      <c r="YV133" s="424"/>
      <c r="YW133" s="425"/>
      <c r="YX133" s="424"/>
      <c r="YY133" s="423"/>
      <c r="YZ133" s="428"/>
      <c r="ZA133" s="423"/>
      <c r="ZB133" s="423"/>
      <c r="ZC133" s="423"/>
      <c r="ZD133" s="423"/>
      <c r="ZE133" s="423"/>
      <c r="ZF133" s="429"/>
      <c r="ZG133" s="430"/>
      <c r="ZH133" s="423"/>
      <c r="ZI133" s="423"/>
      <c r="ZJ133" s="428"/>
      <c r="ZK133" s="429"/>
      <c r="ZL133" s="430"/>
      <c r="ZM133" s="423"/>
      <c r="ZN133" s="428"/>
      <c r="ZO133" s="431"/>
      <c r="ZP133" s="425"/>
      <c r="ZQ133" s="423"/>
      <c r="ZR133" s="424"/>
      <c r="ZS133" s="423"/>
      <c r="ZT133" s="426"/>
      <c r="ZU133" s="432"/>
      <c r="ZV133" s="433"/>
      <c r="ZW133" s="433"/>
      <c r="ZX133" s="434"/>
      <c r="ZY133" s="434"/>
      <c r="ZZ133" s="435"/>
      <c r="AAA133" s="425"/>
      <c r="AAB133" s="425"/>
      <c r="AAC133" s="423"/>
      <c r="AAD133" s="424"/>
      <c r="AAE133" s="425"/>
      <c r="AAF133" s="425"/>
      <c r="AAG133" s="425"/>
      <c r="AAH133" s="423"/>
      <c r="AAI133" s="425"/>
      <c r="AAJ133" s="426"/>
      <c r="AAK133" s="425"/>
      <c r="AAL133" s="425"/>
      <c r="AAM133" s="423"/>
      <c r="AAN133" s="425"/>
      <c r="AAO133" s="426"/>
      <c r="AAP133" s="425"/>
      <c r="AAQ133" s="425"/>
      <c r="AAR133" s="423"/>
      <c r="AAS133" s="425"/>
      <c r="AAT133" s="426"/>
      <c r="AAU133" s="423"/>
      <c r="AAV133" s="423"/>
      <c r="AAW133" s="423"/>
      <c r="AAX133" s="423"/>
      <c r="AAY133" s="423"/>
      <c r="AAZ133" s="425"/>
      <c r="ABA133" s="425"/>
      <c r="ABB133" s="423"/>
      <c r="ABC133" s="424"/>
      <c r="ABD133" s="425"/>
      <c r="ABE133" s="425"/>
      <c r="ABF133" s="425"/>
      <c r="ABG133" s="423"/>
      <c r="ABH133" s="424"/>
      <c r="ABI133" s="425"/>
      <c r="ABJ133" s="425"/>
      <c r="ABK133" s="425"/>
      <c r="ABL133" s="423"/>
      <c r="ABM133" s="424"/>
      <c r="ABN133" s="425"/>
      <c r="ABO133" s="425"/>
      <c r="ABP133" s="425"/>
      <c r="ABQ133" s="427"/>
      <c r="ABR133" s="424"/>
      <c r="ABS133" s="425"/>
      <c r="ABT133" s="425"/>
      <c r="ABU133" s="424"/>
      <c r="ABV133" s="423"/>
      <c r="ABW133" s="424"/>
      <c r="ABX133" s="426"/>
      <c r="ABY133" s="423"/>
      <c r="ABZ133" s="423"/>
      <c r="ACA133" s="423"/>
      <c r="ACB133" s="423"/>
      <c r="ACC133" s="423"/>
      <c r="ACD133" s="425"/>
      <c r="ACE133" s="425"/>
      <c r="ACF133" s="423"/>
      <c r="ACG133" s="424"/>
      <c r="ACH133" s="425"/>
      <c r="ACI133" s="424"/>
      <c r="ACJ133" s="423"/>
      <c r="ACK133" s="428"/>
      <c r="ACL133" s="423"/>
      <c r="ACM133" s="423"/>
      <c r="ACN133" s="423"/>
      <c r="ACO133" s="423"/>
      <c r="ACP133" s="423"/>
      <c r="ACQ133" s="429"/>
      <c r="ACR133" s="430"/>
      <c r="ACS133" s="423"/>
      <c r="ACT133" s="423"/>
      <c r="ACU133" s="428"/>
      <c r="ACV133" s="429"/>
      <c r="ACW133" s="430"/>
      <c r="ACX133" s="423"/>
      <c r="ACY133" s="428"/>
      <c r="ACZ133" s="431"/>
      <c r="ADA133" s="425"/>
      <c r="ADB133" s="423"/>
      <c r="ADC133" s="424"/>
      <c r="ADD133" s="423"/>
      <c r="ADE133" s="426"/>
      <c r="ADF133" s="432"/>
      <c r="ADG133" s="433"/>
      <c r="ADH133" s="433"/>
      <c r="ADI133" s="434"/>
      <c r="ADJ133" s="434"/>
      <c r="ADK133" s="435"/>
      <c r="ADL133" s="425"/>
      <c r="ADM133" s="425"/>
      <c r="ADN133" s="423"/>
      <c r="ADO133" s="424"/>
      <c r="ADP133" s="425"/>
      <c r="ADQ133" s="425"/>
      <c r="ADR133" s="425"/>
      <c r="ADS133" s="423"/>
      <c r="ADT133" s="425"/>
      <c r="ADU133" s="426"/>
      <c r="ADV133" s="425"/>
      <c r="ADW133" s="425"/>
      <c r="ADX133" s="423"/>
      <c r="ADY133" s="425"/>
      <c r="ADZ133" s="426"/>
      <c r="AEA133" s="425"/>
      <c r="AEB133" s="425"/>
      <c r="AEC133" s="423"/>
      <c r="AED133" s="425"/>
      <c r="AEE133" s="426"/>
      <c r="AEF133" s="423"/>
      <c r="AEG133" s="423"/>
      <c r="AEH133" s="423"/>
      <c r="AEI133" s="423"/>
      <c r="AEJ133" s="423"/>
      <c r="AEK133" s="425"/>
      <c r="AEL133" s="425"/>
      <c r="AEM133" s="423"/>
      <c r="AEN133" s="424"/>
      <c r="AEO133" s="425"/>
      <c r="AEP133" s="425"/>
      <c r="AEQ133" s="425"/>
      <c r="AER133" s="423"/>
      <c r="AES133" s="424"/>
      <c r="AET133" s="425"/>
      <c r="AEU133" s="425"/>
      <c r="AEV133" s="425"/>
      <c r="AEW133" s="423"/>
      <c r="AEX133" s="424"/>
      <c r="AEY133" s="425"/>
      <c r="AEZ133" s="425"/>
      <c r="AFA133" s="425"/>
      <c r="AFB133" s="427"/>
      <c r="AFC133" s="424"/>
      <c r="AFD133" s="425"/>
      <c r="AFE133" s="425"/>
      <c r="AFF133" s="424"/>
      <c r="AFG133" s="423"/>
      <c r="AFH133" s="424"/>
      <c r="AFI133" s="426"/>
      <c r="AFJ133" s="423"/>
      <c r="AFK133" s="423"/>
      <c r="AFL133" s="423"/>
      <c r="AFM133" s="423"/>
      <c r="AFN133" s="423"/>
      <c r="AFO133" s="425"/>
      <c r="AFP133" s="425"/>
      <c r="AFQ133" s="423"/>
      <c r="AFR133" s="424"/>
      <c r="AFS133" s="425"/>
      <c r="AFT133" s="424"/>
      <c r="AFU133" s="423"/>
      <c r="AFV133" s="428"/>
      <c r="AFW133" s="423"/>
      <c r="AFX133" s="423"/>
      <c r="AFY133" s="423"/>
      <c r="AFZ133" s="423"/>
      <c r="AGA133" s="423"/>
      <c r="AGB133" s="429"/>
      <c r="AGC133" s="430"/>
      <c r="AGD133" s="423"/>
      <c r="AGE133" s="423"/>
      <c r="AGF133" s="428"/>
      <c r="AGG133" s="429"/>
      <c r="AGH133" s="430"/>
      <c r="AGI133" s="423"/>
      <c r="AGJ133" s="428"/>
      <c r="AGK133" s="431"/>
      <c r="AGL133" s="425"/>
      <c r="AGM133" s="423"/>
      <c r="AGN133" s="424"/>
      <c r="AGO133" s="423"/>
      <c r="AGP133" s="426"/>
      <c r="AGQ133" s="432"/>
      <c r="AGR133" s="433"/>
      <c r="AGS133" s="433"/>
      <c r="AGT133" s="434"/>
      <c r="AGU133" s="434"/>
      <c r="AGV133" s="435"/>
      <c r="AGW133" s="425"/>
      <c r="AGX133" s="425"/>
      <c r="AGY133" s="423"/>
      <c r="AGZ133" s="424"/>
      <c r="AHA133" s="425"/>
      <c r="AHB133" s="425"/>
      <c r="AHC133" s="425"/>
      <c r="AHD133" s="423"/>
      <c r="AHE133" s="425"/>
      <c r="AHF133" s="426"/>
      <c r="AHG133" s="425"/>
      <c r="AHH133" s="425"/>
      <c r="AHI133" s="423"/>
      <c r="AHJ133" s="425"/>
      <c r="AHK133" s="426"/>
      <c r="AHL133" s="425"/>
      <c r="AHM133" s="425"/>
      <c r="AHN133" s="423"/>
      <c r="AHO133" s="425"/>
      <c r="AHP133" s="426"/>
      <c r="AHQ133" s="423"/>
      <c r="AHR133" s="423"/>
      <c r="AHS133" s="423"/>
      <c r="AHT133" s="423"/>
      <c r="AHU133" s="423"/>
      <c r="AHV133" s="425"/>
      <c r="AHW133" s="425"/>
      <c r="AHX133" s="423"/>
      <c r="AHY133" s="424"/>
      <c r="AHZ133" s="425"/>
      <c r="AIA133" s="425"/>
      <c r="AIB133" s="425"/>
      <c r="AIC133" s="423"/>
      <c r="AID133" s="424"/>
      <c r="AIE133" s="425"/>
      <c r="AIF133" s="425"/>
      <c r="AIG133" s="425"/>
      <c r="AIH133" s="423"/>
      <c r="AII133" s="424"/>
      <c r="AIJ133" s="425"/>
      <c r="AIK133" s="425"/>
      <c r="AIL133" s="425"/>
      <c r="AIM133" s="427"/>
      <c r="AIN133" s="424"/>
      <c r="AIO133" s="425"/>
      <c r="AIP133" s="425"/>
      <c r="AIQ133" s="424"/>
      <c r="AIR133" s="423"/>
      <c r="AIS133" s="424"/>
      <c r="AIT133" s="426"/>
      <c r="AIU133" s="423"/>
      <c r="AIV133" s="423"/>
      <c r="AIW133" s="423"/>
      <c r="AIX133" s="423"/>
      <c r="AIY133" s="423"/>
      <c r="AIZ133" s="425"/>
      <c r="AJA133" s="425"/>
      <c r="AJB133" s="423"/>
      <c r="AJC133" s="424"/>
      <c r="AJD133" s="425"/>
      <c r="AJE133" s="424"/>
      <c r="AJF133" s="423"/>
      <c r="AJG133" s="428"/>
      <c r="AJH133" s="423"/>
      <c r="AJI133" s="423"/>
      <c r="AJJ133" s="423"/>
      <c r="AJK133" s="423"/>
      <c r="AJL133" s="423"/>
      <c r="AJM133" s="429"/>
      <c r="AJN133" s="430"/>
      <c r="AJO133" s="423"/>
      <c r="AJP133" s="423"/>
      <c r="AJQ133" s="428"/>
      <c r="AJR133" s="429"/>
      <c r="AJS133" s="430"/>
      <c r="AJT133" s="423"/>
      <c r="AJU133" s="428"/>
      <c r="AJV133" s="431"/>
      <c r="AJW133" s="425"/>
      <c r="AJX133" s="423"/>
      <c r="AJY133" s="424"/>
      <c r="AJZ133" s="423"/>
      <c r="AKA133" s="426"/>
      <c r="AKB133" s="432"/>
      <c r="AKC133" s="433"/>
      <c r="AKD133" s="433"/>
      <c r="AKE133" s="434"/>
      <c r="AKF133" s="434"/>
      <c r="AKG133" s="435"/>
      <c r="AKH133" s="425"/>
      <c r="AKI133" s="425"/>
      <c r="AKJ133" s="423"/>
      <c r="AKK133" s="424"/>
      <c r="AKL133" s="425"/>
      <c r="AKM133" s="425"/>
      <c r="AKN133" s="425"/>
      <c r="AKO133" s="423"/>
      <c r="AKP133" s="425"/>
      <c r="AKQ133" s="426"/>
      <c r="AKR133" s="425"/>
      <c r="AKS133" s="425"/>
      <c r="AKT133" s="423"/>
      <c r="AKU133" s="425"/>
      <c r="AKV133" s="426"/>
      <c r="AKW133" s="425"/>
      <c r="AKX133" s="425"/>
      <c r="AKY133" s="423"/>
      <c r="AKZ133" s="425"/>
      <c r="ALA133" s="426"/>
      <c r="ALB133" s="423"/>
      <c r="ALC133" s="423"/>
      <c r="ALD133" s="423"/>
      <c r="ALE133" s="423"/>
      <c r="ALF133" s="423"/>
      <c r="ALG133" s="425"/>
      <c r="ALH133" s="425"/>
      <c r="ALI133" s="423"/>
      <c r="ALJ133" s="424"/>
      <c r="ALK133" s="425"/>
      <c r="ALL133" s="425"/>
      <c r="ALM133" s="425"/>
      <c r="ALN133" s="423"/>
      <c r="ALO133" s="424"/>
      <c r="ALP133" s="425"/>
      <c r="ALQ133" s="425"/>
      <c r="ALR133" s="425"/>
      <c r="ALS133" s="423"/>
      <c r="ALT133" s="424"/>
      <c r="ALU133" s="425"/>
      <c r="ALV133" s="425"/>
      <c r="ALW133" s="425"/>
      <c r="ALX133" s="427"/>
      <c r="ALY133" s="424"/>
      <c r="ALZ133" s="425"/>
      <c r="AMA133" s="425"/>
      <c r="AMB133" s="424"/>
      <c r="AMC133" s="423"/>
      <c r="AMD133" s="424"/>
      <c r="AME133" s="426"/>
      <c r="AMF133" s="423"/>
      <c r="AMG133" s="423"/>
      <c r="AMH133" s="423"/>
      <c r="AMI133" s="423"/>
      <c r="AMJ133" s="423"/>
      <c r="AMK133" s="425"/>
      <c r="AML133" s="425"/>
      <c r="AMM133" s="423"/>
      <c r="AMN133" s="424"/>
      <c r="AMO133" s="425"/>
      <c r="AMP133" s="424"/>
      <c r="AMQ133" s="423"/>
      <c r="AMR133" s="428"/>
      <c r="AMS133" s="423"/>
      <c r="AMT133" s="423"/>
      <c r="AMU133" s="423"/>
      <c r="AMV133" s="423"/>
      <c r="AMW133" s="423"/>
      <c r="AMX133" s="429"/>
      <c r="AMY133" s="430"/>
      <c r="AMZ133" s="423"/>
      <c r="ANA133" s="423"/>
      <c r="ANB133" s="428"/>
      <c r="ANC133" s="429"/>
      <c r="AND133" s="430"/>
      <c r="ANE133" s="423"/>
      <c r="ANF133" s="428"/>
      <c r="ANG133" s="431"/>
      <c r="ANH133" s="425"/>
      <c r="ANI133" s="423"/>
      <c r="ANJ133" s="424"/>
      <c r="ANK133" s="423"/>
      <c r="ANL133" s="426"/>
      <c r="ANM133" s="432"/>
      <c r="ANN133" s="433"/>
      <c r="ANO133" s="433"/>
      <c r="ANP133" s="434"/>
      <c r="ANQ133" s="434"/>
      <c r="ANR133" s="435"/>
      <c r="ANS133" s="425"/>
      <c r="ANT133" s="425"/>
      <c r="ANU133" s="423"/>
      <c r="ANV133" s="424"/>
      <c r="ANW133" s="425"/>
      <c r="ANX133" s="425"/>
      <c r="ANY133" s="425"/>
      <c r="ANZ133" s="423"/>
      <c r="AOA133" s="425"/>
      <c r="AOB133" s="426"/>
      <c r="AOC133" s="425"/>
      <c r="AOD133" s="425"/>
      <c r="AOE133" s="423"/>
      <c r="AOF133" s="425"/>
      <c r="AOG133" s="426"/>
      <c r="AOH133" s="425"/>
      <c r="AOI133" s="425"/>
      <c r="AOJ133" s="423"/>
      <c r="AOK133" s="425"/>
      <c r="AOL133" s="426"/>
      <c r="AOM133" s="423"/>
      <c r="AON133" s="423"/>
      <c r="AOO133" s="423"/>
      <c r="AOP133" s="423"/>
      <c r="AOQ133" s="423"/>
      <c r="AOR133" s="425"/>
      <c r="AOS133" s="425"/>
      <c r="AOT133" s="423"/>
      <c r="AOU133" s="424"/>
      <c r="AOV133" s="425"/>
      <c r="AOW133" s="425"/>
      <c r="AOX133" s="425"/>
      <c r="AOY133" s="423"/>
      <c r="AOZ133" s="424"/>
      <c r="APA133" s="425"/>
      <c r="APB133" s="425"/>
      <c r="APC133" s="425"/>
      <c r="APD133" s="423"/>
      <c r="APE133" s="424"/>
      <c r="APF133" s="425"/>
      <c r="APG133" s="425"/>
      <c r="APH133" s="425"/>
      <c r="API133" s="427"/>
      <c r="APJ133" s="424"/>
      <c r="APK133" s="425"/>
      <c r="APL133" s="425"/>
      <c r="APM133" s="424"/>
      <c r="APN133" s="423"/>
      <c r="APO133" s="424"/>
      <c r="APP133" s="426"/>
      <c r="APQ133" s="423"/>
      <c r="APR133" s="423"/>
      <c r="APS133" s="423"/>
      <c r="APT133" s="423"/>
      <c r="APU133" s="423"/>
      <c r="APV133" s="425"/>
      <c r="APW133" s="425"/>
      <c r="APX133" s="423"/>
      <c r="APY133" s="424"/>
      <c r="APZ133" s="425"/>
      <c r="AQA133" s="424"/>
      <c r="AQB133" s="423"/>
      <c r="AQC133" s="428"/>
      <c r="AQD133" s="423"/>
      <c r="AQE133" s="423"/>
      <c r="AQF133" s="423"/>
      <c r="AQG133" s="423"/>
      <c r="AQH133" s="423"/>
      <c r="AQI133" s="429"/>
      <c r="AQJ133" s="430"/>
      <c r="AQK133" s="423"/>
      <c r="AQL133" s="423"/>
      <c r="AQM133" s="428"/>
      <c r="AQN133" s="429"/>
      <c r="AQO133" s="430"/>
      <c r="AQP133" s="423"/>
      <c r="AQQ133" s="428"/>
      <c r="AQR133" s="431"/>
      <c r="AQS133" s="425"/>
      <c r="AQT133" s="423"/>
      <c r="AQU133" s="424"/>
      <c r="AQV133" s="423"/>
      <c r="AQW133" s="426"/>
      <c r="AQX133" s="432"/>
      <c r="AQY133" s="433"/>
      <c r="AQZ133" s="433"/>
      <c r="ARA133" s="434"/>
      <c r="ARB133" s="434"/>
      <c r="ARC133" s="435"/>
      <c r="ARD133" s="425"/>
      <c r="ARE133" s="425"/>
      <c r="ARF133" s="423"/>
      <c r="ARG133" s="424"/>
      <c r="ARH133" s="425"/>
      <c r="ARI133" s="425"/>
      <c r="ARJ133" s="425"/>
      <c r="ARK133" s="423"/>
      <c r="ARL133" s="425"/>
      <c r="ARM133" s="426"/>
      <c r="ARN133" s="425"/>
      <c r="ARO133" s="425"/>
      <c r="ARP133" s="423"/>
      <c r="ARQ133" s="425"/>
      <c r="ARR133" s="426"/>
      <c r="ARS133" s="425"/>
      <c r="ART133" s="425"/>
      <c r="ARU133" s="423"/>
      <c r="ARV133" s="425"/>
      <c r="ARW133" s="426"/>
      <c r="ARX133" s="423"/>
      <c r="ARY133" s="423"/>
      <c r="ARZ133" s="423"/>
      <c r="ASA133" s="423"/>
      <c r="ASB133" s="423"/>
      <c r="ASC133" s="425"/>
      <c r="ASD133" s="425"/>
      <c r="ASE133" s="423"/>
      <c r="ASF133" s="424"/>
      <c r="ASG133" s="425"/>
      <c r="ASH133" s="425"/>
      <c r="ASI133" s="425"/>
      <c r="ASJ133" s="423"/>
      <c r="ASK133" s="424"/>
      <c r="ASL133" s="425"/>
      <c r="ASM133" s="425"/>
      <c r="ASN133" s="425"/>
      <c r="ASO133" s="423"/>
      <c r="ASP133" s="424"/>
      <c r="ASQ133" s="425"/>
      <c r="ASR133" s="425"/>
      <c r="ASS133" s="425"/>
      <c r="AST133" s="427"/>
      <c r="ASU133" s="424"/>
      <c r="ASV133" s="425"/>
      <c r="ASW133" s="425"/>
      <c r="ASX133" s="424"/>
      <c r="ASY133" s="423"/>
      <c r="ASZ133" s="424"/>
      <c r="ATA133" s="426"/>
      <c r="ATB133" s="423"/>
      <c r="ATC133" s="423"/>
      <c r="ATD133" s="423"/>
      <c r="ATE133" s="423"/>
      <c r="ATF133" s="423"/>
      <c r="ATG133" s="425"/>
      <c r="ATH133" s="425"/>
      <c r="ATI133" s="423"/>
      <c r="ATJ133" s="424"/>
      <c r="ATK133" s="425"/>
      <c r="ATL133" s="424"/>
      <c r="ATM133" s="423"/>
      <c r="ATN133" s="428"/>
      <c r="ATO133" s="423"/>
      <c r="ATP133" s="423"/>
      <c r="ATQ133" s="423"/>
      <c r="ATR133" s="423"/>
      <c r="ATS133" s="423"/>
      <c r="ATT133" s="429"/>
      <c r="ATU133" s="430"/>
      <c r="ATV133" s="423"/>
      <c r="ATW133" s="423"/>
      <c r="ATX133" s="428"/>
      <c r="ATY133" s="429"/>
      <c r="ATZ133" s="430"/>
      <c r="AUA133" s="423"/>
      <c r="AUB133" s="428"/>
      <c r="AUC133" s="431"/>
      <c r="AUD133" s="425"/>
      <c r="AUE133" s="423"/>
      <c r="AUF133" s="424"/>
      <c r="AUG133" s="423"/>
      <c r="AUH133" s="426"/>
      <c r="AUI133" s="432"/>
      <c r="AUJ133" s="433"/>
      <c r="AUK133" s="433"/>
      <c r="AUL133" s="434"/>
      <c r="AUM133" s="434"/>
      <c r="AUN133" s="435"/>
      <c r="AUO133" s="425"/>
      <c r="AUP133" s="425"/>
      <c r="AUQ133" s="423"/>
      <c r="AUR133" s="424"/>
      <c r="AUS133" s="425"/>
      <c r="AUT133" s="425"/>
      <c r="AUU133" s="425"/>
      <c r="AUV133" s="423"/>
      <c r="AUW133" s="425"/>
      <c r="AUX133" s="426"/>
      <c r="AUY133" s="425"/>
      <c r="AUZ133" s="425"/>
      <c r="AVA133" s="423"/>
      <c r="AVB133" s="425"/>
      <c r="AVC133" s="426"/>
      <c r="AVD133" s="425"/>
      <c r="AVE133" s="425"/>
      <c r="AVF133" s="423"/>
      <c r="AVG133" s="425"/>
      <c r="AVH133" s="426"/>
      <c r="AVI133" s="423"/>
      <c r="AVJ133" s="423"/>
      <c r="AVK133" s="423"/>
      <c r="AVL133" s="423"/>
      <c r="AVM133" s="423"/>
      <c r="AVN133" s="425"/>
      <c r="AVO133" s="425"/>
      <c r="AVP133" s="423"/>
      <c r="AVQ133" s="424"/>
      <c r="AVR133" s="425"/>
      <c r="AVS133" s="425"/>
      <c r="AVT133" s="425"/>
      <c r="AVU133" s="423"/>
      <c r="AVV133" s="424"/>
      <c r="AVW133" s="425"/>
      <c r="AVX133" s="425"/>
      <c r="AVY133" s="425"/>
      <c r="AVZ133" s="423"/>
      <c r="AWA133" s="424"/>
      <c r="AWB133" s="425"/>
      <c r="AWC133" s="425"/>
      <c r="AWD133" s="425"/>
      <c r="AWE133" s="427"/>
      <c r="AWF133" s="424"/>
      <c r="AWG133" s="425"/>
      <c r="AWH133" s="425"/>
      <c r="AWI133" s="424"/>
      <c r="AWJ133" s="423"/>
      <c r="AWK133" s="424"/>
      <c r="AWL133" s="426"/>
      <c r="AWM133" s="423"/>
      <c r="AWN133" s="423"/>
      <c r="AWO133" s="423"/>
      <c r="AWP133" s="423"/>
      <c r="AWQ133" s="423"/>
      <c r="AWR133" s="425"/>
      <c r="AWS133" s="425"/>
      <c r="AWT133" s="423"/>
      <c r="AWU133" s="424"/>
      <c r="AWV133" s="425"/>
      <c r="AWW133" s="424"/>
      <c r="AWX133" s="423"/>
      <c r="AWY133" s="428"/>
      <c r="AWZ133" s="423"/>
      <c r="AXA133" s="423"/>
      <c r="AXB133" s="423"/>
      <c r="AXC133" s="423"/>
      <c r="AXD133" s="423"/>
      <c r="AXE133" s="429"/>
      <c r="AXF133" s="430"/>
      <c r="AXG133" s="423"/>
      <c r="AXH133" s="423"/>
      <c r="AXI133" s="428"/>
      <c r="AXJ133" s="429"/>
      <c r="AXK133" s="430"/>
      <c r="AXL133" s="423"/>
      <c r="AXM133" s="428"/>
      <c r="AXN133" s="431"/>
      <c r="AXO133" s="425"/>
      <c r="AXP133" s="423"/>
      <c r="AXQ133" s="424"/>
      <c r="AXR133" s="423"/>
      <c r="AXS133" s="426"/>
      <c r="AXT133" s="432"/>
      <c r="AXU133" s="433"/>
      <c r="AXV133" s="433"/>
      <c r="AXW133" s="434"/>
      <c r="AXX133" s="434"/>
      <c r="AXY133" s="435"/>
      <c r="AXZ133" s="425"/>
      <c r="AYA133" s="425"/>
      <c r="AYB133" s="423"/>
      <c r="AYC133" s="424"/>
      <c r="AYD133" s="425"/>
      <c r="AYE133" s="425"/>
      <c r="AYF133" s="425"/>
      <c r="AYG133" s="423"/>
      <c r="AYH133" s="425"/>
      <c r="AYI133" s="426"/>
      <c r="AYJ133" s="425"/>
      <c r="AYK133" s="425"/>
      <c r="AYL133" s="423"/>
      <c r="AYM133" s="425"/>
      <c r="AYN133" s="426"/>
      <c r="AYO133" s="425"/>
      <c r="AYP133" s="425"/>
      <c r="AYQ133" s="423"/>
      <c r="AYR133" s="425"/>
      <c r="AYS133" s="426"/>
      <c r="AYT133" s="423"/>
      <c r="AYU133" s="423"/>
      <c r="AYV133" s="423"/>
      <c r="AYW133" s="423"/>
      <c r="AYX133" s="423"/>
      <c r="AYY133" s="425"/>
      <c r="AYZ133" s="425"/>
      <c r="AZA133" s="423"/>
      <c r="AZB133" s="424"/>
      <c r="AZC133" s="425"/>
      <c r="AZD133" s="425"/>
      <c r="AZE133" s="425"/>
      <c r="AZF133" s="423"/>
      <c r="AZG133" s="424"/>
      <c r="AZH133" s="425"/>
      <c r="AZI133" s="425"/>
      <c r="AZJ133" s="425"/>
      <c r="AZK133" s="423"/>
      <c r="AZL133" s="424"/>
      <c r="AZM133" s="425"/>
      <c r="AZN133" s="425"/>
      <c r="AZO133" s="425"/>
      <c r="AZP133" s="427"/>
      <c r="AZQ133" s="424"/>
      <c r="AZR133" s="425"/>
      <c r="AZS133" s="425"/>
      <c r="AZT133" s="424"/>
      <c r="AZU133" s="423"/>
      <c r="AZV133" s="424"/>
      <c r="AZW133" s="426"/>
      <c r="AZX133" s="423"/>
      <c r="AZY133" s="423"/>
      <c r="AZZ133" s="423"/>
      <c r="BAA133" s="423"/>
      <c r="BAB133" s="423"/>
      <c r="BAC133" s="425"/>
      <c r="BAD133" s="425"/>
      <c r="BAE133" s="423"/>
      <c r="BAF133" s="424"/>
      <c r="BAG133" s="425"/>
      <c r="BAH133" s="424"/>
      <c r="BAI133" s="423"/>
      <c r="BAJ133" s="428"/>
      <c r="BAK133" s="423"/>
      <c r="BAL133" s="423"/>
      <c r="BAM133" s="423"/>
      <c r="BAN133" s="423"/>
      <c r="BAO133" s="423"/>
      <c r="BAP133" s="429"/>
      <c r="BAQ133" s="430"/>
      <c r="BAR133" s="423"/>
      <c r="BAS133" s="423"/>
      <c r="BAT133" s="428"/>
      <c r="BAU133" s="429"/>
      <c r="BAV133" s="430"/>
      <c r="BAW133" s="423"/>
      <c r="BAX133" s="428"/>
      <c r="BAY133" s="431"/>
      <c r="BAZ133" s="425"/>
      <c r="BBA133" s="423"/>
      <c r="BBB133" s="424"/>
      <c r="BBC133" s="423"/>
      <c r="BBD133" s="426"/>
      <c r="BBE133" s="432"/>
      <c r="BBF133" s="433"/>
      <c r="BBG133" s="433"/>
      <c r="BBH133" s="434"/>
      <c r="BBI133" s="434"/>
      <c r="BBJ133" s="435"/>
      <c r="BBK133" s="425"/>
      <c r="BBL133" s="425"/>
      <c r="BBM133" s="423"/>
      <c r="BBN133" s="424"/>
      <c r="BBO133" s="425"/>
      <c r="BBP133" s="425"/>
      <c r="BBQ133" s="425"/>
      <c r="BBR133" s="423"/>
      <c r="BBS133" s="425"/>
      <c r="BBT133" s="426"/>
      <c r="BBU133" s="425"/>
      <c r="BBV133" s="425"/>
      <c r="BBW133" s="423"/>
      <c r="BBX133" s="425"/>
      <c r="BBY133" s="426"/>
      <c r="BBZ133" s="425"/>
      <c r="BCA133" s="425"/>
      <c r="BCB133" s="423"/>
      <c r="BCC133" s="425"/>
      <c r="BCD133" s="426"/>
      <c r="BCE133" s="423"/>
      <c r="BCF133" s="423"/>
      <c r="BCG133" s="423"/>
      <c r="BCH133" s="423"/>
      <c r="BCI133" s="423"/>
      <c r="BCJ133" s="425"/>
      <c r="BCK133" s="425"/>
      <c r="BCL133" s="423"/>
      <c r="BCM133" s="424"/>
      <c r="BCN133" s="425"/>
      <c r="BCO133" s="425"/>
      <c r="BCP133" s="425"/>
      <c r="BCQ133" s="423"/>
      <c r="BCR133" s="424"/>
      <c r="BCS133" s="425"/>
      <c r="BCT133" s="425"/>
      <c r="BCU133" s="425"/>
      <c r="BCV133" s="423"/>
      <c r="BCW133" s="424"/>
      <c r="BCX133" s="425"/>
      <c r="BCY133" s="425"/>
      <c r="BCZ133" s="425"/>
      <c r="BDA133" s="427"/>
      <c r="BDB133" s="424"/>
      <c r="BDC133" s="425"/>
      <c r="BDD133" s="425"/>
      <c r="BDE133" s="424"/>
      <c r="BDF133" s="423"/>
      <c r="BDG133" s="424"/>
      <c r="BDH133" s="426"/>
      <c r="BDI133" s="423"/>
      <c r="BDJ133" s="423"/>
      <c r="BDK133" s="423"/>
      <c r="BDL133" s="423"/>
      <c r="BDM133" s="423"/>
      <c r="BDN133" s="425"/>
      <c r="BDO133" s="425"/>
      <c r="BDP133" s="423"/>
      <c r="BDQ133" s="424"/>
      <c r="BDR133" s="425"/>
      <c r="BDS133" s="424"/>
      <c r="BDT133" s="423"/>
      <c r="BDU133" s="428"/>
      <c r="BDV133" s="423"/>
      <c r="BDW133" s="423"/>
      <c r="BDX133" s="423"/>
      <c r="BDY133" s="423"/>
      <c r="BDZ133" s="423"/>
      <c r="BEA133" s="429"/>
      <c r="BEB133" s="430"/>
      <c r="BEC133" s="423"/>
      <c r="BED133" s="423"/>
      <c r="BEE133" s="428"/>
      <c r="BEF133" s="429"/>
      <c r="BEG133" s="430"/>
      <c r="BEH133" s="423"/>
      <c r="BEI133" s="428"/>
      <c r="BEJ133" s="431"/>
      <c r="BEK133" s="425"/>
      <c r="BEL133" s="423"/>
      <c r="BEM133" s="424"/>
      <c r="BEN133" s="423"/>
      <c r="BEO133" s="426"/>
      <c r="BEP133" s="432"/>
      <c r="BEQ133" s="433"/>
      <c r="BER133" s="433"/>
      <c r="BES133" s="434"/>
      <c r="BET133" s="434"/>
      <c r="BEU133" s="435"/>
      <c r="BEV133" s="425"/>
      <c r="BEW133" s="425"/>
      <c r="BEX133" s="423"/>
      <c r="BEY133" s="424"/>
      <c r="BEZ133" s="425"/>
      <c r="BFA133" s="425"/>
      <c r="BFB133" s="425"/>
      <c r="BFC133" s="423"/>
      <c r="BFD133" s="425"/>
      <c r="BFE133" s="426"/>
      <c r="BFF133" s="425"/>
      <c r="BFG133" s="425"/>
      <c r="BFH133" s="423"/>
      <c r="BFI133" s="425"/>
      <c r="BFJ133" s="426"/>
      <c r="BFK133" s="425"/>
      <c r="BFL133" s="425"/>
      <c r="BFM133" s="423"/>
      <c r="BFN133" s="425"/>
      <c r="BFO133" s="426"/>
      <c r="BFP133" s="423"/>
      <c r="BFQ133" s="423"/>
      <c r="BFR133" s="423"/>
      <c r="BFS133" s="423"/>
      <c r="BFT133" s="423"/>
      <c r="BFU133" s="425"/>
      <c r="BFV133" s="425"/>
      <c r="BFW133" s="423"/>
      <c r="BFX133" s="424"/>
      <c r="BFY133" s="425"/>
      <c r="BFZ133" s="425"/>
      <c r="BGA133" s="425"/>
      <c r="BGB133" s="423"/>
      <c r="BGC133" s="424"/>
      <c r="BGD133" s="425"/>
      <c r="BGE133" s="425"/>
      <c r="BGF133" s="425"/>
      <c r="BGG133" s="423"/>
      <c r="BGH133" s="424"/>
      <c r="BGI133" s="425"/>
      <c r="BGJ133" s="425"/>
      <c r="BGK133" s="425"/>
      <c r="BGL133" s="427"/>
      <c r="BGM133" s="424"/>
      <c r="BGN133" s="425"/>
      <c r="BGO133" s="425"/>
      <c r="BGP133" s="424"/>
      <c r="BGQ133" s="423"/>
      <c r="BGR133" s="424"/>
      <c r="BGS133" s="426"/>
      <c r="BGT133" s="423"/>
      <c r="BGU133" s="423"/>
      <c r="BGV133" s="423"/>
      <c r="BGW133" s="423"/>
      <c r="BGX133" s="423"/>
      <c r="BGY133" s="425"/>
      <c r="BGZ133" s="425"/>
      <c r="BHA133" s="423"/>
      <c r="BHB133" s="424"/>
      <c r="BHC133" s="425"/>
      <c r="BHD133" s="424"/>
      <c r="BHE133" s="423"/>
      <c r="BHF133" s="428"/>
      <c r="BHG133" s="423"/>
      <c r="BHH133" s="423"/>
      <c r="BHI133" s="423"/>
      <c r="BHJ133" s="423"/>
      <c r="BHK133" s="423"/>
      <c r="BHL133" s="429"/>
      <c r="BHM133" s="430"/>
      <c r="BHN133" s="423"/>
      <c r="BHO133" s="423"/>
      <c r="BHP133" s="428"/>
      <c r="BHQ133" s="429"/>
      <c r="BHR133" s="430"/>
      <c r="BHS133" s="423"/>
      <c r="BHT133" s="428"/>
      <c r="BHU133" s="431"/>
      <c r="BHV133" s="425"/>
      <c r="BHW133" s="423"/>
      <c r="BHX133" s="424"/>
      <c r="BHY133" s="423"/>
      <c r="BHZ133" s="426"/>
      <c r="BIA133" s="432"/>
      <c r="BIB133" s="433"/>
      <c r="BIC133" s="433"/>
      <c r="BID133" s="434"/>
      <c r="BIE133" s="434"/>
      <c r="BIF133" s="435"/>
      <c r="BIG133" s="425"/>
      <c r="BIH133" s="425"/>
      <c r="BII133" s="423"/>
      <c r="BIJ133" s="424"/>
      <c r="BIK133" s="425"/>
      <c r="BIL133" s="425"/>
      <c r="BIM133" s="425"/>
      <c r="BIN133" s="423"/>
      <c r="BIO133" s="425"/>
      <c r="BIP133" s="426"/>
      <c r="BIQ133" s="425"/>
      <c r="BIR133" s="425"/>
      <c r="BIS133" s="423"/>
      <c r="BIT133" s="425"/>
      <c r="BIU133" s="426"/>
      <c r="BIV133" s="425"/>
      <c r="BIW133" s="425"/>
      <c r="BIX133" s="423"/>
      <c r="BIY133" s="425"/>
      <c r="BIZ133" s="426"/>
      <c r="BJA133" s="423"/>
      <c r="BJB133" s="423"/>
      <c r="BJC133" s="423"/>
      <c r="BJD133" s="423"/>
      <c r="BJE133" s="423"/>
      <c r="BJF133" s="425"/>
      <c r="BJG133" s="425"/>
      <c r="BJH133" s="423"/>
      <c r="BJI133" s="424"/>
      <c r="BJJ133" s="425"/>
      <c r="BJK133" s="425"/>
      <c r="BJL133" s="425"/>
      <c r="BJM133" s="423"/>
      <c r="BJN133" s="424"/>
      <c r="BJO133" s="425"/>
      <c r="BJP133" s="425"/>
      <c r="BJQ133" s="425"/>
      <c r="BJR133" s="423"/>
      <c r="BJS133" s="424"/>
      <c r="BJT133" s="425"/>
      <c r="BJU133" s="425"/>
      <c r="BJV133" s="425"/>
      <c r="BJW133" s="427"/>
      <c r="BJX133" s="424"/>
      <c r="BJY133" s="425"/>
      <c r="BJZ133" s="425"/>
      <c r="BKA133" s="424"/>
      <c r="BKB133" s="423"/>
      <c r="BKC133" s="424"/>
      <c r="BKD133" s="426"/>
      <c r="BKE133" s="423"/>
      <c r="BKF133" s="423"/>
      <c r="BKG133" s="423"/>
      <c r="BKH133" s="423"/>
      <c r="BKI133" s="423"/>
      <c r="BKJ133" s="425"/>
      <c r="BKK133" s="425"/>
      <c r="BKL133" s="423"/>
      <c r="BKM133" s="424"/>
      <c r="BKN133" s="425"/>
      <c r="BKO133" s="424"/>
      <c r="BKP133" s="423"/>
      <c r="BKQ133" s="428"/>
      <c r="BKR133" s="423"/>
      <c r="BKS133" s="423"/>
      <c r="BKT133" s="423"/>
      <c r="BKU133" s="423"/>
      <c r="BKV133" s="423"/>
      <c r="BKW133" s="429"/>
      <c r="BKX133" s="430"/>
      <c r="BKY133" s="423"/>
      <c r="BKZ133" s="423"/>
      <c r="BLA133" s="428"/>
      <c r="BLB133" s="429"/>
      <c r="BLC133" s="430"/>
      <c r="BLD133" s="423"/>
      <c r="BLE133" s="428"/>
      <c r="BLF133" s="431"/>
      <c r="BLG133" s="425"/>
      <c r="BLH133" s="423"/>
      <c r="BLI133" s="424"/>
      <c r="BLJ133" s="423"/>
      <c r="BLK133" s="426"/>
      <c r="BLL133" s="432"/>
      <c r="BLM133" s="433"/>
      <c r="BLN133" s="433"/>
      <c r="BLO133" s="434"/>
      <c r="BLP133" s="434"/>
      <c r="BLQ133" s="435"/>
      <c r="BLR133" s="425"/>
      <c r="BLS133" s="425"/>
      <c r="BLT133" s="423"/>
      <c r="BLU133" s="424"/>
      <c r="BLV133" s="425"/>
      <c r="BLW133" s="425"/>
      <c r="BLX133" s="425"/>
      <c r="BLY133" s="423"/>
      <c r="BLZ133" s="425"/>
      <c r="BMA133" s="426"/>
      <c r="BMB133" s="425"/>
      <c r="BMC133" s="425"/>
      <c r="BMD133" s="423"/>
      <c r="BME133" s="425"/>
      <c r="BMF133" s="426"/>
      <c r="BMG133" s="425"/>
      <c r="BMH133" s="425"/>
      <c r="BMI133" s="423"/>
      <c r="BMJ133" s="425"/>
      <c r="BMK133" s="426"/>
      <c r="BML133" s="423"/>
      <c r="BMM133" s="423"/>
      <c r="BMN133" s="423"/>
      <c r="BMO133" s="423"/>
      <c r="BMP133" s="423"/>
      <c r="BMQ133" s="425"/>
      <c r="BMR133" s="425"/>
      <c r="BMS133" s="423"/>
      <c r="BMT133" s="424"/>
      <c r="BMU133" s="425"/>
      <c r="BMV133" s="425"/>
      <c r="BMW133" s="425"/>
      <c r="BMX133" s="423"/>
      <c r="BMY133" s="424"/>
      <c r="BMZ133" s="425"/>
      <c r="BNA133" s="425"/>
      <c r="BNB133" s="425"/>
      <c r="BNC133" s="423"/>
      <c r="BND133" s="424"/>
      <c r="BNE133" s="425"/>
      <c r="BNF133" s="425"/>
      <c r="BNG133" s="425"/>
      <c r="BNH133" s="427"/>
      <c r="BNI133" s="424"/>
      <c r="BNJ133" s="425"/>
      <c r="BNK133" s="425"/>
      <c r="BNL133" s="424"/>
      <c r="BNM133" s="423"/>
      <c r="BNN133" s="424"/>
      <c r="BNO133" s="426"/>
      <c r="BNP133" s="423"/>
      <c r="BNQ133" s="423"/>
      <c r="BNR133" s="423"/>
      <c r="BNS133" s="423"/>
      <c r="BNT133" s="423"/>
      <c r="BNU133" s="425"/>
      <c r="BNV133" s="425"/>
      <c r="BNW133" s="423"/>
      <c r="BNX133" s="424"/>
      <c r="BNY133" s="425"/>
      <c r="BNZ133" s="424"/>
      <c r="BOA133" s="423"/>
      <c r="BOB133" s="428"/>
      <c r="BOC133" s="423"/>
      <c r="BOD133" s="423"/>
      <c r="BOE133" s="423"/>
      <c r="BOF133" s="423"/>
      <c r="BOG133" s="423"/>
      <c r="BOH133" s="429"/>
      <c r="BOI133" s="430"/>
      <c r="BOJ133" s="423"/>
      <c r="BOK133" s="423"/>
      <c r="BOL133" s="428"/>
      <c r="BOM133" s="429"/>
      <c r="BON133" s="430"/>
      <c r="BOO133" s="423"/>
      <c r="BOP133" s="428"/>
      <c r="BOQ133" s="431"/>
      <c r="BOR133" s="425"/>
      <c r="BOS133" s="423"/>
      <c r="BOT133" s="424"/>
      <c r="BOU133" s="423"/>
      <c r="BOV133" s="426"/>
      <c r="BOW133" s="432"/>
      <c r="BOX133" s="433"/>
      <c r="BOY133" s="433"/>
      <c r="BOZ133" s="434"/>
      <c r="BPA133" s="434"/>
      <c r="BPB133" s="435"/>
      <c r="BPC133" s="425"/>
      <c r="BPD133" s="425"/>
      <c r="BPE133" s="423"/>
      <c r="BPF133" s="424"/>
      <c r="BPG133" s="425"/>
      <c r="BPH133" s="425"/>
      <c r="BPI133" s="425"/>
      <c r="BPJ133" s="423"/>
      <c r="BPK133" s="425"/>
      <c r="BPL133" s="426"/>
      <c r="BPM133" s="425"/>
      <c r="BPN133" s="425"/>
      <c r="BPO133" s="423"/>
      <c r="BPP133" s="425"/>
      <c r="BPQ133" s="426"/>
      <c r="BPR133" s="425"/>
      <c r="BPS133" s="425"/>
      <c r="BPT133" s="423"/>
      <c r="BPU133" s="425"/>
      <c r="BPV133" s="426"/>
      <c r="BPW133" s="423"/>
      <c r="BPX133" s="423"/>
      <c r="BPY133" s="423"/>
      <c r="BPZ133" s="423"/>
      <c r="BQA133" s="423"/>
      <c r="BQB133" s="425"/>
      <c r="BQC133" s="425"/>
      <c r="BQD133" s="423"/>
      <c r="BQE133" s="424"/>
      <c r="BQF133" s="425"/>
      <c r="BQG133" s="425"/>
      <c r="BQH133" s="425"/>
      <c r="BQI133" s="423"/>
      <c r="BQJ133" s="424"/>
      <c r="BQK133" s="425"/>
      <c r="BQL133" s="425"/>
      <c r="BQM133" s="425"/>
      <c r="BQN133" s="423"/>
      <c r="BQO133" s="424"/>
      <c r="BQP133" s="425"/>
      <c r="BQQ133" s="425"/>
      <c r="BQR133" s="425"/>
      <c r="BQS133" s="427"/>
      <c r="BQT133" s="424"/>
      <c r="BQU133" s="425"/>
      <c r="BQV133" s="425"/>
      <c r="BQW133" s="424"/>
      <c r="BQX133" s="423"/>
      <c r="BQY133" s="424"/>
      <c r="BQZ133" s="426"/>
      <c r="BRA133" s="423"/>
      <c r="BRB133" s="423"/>
      <c r="BRC133" s="423"/>
      <c r="BRD133" s="423"/>
      <c r="BRE133" s="423"/>
      <c r="BRF133" s="425"/>
      <c r="BRG133" s="425"/>
      <c r="BRH133" s="423"/>
      <c r="BRI133" s="424"/>
      <c r="BRJ133" s="425"/>
      <c r="BRK133" s="424"/>
      <c r="BRL133" s="423"/>
      <c r="BRM133" s="428"/>
      <c r="BRN133" s="423"/>
      <c r="BRO133" s="423"/>
      <c r="BRP133" s="423"/>
      <c r="BRQ133" s="423"/>
      <c r="BRR133" s="423"/>
      <c r="BRS133" s="429"/>
      <c r="BRT133" s="430"/>
      <c r="BRU133" s="423"/>
      <c r="BRV133" s="423"/>
      <c r="BRW133" s="428"/>
      <c r="BRX133" s="429"/>
      <c r="BRY133" s="430"/>
      <c r="BRZ133" s="423"/>
      <c r="BSA133" s="428"/>
      <c r="BSB133" s="431"/>
      <c r="BSC133" s="425"/>
      <c r="BSD133" s="423"/>
      <c r="BSE133" s="424"/>
      <c r="BSF133" s="423"/>
      <c r="BSG133" s="426"/>
      <c r="BSH133" s="432"/>
      <c r="BSI133" s="433"/>
      <c r="BSJ133" s="433"/>
      <c r="BSK133" s="434"/>
      <c r="BSL133" s="434"/>
      <c r="BSM133" s="435"/>
      <c r="BSN133" s="425"/>
      <c r="BSO133" s="425"/>
      <c r="BSP133" s="423"/>
      <c r="BSQ133" s="424"/>
      <c r="BSR133" s="425"/>
      <c r="BSS133" s="425"/>
      <c r="BST133" s="425"/>
      <c r="BSU133" s="423"/>
      <c r="BSV133" s="425"/>
      <c r="BSW133" s="426"/>
      <c r="BSX133" s="425"/>
      <c r="BSY133" s="425"/>
      <c r="BSZ133" s="423"/>
      <c r="BTA133" s="425"/>
      <c r="BTB133" s="426"/>
      <c r="BTC133" s="425"/>
      <c r="BTD133" s="425"/>
      <c r="BTE133" s="423"/>
      <c r="BTF133" s="425"/>
      <c r="BTG133" s="426"/>
      <c r="BTH133" s="423"/>
      <c r="BTI133" s="423"/>
      <c r="BTJ133" s="423"/>
      <c r="BTK133" s="423"/>
      <c r="BTL133" s="423"/>
      <c r="BTM133" s="425"/>
      <c r="BTN133" s="425"/>
      <c r="BTO133" s="423"/>
      <c r="BTP133" s="424"/>
      <c r="BTQ133" s="425"/>
      <c r="BTR133" s="425"/>
      <c r="BTS133" s="425"/>
      <c r="BTT133" s="423"/>
      <c r="BTU133" s="424"/>
      <c r="BTV133" s="425"/>
      <c r="BTW133" s="425"/>
      <c r="BTX133" s="425"/>
      <c r="BTY133" s="423"/>
      <c r="BTZ133" s="424"/>
      <c r="BUA133" s="425"/>
      <c r="BUB133" s="425"/>
      <c r="BUC133" s="425"/>
      <c r="BUD133" s="427"/>
      <c r="BUE133" s="424"/>
      <c r="BUF133" s="425"/>
      <c r="BUG133" s="425"/>
      <c r="BUH133" s="424"/>
      <c r="BUI133" s="423"/>
      <c r="BUJ133" s="424"/>
      <c r="BUK133" s="426"/>
      <c r="BUL133" s="423"/>
      <c r="BUM133" s="423"/>
      <c r="BUN133" s="423"/>
      <c r="BUO133" s="423"/>
      <c r="BUP133" s="423"/>
      <c r="BUQ133" s="425"/>
      <c r="BUR133" s="425"/>
      <c r="BUS133" s="423"/>
      <c r="BUT133" s="424"/>
      <c r="BUU133" s="425"/>
      <c r="BUV133" s="424"/>
      <c r="BUW133" s="423"/>
      <c r="BUX133" s="428"/>
      <c r="BUY133" s="423"/>
      <c r="BUZ133" s="423"/>
      <c r="BVA133" s="423"/>
      <c r="BVB133" s="423"/>
      <c r="BVC133" s="423"/>
      <c r="BVD133" s="429"/>
      <c r="BVE133" s="430"/>
      <c r="BVF133" s="423"/>
      <c r="BVG133" s="423"/>
      <c r="BVH133" s="428"/>
      <c r="BVI133" s="429"/>
      <c r="BVJ133" s="430"/>
      <c r="BVK133" s="423"/>
      <c r="BVL133" s="428"/>
      <c r="BVM133" s="431"/>
      <c r="BVN133" s="425"/>
      <c r="BVO133" s="423"/>
      <c r="BVP133" s="424"/>
      <c r="BVQ133" s="423"/>
      <c r="BVR133" s="426"/>
      <c r="BVS133" s="432"/>
      <c r="BVT133" s="433"/>
      <c r="BVU133" s="433"/>
      <c r="BVV133" s="434"/>
      <c r="BVW133" s="434"/>
      <c r="BVX133" s="435"/>
      <c r="BVY133" s="425"/>
      <c r="BVZ133" s="425"/>
      <c r="BWA133" s="423"/>
      <c r="BWB133" s="424"/>
      <c r="BWC133" s="425"/>
      <c r="BWD133" s="425"/>
      <c r="BWE133" s="425"/>
      <c r="BWF133" s="423"/>
      <c r="BWG133" s="425"/>
      <c r="BWH133" s="426"/>
      <c r="BWI133" s="425"/>
      <c r="BWJ133" s="425"/>
      <c r="BWK133" s="423"/>
      <c r="BWL133" s="425"/>
      <c r="BWM133" s="426"/>
      <c r="BWN133" s="425"/>
      <c r="BWO133" s="425"/>
      <c r="BWP133" s="423"/>
      <c r="BWQ133" s="425"/>
      <c r="BWR133" s="426"/>
      <c r="BWS133" s="423"/>
      <c r="BWT133" s="423"/>
      <c r="BWU133" s="423"/>
      <c r="BWV133" s="423"/>
      <c r="BWW133" s="423"/>
      <c r="BWX133" s="425"/>
      <c r="BWY133" s="425"/>
      <c r="BWZ133" s="423"/>
      <c r="BXA133" s="424"/>
      <c r="BXB133" s="425"/>
      <c r="BXC133" s="425"/>
      <c r="BXD133" s="425"/>
      <c r="BXE133" s="423"/>
      <c r="BXF133" s="424"/>
      <c r="BXG133" s="425"/>
      <c r="BXH133" s="425"/>
      <c r="BXI133" s="425"/>
      <c r="BXJ133" s="423"/>
      <c r="BXK133" s="424"/>
      <c r="BXL133" s="425"/>
      <c r="BXM133" s="425"/>
      <c r="BXN133" s="425"/>
      <c r="BXO133" s="427"/>
      <c r="BXP133" s="424"/>
      <c r="BXQ133" s="425"/>
      <c r="BXR133" s="425"/>
      <c r="BXS133" s="424"/>
      <c r="BXT133" s="423"/>
      <c r="BXU133" s="424"/>
      <c r="BXV133" s="426"/>
      <c r="BXW133" s="423"/>
      <c r="BXX133" s="423"/>
      <c r="BXY133" s="423"/>
      <c r="BXZ133" s="423"/>
      <c r="BYA133" s="423"/>
      <c r="BYB133" s="425"/>
      <c r="BYC133" s="425"/>
      <c r="BYD133" s="423"/>
      <c r="BYE133" s="424"/>
      <c r="BYF133" s="425"/>
      <c r="BYG133" s="424"/>
      <c r="BYH133" s="423"/>
      <c r="BYI133" s="428"/>
      <c r="BYJ133" s="423"/>
      <c r="BYK133" s="423"/>
      <c r="BYL133" s="423"/>
      <c r="BYM133" s="423"/>
      <c r="BYN133" s="423"/>
      <c r="BYO133" s="429"/>
      <c r="BYP133" s="430"/>
      <c r="BYQ133" s="423"/>
      <c r="BYR133" s="423"/>
      <c r="BYS133" s="428"/>
      <c r="BYT133" s="429"/>
      <c r="BYU133" s="430"/>
      <c r="BYV133" s="423"/>
      <c r="BYW133" s="428"/>
      <c r="BYX133" s="431"/>
      <c r="BYY133" s="425"/>
      <c r="BYZ133" s="423"/>
      <c r="BZA133" s="424"/>
      <c r="BZB133" s="423"/>
      <c r="BZC133" s="426"/>
      <c r="BZD133" s="432"/>
      <c r="BZE133" s="433"/>
      <c r="BZF133" s="433"/>
      <c r="BZG133" s="434"/>
      <c r="BZH133" s="434"/>
      <c r="BZI133" s="435"/>
      <c r="BZJ133" s="425"/>
      <c r="BZK133" s="425"/>
      <c r="BZL133" s="423"/>
      <c r="BZM133" s="424"/>
      <c r="BZN133" s="425"/>
      <c r="BZO133" s="425"/>
      <c r="BZP133" s="425"/>
      <c r="BZQ133" s="423"/>
      <c r="BZR133" s="425"/>
      <c r="BZS133" s="426"/>
      <c r="BZT133" s="425"/>
      <c r="BZU133" s="425"/>
      <c r="BZV133" s="423"/>
      <c r="BZW133" s="425"/>
      <c r="BZX133" s="426"/>
      <c r="BZY133" s="425"/>
      <c r="BZZ133" s="425"/>
      <c r="CAA133" s="423"/>
      <c r="CAB133" s="425"/>
      <c r="CAC133" s="426"/>
      <c r="CAD133" s="423"/>
      <c r="CAE133" s="423"/>
      <c r="CAF133" s="423"/>
      <c r="CAG133" s="423"/>
      <c r="CAH133" s="423"/>
      <c r="CAI133" s="425"/>
      <c r="CAJ133" s="425"/>
      <c r="CAK133" s="423"/>
      <c r="CAL133" s="424"/>
      <c r="CAM133" s="425"/>
      <c r="CAN133" s="425"/>
      <c r="CAO133" s="425"/>
      <c r="CAP133" s="423"/>
      <c r="CAQ133" s="424"/>
      <c r="CAR133" s="425"/>
      <c r="CAS133" s="425"/>
      <c r="CAT133" s="425"/>
      <c r="CAU133" s="423"/>
      <c r="CAV133" s="424"/>
      <c r="CAW133" s="425"/>
      <c r="CAX133" s="425"/>
      <c r="CAY133" s="425"/>
      <c r="CAZ133" s="427"/>
      <c r="CBA133" s="424"/>
      <c r="CBB133" s="425"/>
      <c r="CBC133" s="425"/>
      <c r="CBD133" s="424"/>
      <c r="CBE133" s="423"/>
      <c r="CBF133" s="424"/>
      <c r="CBG133" s="426"/>
      <c r="CBH133" s="423"/>
      <c r="CBI133" s="423"/>
      <c r="CBJ133" s="423"/>
      <c r="CBK133" s="423"/>
      <c r="CBL133" s="423"/>
      <c r="CBM133" s="425"/>
      <c r="CBN133" s="425"/>
      <c r="CBO133" s="423"/>
      <c r="CBP133" s="424"/>
      <c r="CBQ133" s="425"/>
      <c r="CBR133" s="424"/>
      <c r="CBS133" s="423"/>
      <c r="CBT133" s="428"/>
      <c r="CBU133" s="423"/>
      <c r="CBV133" s="423"/>
      <c r="CBW133" s="423"/>
      <c r="CBX133" s="423"/>
      <c r="CBY133" s="423"/>
      <c r="CBZ133" s="429"/>
      <c r="CCA133" s="430"/>
      <c r="CCB133" s="423"/>
      <c r="CCC133" s="423"/>
      <c r="CCD133" s="428"/>
      <c r="CCE133" s="429"/>
      <c r="CCF133" s="430"/>
      <c r="CCG133" s="423"/>
      <c r="CCH133" s="428"/>
      <c r="CCI133" s="431"/>
      <c r="CCJ133" s="425"/>
      <c r="CCK133" s="423"/>
      <c r="CCL133" s="424"/>
      <c r="CCM133" s="423"/>
      <c r="CCN133" s="426"/>
      <c r="CCO133" s="432"/>
      <c r="CCP133" s="433"/>
      <c r="CCQ133" s="433"/>
      <c r="CCR133" s="434"/>
      <c r="CCS133" s="434"/>
      <c r="CCT133" s="435"/>
      <c r="CCU133" s="425"/>
      <c r="CCV133" s="425"/>
      <c r="CCW133" s="423"/>
      <c r="CCX133" s="424"/>
      <c r="CCY133" s="425"/>
      <c r="CCZ133" s="425"/>
      <c r="CDA133" s="425"/>
      <c r="CDB133" s="423"/>
      <c r="CDC133" s="425"/>
      <c r="CDD133" s="426"/>
      <c r="CDE133" s="425"/>
      <c r="CDF133" s="425"/>
      <c r="CDG133" s="423"/>
      <c r="CDH133" s="425"/>
      <c r="CDI133" s="426"/>
      <c r="CDJ133" s="425"/>
      <c r="CDK133" s="425"/>
      <c r="CDL133" s="423"/>
      <c r="CDM133" s="425"/>
      <c r="CDN133" s="426"/>
      <c r="CDO133" s="423"/>
      <c r="CDP133" s="423"/>
      <c r="CDQ133" s="423"/>
      <c r="CDR133" s="423"/>
      <c r="CDS133" s="423"/>
      <c r="CDT133" s="425"/>
      <c r="CDU133" s="425"/>
      <c r="CDV133" s="423"/>
      <c r="CDW133" s="424"/>
      <c r="CDX133" s="425"/>
      <c r="CDY133" s="425"/>
      <c r="CDZ133" s="425"/>
      <c r="CEA133" s="423"/>
      <c r="CEB133" s="424"/>
      <c r="CEC133" s="425"/>
      <c r="CED133" s="425"/>
      <c r="CEE133" s="425"/>
      <c r="CEF133" s="423"/>
      <c r="CEG133" s="424"/>
      <c r="CEH133" s="425"/>
      <c r="CEI133" s="425"/>
      <c r="CEJ133" s="425"/>
      <c r="CEK133" s="427"/>
      <c r="CEL133" s="424"/>
      <c r="CEM133" s="425"/>
      <c r="CEN133" s="425"/>
      <c r="CEO133" s="424"/>
      <c r="CEP133" s="423"/>
      <c r="CEQ133" s="424"/>
      <c r="CER133" s="426"/>
      <c r="CES133" s="423"/>
      <c r="CET133" s="423"/>
      <c r="CEU133" s="423"/>
      <c r="CEV133" s="423"/>
      <c r="CEW133" s="423"/>
      <c r="CEX133" s="425"/>
      <c r="CEY133" s="425"/>
      <c r="CEZ133" s="423"/>
      <c r="CFA133" s="424"/>
      <c r="CFB133" s="425"/>
      <c r="CFC133" s="424"/>
      <c r="CFD133" s="423"/>
      <c r="CFE133" s="428"/>
      <c r="CFF133" s="423"/>
      <c r="CFG133" s="423"/>
      <c r="CFH133" s="423"/>
      <c r="CFI133" s="423"/>
      <c r="CFJ133" s="423"/>
      <c r="CFK133" s="429"/>
      <c r="CFL133" s="430"/>
      <c r="CFM133" s="423"/>
      <c r="CFN133" s="423"/>
      <c r="CFO133" s="428"/>
      <c r="CFP133" s="429"/>
      <c r="CFQ133" s="430"/>
      <c r="CFR133" s="423"/>
      <c r="CFS133" s="428"/>
      <c r="CFT133" s="431"/>
      <c r="CFU133" s="425"/>
      <c r="CFV133" s="423"/>
      <c r="CFW133" s="424"/>
      <c r="CFX133" s="423"/>
      <c r="CFY133" s="426"/>
      <c r="CFZ133" s="432"/>
      <c r="CGA133" s="433"/>
      <c r="CGB133" s="433"/>
      <c r="CGC133" s="434"/>
      <c r="CGD133" s="434"/>
      <c r="CGE133" s="435"/>
      <c r="CGF133" s="425"/>
      <c r="CGG133" s="425"/>
      <c r="CGH133" s="423"/>
      <c r="CGI133" s="424"/>
      <c r="CGJ133" s="425"/>
      <c r="CGK133" s="425"/>
      <c r="CGL133" s="425"/>
      <c r="CGM133" s="423"/>
      <c r="CGN133" s="425"/>
      <c r="CGO133" s="426"/>
      <c r="CGP133" s="425"/>
      <c r="CGQ133" s="425"/>
      <c r="CGR133" s="423"/>
      <c r="CGS133" s="425"/>
      <c r="CGT133" s="426"/>
      <c r="CGU133" s="425"/>
      <c r="CGV133" s="425"/>
      <c r="CGW133" s="423"/>
      <c r="CGX133" s="425"/>
      <c r="CGY133" s="426"/>
      <c r="CGZ133" s="423"/>
      <c r="CHA133" s="423"/>
      <c r="CHB133" s="423"/>
      <c r="CHC133" s="423"/>
      <c r="CHD133" s="423"/>
      <c r="CHE133" s="425"/>
      <c r="CHF133" s="425"/>
      <c r="CHG133" s="423"/>
      <c r="CHH133" s="424"/>
      <c r="CHI133" s="425"/>
      <c r="CHJ133" s="425"/>
      <c r="CHK133" s="425"/>
      <c r="CHL133" s="423"/>
      <c r="CHM133" s="424"/>
      <c r="CHN133" s="425"/>
      <c r="CHO133" s="425"/>
      <c r="CHP133" s="425"/>
      <c r="CHQ133" s="423"/>
      <c r="CHR133" s="424"/>
      <c r="CHS133" s="425"/>
      <c r="CHT133" s="425"/>
      <c r="CHU133" s="425"/>
      <c r="CHV133" s="427"/>
      <c r="CHW133" s="424"/>
      <c r="CHX133" s="425"/>
      <c r="CHY133" s="425"/>
      <c r="CHZ133" s="424"/>
      <c r="CIA133" s="423"/>
      <c r="CIB133" s="424"/>
      <c r="CIC133" s="426"/>
      <c r="CID133" s="423"/>
      <c r="CIE133" s="423"/>
      <c r="CIF133" s="423"/>
      <c r="CIG133" s="423"/>
      <c r="CIH133" s="423"/>
      <c r="CII133" s="425"/>
      <c r="CIJ133" s="425"/>
      <c r="CIK133" s="423"/>
      <c r="CIL133" s="424"/>
      <c r="CIM133" s="425"/>
      <c r="CIN133" s="424"/>
      <c r="CIO133" s="423"/>
      <c r="CIP133" s="428"/>
      <c r="CIQ133" s="423"/>
      <c r="CIR133" s="423"/>
      <c r="CIS133" s="423"/>
      <c r="CIT133" s="423"/>
      <c r="CIU133" s="423"/>
      <c r="CIV133" s="429"/>
      <c r="CIW133" s="430"/>
      <c r="CIX133" s="423"/>
      <c r="CIY133" s="423"/>
      <c r="CIZ133" s="428"/>
      <c r="CJA133" s="429"/>
      <c r="CJB133" s="430"/>
      <c r="CJC133" s="423"/>
      <c r="CJD133" s="428"/>
      <c r="CJE133" s="431"/>
      <c r="CJF133" s="425"/>
      <c r="CJG133" s="423"/>
      <c r="CJH133" s="424"/>
      <c r="CJI133" s="423"/>
      <c r="CJJ133" s="426"/>
      <c r="CJK133" s="432"/>
      <c r="CJL133" s="433"/>
      <c r="CJM133" s="433"/>
      <c r="CJN133" s="434"/>
      <c r="CJO133" s="434"/>
      <c r="CJP133" s="435"/>
      <c r="CJQ133" s="425"/>
      <c r="CJR133" s="425"/>
      <c r="CJS133" s="423"/>
      <c r="CJT133" s="424"/>
      <c r="CJU133" s="425"/>
      <c r="CJV133" s="425"/>
      <c r="CJW133" s="425"/>
      <c r="CJX133" s="423"/>
      <c r="CJY133" s="425"/>
      <c r="CJZ133" s="426"/>
      <c r="CKA133" s="425"/>
      <c r="CKB133" s="425"/>
      <c r="CKC133" s="423"/>
      <c r="CKD133" s="425"/>
      <c r="CKE133" s="426"/>
      <c r="CKF133" s="425"/>
      <c r="CKG133" s="425"/>
      <c r="CKH133" s="423"/>
      <c r="CKI133" s="425"/>
      <c r="CKJ133" s="426"/>
      <c r="CKK133" s="423"/>
      <c r="CKL133" s="423"/>
      <c r="CKM133" s="423"/>
      <c r="CKN133" s="423"/>
      <c r="CKO133" s="423"/>
      <c r="CKP133" s="425"/>
      <c r="CKQ133" s="425"/>
      <c r="CKR133" s="423"/>
      <c r="CKS133" s="424"/>
      <c r="CKT133" s="425"/>
      <c r="CKU133" s="425"/>
      <c r="CKV133" s="425"/>
      <c r="CKW133" s="423"/>
      <c r="CKX133" s="424"/>
      <c r="CKY133" s="425"/>
      <c r="CKZ133" s="425"/>
      <c r="CLA133" s="425"/>
      <c r="CLB133" s="423"/>
      <c r="CLC133" s="424"/>
      <c r="CLD133" s="425"/>
      <c r="CLE133" s="425"/>
      <c r="CLF133" s="425"/>
      <c r="CLG133" s="427"/>
      <c r="CLH133" s="424"/>
      <c r="CLI133" s="425"/>
      <c r="CLJ133" s="425"/>
      <c r="CLK133" s="424"/>
      <c r="CLL133" s="423"/>
      <c r="CLM133" s="424"/>
      <c r="CLN133" s="426"/>
      <c r="CLO133" s="423"/>
      <c r="CLP133" s="423"/>
      <c r="CLQ133" s="423"/>
      <c r="CLR133" s="423"/>
      <c r="CLS133" s="423"/>
      <c r="CLT133" s="425"/>
      <c r="CLU133" s="425"/>
      <c r="CLV133" s="423"/>
      <c r="CLW133" s="424"/>
      <c r="CLX133" s="425"/>
      <c r="CLY133" s="424"/>
      <c r="CLZ133" s="423"/>
      <c r="CMA133" s="428"/>
      <c r="CMB133" s="423"/>
      <c r="CMC133" s="423"/>
      <c r="CMD133" s="423"/>
      <c r="CME133" s="423"/>
      <c r="CMF133" s="423"/>
      <c r="CMG133" s="429"/>
      <c r="CMH133" s="430"/>
      <c r="CMI133" s="423"/>
      <c r="CMJ133" s="423"/>
      <c r="CMK133" s="428"/>
      <c r="CML133" s="429"/>
      <c r="CMM133" s="430"/>
      <c r="CMN133" s="423"/>
      <c r="CMO133" s="428"/>
      <c r="CMP133" s="431"/>
      <c r="CMQ133" s="425"/>
      <c r="CMR133" s="423"/>
      <c r="CMS133" s="424"/>
      <c r="CMT133" s="423"/>
      <c r="CMU133" s="426"/>
      <c r="CMV133" s="432"/>
      <c r="CMW133" s="433"/>
      <c r="CMX133" s="433"/>
      <c r="CMY133" s="434"/>
      <c r="CMZ133" s="434"/>
      <c r="CNA133" s="435"/>
      <c r="CNB133" s="425"/>
      <c r="CNC133" s="425"/>
      <c r="CND133" s="423"/>
      <c r="CNE133" s="424"/>
      <c r="CNF133" s="425"/>
      <c r="CNG133" s="425"/>
      <c r="CNH133" s="425"/>
      <c r="CNI133" s="423"/>
      <c r="CNJ133" s="425"/>
      <c r="CNK133" s="426"/>
      <c r="CNL133" s="425"/>
      <c r="CNM133" s="425"/>
      <c r="CNN133" s="423"/>
      <c r="CNO133" s="425"/>
      <c r="CNP133" s="426"/>
      <c r="CNQ133" s="425"/>
      <c r="CNR133" s="425"/>
      <c r="CNS133" s="423"/>
      <c r="CNT133" s="425"/>
      <c r="CNU133" s="426"/>
      <c r="CNV133" s="423"/>
      <c r="CNW133" s="423"/>
      <c r="CNX133" s="423"/>
      <c r="CNY133" s="423"/>
      <c r="CNZ133" s="423"/>
      <c r="COA133" s="425"/>
      <c r="COB133" s="425"/>
      <c r="COC133" s="423"/>
      <c r="COD133" s="424"/>
      <c r="COE133" s="425"/>
      <c r="COF133" s="425"/>
      <c r="COG133" s="425"/>
      <c r="COH133" s="423"/>
      <c r="COI133" s="424"/>
      <c r="COJ133" s="425"/>
      <c r="COK133" s="425"/>
      <c r="COL133" s="425"/>
      <c r="COM133" s="423"/>
      <c r="CON133" s="424"/>
      <c r="COO133" s="425"/>
      <c r="COP133" s="425"/>
      <c r="COQ133" s="425"/>
      <c r="COR133" s="427"/>
      <c r="COS133" s="424"/>
      <c r="COT133" s="425"/>
      <c r="COU133" s="425"/>
      <c r="COV133" s="424"/>
      <c r="COW133" s="423"/>
      <c r="COX133" s="424"/>
      <c r="COY133" s="426"/>
      <c r="COZ133" s="423"/>
      <c r="CPA133" s="423"/>
      <c r="CPB133" s="423"/>
      <c r="CPC133" s="423"/>
      <c r="CPD133" s="423"/>
      <c r="CPE133" s="425"/>
      <c r="CPF133" s="425"/>
      <c r="CPG133" s="423"/>
      <c r="CPH133" s="424"/>
      <c r="CPI133" s="425"/>
      <c r="CPJ133" s="424"/>
      <c r="CPK133" s="423"/>
      <c r="CPL133" s="428"/>
      <c r="CPM133" s="423"/>
      <c r="CPN133" s="423"/>
      <c r="CPO133" s="423"/>
      <c r="CPP133" s="423"/>
      <c r="CPQ133" s="423"/>
      <c r="CPR133" s="429"/>
      <c r="CPS133" s="430"/>
      <c r="CPT133" s="423"/>
      <c r="CPU133" s="423"/>
      <c r="CPV133" s="428"/>
      <c r="CPW133" s="429"/>
      <c r="CPX133" s="430"/>
      <c r="CPY133" s="423"/>
      <c r="CPZ133" s="428"/>
      <c r="CQA133" s="431"/>
      <c r="CQB133" s="425"/>
      <c r="CQC133" s="423"/>
      <c r="CQD133" s="424"/>
      <c r="CQE133" s="423"/>
      <c r="CQF133" s="426"/>
      <c r="CQG133" s="432"/>
      <c r="CQH133" s="433"/>
      <c r="CQI133" s="433"/>
      <c r="CQJ133" s="434"/>
      <c r="CQK133" s="434"/>
      <c r="CQL133" s="435"/>
      <c r="CQM133" s="425"/>
      <c r="CQN133" s="425"/>
      <c r="CQO133" s="423"/>
      <c r="CQP133" s="424"/>
      <c r="CQQ133" s="425"/>
      <c r="CQR133" s="425"/>
      <c r="CQS133" s="425"/>
      <c r="CQT133" s="423"/>
      <c r="CQU133" s="425"/>
      <c r="CQV133" s="426"/>
      <c r="CQW133" s="425"/>
      <c r="CQX133" s="425"/>
      <c r="CQY133" s="423"/>
      <c r="CQZ133" s="425"/>
      <c r="CRA133" s="426"/>
      <c r="CRB133" s="425"/>
      <c r="CRC133" s="425"/>
      <c r="CRD133" s="423"/>
      <c r="CRE133" s="425"/>
      <c r="CRF133" s="426"/>
      <c r="CRG133" s="423"/>
      <c r="CRH133" s="423"/>
      <c r="CRI133" s="423"/>
      <c r="CRJ133" s="423"/>
      <c r="CRK133" s="423"/>
      <c r="CRL133" s="425"/>
      <c r="CRM133" s="425"/>
      <c r="CRN133" s="423"/>
      <c r="CRO133" s="424"/>
      <c r="CRP133" s="425"/>
      <c r="CRQ133" s="425"/>
      <c r="CRR133" s="425"/>
      <c r="CRS133" s="423"/>
      <c r="CRT133" s="424"/>
      <c r="CRU133" s="425"/>
      <c r="CRV133" s="425"/>
      <c r="CRW133" s="425"/>
      <c r="CRX133" s="423"/>
      <c r="CRY133" s="424"/>
      <c r="CRZ133" s="425"/>
      <c r="CSA133" s="425"/>
      <c r="CSB133" s="425"/>
      <c r="CSC133" s="427"/>
      <c r="CSD133" s="424"/>
      <c r="CSE133" s="425"/>
      <c r="CSF133" s="425"/>
      <c r="CSG133" s="424"/>
      <c r="CSH133" s="423"/>
      <c r="CSI133" s="424"/>
      <c r="CSJ133" s="426"/>
      <c r="CSK133" s="423"/>
      <c r="CSL133" s="423"/>
      <c r="CSM133" s="423"/>
      <c r="CSN133" s="423"/>
      <c r="CSO133" s="423"/>
      <c r="CSP133" s="425"/>
      <c r="CSQ133" s="425"/>
      <c r="CSR133" s="423"/>
      <c r="CSS133" s="424"/>
      <c r="CST133" s="425"/>
      <c r="CSU133" s="424"/>
      <c r="CSV133" s="423"/>
      <c r="CSW133" s="428"/>
      <c r="CSX133" s="423"/>
      <c r="CSY133" s="423"/>
      <c r="CSZ133" s="423"/>
      <c r="CTA133" s="423"/>
      <c r="CTB133" s="423"/>
      <c r="CTC133" s="429"/>
      <c r="CTD133" s="430"/>
      <c r="CTE133" s="423"/>
      <c r="CTF133" s="423"/>
      <c r="CTG133" s="428"/>
      <c r="CTH133" s="429"/>
      <c r="XEI133" s="172"/>
      <c r="XEJ133" s="172"/>
      <c r="XEK133" s="172"/>
      <c r="XEL133" s="172"/>
      <c r="XEM133" s="172"/>
      <c r="XEN133" s="172"/>
      <c r="XEO133" s="172"/>
      <c r="XEP133" s="172"/>
      <c r="XEQ133" s="172"/>
      <c r="XER133" s="172"/>
      <c r="XES133" s="164"/>
      <c r="XET133" s="164"/>
      <c r="XEU133" s="164"/>
      <c r="XEV133" s="164"/>
      <c r="XEW133" s="164"/>
      <c r="XEX133" s="164"/>
      <c r="XEY133" s="164"/>
      <c r="XEZ133" s="164"/>
      <c r="XFA133" s="164"/>
      <c r="XFB133" s="164"/>
      <c r="XFC133" s="164"/>
      <c r="XFD133" s="164"/>
    </row>
    <row r="134" s="159" customFormat="1" ht="16.2" spans="1:16384">
      <c r="A134" s="204" t="s">
        <v>212</v>
      </c>
      <c r="B134" s="205">
        <v>12396.327934</v>
      </c>
      <c r="C134" s="206">
        <v>13170.51037332</v>
      </c>
      <c r="D134" s="207">
        <v>0.941218493636489</v>
      </c>
      <c r="E134" s="208">
        <v>-774.182439319999</v>
      </c>
      <c r="F134" s="209">
        <v>6055.716955</v>
      </c>
      <c r="G134" s="205">
        <v>610.335339</v>
      </c>
      <c r="H134" s="206">
        <v>801.84723521</v>
      </c>
      <c r="I134" s="207">
        <v>0.761161618073243</v>
      </c>
      <c r="J134" s="208">
        <v>-191.51189621</v>
      </c>
      <c r="K134" s="209">
        <v>612.255121</v>
      </c>
      <c r="L134" s="205">
        <v>8101.325905</v>
      </c>
      <c r="M134" s="206">
        <v>8690.25071975</v>
      </c>
      <c r="N134" s="207">
        <v>0.932231550763941</v>
      </c>
      <c r="O134" s="208">
        <v>-588.92481475</v>
      </c>
      <c r="P134" s="209">
        <v>3485.153904</v>
      </c>
      <c r="Q134" s="205">
        <v>2346.898881</v>
      </c>
      <c r="R134" s="206">
        <v>2968.97272895</v>
      </c>
      <c r="S134" s="207">
        <v>0.790475054929184</v>
      </c>
      <c r="T134" s="208">
        <v>-622.07384795</v>
      </c>
      <c r="U134" s="209">
        <v>1777.375926</v>
      </c>
      <c r="V134" s="233">
        <v>0.18932210356932</v>
      </c>
      <c r="W134" s="234">
        <v>0.225425791772228</v>
      </c>
      <c r="X134" s="234">
        <v>0.839842247335267</v>
      </c>
      <c r="Y134" s="207">
        <v>-0.036103688202908</v>
      </c>
      <c r="Z134" s="251">
        <v>0.293503798015606</v>
      </c>
      <c r="AA134" s="205">
        <v>2357.735132</v>
      </c>
      <c r="AB134" s="206">
        <v>2472.62283794</v>
      </c>
      <c r="AC134" s="207">
        <v>0.953536097710836</v>
      </c>
      <c r="AD134" s="208">
        <v>-114.887705940001</v>
      </c>
      <c r="AE134" s="209">
        <v>1306.398642</v>
      </c>
      <c r="AF134" s="205">
        <v>1249.246494</v>
      </c>
      <c r="AG134" s="206">
        <v>1167.57666204</v>
      </c>
      <c r="AH134" s="207">
        <v>1.06994815382598</v>
      </c>
      <c r="AI134" s="208">
        <v>81.6698319600002</v>
      </c>
      <c r="AJ134" s="209">
        <v>235.810334</v>
      </c>
      <c r="AK134" s="205">
        <v>26.565486</v>
      </c>
      <c r="AL134" s="206">
        <v>0.35</v>
      </c>
      <c r="AM134" s="234">
        <v>75.9013885714286</v>
      </c>
      <c r="AN134" s="208">
        <v>26.215486</v>
      </c>
      <c r="AO134" s="209">
        <v>9.85348</v>
      </c>
      <c r="AP134" s="205">
        <v>19.990998</v>
      </c>
      <c r="AQ134" s="206">
        <v>1</v>
      </c>
      <c r="AR134" s="234">
        <v>19.990998</v>
      </c>
      <c r="AS134" s="208">
        <v>18.990998</v>
      </c>
      <c r="AT134" s="209">
        <v>0.744172</v>
      </c>
      <c r="AU134" s="205">
        <v>84.259552</v>
      </c>
      <c r="AV134" s="206">
        <v>37.5629183799999</v>
      </c>
      <c r="AW134" s="207">
        <v>2.24315776393091</v>
      </c>
      <c r="AX134" s="208">
        <v>46.6966336200001</v>
      </c>
      <c r="AY134" s="209">
        <v>425.208262</v>
      </c>
      <c r="AZ134" s="233">
        <v>0.00679713802737481</v>
      </c>
      <c r="BA134" s="234">
        <v>0.00285204728710381</v>
      </c>
      <c r="BB134" s="234">
        <v>2.38324871333993</v>
      </c>
      <c r="BC134" s="207">
        <v>0.00394509074027099</v>
      </c>
      <c r="BD134" s="251">
        <v>0.0702160066528407</v>
      </c>
      <c r="BE134" s="205">
        <v>362.166666666667</v>
      </c>
      <c r="BF134" s="208">
        <v>310.916666666667</v>
      </c>
      <c r="BG134" s="234">
        <v>1.16483516483516</v>
      </c>
      <c r="BH134" s="206">
        <v>51.25</v>
      </c>
      <c r="BI134" s="277">
        <v>573.333333326667</v>
      </c>
      <c r="BJ134" s="205">
        <v>34.2282409590428</v>
      </c>
      <c r="BK134" s="208">
        <v>42.3602585043795</v>
      </c>
      <c r="BL134" s="234">
        <v>0.808027197367174</v>
      </c>
      <c r="BM134" s="277">
        <v>-8.13201754533672</v>
      </c>
      <c r="BN134" s="233">
        <v>0.190196253644866</v>
      </c>
      <c r="BO134" s="234">
        <v>0.187739333393555</v>
      </c>
      <c r="BP134" s="234">
        <v>1.01308687000694</v>
      </c>
      <c r="BQ134" s="234">
        <v>0.00245692025131064</v>
      </c>
      <c r="BR134" s="251">
        <v>0.215729805687393</v>
      </c>
      <c r="BS134" s="290">
        <v>5.25772711521016</v>
      </c>
      <c r="BT134" s="291">
        <v>5.32653430649887</v>
      </c>
      <c r="BU134" s="234">
        <v>0.987082183774775</v>
      </c>
      <c r="BV134" s="234">
        <v>-0.068807191288708</v>
      </c>
      <c r="BW134" s="277">
        <v>4.63542808474536</v>
      </c>
      <c r="BX134" s="290">
        <v>0.0357374969123546</v>
      </c>
      <c r="BY134" s="291">
        <v>0.0151915277185155</v>
      </c>
      <c r="BZ134" s="234">
        <v>2.352462344442</v>
      </c>
      <c r="CA134" s="234">
        <v>0.0205459691938391</v>
      </c>
      <c r="CB134" s="277">
        <v>0.325481249237245</v>
      </c>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95" spans="1:16384">
      <c r="A135" s="329" t="s">
        <v>157</v>
      </c>
      <c r="B135" s="330">
        <v>16557.956161</v>
      </c>
      <c r="C135" s="331">
        <v>17398.46123875</v>
      </c>
      <c r="D135" s="332">
        <v>0.951690838274938</v>
      </c>
      <c r="E135" s="331">
        <v>-840.505077749996</v>
      </c>
      <c r="F135" s="333">
        <v>10437.12979</v>
      </c>
      <c r="G135" s="330">
        <v>1029.749194</v>
      </c>
      <c r="H135" s="331">
        <v>1212.38787521</v>
      </c>
      <c r="I135" s="332">
        <v>0.849356229186666</v>
      </c>
      <c r="J135" s="331">
        <v>-182.63868121</v>
      </c>
      <c r="K135" s="333">
        <v>1133.663005</v>
      </c>
      <c r="L135" s="330">
        <v>8121.302576</v>
      </c>
      <c r="M135" s="331">
        <v>8690.25071975</v>
      </c>
      <c r="N135" s="332">
        <v>0.934530295834046</v>
      </c>
      <c r="O135" s="331">
        <v>-568.94814375</v>
      </c>
      <c r="P135" s="333">
        <v>3596.518514</v>
      </c>
      <c r="Q135" s="330">
        <v>5267.022083</v>
      </c>
      <c r="R135" s="331">
        <v>6036.4079378</v>
      </c>
      <c r="S135" s="332">
        <v>0.872542435380799</v>
      </c>
      <c r="T135" s="331">
        <v>-769.385854800001</v>
      </c>
      <c r="U135" s="333">
        <v>5631.838881</v>
      </c>
      <c r="V135" s="362">
        <v>0.318096148569698</v>
      </c>
      <c r="W135" s="363">
        <v>0.346950678854039</v>
      </c>
      <c r="X135" s="363">
        <v>0.916833913167005</v>
      </c>
      <c r="Y135" s="332">
        <v>-0.0288545302843414</v>
      </c>
      <c r="Z135" s="367">
        <v>0.539596516888768</v>
      </c>
      <c r="AA135" s="330">
        <v>4273.771679</v>
      </c>
      <c r="AB135" s="331">
        <v>4371.14323924</v>
      </c>
      <c r="AC135" s="332">
        <v>0.977724006075598</v>
      </c>
      <c r="AD135" s="331">
        <v>-97.3715602400007</v>
      </c>
      <c r="AE135" s="333">
        <v>3286.187078</v>
      </c>
      <c r="AF135" s="330">
        <v>3662.385295</v>
      </c>
      <c r="AG135" s="331">
        <v>3686.0502162</v>
      </c>
      <c r="AH135" s="332">
        <v>0.993579870101608</v>
      </c>
      <c r="AI135" s="331">
        <v>-23.6649211999998</v>
      </c>
      <c r="AJ135" s="333">
        <v>2630.38755</v>
      </c>
      <c r="AK135" s="330">
        <v>37.948074</v>
      </c>
      <c r="AL135" s="331">
        <v>5.1</v>
      </c>
      <c r="AM135" s="363">
        <v>7.44079882352941</v>
      </c>
      <c r="AN135" s="331">
        <v>32.848074</v>
      </c>
      <c r="AO135" s="333">
        <v>18.24188</v>
      </c>
      <c r="AP135" s="330">
        <v>25.756513</v>
      </c>
      <c r="AQ135" s="331">
        <v>1</v>
      </c>
      <c r="AR135" s="363">
        <v>25.756513</v>
      </c>
      <c r="AS135" s="331">
        <v>24.756513</v>
      </c>
      <c r="AT135" s="333">
        <v>-0.379619</v>
      </c>
      <c r="AU135" s="330">
        <v>-517.061022</v>
      </c>
      <c r="AV135" s="331">
        <v>-557.27081165</v>
      </c>
      <c r="AW135" s="332">
        <v>1.07215484609887</v>
      </c>
      <c r="AX135" s="331">
        <v>40.2097896500005</v>
      </c>
      <c r="AY135" s="333">
        <v>-191.004857999999</v>
      </c>
      <c r="AZ135" s="362">
        <v>-0.0312273457528452</v>
      </c>
      <c r="BA135" s="363">
        <v>-0.0320298906899216</v>
      </c>
      <c r="BB135" s="363">
        <v>1.0250561247569</v>
      </c>
      <c r="BC135" s="332">
        <v>0.000802544937076433</v>
      </c>
      <c r="BD135" s="367">
        <v>-0.0183005157397778</v>
      </c>
      <c r="BE135" s="330">
        <v>548.333333333333</v>
      </c>
      <c r="BF135" s="331">
        <v>500.333333333333</v>
      </c>
      <c r="BG135" s="363">
        <v>1.09593604263824</v>
      </c>
      <c r="BH135" s="331">
        <v>48.0000000000001</v>
      </c>
      <c r="BI135" s="381">
        <v>1136.5</v>
      </c>
      <c r="BJ135" s="330">
        <v>30.1968805367781</v>
      </c>
      <c r="BK135" s="331">
        <v>34.7737399841772</v>
      </c>
      <c r="BL135" s="363">
        <v>0.868381731459381</v>
      </c>
      <c r="BM135" s="381">
        <v>-4.57685944739909</v>
      </c>
      <c r="BN135" s="362">
        <v>0.258109855917259</v>
      </c>
      <c r="BO135" s="363">
        <v>0.251237346754813</v>
      </c>
      <c r="BP135" s="363">
        <v>1.0273546479105</v>
      </c>
      <c r="BQ135" s="363">
        <v>0.00687250916244625</v>
      </c>
      <c r="BR135" s="396">
        <v>0.314855438623419</v>
      </c>
      <c r="BS135" s="397">
        <v>3.87431931433322</v>
      </c>
      <c r="BT135" s="398">
        <v>3.98029995506965</v>
      </c>
      <c r="BU135" s="363">
        <v>0.973373705014002</v>
      </c>
      <c r="BV135" s="363">
        <v>-0.105980640736437</v>
      </c>
      <c r="BW135" s="381">
        <v>3.17606074829803</v>
      </c>
      <c r="BX135" s="397">
        <v>-0.120984708785609</v>
      </c>
      <c r="BY135" s="398">
        <v>-0.127488572473981</v>
      </c>
      <c r="BZ135" s="363">
        <v>1.05101526797391</v>
      </c>
      <c r="CA135" s="363">
        <v>0.00650386368837151</v>
      </c>
      <c r="CB135" s="381">
        <v>-0.0581235497147187</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2" spans="1:80">
      <c r="A136" s="334"/>
      <c r="B136" s="334"/>
      <c r="C136" s="335"/>
      <c r="D136" s="336"/>
      <c r="E136" s="334"/>
      <c r="F136" s="337"/>
      <c r="G136" s="334"/>
      <c r="H136" s="335"/>
      <c r="I136" s="336"/>
      <c r="J136" s="334"/>
      <c r="K136" s="334"/>
      <c r="L136" s="334"/>
      <c r="M136" s="335"/>
      <c r="N136" s="336"/>
      <c r="O136" s="334"/>
      <c r="P136" s="334"/>
      <c r="Q136" s="334"/>
      <c r="R136" s="335"/>
      <c r="S136" s="336"/>
      <c r="T136" s="334"/>
      <c r="U136" s="334"/>
      <c r="V136" s="334"/>
      <c r="W136" s="334"/>
      <c r="X136" s="334"/>
      <c r="Y136" s="368"/>
      <c r="Z136" s="334"/>
      <c r="AA136" s="334"/>
      <c r="AB136" s="334"/>
      <c r="AC136" s="334"/>
      <c r="AD136" s="334"/>
      <c r="AE136" s="337"/>
      <c r="AF136" s="334"/>
      <c r="AG136" s="334"/>
      <c r="AH136" s="334"/>
      <c r="AI136" s="334"/>
      <c r="AJ136" s="334"/>
      <c r="AK136" s="334"/>
      <c r="AL136" s="334"/>
      <c r="AM136" s="334"/>
      <c r="AN136" s="334"/>
      <c r="AO136" s="334"/>
      <c r="AP136" s="334"/>
      <c r="AQ136" s="334"/>
      <c r="AR136" s="368"/>
      <c r="AS136" s="334"/>
      <c r="AT136" s="334"/>
      <c r="AU136" s="334"/>
      <c r="AV136" s="334"/>
      <c r="AW136" s="334"/>
      <c r="AX136" s="334"/>
      <c r="AY136" s="337"/>
      <c r="AZ136" s="334"/>
      <c r="BA136" s="334"/>
      <c r="BB136" s="334"/>
      <c r="BC136" s="368"/>
      <c r="BD136" s="334"/>
      <c r="BE136" s="334"/>
      <c r="BF136" s="334"/>
      <c r="BG136" s="382"/>
      <c r="BH136" s="383"/>
      <c r="BI136" s="384"/>
      <c r="BJ136" s="383"/>
      <c r="BK136" s="383"/>
      <c r="BL136" s="382"/>
      <c r="BM136" s="384"/>
      <c r="BN136" s="382"/>
      <c r="BO136" s="382"/>
      <c r="BP136" s="382"/>
      <c r="BQ136" s="382"/>
      <c r="BR136" s="382"/>
      <c r="BS136" s="383"/>
      <c r="BT136" s="383"/>
      <c r="BU136" s="382"/>
      <c r="BV136" s="382"/>
      <c r="BW136" s="415"/>
      <c r="BX136" s="383"/>
      <c r="BY136" s="383"/>
      <c r="BZ136" s="382"/>
      <c r="CA136" s="415"/>
      <c r="CB136" s="382"/>
    </row>
    <row r="137" s="165" customFormat="1" ht="16.2" spans="1:80">
      <c r="A137" s="338"/>
      <c r="B137" s="334"/>
      <c r="C137" s="339"/>
      <c r="D137" s="340"/>
      <c r="E137" s="341"/>
      <c r="F137" s="340"/>
      <c r="G137" s="341"/>
      <c r="H137" s="341"/>
      <c r="I137" s="341"/>
      <c r="J137" s="341"/>
      <c r="K137" s="341"/>
      <c r="L137" s="341"/>
      <c r="M137" s="341"/>
      <c r="N137" s="341"/>
      <c r="O137" s="341"/>
      <c r="P137" s="341"/>
      <c r="Q137" s="341"/>
      <c r="R137" s="341"/>
      <c r="S137" s="341"/>
      <c r="T137" s="341"/>
      <c r="U137" s="341"/>
      <c r="V137" s="340"/>
      <c r="W137" s="340"/>
      <c r="X137" s="340"/>
      <c r="Y137" s="308"/>
      <c r="Z137" s="340"/>
      <c r="AA137" s="341"/>
      <c r="AB137" s="341"/>
      <c r="AC137" s="341"/>
      <c r="AD137" s="341"/>
      <c r="AE137" s="341"/>
      <c r="AF137" s="341"/>
      <c r="AG137" s="341"/>
      <c r="AH137" s="341"/>
      <c r="AI137" s="341"/>
      <c r="AJ137" s="341"/>
      <c r="AK137" s="341"/>
      <c r="AL137" s="341"/>
      <c r="AM137" s="341"/>
      <c r="AN137" s="341"/>
      <c r="AO137" s="341"/>
      <c r="AP137" s="341"/>
      <c r="AQ137" s="341"/>
      <c r="AR137" s="377"/>
      <c r="AS137" s="341"/>
      <c r="AT137" s="341"/>
      <c r="AU137" s="341"/>
      <c r="AV137" s="341"/>
      <c r="AW137" s="341"/>
      <c r="AX137" s="341"/>
      <c r="AY137" s="341"/>
      <c r="AZ137" s="340"/>
      <c r="BA137" s="340"/>
      <c r="BB137" s="340"/>
      <c r="BC137" s="308"/>
      <c r="BD137" s="340"/>
      <c r="BE137" s="385"/>
      <c r="BF137" s="385"/>
      <c r="BG137" s="385"/>
      <c r="BH137" s="385"/>
      <c r="BI137" s="386"/>
      <c r="BJ137" s="385"/>
      <c r="BK137" s="385"/>
      <c r="BL137" s="385"/>
      <c r="BM137" s="386"/>
      <c r="BN137" s="177"/>
      <c r="BO137" s="177"/>
      <c r="BP137" s="177"/>
      <c r="BQ137" s="399"/>
      <c r="BR137" s="399"/>
      <c r="BS137" s="385"/>
      <c r="BT137" s="385"/>
      <c r="BU137" s="385"/>
      <c r="BV137" s="399"/>
      <c r="BW137" s="416"/>
      <c r="BX137" s="385"/>
      <c r="BY137" s="385"/>
      <c r="BZ137" s="385"/>
      <c r="CA137" s="417"/>
      <c r="CB137" s="399"/>
    </row>
    <row r="138" s="159" customFormat="1" spans="1:16384">
      <c r="A138" s="342" t="s">
        <v>158</v>
      </c>
      <c r="B138" s="343">
        <v>7294.351082</v>
      </c>
      <c r="C138" s="343">
        <v>6908.05977976</v>
      </c>
      <c r="D138" s="344">
        <v>1.05591892869425</v>
      </c>
      <c r="E138" s="343">
        <v>386.291302240001</v>
      </c>
      <c r="F138" s="345">
        <v>3521.223087</v>
      </c>
      <c r="G138" s="343">
        <v>452.906775</v>
      </c>
      <c r="H138" s="343">
        <v>554.67351521</v>
      </c>
      <c r="I138" s="344">
        <v>0.816528575063709</v>
      </c>
      <c r="J138" s="343">
        <v>-101.76674021</v>
      </c>
      <c r="K138" s="345">
        <v>612.194561</v>
      </c>
      <c r="L138" s="343">
        <v>5648.805369</v>
      </c>
      <c r="M138" s="343">
        <v>4814.26274142</v>
      </c>
      <c r="N138" s="344">
        <v>1.17334796050908</v>
      </c>
      <c r="O138" s="343">
        <v>834.54262758</v>
      </c>
      <c r="P138" s="345">
        <v>1886.964905</v>
      </c>
      <c r="Q138" s="343">
        <v>1109.171908</v>
      </c>
      <c r="R138" s="343">
        <v>1451.02394441</v>
      </c>
      <c r="S138" s="344">
        <v>0.764406343722329</v>
      </c>
      <c r="T138" s="343">
        <v>-341.85203641</v>
      </c>
      <c r="U138" s="345">
        <v>866.074263</v>
      </c>
      <c r="V138" s="364">
        <v>0.152059024240972</v>
      </c>
      <c r="W138" s="364">
        <v>0.210047971597086</v>
      </c>
      <c r="X138" s="344">
        <v>0.723925220914068</v>
      </c>
      <c r="Y138" s="369">
        <v>-0.0579889473561137</v>
      </c>
      <c r="Z138" s="370">
        <v>0.245958362080908</v>
      </c>
      <c r="AA138" s="343">
        <v>734.208459</v>
      </c>
      <c r="AB138" s="343">
        <v>808.62048872</v>
      </c>
      <c r="AC138" s="344">
        <v>0.907976571509102</v>
      </c>
      <c r="AD138" s="343">
        <v>-74.41202972</v>
      </c>
      <c r="AE138" s="345">
        <v>590.875588</v>
      </c>
      <c r="AF138" s="343">
        <v>689.616251</v>
      </c>
      <c r="AG138" s="343">
        <v>566.28860632</v>
      </c>
      <c r="AH138" s="344">
        <v>1.21778231683212</v>
      </c>
      <c r="AI138" s="343">
        <v>123.32764468</v>
      </c>
      <c r="AJ138" s="345">
        <v>149.71811</v>
      </c>
      <c r="AK138" s="343">
        <v>24.943367</v>
      </c>
      <c r="AL138" s="343">
        <v>0.35</v>
      </c>
      <c r="AM138" s="344">
        <v>71.2667628571429</v>
      </c>
      <c r="AN138" s="343">
        <v>24.593367</v>
      </c>
      <c r="AO138" s="345">
        <v>8.958781</v>
      </c>
      <c r="AP138" s="343">
        <v>19.187804</v>
      </c>
      <c r="AQ138" s="343">
        <v>1</v>
      </c>
      <c r="AR138" s="378">
        <v>19.187804</v>
      </c>
      <c r="AS138" s="343">
        <v>18.187804</v>
      </c>
      <c r="AT138" s="345">
        <v>0.744172</v>
      </c>
      <c r="AU138" s="343">
        <v>-225.430209</v>
      </c>
      <c r="AV138" s="343">
        <v>163.56442809</v>
      </c>
      <c r="AW138" s="378">
        <v>-1.37823493550786</v>
      </c>
      <c r="AX138" s="343">
        <v>-388.99463709</v>
      </c>
      <c r="AY138" s="345">
        <v>289.684532</v>
      </c>
      <c r="AZ138" s="364"/>
      <c r="BA138" s="364"/>
      <c r="BB138" s="344"/>
      <c r="BC138" s="369"/>
      <c r="BD138" s="370"/>
      <c r="BE138" s="343">
        <v>161.583333333333</v>
      </c>
      <c r="BF138" s="343">
        <v>161.083333333333</v>
      </c>
      <c r="BG138" s="364">
        <v>1.00310398344542</v>
      </c>
      <c r="BH138" s="343">
        <v>0.5</v>
      </c>
      <c r="BI138" s="387">
        <v>395.33333332</v>
      </c>
      <c r="BJ138" s="343">
        <v>45.1429669850438</v>
      </c>
      <c r="BK138" s="343">
        <v>42.885006392716</v>
      </c>
      <c r="BL138" s="364">
        <v>1.05265151581536</v>
      </c>
      <c r="BM138" s="387">
        <v>2.25796059232786</v>
      </c>
      <c r="BN138" s="400">
        <v>0.100654390054213</v>
      </c>
      <c r="BO138" s="364">
        <v>0.117054645515545</v>
      </c>
      <c r="BP138" s="364">
        <v>0.859892314490382</v>
      </c>
      <c r="BQ138" s="401">
        <v>-0.0164002554613318</v>
      </c>
      <c r="BR138" s="402">
        <v>0.16780407642488</v>
      </c>
      <c r="BS138" s="403">
        <v>9.9349864368697</v>
      </c>
      <c r="BT138" s="404">
        <v>8.54301848163044</v>
      </c>
      <c r="BU138" s="364">
        <v>1.16293631556953</v>
      </c>
      <c r="BV138" s="401">
        <v>1.39196795523926</v>
      </c>
      <c r="BW138" s="418">
        <v>5.9593307940148</v>
      </c>
      <c r="BX138" s="403" t="s">
        <v>29</v>
      </c>
      <c r="BY138" s="404" t="s">
        <v>29</v>
      </c>
      <c r="BZ138" s="364" t="s">
        <v>29</v>
      </c>
      <c r="CA138" s="419" t="s">
        <v>29</v>
      </c>
      <c r="CB138" s="419" t="s">
        <v>29</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spans="1:16384">
      <c r="A139" s="159" t="s">
        <v>159</v>
      </c>
      <c r="B139" s="173">
        <v>1196.260197</v>
      </c>
      <c r="C139" s="173">
        <v>3061.31878435</v>
      </c>
      <c r="D139" s="177">
        <v>0.390766294289733</v>
      </c>
      <c r="E139" s="173">
        <v>-1865.05858735</v>
      </c>
      <c r="F139" s="346">
        <v>0</v>
      </c>
      <c r="G139" s="173">
        <v>156.685982</v>
      </c>
      <c r="H139" s="173">
        <v>247.17372</v>
      </c>
      <c r="I139" s="177">
        <v>0.633910360696922</v>
      </c>
      <c r="J139" s="173">
        <v>-90.487738</v>
      </c>
      <c r="K139" s="346">
        <v>0</v>
      </c>
      <c r="L139" s="173">
        <v>449.194738</v>
      </c>
      <c r="M139" s="173">
        <v>1832.3055276</v>
      </c>
      <c r="N139" s="177">
        <v>0.245152749491711</v>
      </c>
      <c r="O139" s="173">
        <v>-1383.1107896</v>
      </c>
      <c r="P139" s="346">
        <v>0</v>
      </c>
      <c r="Q139" s="173">
        <v>134.353932</v>
      </c>
      <c r="R139" s="173">
        <v>620.48942606</v>
      </c>
      <c r="S139" s="177">
        <v>0.216528963036686</v>
      </c>
      <c r="T139" s="173">
        <v>-486.13549406</v>
      </c>
      <c r="U139" s="346">
        <v>0</v>
      </c>
      <c r="V139" s="340">
        <v>0.112311629474035</v>
      </c>
      <c r="W139" s="340">
        <v>0.202686969168991</v>
      </c>
      <c r="X139" s="177">
        <v>0.554113715028197</v>
      </c>
      <c r="Y139" s="308">
        <v>-0.0903753396949556</v>
      </c>
      <c r="Z139" s="371" t="s">
        <v>29</v>
      </c>
      <c r="AA139" s="173">
        <v>605.866514</v>
      </c>
      <c r="AB139" s="173">
        <v>671.85646688</v>
      </c>
      <c r="AC139" s="177">
        <v>0.901779686386815</v>
      </c>
      <c r="AD139" s="173">
        <v>-65.98995288</v>
      </c>
      <c r="AE139" s="346">
        <v>0</v>
      </c>
      <c r="AF139" s="173">
        <v>160.786933</v>
      </c>
      <c r="AG139" s="173">
        <v>207.64525134</v>
      </c>
      <c r="AH139" s="177">
        <v>0.774334746219292</v>
      </c>
      <c r="AI139" s="173">
        <v>-46.85831834</v>
      </c>
      <c r="AJ139" s="346">
        <v>0</v>
      </c>
      <c r="AK139" s="173">
        <v>0.22558</v>
      </c>
      <c r="AL139" s="173">
        <v>0</v>
      </c>
      <c r="AM139" s="177" t="s">
        <v>29</v>
      </c>
      <c r="AN139" s="173">
        <v>0.22558</v>
      </c>
      <c r="AO139" s="346">
        <v>0</v>
      </c>
      <c r="AP139" s="173">
        <v>0.01</v>
      </c>
      <c r="AQ139" s="173">
        <v>0</v>
      </c>
      <c r="AR139" s="194" t="s">
        <v>29</v>
      </c>
      <c r="AS139" s="173">
        <v>0.01</v>
      </c>
      <c r="AT139" s="346">
        <v>0</v>
      </c>
      <c r="AU139" s="173">
        <v>-176.05839</v>
      </c>
      <c r="AV139" s="173">
        <v>102.33781853</v>
      </c>
      <c r="AW139" s="194">
        <v>-1.72036489079928</v>
      </c>
      <c r="AX139" s="173">
        <v>-278.39620853</v>
      </c>
      <c r="AY139" s="346">
        <v>0</v>
      </c>
      <c r="AZ139" s="340"/>
      <c r="BA139" s="340"/>
      <c r="BB139" s="177"/>
      <c r="BC139" s="308"/>
      <c r="BD139" s="371"/>
      <c r="BE139" s="173">
        <v>135</v>
      </c>
      <c r="BF139" s="173">
        <v>84.3333333333333</v>
      </c>
      <c r="BG139" s="340">
        <v>1.60079051383399</v>
      </c>
      <c r="BH139" s="173">
        <v>50.6666666666667</v>
      </c>
      <c r="BI139" s="160">
        <v>4.99999999666667</v>
      </c>
      <c r="BJ139" s="173">
        <v>8.86118664444444</v>
      </c>
      <c r="BK139" s="173">
        <v>36.3002227393281</v>
      </c>
      <c r="BL139" s="340">
        <v>0.24410832705013</v>
      </c>
      <c r="BM139" s="160">
        <v>-27.4390360948836</v>
      </c>
      <c r="BN139" s="405">
        <v>0.506467167861475</v>
      </c>
      <c r="BO139" s="340">
        <v>0.219466352316736</v>
      </c>
      <c r="BP139" s="340">
        <v>2.30772126348797</v>
      </c>
      <c r="BQ139" s="406">
        <v>0.287000815544739</v>
      </c>
      <c r="BR139" s="407" t="s">
        <v>29</v>
      </c>
      <c r="BS139" s="408">
        <v>1.97446165014494</v>
      </c>
      <c r="BT139" s="409">
        <v>4.55650713398102</v>
      </c>
      <c r="BU139" s="340">
        <v>0.433327896146593</v>
      </c>
      <c r="BV139" s="406">
        <v>-2.58204548383608</v>
      </c>
      <c r="BW139" s="420" t="s">
        <v>29</v>
      </c>
      <c r="BX139" s="408" t="s">
        <v>29</v>
      </c>
      <c r="BY139" s="409" t="s">
        <v>29</v>
      </c>
      <c r="BZ139" s="340" t="s">
        <v>29</v>
      </c>
      <c r="CA139" s="421" t="s">
        <v>29</v>
      </c>
      <c r="CB139" s="421"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66" customFormat="1" spans="1:80">
      <c r="A140" s="159" t="s">
        <v>160</v>
      </c>
      <c r="B140" s="173">
        <v>0</v>
      </c>
      <c r="C140" s="173">
        <v>0</v>
      </c>
      <c r="D140" s="177" t="s">
        <v>29</v>
      </c>
      <c r="E140" s="173">
        <v>0</v>
      </c>
      <c r="F140" s="346">
        <v>0</v>
      </c>
      <c r="G140" s="173">
        <v>0.0707959999999999</v>
      </c>
      <c r="H140" s="173">
        <v>0</v>
      </c>
      <c r="I140" s="177" t="s">
        <v>29</v>
      </c>
      <c r="J140" s="173">
        <v>0.0707959999999999</v>
      </c>
      <c r="K140" s="346">
        <v>0</v>
      </c>
      <c r="L140" s="173">
        <v>1.49849999999999</v>
      </c>
      <c r="M140" s="173">
        <v>0</v>
      </c>
      <c r="N140" s="177" t="s">
        <v>29</v>
      </c>
      <c r="O140" s="173">
        <v>1.49849999999999</v>
      </c>
      <c r="P140" s="346">
        <v>0</v>
      </c>
      <c r="Q140" s="173">
        <v>0</v>
      </c>
      <c r="R140" s="173">
        <v>0</v>
      </c>
      <c r="S140" s="177" t="s">
        <v>29</v>
      </c>
      <c r="T140" s="173">
        <v>0</v>
      </c>
      <c r="U140" s="173">
        <v>0</v>
      </c>
      <c r="V140" s="340" t="s">
        <v>29</v>
      </c>
      <c r="W140" s="340" t="s">
        <v>29</v>
      </c>
      <c r="X140" s="177" t="s">
        <v>29</v>
      </c>
      <c r="Y140" s="308" t="s">
        <v>29</v>
      </c>
      <c r="Z140" s="371" t="s">
        <v>29</v>
      </c>
      <c r="AA140" s="173">
        <v>202.55032</v>
      </c>
      <c r="AB140" s="173">
        <v>178.21432264</v>
      </c>
      <c r="AC140" s="177">
        <v>1.1365546663113</v>
      </c>
      <c r="AD140" s="173">
        <v>24.3359973599998</v>
      </c>
      <c r="AE140" s="346">
        <v>0</v>
      </c>
      <c r="AF140" s="173">
        <v>124.443635</v>
      </c>
      <c r="AG140" s="173">
        <v>70.2125333200001</v>
      </c>
      <c r="AH140" s="177">
        <v>1.77238491641993</v>
      </c>
      <c r="AI140" s="173">
        <v>54.2311016799999</v>
      </c>
      <c r="AJ140" s="346">
        <v>0</v>
      </c>
      <c r="AK140" s="173">
        <v>0</v>
      </c>
      <c r="AL140" s="173">
        <v>0</v>
      </c>
      <c r="AM140" s="177" t="s">
        <v>29</v>
      </c>
      <c r="AN140" s="173">
        <v>0</v>
      </c>
      <c r="AO140" s="346">
        <v>0</v>
      </c>
      <c r="AP140" s="173">
        <v>0</v>
      </c>
      <c r="AQ140" s="173">
        <v>0</v>
      </c>
      <c r="AR140" s="194" t="s">
        <v>29</v>
      </c>
      <c r="AS140" s="173">
        <v>0</v>
      </c>
      <c r="AT140" s="346">
        <v>0</v>
      </c>
      <c r="AU140" s="173">
        <v>0</v>
      </c>
      <c r="AV140" s="173">
        <v>0</v>
      </c>
      <c r="AW140" s="194" t="s">
        <v>29</v>
      </c>
      <c r="AX140" s="173">
        <v>0</v>
      </c>
      <c r="AY140" s="346">
        <v>0</v>
      </c>
      <c r="AZ140" s="340"/>
      <c r="BA140" s="340"/>
      <c r="BB140" s="177"/>
      <c r="BC140" s="308"/>
      <c r="BD140" s="371"/>
      <c r="BE140" s="173">
        <v>11.25</v>
      </c>
      <c r="BF140" s="173">
        <v>7.83333333333333</v>
      </c>
      <c r="BG140" s="340">
        <v>1.43617021276596</v>
      </c>
      <c r="BH140" s="173">
        <v>3.41666666666667</v>
      </c>
      <c r="BI140" s="160">
        <v>15.58333334</v>
      </c>
      <c r="BJ140" s="173"/>
      <c r="BK140" s="173"/>
      <c r="BL140" s="340"/>
      <c r="BM140" s="160"/>
      <c r="BN140" s="405"/>
      <c r="BO140" s="340"/>
      <c r="BP140" s="340"/>
      <c r="BQ140" s="406"/>
      <c r="BR140" s="407"/>
      <c r="BS140" s="408"/>
      <c r="BT140" s="409"/>
      <c r="BU140" s="340"/>
      <c r="BV140" s="406"/>
      <c r="BW140" s="420"/>
      <c r="BX140" s="408"/>
      <c r="BY140" s="409"/>
      <c r="BZ140" s="340"/>
      <c r="CA140" s="421"/>
      <c r="CB140" s="421"/>
    </row>
    <row r="141" s="159" customFormat="1" spans="1:80">
      <c r="A141" s="159" t="s">
        <v>161</v>
      </c>
      <c r="B141" s="193">
        <v>8490.611279</v>
      </c>
      <c r="C141" s="193">
        <v>9969.37856411</v>
      </c>
      <c r="D141" s="177">
        <v>0.851669060854646</v>
      </c>
      <c r="E141" s="193">
        <v>-1478.76728511</v>
      </c>
      <c r="F141" s="347">
        <v>3521.223087</v>
      </c>
      <c r="G141" s="193"/>
      <c r="H141" s="193"/>
      <c r="I141" s="177"/>
      <c r="J141" s="193"/>
      <c r="K141" s="347"/>
      <c r="L141" s="193"/>
      <c r="M141" s="193"/>
      <c r="N141" s="177"/>
      <c r="O141" s="193"/>
      <c r="P141" s="347"/>
      <c r="Q141" s="193"/>
      <c r="R141" s="193"/>
      <c r="S141" s="177"/>
      <c r="T141" s="193"/>
      <c r="U141" s="347"/>
      <c r="V141" s="177"/>
      <c r="W141" s="177"/>
      <c r="X141" s="177"/>
      <c r="Y141" s="194"/>
      <c r="Z141" s="372"/>
      <c r="AA141" s="193">
        <v>1542.625293</v>
      </c>
      <c r="AB141" s="193">
        <v>1658.69127824</v>
      </c>
      <c r="AC141" s="177">
        <v>0.930025564875969</v>
      </c>
      <c r="AD141" s="193">
        <v>-116.06598524</v>
      </c>
      <c r="AE141" s="347">
        <v>590.875588</v>
      </c>
      <c r="AF141" s="193">
        <v>974.846819</v>
      </c>
      <c r="AG141" s="193">
        <v>844.14639098</v>
      </c>
      <c r="AH141" s="177">
        <v>1.15483147166958</v>
      </c>
      <c r="AI141" s="193">
        <v>130.70042802</v>
      </c>
      <c r="AJ141" s="347"/>
      <c r="AK141" s="193"/>
      <c r="AL141" s="193"/>
      <c r="AM141" s="177"/>
      <c r="AN141" s="193"/>
      <c r="AO141" s="347"/>
      <c r="AP141" s="193"/>
      <c r="AQ141" s="193"/>
      <c r="AR141" s="194"/>
      <c r="AS141" s="193"/>
      <c r="AT141" s="347"/>
      <c r="AU141" s="193"/>
      <c r="AV141" s="193"/>
      <c r="AW141" s="194"/>
      <c r="AX141" s="193"/>
      <c r="AY141" s="347"/>
      <c r="AZ141" s="177"/>
      <c r="BA141" s="177"/>
      <c r="BB141" s="177"/>
      <c r="BC141" s="194"/>
      <c r="BD141" s="372"/>
      <c r="BE141" s="388"/>
      <c r="BF141" s="389"/>
      <c r="BG141" s="340"/>
      <c r="BH141" s="389"/>
      <c r="BI141" s="386"/>
      <c r="BJ141" s="388"/>
      <c r="BK141" s="389"/>
      <c r="BL141" s="340"/>
      <c r="BM141" s="386"/>
      <c r="BN141" s="410"/>
      <c r="BO141" s="177"/>
      <c r="BP141" s="314"/>
      <c r="BQ141" s="314"/>
      <c r="BR141" s="314"/>
      <c r="BS141" s="388"/>
      <c r="BT141" s="389"/>
      <c r="BU141" s="340"/>
      <c r="BV141" s="340"/>
      <c r="BW141" s="414"/>
      <c r="BX141" s="388"/>
      <c r="BY141" s="389"/>
      <c r="BZ141" s="340"/>
      <c r="CA141" s="414"/>
      <c r="CB141" s="340"/>
    </row>
    <row r="142" s="159" customFormat="1" spans="1:16384">
      <c r="A142" s="166" t="s">
        <v>162</v>
      </c>
      <c r="B142" s="348">
        <v>8490.611279</v>
      </c>
      <c r="C142" s="349">
        <v>9969.37856411</v>
      </c>
      <c r="D142" s="350">
        <v>0.851669060854646</v>
      </c>
      <c r="E142" s="351">
        <v>-1478.76728511</v>
      </c>
      <c r="F142" s="352">
        <v>3521.223087</v>
      </c>
      <c r="G142" s="349"/>
      <c r="H142" s="349"/>
      <c r="I142" s="350"/>
      <c r="J142" s="351"/>
      <c r="K142" s="352"/>
      <c r="L142" s="349"/>
      <c r="M142" s="349"/>
      <c r="N142" s="350"/>
      <c r="O142" s="351"/>
      <c r="P142" s="352"/>
      <c r="Q142" s="349"/>
      <c r="R142" s="349"/>
      <c r="S142" s="350"/>
      <c r="T142" s="351"/>
      <c r="U142" s="352"/>
      <c r="V142" s="365"/>
      <c r="W142" s="365"/>
      <c r="X142" s="350"/>
      <c r="Y142" s="373"/>
      <c r="Z142" s="374"/>
      <c r="AA142" s="348">
        <v>1340.074973</v>
      </c>
      <c r="AB142" s="349">
        <v>1480.4769556</v>
      </c>
      <c r="AC142" s="350">
        <v>0.905164357966586</v>
      </c>
      <c r="AD142" s="351">
        <v>-140.4019826</v>
      </c>
      <c r="AE142" s="352">
        <v>590.875588</v>
      </c>
      <c r="AF142" s="348">
        <v>850.403184</v>
      </c>
      <c r="AG142" s="349">
        <v>773.93385766</v>
      </c>
      <c r="AH142" s="350">
        <v>1.09880602274102</v>
      </c>
      <c r="AI142" s="351">
        <v>76.46932634</v>
      </c>
      <c r="AJ142" s="352"/>
      <c r="AK142" s="349"/>
      <c r="AL142" s="349"/>
      <c r="AM142" s="350"/>
      <c r="AN142" s="351"/>
      <c r="AO142" s="352"/>
      <c r="AP142" s="349"/>
      <c r="AQ142" s="349"/>
      <c r="AR142" s="373"/>
      <c r="AS142" s="351"/>
      <c r="AT142" s="352"/>
      <c r="AU142" s="349"/>
      <c r="AV142" s="349"/>
      <c r="AW142" s="373"/>
      <c r="AX142" s="351"/>
      <c r="AY142" s="352"/>
      <c r="AZ142" s="365"/>
      <c r="BA142" s="365"/>
      <c r="BB142" s="350"/>
      <c r="BC142" s="373"/>
      <c r="BD142" s="374"/>
      <c r="BE142" s="390"/>
      <c r="BF142" s="391"/>
      <c r="BG142" s="350"/>
      <c r="BH142" s="391"/>
      <c r="BI142" s="392"/>
      <c r="BJ142" s="390"/>
      <c r="BK142" s="391"/>
      <c r="BL142" s="365"/>
      <c r="BM142" s="392"/>
      <c r="BN142" s="411"/>
      <c r="BO142" s="365"/>
      <c r="BP142" s="365"/>
      <c r="BQ142" s="412"/>
      <c r="BR142" s="412"/>
      <c r="BS142" s="390"/>
      <c r="BT142" s="391"/>
      <c r="BU142" s="365"/>
      <c r="BV142" s="412"/>
      <c r="BW142" s="422"/>
      <c r="BX142" s="390"/>
      <c r="BY142" s="391"/>
      <c r="BZ142" s="365"/>
      <c r="CA142" s="422"/>
      <c r="CB142" s="412"/>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2:16384">
      <c r="B143" s="335"/>
      <c r="C143" s="336"/>
      <c r="D143" s="336"/>
      <c r="E143" s="193"/>
      <c r="F143" s="353"/>
      <c r="G143" s="193"/>
      <c r="H143" s="193"/>
      <c r="I143" s="336"/>
      <c r="J143" s="193"/>
      <c r="K143" s="353"/>
      <c r="L143" s="193"/>
      <c r="M143" s="193"/>
      <c r="N143" s="336"/>
      <c r="O143" s="193"/>
      <c r="P143" s="353"/>
      <c r="Q143" s="193"/>
      <c r="R143" s="193"/>
      <c r="S143" s="336"/>
      <c r="T143" s="193"/>
      <c r="U143" s="353"/>
      <c r="V143" s="336"/>
      <c r="W143" s="336"/>
      <c r="X143" s="336"/>
      <c r="Y143" s="375"/>
      <c r="Z143" s="336"/>
      <c r="AA143" s="193"/>
      <c r="AB143" s="193"/>
      <c r="AC143" s="177"/>
      <c r="AD143" s="193"/>
      <c r="AE143" s="353"/>
      <c r="AF143" s="193"/>
      <c r="AG143" s="193"/>
      <c r="AH143" s="336"/>
      <c r="AI143" s="193"/>
      <c r="AJ143" s="353"/>
      <c r="AK143" s="193"/>
      <c r="AL143" s="193"/>
      <c r="AM143" s="336"/>
      <c r="AN143" s="193"/>
      <c r="AO143" s="353"/>
      <c r="AP143" s="193"/>
      <c r="AQ143" s="193"/>
      <c r="AR143" s="375"/>
      <c r="AS143" s="193"/>
      <c r="AT143" s="353"/>
      <c r="AU143" s="353"/>
      <c r="AV143" s="353"/>
      <c r="AW143" s="353"/>
      <c r="AX143" s="353"/>
      <c r="AY143" s="353"/>
      <c r="AZ143" s="336"/>
      <c r="BA143" s="336"/>
      <c r="BB143" s="336"/>
      <c r="BC143" s="375"/>
      <c r="BD143" s="336"/>
      <c r="BE143" s="393"/>
      <c r="BF143" s="393"/>
      <c r="BG143" s="177"/>
      <c r="BH143" s="393"/>
      <c r="BI143" s="386"/>
      <c r="BJ143" s="393"/>
      <c r="BK143" s="393"/>
      <c r="BL143" s="393"/>
      <c r="BM143" s="386"/>
      <c r="BN143" s="177"/>
      <c r="BO143" s="177"/>
      <c r="BP143" s="177"/>
      <c r="BQ143" s="413"/>
      <c r="BR143" s="413"/>
      <c r="BS143" s="393"/>
      <c r="BT143" s="393"/>
      <c r="BU143" s="177"/>
      <c r="BV143" s="413"/>
      <c r="BW143" s="417"/>
      <c r="BX143" s="393"/>
      <c r="BY143" s="393"/>
      <c r="BZ143" s="177"/>
      <c r="CA143" s="417"/>
      <c r="CB143" s="417"/>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5" customFormat="1" spans="1:80">
      <c r="A144" s="354" t="s">
        <v>163</v>
      </c>
      <c r="B144" s="355">
        <v>68.7357671187201</v>
      </c>
      <c r="C144" s="355">
        <v>74.3780006854797</v>
      </c>
      <c r="D144" s="344">
        <v>0.924141096631263</v>
      </c>
      <c r="E144" s="343">
        <v>-5.64223356675964</v>
      </c>
      <c r="F144" s="356">
        <v>58.7152009838116</v>
      </c>
      <c r="S144" s="366">
        <v>0.859107883085081</v>
      </c>
      <c r="V144" s="366"/>
      <c r="W144" s="366"/>
      <c r="X144" s="366"/>
      <c r="Y144" s="376"/>
      <c r="Z144" s="366"/>
      <c r="AA144" s="338"/>
      <c r="AB144" s="338"/>
      <c r="AC144" s="338"/>
      <c r="AD144" s="338"/>
      <c r="AE144" s="338"/>
      <c r="AR144" s="379"/>
      <c r="AZ144" s="366"/>
      <c r="BA144" s="366"/>
      <c r="BB144" s="366"/>
      <c r="BC144" s="376"/>
      <c r="BD144" s="366"/>
      <c r="BE144" s="385"/>
      <c r="BF144" s="385"/>
      <c r="BG144" s="385"/>
      <c r="BH144" s="385"/>
      <c r="BI144" s="386"/>
      <c r="BJ144" s="385"/>
      <c r="BK144" s="385"/>
      <c r="BL144" s="385"/>
      <c r="BM144" s="386"/>
      <c r="BN144" s="177"/>
      <c r="BO144" s="177"/>
      <c r="BP144" s="177"/>
      <c r="BQ144" s="399"/>
      <c r="BR144" s="399"/>
      <c r="BS144" s="385"/>
      <c r="BT144" s="385"/>
      <c r="BU144" s="385"/>
      <c r="BV144" s="399"/>
      <c r="BW144" s="416"/>
      <c r="BX144" s="385"/>
      <c r="BY144" s="385"/>
      <c r="BZ144" s="385"/>
      <c r="CA144" s="417"/>
      <c r="CB144" s="399"/>
    </row>
    <row r="145" s="165" customFormat="1" spans="1:80">
      <c r="A145" s="357" t="s">
        <v>164</v>
      </c>
      <c r="B145" s="165">
        <v>20.9314153820249</v>
      </c>
      <c r="C145" s="165">
        <v>47.1086043089767</v>
      </c>
      <c r="D145" s="177">
        <v>0.444322554001804</v>
      </c>
      <c r="E145" s="173">
        <v>-26.1771889269518</v>
      </c>
      <c r="F145" s="358">
        <v>18.8744016285418</v>
      </c>
      <c r="S145" s="366">
        <v>0.140892116914919</v>
      </c>
      <c r="V145" s="366"/>
      <c r="W145" s="366"/>
      <c r="X145" s="366"/>
      <c r="Y145" s="376"/>
      <c r="Z145" s="366"/>
      <c r="AA145" s="338"/>
      <c r="AB145" s="338"/>
      <c r="AC145" s="338"/>
      <c r="AD145" s="338"/>
      <c r="AE145" s="338"/>
      <c r="AR145" s="379"/>
      <c r="AZ145" s="366"/>
      <c r="BA145" s="366"/>
      <c r="BB145" s="366"/>
      <c r="BC145" s="376"/>
      <c r="BD145" s="366"/>
      <c r="BE145" s="385"/>
      <c r="BF145" s="385"/>
      <c r="BG145" s="385"/>
      <c r="BH145" s="385"/>
      <c r="BI145" s="386"/>
      <c r="BJ145" s="385"/>
      <c r="BK145" s="385"/>
      <c r="BL145" s="385"/>
      <c r="BM145" s="386"/>
      <c r="BN145" s="177"/>
      <c r="BO145" s="177"/>
      <c r="BP145" s="177"/>
      <c r="BQ145" s="399"/>
      <c r="BR145" s="399"/>
      <c r="BS145" s="385"/>
      <c r="BT145" s="385"/>
      <c r="BU145" s="385"/>
      <c r="BV145" s="399"/>
      <c r="BW145" s="416"/>
      <c r="BX145" s="385"/>
      <c r="BY145" s="385"/>
      <c r="BZ145" s="385"/>
      <c r="CA145" s="417"/>
      <c r="CB145" s="399"/>
    </row>
    <row r="146" s="165" customFormat="1" spans="1:80">
      <c r="A146" s="359" t="s">
        <v>165</v>
      </c>
      <c r="B146" s="360">
        <v>40.9771623196275</v>
      </c>
      <c r="C146" s="360">
        <v>81.4846568118412</v>
      </c>
      <c r="D146" s="350">
        <v>0.502881940268205</v>
      </c>
      <c r="E146" s="348">
        <v>-40.5074944922137</v>
      </c>
      <c r="F146" s="361">
        <v>7.88055158588688</v>
      </c>
      <c r="G146" s="177" t="s">
        <v>29</v>
      </c>
      <c r="V146" s="366"/>
      <c r="W146" s="366"/>
      <c r="X146" s="366"/>
      <c r="Y146" s="376"/>
      <c r="Z146" s="366"/>
      <c r="AA146" s="338"/>
      <c r="AB146" s="338"/>
      <c r="AC146" s="338"/>
      <c r="AD146" s="338"/>
      <c r="AE146" s="338"/>
      <c r="AR146" s="379"/>
      <c r="AZ146" s="366"/>
      <c r="BA146" s="366"/>
      <c r="BB146" s="366"/>
      <c r="BC146" s="376"/>
      <c r="BD146" s="366"/>
      <c r="BE146" s="385"/>
      <c r="BF146" s="385"/>
      <c r="BG146" s="385"/>
      <c r="BH146" s="385"/>
      <c r="BI146" s="386"/>
      <c r="BJ146" s="385"/>
      <c r="BK146" s="385"/>
      <c r="BL146" s="385"/>
      <c r="BM146" s="386"/>
      <c r="BN146" s="177"/>
      <c r="BO146" s="177"/>
      <c r="BP146" s="177"/>
      <c r="BQ146" s="399"/>
      <c r="BR146" s="399"/>
      <c r="BS146" s="385"/>
      <c r="BT146" s="385"/>
      <c r="BU146" s="385"/>
      <c r="BV146" s="399"/>
      <c r="BW146" s="416"/>
      <c r="BX146" s="385"/>
      <c r="BY146" s="385"/>
      <c r="BZ146" s="385"/>
      <c r="CA146" s="417"/>
      <c r="CB146" s="399"/>
    </row>
    <row r="147" s="165" customFormat="1" spans="1:80">
      <c r="A147" s="338"/>
      <c r="D147" s="341"/>
      <c r="V147" s="366"/>
      <c r="W147" s="366"/>
      <c r="X147" s="366"/>
      <c r="Y147" s="376"/>
      <c r="Z147" s="366"/>
      <c r="AR147" s="379"/>
      <c r="AZ147" s="366"/>
      <c r="BA147" s="366"/>
      <c r="BB147" s="366"/>
      <c r="BC147" s="376"/>
      <c r="BD147" s="366"/>
      <c r="BE147" s="385"/>
      <c r="BF147" s="385"/>
      <c r="BG147" s="385"/>
      <c r="BH147" s="385"/>
      <c r="BI147" s="386"/>
      <c r="BJ147" s="385"/>
      <c r="BK147" s="385"/>
      <c r="BL147" s="385"/>
      <c r="BM147" s="386"/>
      <c r="BN147" s="177"/>
      <c r="BO147" s="177"/>
      <c r="BP147" s="177"/>
      <c r="BQ147" s="399"/>
      <c r="BR147" s="399"/>
      <c r="BS147" s="385"/>
      <c r="BT147" s="385"/>
      <c r="BU147" s="385"/>
      <c r="BV147" s="399"/>
      <c r="BW147" s="416"/>
      <c r="BX147" s="385"/>
      <c r="BY147" s="385"/>
      <c r="BZ147" s="385"/>
      <c r="CA147" s="417"/>
      <c r="CB147" s="399"/>
    </row>
    <row r="148" s="159" customFormat="1" spans="22:16384">
      <c r="V148" s="340"/>
      <c r="W148" s="340"/>
      <c r="X148" s="340"/>
      <c r="Y148" s="308"/>
      <c r="Z148" s="340"/>
      <c r="AR148" s="169"/>
      <c r="AZ148" s="380"/>
      <c r="BA148" s="380"/>
      <c r="BB148" s="380"/>
      <c r="BC148" s="380"/>
      <c r="BD148" s="380"/>
      <c r="BE148" s="380"/>
      <c r="BF148" s="380"/>
      <c r="BG148" s="380"/>
      <c r="BH148" s="380"/>
      <c r="BI148" s="380"/>
      <c r="BJ148" s="380"/>
      <c r="BK148" s="380"/>
      <c r="BL148" s="380"/>
      <c r="BM148" s="414"/>
      <c r="BN148" s="340"/>
      <c r="BO148" s="340"/>
      <c r="BP148" s="340"/>
      <c r="BQ148" s="167"/>
      <c r="BR148" s="167"/>
      <c r="BS148" s="380"/>
      <c r="BT148" s="380"/>
      <c r="BU148" s="380"/>
      <c r="BV148" s="167"/>
      <c r="BW148" s="171"/>
      <c r="BX148" s="380"/>
      <c r="BY148" s="380"/>
      <c r="BZ148" s="380"/>
      <c r="CA148" s="171"/>
      <c r="CB148" s="167"/>
      <c r="XEI148" s="172"/>
      <c r="XEJ148" s="172"/>
      <c r="XEK148" s="172"/>
      <c r="XEL148" s="172"/>
      <c r="XEM148" s="172"/>
      <c r="XEN148" s="172"/>
      <c r="XEO148" s="172"/>
      <c r="XEP148" s="172"/>
      <c r="XEQ148" s="172"/>
      <c r="XER148" s="172"/>
      <c r="XES148" s="164"/>
      <c r="XET148" s="164"/>
      <c r="XEU148" s="164"/>
      <c r="XEV148" s="164"/>
      <c r="XEW148" s="164"/>
      <c r="XEX148" s="164"/>
      <c r="XEY148" s="164"/>
      <c r="XEZ148" s="164"/>
      <c r="XFA148" s="164"/>
      <c r="XFB148" s="164"/>
      <c r="XFC148" s="164"/>
      <c r="XFD148" s="164"/>
    </row>
    <row r="149" s="159" customFormat="1" spans="22:16384">
      <c r="V149" s="167"/>
      <c r="W149" s="167"/>
      <c r="X149" s="167"/>
      <c r="Y149" s="168"/>
      <c r="Z149" s="167"/>
      <c r="AR149" s="169"/>
      <c r="AZ149" s="170"/>
      <c r="BA149" s="170"/>
      <c r="BB149" s="170"/>
      <c r="BC149" s="170"/>
      <c r="BD149" s="170"/>
      <c r="BE149" s="170"/>
      <c r="BF149" s="170"/>
      <c r="BG149" s="170"/>
      <c r="BH149" s="170"/>
      <c r="BI149" s="170"/>
      <c r="BJ149" s="170"/>
      <c r="BK149" s="170"/>
      <c r="BL149" s="170"/>
      <c r="BM149" s="171"/>
      <c r="BN149" s="167"/>
      <c r="BO149" s="167"/>
      <c r="BP149" s="167"/>
      <c r="BQ149" s="167"/>
      <c r="BR149" s="167"/>
      <c r="BS149" s="170"/>
      <c r="BT149" s="170"/>
      <c r="BU149" s="170"/>
      <c r="BV149" s="167"/>
      <c r="BW149" s="171"/>
      <c r="BX149" s="170"/>
      <c r="BY149" s="170"/>
      <c r="BZ149" s="170"/>
      <c r="CA149" s="171"/>
      <c r="CB149" s="167"/>
      <c r="XEI149" s="172"/>
      <c r="XEJ149" s="172"/>
      <c r="XEK149" s="172"/>
      <c r="XEL149" s="172"/>
      <c r="XEM149" s="172"/>
      <c r="XEN149" s="172"/>
      <c r="XEO149" s="172"/>
      <c r="XEP149" s="172"/>
      <c r="XEQ149" s="172"/>
      <c r="XER149" s="172"/>
      <c r="XES149" s="164"/>
      <c r="XET149" s="164"/>
      <c r="XEU149" s="164"/>
      <c r="XEV149" s="164"/>
      <c r="XEW149" s="164"/>
      <c r="XEX149" s="164"/>
      <c r="XEY149" s="164"/>
      <c r="XEZ149" s="164"/>
      <c r="XFA149" s="164"/>
      <c r="XFB149" s="164"/>
      <c r="XFC149" s="164"/>
      <c r="XFD149" s="164"/>
    </row>
    <row r="150" s="159" customFormat="1" spans="22:16384">
      <c r="V150" s="167"/>
      <c r="W150" s="167"/>
      <c r="X150" s="167"/>
      <c r="Y150" s="168"/>
      <c r="Z150" s="167"/>
      <c r="AR150" s="169"/>
      <c r="AZ150" s="170"/>
      <c r="BA150" s="170"/>
      <c r="BB150" s="170"/>
      <c r="BC150" s="170"/>
      <c r="BD150" s="170"/>
      <c r="BE150" s="170"/>
      <c r="BF150" s="170"/>
      <c r="BG150" s="170"/>
      <c r="BH150" s="170"/>
      <c r="BI150" s="170"/>
      <c r="BJ150" s="170"/>
      <c r="BK150" s="170"/>
      <c r="BL150" s="170"/>
      <c r="BM150" s="171"/>
      <c r="BN150" s="167"/>
      <c r="BO150" s="167"/>
      <c r="BP150" s="167"/>
      <c r="BQ150" s="167"/>
      <c r="BR150" s="167"/>
      <c r="BS150" s="170"/>
      <c r="BT150" s="170"/>
      <c r="BU150" s="170"/>
      <c r="BV150" s="167"/>
      <c r="BW150" s="171"/>
      <c r="BX150" s="170"/>
      <c r="BY150" s="170"/>
      <c r="BZ150" s="170"/>
      <c r="CA150" s="171"/>
      <c r="CB150" s="167"/>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51" s="159" customFormat="1" spans="22:16384">
      <c r="V151" s="167"/>
      <c r="W151" s="167"/>
      <c r="X151" s="167"/>
      <c r="Y151" s="168"/>
      <c r="Z151" s="167"/>
      <c r="AR151" s="169"/>
      <c r="AZ151" s="170"/>
      <c r="BA151" s="170"/>
      <c r="BB151" s="170"/>
      <c r="BC151" s="170"/>
      <c r="BD151" s="170"/>
      <c r="BE151" s="170"/>
      <c r="BF151" s="170"/>
      <c r="BG151" s="170"/>
      <c r="BH151" s="170"/>
      <c r="BI151" s="170"/>
      <c r="BJ151" s="170"/>
      <c r="BK151" s="170"/>
      <c r="BL151" s="170"/>
      <c r="BM151" s="171"/>
      <c r="BN151" s="167"/>
      <c r="BO151" s="167"/>
      <c r="BP151" s="167"/>
      <c r="BQ151" s="167"/>
      <c r="BR151" s="167"/>
      <c r="BS151" s="170"/>
      <c r="BT151" s="170"/>
      <c r="BU151" s="170"/>
      <c r="BV151" s="167"/>
      <c r="BW151" s="171"/>
      <c r="BX151" s="170"/>
      <c r="BY151" s="170"/>
      <c r="BZ151" s="170"/>
      <c r="CA151" s="171"/>
      <c r="CB151" s="167"/>
      <c r="XEI151" s="172"/>
      <c r="XEJ151" s="172"/>
      <c r="XEK151" s="172"/>
      <c r="XEL151" s="172"/>
      <c r="XEM151" s="172"/>
      <c r="XEN151" s="172"/>
      <c r="XEO151" s="172"/>
      <c r="XEP151" s="172"/>
      <c r="XEQ151" s="172"/>
      <c r="XER151" s="172"/>
      <c r="XES151" s="164"/>
      <c r="XET151" s="164"/>
      <c r="XEU151" s="164"/>
      <c r="XEV151" s="164"/>
      <c r="XEW151" s="164"/>
      <c r="XEX151" s="164"/>
      <c r="XEY151" s="164"/>
      <c r="XEZ151" s="164"/>
      <c r="XFA151" s="164"/>
      <c r="XFB151" s="164"/>
      <c r="XFC151" s="164"/>
      <c r="XFD151" s="164"/>
    </row>
    <row r="152" s="159" customFormat="1" ht="16.2" spans="22:16384">
      <c r="V152" s="167"/>
      <c r="W152" s="167"/>
      <c r="X152" s="167"/>
      <c r="Y152" s="168"/>
      <c r="Z152" s="167"/>
      <c r="AR152" s="169"/>
      <c r="AZ152" s="170"/>
      <c r="BA152" s="170"/>
      <c r="BB152" s="170"/>
      <c r="BC152" s="170"/>
      <c r="BD152" s="170"/>
      <c r="BE152" s="170"/>
      <c r="BF152" s="394"/>
      <c r="BG152" s="170"/>
      <c r="BH152" s="394"/>
      <c r="BI152" s="170"/>
      <c r="BJ152" s="170"/>
      <c r="BK152" s="170"/>
      <c r="BL152" s="170"/>
      <c r="BM152" s="171"/>
      <c r="BN152" s="167"/>
      <c r="BO152" s="167"/>
      <c r="BP152" s="167"/>
      <c r="BQ152" s="167"/>
      <c r="BR152" s="167"/>
      <c r="BS152" s="170"/>
      <c r="BT152" s="170"/>
      <c r="BU152" s="170"/>
      <c r="BV152" s="167"/>
      <c r="BW152" s="171"/>
      <c r="BX152" s="170"/>
      <c r="BY152" s="170"/>
      <c r="BZ152" s="17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3" s="159" customFormat="1" ht="16.2" spans="22:16384">
      <c r="V153" s="167"/>
      <c r="W153" s="167"/>
      <c r="X153" s="167"/>
      <c r="Y153" s="168"/>
      <c r="Z153" s="167"/>
      <c r="AR153" s="169"/>
      <c r="AZ153" s="170"/>
      <c r="BA153" s="170"/>
      <c r="BB153" s="170"/>
      <c r="BC153" s="170"/>
      <c r="BD153" s="170"/>
      <c r="BE153" s="170"/>
      <c r="BF153" s="394"/>
      <c r="BG153" s="170"/>
      <c r="BH153" s="394"/>
      <c r="BI153" s="170"/>
      <c r="BJ153" s="170"/>
      <c r="BK153" s="170"/>
      <c r="BL153" s="170"/>
      <c r="BM153" s="171"/>
      <c r="BN153" s="167"/>
      <c r="BO153" s="167"/>
      <c r="BP153" s="167"/>
      <c r="BQ153" s="167"/>
      <c r="BR153" s="167"/>
      <c r="BS153" s="170"/>
      <c r="BT153" s="170"/>
      <c r="BU153" s="170"/>
      <c r="BV153" s="167"/>
      <c r="BW153" s="171"/>
      <c r="BX153" s="170"/>
      <c r="BY153" s="170"/>
      <c r="BZ153" s="170"/>
      <c r="CA153" s="171"/>
      <c r="CB153" s="167"/>
      <c r="XEI153" s="172"/>
      <c r="XEJ153" s="172"/>
      <c r="XEK153" s="172"/>
      <c r="XEL153" s="172"/>
      <c r="XEM153" s="172"/>
      <c r="XEN153" s="172"/>
      <c r="XEO153" s="172"/>
      <c r="XEP153" s="172"/>
      <c r="XEQ153" s="172"/>
      <c r="XER153" s="172"/>
      <c r="XES153" s="164"/>
      <c r="XET153" s="164"/>
      <c r="XEU153" s="164"/>
      <c r="XEV153" s="164"/>
      <c r="XEW153" s="164"/>
      <c r="XEX153" s="164"/>
      <c r="XEY153" s="164"/>
      <c r="XEZ153" s="164"/>
      <c r="XFA153" s="164"/>
      <c r="XFB153" s="164"/>
      <c r="XFC153" s="164"/>
      <c r="XFD153" s="164"/>
    </row>
    <row r="154" s="159" customFormat="1" ht="16.2" spans="20:16384">
      <c r="T154" s="175"/>
      <c r="X154" s="175"/>
      <c r="Y154" s="168"/>
      <c r="Z154" s="167"/>
      <c r="AR154" s="169"/>
      <c r="AZ154" s="170"/>
      <c r="BA154" s="170"/>
      <c r="BB154" s="170"/>
      <c r="BC154" s="170"/>
      <c r="BD154" s="170"/>
      <c r="BE154" s="170"/>
      <c r="BF154" s="394"/>
      <c r="BG154" s="170"/>
      <c r="BH154" s="394"/>
      <c r="BI154" s="170"/>
      <c r="BJ154" s="170"/>
      <c r="BK154" s="170"/>
      <c r="BL154" s="170"/>
      <c r="BM154" s="171"/>
      <c r="BN154" s="167"/>
      <c r="BO154" s="167"/>
      <c r="BP154" s="167"/>
      <c r="BQ154" s="167"/>
      <c r="BR154" s="167"/>
      <c r="BS154" s="170"/>
      <c r="BT154" s="170"/>
      <c r="BU154" s="170"/>
      <c r="BV154" s="167"/>
      <c r="BW154" s="171"/>
      <c r="BX154" s="170"/>
      <c r="BY154" s="170"/>
      <c r="BZ154" s="170"/>
      <c r="CA154" s="171"/>
      <c r="CB154" s="167"/>
      <c r="XEI154" s="172"/>
      <c r="XEJ154" s="172"/>
      <c r="XEK154" s="172"/>
      <c r="XEL154" s="172"/>
      <c r="XEM154" s="172"/>
      <c r="XEN154" s="172"/>
      <c r="XEO154" s="172"/>
      <c r="XEP154" s="172"/>
      <c r="XEQ154" s="172"/>
      <c r="XER154" s="172"/>
      <c r="XES154" s="164"/>
      <c r="XET154" s="164"/>
      <c r="XEU154" s="164"/>
      <c r="XEV154" s="164"/>
      <c r="XEW154" s="164"/>
      <c r="XEX154" s="164"/>
      <c r="XEY154" s="164"/>
      <c r="XEZ154" s="164"/>
      <c r="XFA154" s="164"/>
      <c r="XFB154" s="164"/>
      <c r="XFC154" s="164"/>
      <c r="XFD154" s="164"/>
    </row>
    <row r="155" s="159" customFormat="1" ht="16.2" spans="1:16384">
      <c r="A155" s="172"/>
      <c r="B155" s="172"/>
      <c r="C155" s="172"/>
      <c r="D155" s="172"/>
      <c r="E155" s="172"/>
      <c r="F155" s="172"/>
      <c r="T155" s="175"/>
      <c r="X155" s="175"/>
      <c r="Y155" s="168"/>
      <c r="Z155" s="167"/>
      <c r="AR155" s="169"/>
      <c r="AZ155" s="170"/>
      <c r="BA155" s="170"/>
      <c r="BB155" s="170"/>
      <c r="BC155" s="170"/>
      <c r="BD155" s="170"/>
      <c r="BE155" s="170"/>
      <c r="BF155" s="394"/>
      <c r="BG155" s="170"/>
      <c r="BH155" s="394"/>
      <c r="BI155" s="170"/>
      <c r="BJ155" s="170"/>
      <c r="BK155" s="170"/>
      <c r="BL155" s="170"/>
      <c r="BM155" s="171"/>
      <c r="BN155" s="167"/>
      <c r="BO155" s="167"/>
      <c r="BP155" s="167"/>
      <c r="BQ155" s="167"/>
      <c r="BR155" s="167"/>
      <c r="BS155" s="170"/>
      <c r="BT155" s="170"/>
      <c r="BU155" s="170"/>
      <c r="BV155" s="167"/>
      <c r="BW155" s="171"/>
      <c r="BX155" s="170"/>
      <c r="BY155" s="170"/>
      <c r="BZ155" s="170"/>
      <c r="CA155" s="171"/>
      <c r="CB155" s="167"/>
      <c r="XEI155" s="172"/>
      <c r="XEJ155" s="172"/>
      <c r="XEK155" s="172"/>
      <c r="XEL155" s="172"/>
      <c r="XEM155" s="172"/>
      <c r="XEN155" s="172"/>
      <c r="XEO155" s="172"/>
      <c r="XEP155" s="172"/>
      <c r="XEQ155" s="172"/>
      <c r="XER155" s="172"/>
      <c r="XES155" s="164"/>
      <c r="XET155" s="164"/>
      <c r="XEU155" s="164"/>
      <c r="XEV155" s="164"/>
      <c r="XEW155" s="164"/>
      <c r="XEX155" s="164"/>
      <c r="XEY155" s="164"/>
      <c r="XEZ155" s="164"/>
      <c r="XFA155" s="164"/>
      <c r="XFB155" s="164"/>
      <c r="XFC155" s="164"/>
      <c r="XFD155" s="164"/>
    </row>
    <row r="156" s="159" customFormat="1" ht="16.2" spans="1:16384">
      <c r="A156" s="172"/>
      <c r="B156" s="172"/>
      <c r="C156" s="172"/>
      <c r="D156" s="172"/>
      <c r="E156" s="172"/>
      <c r="F156" s="172"/>
      <c r="T156" s="175"/>
      <c r="X156" s="175"/>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1:16384">
      <c r="A157" s="172"/>
      <c r="B157" s="172"/>
      <c r="C157" s="172"/>
      <c r="D157" s="172"/>
      <c r="E157" s="172"/>
      <c r="F157" s="172"/>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2:16384">
      <c r="V158" s="167"/>
      <c r="W158" s="167"/>
      <c r="X158" s="167"/>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22:16384">
      <c r="V159" s="167"/>
      <c r="W159" s="167"/>
      <c r="X159" s="167"/>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22:16384">
      <c r="V160" s="167"/>
      <c r="W160" s="167"/>
      <c r="X160" s="167"/>
      <c r="Y160" s="168"/>
      <c r="Z160" s="167"/>
      <c r="AR160" s="169"/>
      <c r="AZ160" s="170"/>
      <c r="BA160" s="170"/>
      <c r="BB160" s="170"/>
      <c r="BC160" s="170"/>
      <c r="BD160" s="170"/>
      <c r="BE160" s="170"/>
      <c r="BF160" s="395"/>
      <c r="BG160" s="170"/>
      <c r="BH160" s="395"/>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22:16384">
      <c r="V161" s="167"/>
      <c r="W161" s="167"/>
      <c r="X161" s="167"/>
      <c r="Y161" s="168"/>
      <c r="Z161" s="167"/>
      <c r="AR161" s="169"/>
      <c r="AZ161" s="170"/>
      <c r="BA161" s="170"/>
      <c r="BB161" s="170"/>
      <c r="BC161" s="170"/>
      <c r="BD161" s="170"/>
      <c r="BE161" s="170"/>
      <c r="BF161" s="395"/>
      <c r="BG161" s="170"/>
      <c r="BH161" s="395"/>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5"/>
      <c r="BG162" s="170"/>
      <c r="BH162" s="395"/>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170"/>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spans="22:16384">
      <c r="V164" s="167"/>
      <c r="W164" s="167"/>
      <c r="X164" s="167"/>
      <c r="Y164" s="168"/>
      <c r="Z164" s="167"/>
      <c r="AR164" s="169"/>
      <c r="AZ164" s="170"/>
      <c r="BA164" s="170"/>
      <c r="BB164" s="170"/>
      <c r="BC164" s="170"/>
      <c r="BD164" s="170"/>
      <c r="BE164" s="170"/>
      <c r="BF164" s="170"/>
      <c r="BG164" s="170"/>
      <c r="BH164" s="170"/>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spans="22:16384">
      <c r="V165" s="167"/>
      <c r="W165" s="167"/>
      <c r="X165" s="167"/>
      <c r="Y165" s="168"/>
      <c r="Z165" s="167"/>
      <c r="AR165" s="169"/>
      <c r="AZ165" s="170"/>
      <c r="BA165" s="170"/>
      <c r="BB165" s="170"/>
      <c r="BC165" s="170"/>
      <c r="BD165" s="170"/>
      <c r="BE165" s="170"/>
      <c r="BF165" s="170"/>
      <c r="BG165" s="170"/>
      <c r="BH165" s="170"/>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spans="22:16384">
      <c r="V166" s="167"/>
      <c r="W166" s="167"/>
      <c r="X166" s="167"/>
      <c r="Y166" s="168"/>
      <c r="Z166" s="167"/>
      <c r="AR166" s="169"/>
      <c r="AZ166" s="170"/>
      <c r="BA166" s="170"/>
      <c r="BB166" s="170"/>
      <c r="BC166" s="170"/>
      <c r="BD166" s="170"/>
      <c r="BE166" s="170"/>
      <c r="BF166" s="170"/>
      <c r="BG166" s="170"/>
      <c r="BH166" s="170"/>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spans="22:16384">
      <c r="V167" s="167"/>
      <c r="W167" s="167"/>
      <c r="X167" s="167"/>
      <c r="Y167" s="168"/>
      <c r="Z167" s="167"/>
      <c r="AR167" s="169"/>
      <c r="AZ167" s="170"/>
      <c r="BA167" s="170"/>
      <c r="BB167" s="170"/>
      <c r="BC167" s="170"/>
      <c r="BD167" s="170"/>
      <c r="BE167" s="170"/>
      <c r="BF167" s="170"/>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68" s="159" customFormat="1" spans="22:16384">
      <c r="V168" s="167"/>
      <c r="W168" s="167"/>
      <c r="X168" s="167"/>
      <c r="Y168" s="168"/>
      <c r="Z168" s="167"/>
      <c r="AR168" s="169"/>
      <c r="AZ168" s="170"/>
      <c r="BA168" s="170"/>
      <c r="BB168" s="170"/>
      <c r="BC168" s="170"/>
      <c r="BD168" s="170"/>
      <c r="BE168" s="170"/>
      <c r="BF168" s="170"/>
      <c r="BG168" s="170"/>
      <c r="BH168" s="170"/>
      <c r="BI168" s="170"/>
      <c r="BJ168" s="170"/>
      <c r="BK168" s="170"/>
      <c r="BL168" s="170"/>
      <c r="BM168" s="171"/>
      <c r="BN168" s="167"/>
      <c r="BO168" s="167"/>
      <c r="BP168" s="167"/>
      <c r="BQ168" s="167"/>
      <c r="BR168" s="167"/>
      <c r="BS168" s="170"/>
      <c r="BT168" s="170"/>
      <c r="BU168" s="170"/>
      <c r="BV168" s="167"/>
      <c r="BW168" s="171"/>
      <c r="BX168" s="170"/>
      <c r="BY168" s="170"/>
      <c r="BZ168" s="170"/>
      <c r="CA168" s="171"/>
      <c r="CB168" s="167"/>
      <c r="XEI168" s="172"/>
      <c r="XEJ168" s="172"/>
      <c r="XEK168" s="172"/>
      <c r="XEL168" s="172"/>
      <c r="XEM168" s="172"/>
      <c r="XEN168" s="172"/>
      <c r="XEO168" s="172"/>
      <c r="XEP168" s="172"/>
      <c r="XEQ168" s="172"/>
      <c r="XER168" s="172"/>
      <c r="XES168" s="164"/>
      <c r="XET168" s="164"/>
      <c r="XEU168" s="164"/>
      <c r="XEV168" s="164"/>
      <c r="XEW168" s="164"/>
      <c r="XEX168" s="164"/>
      <c r="XEY168" s="164"/>
      <c r="XEZ168" s="164"/>
      <c r="XFA168" s="164"/>
      <c r="XFB168" s="164"/>
      <c r="XFC168" s="164"/>
      <c r="XFD168" s="164"/>
    </row>
    <row r="169" s="159" customFormat="1" spans="22:16384">
      <c r="V169" s="167"/>
      <c r="W169" s="167"/>
      <c r="X169" s="167"/>
      <c r="Y169" s="168"/>
      <c r="Z169" s="167"/>
      <c r="AR169" s="169"/>
      <c r="AZ169" s="170"/>
      <c r="BA169" s="170"/>
      <c r="BB169" s="170"/>
      <c r="BC169" s="170"/>
      <c r="BD169" s="170"/>
      <c r="BE169" s="170"/>
      <c r="BF169" s="170"/>
      <c r="BG169" s="170"/>
      <c r="BH169" s="170"/>
      <c r="BI169" s="170"/>
      <c r="BJ169" s="170"/>
      <c r="BK169" s="170"/>
      <c r="BL169" s="170"/>
      <c r="BM169" s="171"/>
      <c r="BN169" s="167"/>
      <c r="BO169" s="167"/>
      <c r="BP169" s="167"/>
      <c r="BQ169" s="167"/>
      <c r="BR169" s="167"/>
      <c r="BS169" s="170"/>
      <c r="BT169" s="170"/>
      <c r="BU169" s="170"/>
      <c r="BV169" s="167"/>
      <c r="BW169" s="171"/>
      <c r="BX169" s="170"/>
      <c r="BY169" s="170"/>
      <c r="BZ169" s="170"/>
      <c r="CA169" s="171"/>
      <c r="CB169" s="167"/>
      <c r="XEI169" s="172"/>
      <c r="XEJ169" s="172"/>
      <c r="XEK169" s="172"/>
      <c r="XEL169" s="172"/>
      <c r="XEM169" s="172"/>
      <c r="XEN169" s="172"/>
      <c r="XEO169" s="172"/>
      <c r="XEP169" s="172"/>
      <c r="XEQ169" s="172"/>
      <c r="XER169" s="172"/>
      <c r="XES169" s="164"/>
      <c r="XET169" s="164"/>
      <c r="XEU169" s="164"/>
      <c r="XEV169" s="164"/>
      <c r="XEW169" s="164"/>
      <c r="XEX169" s="164"/>
      <c r="XEY169" s="164"/>
      <c r="XEZ169" s="164"/>
      <c r="XFA169" s="164"/>
      <c r="XFB169" s="164"/>
      <c r="XFC169" s="164"/>
      <c r="XFD169" s="164"/>
    </row>
    <row r="170" s="159" customFormat="1" spans="22:16384">
      <c r="V170" s="167"/>
      <c r="W170" s="167"/>
      <c r="X170" s="167"/>
      <c r="Y170" s="168"/>
      <c r="Z170" s="167"/>
      <c r="AR170" s="169"/>
      <c r="AZ170" s="170"/>
      <c r="BA170" s="170"/>
      <c r="BB170" s="170"/>
      <c r="BC170" s="170"/>
      <c r="BD170" s="170"/>
      <c r="BE170" s="170"/>
      <c r="BF170" s="170"/>
      <c r="BG170" s="170"/>
      <c r="BH170" s="170"/>
      <c r="BI170" s="170"/>
      <c r="BJ170" s="170"/>
      <c r="BK170" s="170"/>
      <c r="BL170" s="170"/>
      <c r="BM170" s="171"/>
      <c r="BN170" s="167"/>
      <c r="BO170" s="167"/>
      <c r="BP170" s="167"/>
      <c r="BQ170" s="167"/>
      <c r="BR170" s="167"/>
      <c r="BS170" s="170"/>
      <c r="BT170" s="170"/>
      <c r="BU170" s="170"/>
      <c r="BV170" s="167"/>
      <c r="BW170" s="171"/>
      <c r="BX170" s="170"/>
      <c r="BY170" s="170"/>
      <c r="BZ170" s="170"/>
      <c r="CA170" s="171"/>
      <c r="CB170" s="167"/>
      <c r="XEI170" s="172"/>
      <c r="XEJ170" s="172"/>
      <c r="XEK170" s="172"/>
      <c r="XEL170" s="172"/>
      <c r="XEM170" s="172"/>
      <c r="XEN170" s="172"/>
      <c r="XEO170" s="172"/>
      <c r="XEP170" s="172"/>
      <c r="XEQ170" s="172"/>
      <c r="XER170" s="172"/>
      <c r="XES170" s="164"/>
      <c r="XET170" s="164"/>
      <c r="XEU170" s="164"/>
      <c r="XEV170" s="164"/>
      <c r="XEW170" s="164"/>
      <c r="XEX170" s="164"/>
      <c r="XEY170" s="164"/>
      <c r="XEZ170" s="164"/>
      <c r="XFA170" s="164"/>
      <c r="XFB170" s="164"/>
      <c r="XFC170" s="164"/>
      <c r="XFD170" s="164"/>
    </row>
    <row r="185" s="159" customFormat="1" spans="2:16384">
      <c r="B185" s="175"/>
      <c r="C185" s="175"/>
      <c r="D185" s="175"/>
      <c r="V185" s="167"/>
      <c r="W185" s="167"/>
      <c r="X185" s="167"/>
      <c r="Y185" s="168"/>
      <c r="Z185" s="167"/>
      <c r="AR185" s="169"/>
      <c r="AZ185" s="170"/>
      <c r="BA185" s="170"/>
      <c r="BB185" s="170"/>
      <c r="BC185" s="170"/>
      <c r="BD185" s="170"/>
      <c r="BE185" s="170"/>
      <c r="BF185" s="170"/>
      <c r="BG185" s="170"/>
      <c r="BH185" s="170"/>
      <c r="BI185" s="170"/>
      <c r="BJ185" s="170"/>
      <c r="BK185" s="170"/>
      <c r="BL185" s="170"/>
      <c r="BM185" s="171"/>
      <c r="BN185" s="167"/>
      <c r="BO185" s="167"/>
      <c r="BP185" s="167"/>
      <c r="BQ185" s="167"/>
      <c r="BR185" s="167"/>
      <c r="BS185" s="170"/>
      <c r="BT185" s="170"/>
      <c r="BU185" s="170"/>
      <c r="BV185" s="167"/>
      <c r="BW185" s="171"/>
      <c r="BX185" s="170"/>
      <c r="BY185" s="170"/>
      <c r="BZ185" s="170"/>
      <c r="CA185" s="171"/>
      <c r="CB185" s="167"/>
      <c r="XEI185" s="172"/>
      <c r="XEJ185" s="172"/>
      <c r="XEK185" s="172"/>
      <c r="XEL185" s="172"/>
      <c r="XEM185" s="172"/>
      <c r="XEN185" s="172"/>
      <c r="XEO185" s="172"/>
      <c r="XEP185" s="172"/>
      <c r="XEQ185" s="172"/>
      <c r="XER185" s="172"/>
      <c r="XES185" s="164"/>
      <c r="XET185" s="164"/>
      <c r="XEU185" s="164"/>
      <c r="XEV185" s="164"/>
      <c r="XEW185" s="164"/>
      <c r="XEX185" s="164"/>
      <c r="XEY185" s="164"/>
      <c r="XEZ185" s="164"/>
      <c r="XFA185" s="164"/>
      <c r="XFB185" s="164"/>
      <c r="XFC185" s="164"/>
      <c r="XFD185" s="164"/>
    </row>
    <row r="186" s="159" customFormat="1" spans="2:16384">
      <c r="B186" s="175"/>
      <c r="C186" s="175"/>
      <c r="D186" s="175"/>
      <c r="V186" s="167"/>
      <c r="W186" s="167"/>
      <c r="X186" s="167"/>
      <c r="Y186" s="168"/>
      <c r="Z186" s="167"/>
      <c r="AR186" s="169"/>
      <c r="AZ186" s="170"/>
      <c r="BA186" s="170"/>
      <c r="BB186" s="170"/>
      <c r="BC186" s="170"/>
      <c r="BD186" s="170"/>
      <c r="BE186" s="170"/>
      <c r="BF186" s="170"/>
      <c r="BG186" s="170"/>
      <c r="BH186" s="170"/>
      <c r="BI186" s="170"/>
      <c r="BJ186" s="170"/>
      <c r="BK186" s="170"/>
      <c r="BL186" s="170"/>
      <c r="BM186" s="171"/>
      <c r="BN186" s="167"/>
      <c r="BO186" s="167"/>
      <c r="BP186" s="167"/>
      <c r="BQ186" s="167"/>
      <c r="BR186" s="167"/>
      <c r="BS186" s="170"/>
      <c r="BT186" s="170"/>
      <c r="BU186" s="170"/>
      <c r="BV186" s="167"/>
      <c r="BW186" s="171"/>
      <c r="BX186" s="170"/>
      <c r="BY186" s="170"/>
      <c r="BZ186" s="170"/>
      <c r="CA186" s="171"/>
      <c r="CB186" s="167"/>
      <c r="XEI186" s="172"/>
      <c r="XEJ186" s="172"/>
      <c r="XEK186" s="172"/>
      <c r="XEL186" s="172"/>
      <c r="XEM186" s="172"/>
      <c r="XEN186" s="172"/>
      <c r="XEO186" s="172"/>
      <c r="XEP186" s="172"/>
      <c r="XEQ186" s="172"/>
      <c r="XER186" s="172"/>
      <c r="XES186" s="164"/>
      <c r="XET186" s="164"/>
      <c r="XEU186" s="164"/>
      <c r="XEV186" s="164"/>
      <c r="XEW186" s="164"/>
      <c r="XEX186" s="164"/>
      <c r="XEY186" s="164"/>
      <c r="XEZ186" s="164"/>
      <c r="XFA186" s="164"/>
      <c r="XFB186" s="164"/>
      <c r="XFC186" s="164"/>
      <c r="XFD186" s="164"/>
    </row>
    <row r="187" s="159" customFormat="1" spans="2:16384">
      <c r="B187" s="175"/>
      <c r="C187" s="175"/>
      <c r="D187" s="175"/>
      <c r="V187" s="167"/>
      <c r="W187" s="167"/>
      <c r="X187" s="167"/>
      <c r="Y187" s="168"/>
      <c r="Z187" s="167"/>
      <c r="AR187" s="169"/>
      <c r="AZ187" s="170"/>
      <c r="BA187" s="170"/>
      <c r="BB187" s="170"/>
      <c r="BC187" s="170"/>
      <c r="BD187" s="170"/>
      <c r="BE187" s="170"/>
      <c r="BF187" s="170"/>
      <c r="BG187" s="170"/>
      <c r="BH187" s="170"/>
      <c r="BI187" s="170"/>
      <c r="BJ187" s="170"/>
      <c r="BK187" s="170"/>
      <c r="BL187" s="170"/>
      <c r="BM187" s="171"/>
      <c r="BN187" s="167"/>
      <c r="BO187" s="167"/>
      <c r="BP187" s="167"/>
      <c r="BQ187" s="167"/>
      <c r="BR187" s="167"/>
      <c r="BS187" s="170"/>
      <c r="BT187" s="170"/>
      <c r="BU187" s="170"/>
      <c r="BV187" s="167"/>
      <c r="BW187" s="171"/>
      <c r="BX187" s="170"/>
      <c r="BY187" s="170"/>
      <c r="BZ187" s="170"/>
      <c r="CA187" s="171"/>
      <c r="CB187" s="167"/>
      <c r="XEI187" s="172"/>
      <c r="XEJ187" s="172"/>
      <c r="XEK187" s="172"/>
      <c r="XEL187" s="172"/>
      <c r="XEM187" s="172"/>
      <c r="XEN187" s="172"/>
      <c r="XEO187" s="172"/>
      <c r="XEP187" s="172"/>
      <c r="XEQ187" s="172"/>
      <c r="XER187" s="172"/>
      <c r="XES187" s="164"/>
      <c r="XET187" s="164"/>
      <c r="XEU187" s="164"/>
      <c r="XEV187" s="164"/>
      <c r="XEW187" s="164"/>
      <c r="XEX187" s="164"/>
      <c r="XEY187" s="164"/>
      <c r="XEZ187" s="164"/>
      <c r="XFA187" s="164"/>
      <c r="XFB187" s="164"/>
      <c r="XFC187" s="164"/>
      <c r="XFD187" s="164"/>
    </row>
    <row r="188" s="159" customFormat="1" spans="2:16384">
      <c r="B188" s="175"/>
      <c r="C188" s="175"/>
      <c r="D188" s="175"/>
      <c r="V188" s="167"/>
      <c r="W188" s="167"/>
      <c r="X188" s="167"/>
      <c r="Y188" s="168"/>
      <c r="Z188" s="167"/>
      <c r="AR188" s="169"/>
      <c r="AZ188" s="170"/>
      <c r="BA188" s="170"/>
      <c r="BB188" s="170"/>
      <c r="BC188" s="170"/>
      <c r="BD188" s="170"/>
      <c r="BE188" s="170"/>
      <c r="BF188" s="170"/>
      <c r="BG188" s="170"/>
      <c r="BH188" s="170"/>
      <c r="BI188" s="170"/>
      <c r="BJ188" s="170"/>
      <c r="BK188" s="170"/>
      <c r="BL188" s="170"/>
      <c r="BM188" s="171"/>
      <c r="BN188" s="167"/>
      <c r="BO188" s="167"/>
      <c r="BP188" s="167"/>
      <c r="BQ188" s="167"/>
      <c r="BR188" s="167"/>
      <c r="BS188" s="170"/>
      <c r="BT188" s="170"/>
      <c r="BU188" s="170"/>
      <c r="BV188" s="167"/>
      <c r="BW188" s="171"/>
      <c r="BX188" s="170"/>
      <c r="BY188" s="170"/>
      <c r="BZ188" s="170"/>
      <c r="CA188" s="171"/>
      <c r="CB188" s="167"/>
      <c r="XEI188" s="172"/>
      <c r="XEJ188" s="172"/>
      <c r="XEK188" s="172"/>
      <c r="XEL188" s="172"/>
      <c r="XEM188" s="172"/>
      <c r="XEN188" s="172"/>
      <c r="XEO188" s="172"/>
      <c r="XEP188" s="172"/>
      <c r="XEQ188" s="172"/>
      <c r="XER188" s="172"/>
      <c r="XES188" s="164"/>
      <c r="XET188" s="164"/>
      <c r="XEU188" s="164"/>
      <c r="XEV188" s="164"/>
      <c r="XEW188" s="164"/>
      <c r="XEX188" s="164"/>
      <c r="XEY188" s="164"/>
      <c r="XEZ188" s="164"/>
      <c r="XFA188" s="164"/>
      <c r="XFB188" s="164"/>
      <c r="XFC188" s="164"/>
      <c r="XFD188"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2:16384">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436"/>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2:16384">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2:16384">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6" s="159" customFormat="1" spans="22:16384">
      <c r="V196" s="167"/>
      <c r="W196" s="167"/>
      <c r="X196" s="167"/>
      <c r="Y196" s="168"/>
      <c r="Z196" s="167"/>
      <c r="AR196" s="169"/>
      <c r="AZ196" s="170"/>
      <c r="BA196" s="170"/>
      <c r="BB196" s="170"/>
      <c r="BC196" s="170"/>
      <c r="BD196" s="170"/>
      <c r="BE196" s="170"/>
      <c r="BF196" s="170"/>
      <c r="BG196" s="170"/>
      <c r="BH196" s="170"/>
      <c r="BI196" s="170"/>
      <c r="BJ196" s="170"/>
      <c r="BK196" s="170"/>
      <c r="BL196" s="170"/>
      <c r="BM196" s="171"/>
      <c r="BN196" s="167"/>
      <c r="BO196" s="167"/>
      <c r="BP196" s="167"/>
      <c r="BQ196" s="167"/>
      <c r="BR196" s="167"/>
      <c r="BS196" s="170"/>
      <c r="BT196" s="170"/>
      <c r="BU196" s="170"/>
      <c r="BV196" s="167"/>
      <c r="BW196" s="171"/>
      <c r="BX196" s="170"/>
      <c r="BY196" s="170"/>
      <c r="BZ196" s="170"/>
      <c r="CA196" s="171"/>
      <c r="CB196" s="167"/>
      <c r="XEI196" s="172"/>
      <c r="XEJ196" s="172"/>
      <c r="XEK196" s="172"/>
      <c r="XEL196" s="172"/>
      <c r="XEM196" s="172"/>
      <c r="XEN196" s="172"/>
      <c r="XEO196" s="172"/>
      <c r="XEP196" s="172"/>
      <c r="XEQ196" s="172"/>
      <c r="XER196" s="172"/>
      <c r="XES196" s="164"/>
      <c r="XET196" s="164"/>
      <c r="XEU196" s="164"/>
      <c r="XEV196" s="164"/>
      <c r="XEW196" s="164"/>
      <c r="XEX196" s="164"/>
      <c r="XEY196" s="164"/>
      <c r="XEZ196" s="164"/>
      <c r="XFA196" s="164"/>
      <c r="XFB196" s="164"/>
      <c r="XFC196" s="164"/>
      <c r="XFD196"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198" s="159" customFormat="1" spans="22:16384">
      <c r="V198" s="167"/>
      <c r="W198" s="167"/>
      <c r="X198" s="167"/>
      <c r="Y198" s="168"/>
      <c r="Z198" s="167"/>
      <c r="AR198" s="169"/>
      <c r="AZ198" s="170"/>
      <c r="BA198" s="170"/>
      <c r="BB198" s="170"/>
      <c r="BC198" s="170"/>
      <c r="BD198" s="170"/>
      <c r="BE198" s="170"/>
      <c r="BF198" s="170"/>
      <c r="BG198" s="170"/>
      <c r="BH198" s="170"/>
      <c r="BI198" s="170"/>
      <c r="BJ198" s="170"/>
      <c r="BK198" s="170"/>
      <c r="BL198" s="170"/>
      <c r="BM198" s="171"/>
      <c r="BN198" s="167"/>
      <c r="BO198" s="167"/>
      <c r="BP198" s="167"/>
      <c r="BQ198" s="167"/>
      <c r="BR198" s="167"/>
      <c r="BS198" s="170"/>
      <c r="BT198" s="170"/>
      <c r="BU198" s="170"/>
      <c r="BV198" s="167"/>
      <c r="BW198" s="171"/>
      <c r="BX198" s="170"/>
      <c r="BY198" s="170"/>
      <c r="BZ198" s="170"/>
      <c r="CA198" s="171"/>
      <c r="CB198" s="167"/>
      <c r="XEI198" s="172"/>
      <c r="XEJ198" s="172"/>
      <c r="XEK198" s="172"/>
      <c r="XEL198" s="172"/>
      <c r="XEM198" s="172"/>
      <c r="XEN198" s="172"/>
      <c r="XEO198" s="172"/>
      <c r="XEP198" s="172"/>
      <c r="XEQ198" s="172"/>
      <c r="XER198" s="172"/>
      <c r="XES198" s="164"/>
      <c r="XET198" s="164"/>
      <c r="XEU198" s="164"/>
      <c r="XEV198" s="164"/>
      <c r="XEW198" s="164"/>
      <c r="XEX198" s="164"/>
      <c r="XEY198" s="164"/>
      <c r="XEZ198" s="164"/>
      <c r="XFA198" s="164"/>
      <c r="XFB198" s="164"/>
      <c r="XFC198" s="164"/>
      <c r="XFD198" s="164"/>
    </row>
    <row r="200" s="159" customFormat="1" spans="22:16384">
      <c r="V200" s="167"/>
      <c r="W200" s="167"/>
      <c r="X200" s="167"/>
      <c r="Y200" s="168"/>
      <c r="Z200" s="167"/>
      <c r="AR200" s="169"/>
      <c r="AZ200" s="170"/>
      <c r="BA200" s="170"/>
      <c r="BB200" s="170"/>
      <c r="BC200" s="170"/>
      <c r="BD200" s="170"/>
      <c r="BE200" s="170"/>
      <c r="BF200" s="170"/>
      <c r="BG200" s="170"/>
      <c r="BH200" s="170"/>
      <c r="BI200" s="170"/>
      <c r="BJ200" s="170"/>
      <c r="BK200" s="170"/>
      <c r="BL200" s="170"/>
      <c r="BM200" s="171"/>
      <c r="BN200" s="167"/>
      <c r="BO200" s="167"/>
      <c r="BP200" s="167"/>
      <c r="BQ200" s="167"/>
      <c r="BR200" s="167"/>
      <c r="BS200" s="170"/>
      <c r="BT200" s="170"/>
      <c r="BU200" s="170"/>
      <c r="BV200" s="167"/>
      <c r="BW200" s="171"/>
      <c r="BX200" s="170"/>
      <c r="BY200" s="170"/>
      <c r="BZ200" s="170"/>
      <c r="CA200" s="171"/>
      <c r="CB200" s="167"/>
      <c r="XEI200" s="172"/>
      <c r="XEJ200" s="172"/>
      <c r="XEK200" s="172"/>
      <c r="XEL200" s="172"/>
      <c r="XEM200" s="172"/>
      <c r="XEN200" s="172"/>
      <c r="XEO200" s="172"/>
      <c r="XEP200" s="172"/>
      <c r="XEQ200" s="172"/>
      <c r="XER200" s="172"/>
      <c r="XES200" s="164"/>
      <c r="XET200" s="164"/>
      <c r="XEU200" s="164"/>
      <c r="XEV200" s="164"/>
      <c r="XEW200" s="164"/>
      <c r="XEX200" s="164"/>
      <c r="XEY200" s="164"/>
      <c r="XEZ200" s="164"/>
      <c r="XFA200" s="164"/>
      <c r="XFB200" s="164"/>
      <c r="XFC200" s="164"/>
      <c r="XFD200" s="164"/>
    </row>
    <row r="201" s="159" customFormat="1" spans="22:16384">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row r="204" s="159" customFormat="1" spans="22:16384">
      <c r="V204" s="167"/>
      <c r="W204" s="167"/>
      <c r="X204" s="167"/>
      <c r="Y204" s="168"/>
      <c r="Z204" s="167"/>
      <c r="AR204" s="169"/>
      <c r="AZ204" s="170"/>
      <c r="BA204" s="170"/>
      <c r="BB204" s="170"/>
      <c r="BC204" s="170"/>
      <c r="BD204" s="170"/>
      <c r="BE204" s="170"/>
      <c r="BF204" s="170"/>
      <c r="BG204" s="170"/>
      <c r="BH204" s="170"/>
      <c r="BI204" s="170"/>
      <c r="BJ204" s="170"/>
      <c r="BK204" s="170"/>
      <c r="BL204" s="170"/>
      <c r="BM204" s="171"/>
      <c r="BN204" s="167"/>
      <c r="BO204" s="167"/>
      <c r="BP204" s="167"/>
      <c r="BQ204" s="167"/>
      <c r="BR204" s="167"/>
      <c r="BS204" s="170"/>
      <c r="BT204" s="170"/>
      <c r="BU204" s="170"/>
      <c r="BV204" s="167"/>
      <c r="BW204" s="171"/>
      <c r="BX204" s="170"/>
      <c r="BY204" s="170"/>
      <c r="BZ204" s="170"/>
      <c r="CA204" s="171"/>
      <c r="CB204" s="167"/>
      <c r="XEI204" s="172"/>
      <c r="XEJ204" s="172"/>
      <c r="XEK204" s="172"/>
      <c r="XEL204" s="172"/>
      <c r="XEM204" s="172"/>
      <c r="XEN204" s="172"/>
      <c r="XEO204" s="172"/>
      <c r="XEP204" s="172"/>
      <c r="XEQ204" s="172"/>
      <c r="XER204" s="172"/>
      <c r="XES204" s="164"/>
      <c r="XET204" s="164"/>
      <c r="XEU204" s="164"/>
      <c r="XEV204" s="164"/>
      <c r="XEW204" s="164"/>
      <c r="XEX204" s="164"/>
      <c r="XEY204" s="164"/>
      <c r="XEZ204" s="164"/>
      <c r="XFA204" s="164"/>
      <c r="XFB204" s="164"/>
      <c r="XFC204" s="164"/>
      <c r="XFD20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3" operator="lessThan">
      <formula>0</formula>
    </cfRule>
  </conditionalFormatting>
  <conditionalFormatting sqref="AI7">
    <cfRule type="cellIs" dxfId="0" priority="8" operator="lessThan">
      <formula>0</formula>
    </cfRule>
  </conditionalFormatting>
  <conditionalFormatting sqref="AN7">
    <cfRule type="cellIs" dxfId="0" priority="7" operator="lessThan">
      <formula>0</formula>
    </cfRule>
  </conditionalFormatting>
  <conditionalFormatting sqref="AS7">
    <cfRule type="cellIs" dxfId="0" priority="6" operator="lessThan">
      <formula>0</formula>
    </cfRule>
  </conditionalFormatting>
  <conditionalFormatting sqref="BI7">
    <cfRule type="cellIs" dxfId="0" priority="1" operator="lessThan">
      <formula>0</formula>
    </cfRule>
  </conditionalFormatting>
  <conditionalFormatting sqref="BM7">
    <cfRule type="cellIs" dxfId="0" priority="5" operator="lessThan">
      <formula>0</formula>
    </cfRule>
  </conditionalFormatting>
  <conditionalFormatting sqref="BR7">
    <cfRule type="cellIs" dxfId="0" priority="4" operator="lessThan">
      <formula>0</formula>
    </cfRule>
  </conditionalFormatting>
  <conditionalFormatting sqref="BE150:BE154">
    <cfRule type="duplicateValues" dxfId="1" priority="2"/>
  </conditionalFormatting>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32"/>
  <sheetViews>
    <sheetView zoomScale="55" zoomScaleNormal="55" workbookViewId="0">
      <pane xSplit="1" ySplit="2" topLeftCell="B3" activePane="bottomRight" state="frozen"/>
      <selection/>
      <selection pane="topRight"/>
      <selection pane="bottomLeft"/>
      <selection pane="bottomRight" activeCell="AD125" sqref="AD125"/>
    </sheetView>
  </sheetViews>
  <sheetFormatPr defaultColWidth="11.75" defaultRowHeight="15.6"/>
  <cols>
    <col min="1" max="1" width="28.5833333333333" style="54" customWidth="1"/>
    <col min="2" max="2" width="11.25" style="55" customWidth="1"/>
    <col min="3" max="3" width="12.6666666666667" style="55" customWidth="1"/>
    <col min="4" max="8" width="11.25" style="55" customWidth="1"/>
    <col min="9" max="10" width="11.25" style="56" hidden="1" customWidth="1" outlineLevel="2"/>
    <col min="11" max="11" width="11.25" style="57" hidden="1" customWidth="1" outlineLevel="2"/>
    <col min="12" max="12" width="12.3333333333333" style="55" customWidth="1" collapsed="1"/>
    <col min="13" max="16" width="12.3333333333333" style="55" customWidth="1"/>
    <col min="17" max="17" width="12.3333333333333" style="58" customWidth="1"/>
    <col min="18" max="18" width="15.25" style="59" hidden="1" customWidth="1" outlineLevel="1"/>
    <col min="19" max="21" width="14.3333333333333" style="56" hidden="1" customWidth="1" outlineLevel="1"/>
    <col min="22" max="22" width="13" style="55" customWidth="1" collapsed="1"/>
    <col min="23" max="23" width="13" style="55" customWidth="1"/>
    <col min="24" max="25" width="13" style="55" hidden="1" customWidth="1" outlineLevel="2"/>
    <col min="26" max="27" width="14" style="55" hidden="1" customWidth="1" outlineLevel="2"/>
    <col min="28" max="28" width="15.75" style="55" customWidth="1" collapsed="1"/>
    <col min="29" max="30" width="14" style="55" customWidth="1"/>
    <col min="31" max="31" width="15.5833333333333" style="54"/>
    <col min="32" max="32" width="16.9166666666667" style="54"/>
    <col min="33" max="16384" width="11.75" style="54"/>
  </cols>
  <sheetData>
    <row r="1" ht="29" customHeight="1" spans="1:30">
      <c r="A1" s="60" t="s">
        <v>213</v>
      </c>
      <c r="B1" s="24" t="s">
        <v>7</v>
      </c>
      <c r="C1" s="24" t="s">
        <v>7</v>
      </c>
      <c r="D1" s="24" t="s">
        <v>7</v>
      </c>
      <c r="E1" s="61" t="s">
        <v>8</v>
      </c>
      <c r="F1" s="61" t="s">
        <v>8</v>
      </c>
      <c r="G1" s="24" t="s">
        <v>214</v>
      </c>
      <c r="H1" s="24" t="s">
        <v>214</v>
      </c>
      <c r="I1" s="80" t="s">
        <v>11</v>
      </c>
      <c r="J1" s="80" t="s">
        <v>11</v>
      </c>
      <c r="K1" s="81" t="s">
        <v>11</v>
      </c>
      <c r="L1" s="82" t="s">
        <v>12</v>
      </c>
      <c r="M1" s="82" t="s">
        <v>12</v>
      </c>
      <c r="N1" s="82" t="s">
        <v>12</v>
      </c>
      <c r="O1" s="83" t="s">
        <v>18</v>
      </c>
      <c r="P1" s="83" t="s">
        <v>18</v>
      </c>
      <c r="Q1" s="83" t="s">
        <v>18</v>
      </c>
      <c r="R1" s="107" t="s">
        <v>215</v>
      </c>
      <c r="S1" s="108" t="s">
        <v>20</v>
      </c>
      <c r="T1" s="108" t="s">
        <v>20</v>
      </c>
      <c r="U1" s="109" t="s">
        <v>20</v>
      </c>
      <c r="V1" s="61" t="s">
        <v>13</v>
      </c>
      <c r="W1" s="61" t="s">
        <v>13</v>
      </c>
      <c r="X1" s="24" t="s">
        <v>14</v>
      </c>
      <c r="Y1" s="24" t="s">
        <v>14</v>
      </c>
      <c r="Z1" s="61" t="s">
        <v>15</v>
      </c>
      <c r="AA1" s="61" t="s">
        <v>15</v>
      </c>
      <c r="AB1" s="24" t="s">
        <v>16</v>
      </c>
      <c r="AC1" s="24" t="s">
        <v>16</v>
      </c>
      <c r="AD1" s="24" t="s">
        <v>16</v>
      </c>
    </row>
    <row r="2" s="52" customFormat="1" ht="34" customHeight="1" spans="1:30">
      <c r="A2" s="62"/>
      <c r="B2" s="7" t="s">
        <v>216</v>
      </c>
      <c r="C2" s="8" t="s">
        <v>217</v>
      </c>
      <c r="D2" s="63" t="s">
        <v>218</v>
      </c>
      <c r="E2" s="7" t="s">
        <v>216</v>
      </c>
      <c r="F2" s="63" t="s">
        <v>218</v>
      </c>
      <c r="G2" s="7" t="s">
        <v>216</v>
      </c>
      <c r="H2" s="7" t="s">
        <v>218</v>
      </c>
      <c r="I2" s="84" t="s">
        <v>216</v>
      </c>
      <c r="J2" s="85" t="s">
        <v>218</v>
      </c>
      <c r="K2" s="86" t="s">
        <v>219</v>
      </c>
      <c r="L2" s="7" t="s">
        <v>216</v>
      </c>
      <c r="M2" s="63" t="s">
        <v>218</v>
      </c>
      <c r="N2" s="87" t="s">
        <v>219</v>
      </c>
      <c r="O2" s="7" t="s">
        <v>216</v>
      </c>
      <c r="P2" s="63" t="s">
        <v>218</v>
      </c>
      <c r="Q2" s="110" t="s">
        <v>219</v>
      </c>
      <c r="R2" s="111" t="s">
        <v>219</v>
      </c>
      <c r="S2" s="84" t="s">
        <v>216</v>
      </c>
      <c r="T2" s="85" t="s">
        <v>218</v>
      </c>
      <c r="U2" s="112" t="s">
        <v>219</v>
      </c>
      <c r="V2" s="7" t="s">
        <v>216</v>
      </c>
      <c r="W2" s="7" t="s">
        <v>218</v>
      </c>
      <c r="X2" s="7" t="s">
        <v>216</v>
      </c>
      <c r="Y2" s="63" t="s">
        <v>218</v>
      </c>
      <c r="Z2" s="7" t="s">
        <v>216</v>
      </c>
      <c r="AA2" s="7" t="s">
        <v>218</v>
      </c>
      <c r="AB2" s="7" t="s">
        <v>216</v>
      </c>
      <c r="AC2" s="8" t="s">
        <v>217</v>
      </c>
      <c r="AD2" s="63" t="s">
        <v>218</v>
      </c>
    </row>
    <row r="3" hidden="1" outlineLevel="2" spans="1:32">
      <c r="A3" s="64" t="s">
        <v>30</v>
      </c>
      <c r="B3" s="18">
        <v>638.467796</v>
      </c>
      <c r="C3" s="18"/>
      <c r="D3" s="18">
        <v>639.90527</v>
      </c>
      <c r="E3" s="18">
        <v>222.565828</v>
      </c>
      <c r="F3" s="18">
        <v>229.32095</v>
      </c>
      <c r="G3" s="18">
        <v>0</v>
      </c>
      <c r="H3" s="18">
        <v>0</v>
      </c>
      <c r="I3" s="88">
        <v>0.651406336553896</v>
      </c>
      <c r="J3" s="88">
        <v>0.641632971705328</v>
      </c>
      <c r="K3" s="88">
        <v>-0.00977336484856772</v>
      </c>
      <c r="L3" s="18">
        <v>188.858537</v>
      </c>
      <c r="M3" s="18">
        <v>204.9872486</v>
      </c>
      <c r="N3" s="18">
        <f t="shared" ref="N3:N66" si="0">M3-L3</f>
        <v>16.1287116</v>
      </c>
      <c r="O3" s="89">
        <v>28.3333333366667</v>
      </c>
      <c r="P3" s="89">
        <v>27.5</v>
      </c>
      <c r="Q3" s="113">
        <f t="shared" ref="Q3:Q66" si="1">P3-O3</f>
        <v>-0.833333336666701</v>
      </c>
      <c r="R3" s="114">
        <f t="shared" ref="R3:R66" si="2">IFERROR(M3/P3-L3/O3,"/")</f>
        <v>0.78848634452751</v>
      </c>
      <c r="S3" s="88">
        <f t="shared" ref="S3:S12" si="3">L3/B3</f>
        <v>0.295799628709856</v>
      </c>
      <c r="T3" s="88">
        <f t="shared" ref="T3:T12" si="4">M3/D3</f>
        <v>0.320339991261519</v>
      </c>
      <c r="U3" s="88">
        <f t="shared" ref="U3:U12" si="5">T3-S3</f>
        <v>0.0245403625516632</v>
      </c>
      <c r="V3" s="18">
        <v>52.028131</v>
      </c>
      <c r="W3" s="18">
        <v>49.506772</v>
      </c>
      <c r="X3" s="18">
        <v>0.02268</v>
      </c>
      <c r="Y3" s="18">
        <v>0</v>
      </c>
      <c r="Z3" s="18">
        <v>0.009864</v>
      </c>
      <c r="AA3" s="18">
        <v>0</v>
      </c>
      <c r="AB3" s="18">
        <v>175.028116</v>
      </c>
      <c r="AC3" s="18"/>
      <c r="AD3" s="18">
        <v>156.0902994</v>
      </c>
      <c r="AE3" s="127"/>
      <c r="AF3" s="128"/>
    </row>
    <row r="4" hidden="1" outlineLevel="2" spans="1:32">
      <c r="A4" s="65" t="s">
        <v>28</v>
      </c>
      <c r="B4" s="66">
        <v>1824.584152</v>
      </c>
      <c r="C4" s="66"/>
      <c r="D4" s="66">
        <v>1845.0818</v>
      </c>
      <c r="E4" s="66">
        <v>674.732327</v>
      </c>
      <c r="F4" s="66">
        <v>704.89883</v>
      </c>
      <c r="G4" s="66">
        <v>0.6254</v>
      </c>
      <c r="H4" s="66">
        <v>0</v>
      </c>
      <c r="I4" s="90">
        <v>0.629856629928681</v>
      </c>
      <c r="J4" s="90">
        <v>0.617957951782951</v>
      </c>
      <c r="K4" s="90">
        <v>-0.0118986781457299</v>
      </c>
      <c r="L4" s="66">
        <v>388.351719</v>
      </c>
      <c r="M4" s="66">
        <v>403.79710932</v>
      </c>
      <c r="N4" s="66">
        <f t="shared" si="0"/>
        <v>15.44539032</v>
      </c>
      <c r="O4" s="91">
        <v>44.66666667</v>
      </c>
      <c r="P4" s="91">
        <v>50</v>
      </c>
      <c r="Q4" s="115">
        <f t="shared" si="1"/>
        <v>5.33333333</v>
      </c>
      <c r="R4" s="116">
        <f t="shared" si="2"/>
        <v>-0.618499283100414</v>
      </c>
      <c r="S4" s="90">
        <f t="shared" si="3"/>
        <v>0.212843961499014</v>
      </c>
      <c r="T4" s="90">
        <f t="shared" si="4"/>
        <v>0.218850518887564</v>
      </c>
      <c r="U4" s="90">
        <f t="shared" si="5"/>
        <v>0.00600655738854919</v>
      </c>
      <c r="V4" s="66">
        <v>248.932923</v>
      </c>
      <c r="W4" s="66">
        <v>221.276943</v>
      </c>
      <c r="X4" s="66">
        <v>0.0066</v>
      </c>
      <c r="Y4" s="66">
        <v>0</v>
      </c>
      <c r="Z4" s="66">
        <v>0.296107</v>
      </c>
      <c r="AA4" s="66">
        <v>0</v>
      </c>
      <c r="AB4" s="66">
        <v>511.652276</v>
      </c>
      <c r="AC4" s="66"/>
      <c r="AD4" s="66">
        <v>515.10891768</v>
      </c>
      <c r="AE4" s="127"/>
      <c r="AF4" s="128"/>
    </row>
    <row r="5" ht="16.2" hidden="1" outlineLevel="1" spans="1:32">
      <c r="A5" s="67" t="s">
        <v>220</v>
      </c>
      <c r="B5" s="68">
        <v>2463.051948</v>
      </c>
      <c r="C5" s="68"/>
      <c r="D5" s="68">
        <v>2484.98707</v>
      </c>
      <c r="E5" s="68">
        <v>897.298155</v>
      </c>
      <c r="F5" s="68">
        <v>934.21978</v>
      </c>
      <c r="G5" s="68">
        <v>0.6254</v>
      </c>
      <c r="H5" s="68">
        <v>0</v>
      </c>
      <c r="I5" s="92">
        <v>0.635442705246589</v>
      </c>
      <c r="J5" s="92">
        <v>0.624054470432315</v>
      </c>
      <c r="K5" s="92">
        <v>-0.0113882348142736</v>
      </c>
      <c r="L5" s="68">
        <v>577.210256</v>
      </c>
      <c r="M5" s="68">
        <v>608.78435792</v>
      </c>
      <c r="N5" s="68">
        <f t="shared" si="0"/>
        <v>31.5741019200001</v>
      </c>
      <c r="O5" s="93">
        <v>73.0000000066667</v>
      </c>
      <c r="P5" s="93">
        <v>77.5</v>
      </c>
      <c r="Q5" s="117">
        <f t="shared" si="1"/>
        <v>4.4999999933333</v>
      </c>
      <c r="R5" s="118">
        <f t="shared" si="2"/>
        <v>-0.0517077698196546</v>
      </c>
      <c r="S5" s="92">
        <f t="shared" si="3"/>
        <v>0.234347576984194</v>
      </c>
      <c r="T5" s="92">
        <f t="shared" si="4"/>
        <v>0.244984919748496</v>
      </c>
      <c r="U5" s="92">
        <f t="shared" si="5"/>
        <v>0.0106373427643015</v>
      </c>
      <c r="V5" s="68">
        <v>300.961054</v>
      </c>
      <c r="W5" s="68">
        <v>270.783715</v>
      </c>
      <c r="X5" s="68">
        <v>0.02928</v>
      </c>
      <c r="Y5" s="68">
        <v>0</v>
      </c>
      <c r="Z5" s="68">
        <v>0.305971</v>
      </c>
      <c r="AA5" s="68">
        <v>0</v>
      </c>
      <c r="AB5" s="68">
        <v>686.680392</v>
      </c>
      <c r="AC5" s="68"/>
      <c r="AD5" s="68">
        <v>671.19921708</v>
      </c>
      <c r="AE5" s="127"/>
      <c r="AF5" s="128"/>
    </row>
    <row r="6" hidden="1" outlineLevel="2" spans="1:32">
      <c r="A6" s="64" t="s">
        <v>34</v>
      </c>
      <c r="B6" s="18">
        <v>250.124415</v>
      </c>
      <c r="C6" s="18"/>
      <c r="D6" s="18">
        <v>248</v>
      </c>
      <c r="E6" s="18">
        <v>149.427965</v>
      </c>
      <c r="F6" s="18">
        <v>148.8</v>
      </c>
      <c r="G6" s="18">
        <v>1.460555</v>
      </c>
      <c r="H6" s="18">
        <v>0</v>
      </c>
      <c r="I6" s="88">
        <v>0.396746135318297</v>
      </c>
      <c r="J6" s="88">
        <v>0.4</v>
      </c>
      <c r="K6" s="88">
        <v>0.00325386468170252</v>
      </c>
      <c r="L6" s="18">
        <v>235.917854</v>
      </c>
      <c r="M6" s="18">
        <v>232.52261656</v>
      </c>
      <c r="N6" s="18">
        <f t="shared" si="0"/>
        <v>-3.39523744000002</v>
      </c>
      <c r="O6" s="89">
        <v>23.75</v>
      </c>
      <c r="P6" s="89">
        <v>24</v>
      </c>
      <c r="Q6" s="113">
        <f t="shared" si="1"/>
        <v>0.25</v>
      </c>
      <c r="R6" s="114">
        <f t="shared" si="2"/>
        <v>-0.244940969649123</v>
      </c>
      <c r="S6" s="88">
        <f t="shared" si="3"/>
        <v>0.943202022081691</v>
      </c>
      <c r="T6" s="88">
        <f t="shared" si="4"/>
        <v>0.937591195806452</v>
      </c>
      <c r="U6" s="88">
        <f t="shared" si="5"/>
        <v>-0.00561082627523934</v>
      </c>
      <c r="V6" s="18">
        <v>56.950778</v>
      </c>
      <c r="W6" s="18">
        <v>59.977368</v>
      </c>
      <c r="X6" s="18">
        <v>0</v>
      </c>
      <c r="Y6" s="18">
        <v>0</v>
      </c>
      <c r="Z6" s="18">
        <v>0</v>
      </c>
      <c r="AA6" s="18">
        <v>0</v>
      </c>
      <c r="AB6" s="18">
        <v>-193.632737</v>
      </c>
      <c r="AC6" s="18"/>
      <c r="AD6" s="18">
        <v>-193.29998456</v>
      </c>
      <c r="AE6" s="127"/>
      <c r="AF6" s="128"/>
    </row>
    <row r="7" hidden="1" outlineLevel="2" spans="1:32">
      <c r="A7" s="65" t="s">
        <v>33</v>
      </c>
      <c r="B7" s="66">
        <v>302.129759</v>
      </c>
      <c r="C7" s="66"/>
      <c r="D7" s="66">
        <v>298.7</v>
      </c>
      <c r="E7" s="66">
        <v>141.937405</v>
      </c>
      <c r="F7" s="66">
        <v>134</v>
      </c>
      <c r="G7" s="66">
        <v>0.442478</v>
      </c>
      <c r="H7" s="66">
        <v>0</v>
      </c>
      <c r="I7" s="90">
        <v>0.528745915426358</v>
      </c>
      <c r="J7" s="90">
        <v>0.551389353866756</v>
      </c>
      <c r="K7" s="90">
        <v>0.0226434384403977</v>
      </c>
      <c r="L7" s="66">
        <v>81.719752</v>
      </c>
      <c r="M7" s="66">
        <v>79.01171636</v>
      </c>
      <c r="N7" s="66">
        <f t="shared" si="0"/>
        <v>-2.70803564000001</v>
      </c>
      <c r="O7" s="91">
        <v>10.0000000033333</v>
      </c>
      <c r="P7" s="91">
        <v>10</v>
      </c>
      <c r="Q7" s="115">
        <f t="shared" si="1"/>
        <v>-3.33329985835462e-9</v>
      </c>
      <c r="R7" s="116">
        <f t="shared" si="2"/>
        <v>-0.270803561276036</v>
      </c>
      <c r="S7" s="90">
        <f t="shared" si="3"/>
        <v>0.270478989790608</v>
      </c>
      <c r="T7" s="90">
        <f t="shared" si="4"/>
        <v>0.26451863528624</v>
      </c>
      <c r="U7" s="90">
        <f t="shared" si="5"/>
        <v>-0.0059603545043681</v>
      </c>
      <c r="V7" s="66">
        <v>39.560767</v>
      </c>
      <c r="W7" s="66">
        <v>36.234398</v>
      </c>
      <c r="X7" s="66">
        <v>0</v>
      </c>
      <c r="Y7" s="66">
        <v>0</v>
      </c>
      <c r="Z7" s="66">
        <v>0.22868</v>
      </c>
      <c r="AA7" s="66">
        <v>0</v>
      </c>
      <c r="AB7" s="66">
        <v>38.240677</v>
      </c>
      <c r="AC7" s="66"/>
      <c r="AD7" s="66">
        <v>49.45388564</v>
      </c>
      <c r="AE7" s="127"/>
      <c r="AF7" s="128"/>
    </row>
    <row r="8" hidden="1" outlineLevel="2" spans="1:32">
      <c r="A8" s="64" t="s">
        <v>32</v>
      </c>
      <c r="B8" s="18">
        <v>535.962688</v>
      </c>
      <c r="C8" s="18"/>
      <c r="D8" s="18">
        <v>536.22</v>
      </c>
      <c r="E8" s="18">
        <v>0.936315</v>
      </c>
      <c r="F8" s="18">
        <v>0</v>
      </c>
      <c r="G8" s="18">
        <v>3.623316</v>
      </c>
      <c r="H8" s="18">
        <v>0</v>
      </c>
      <c r="I8" s="88">
        <v>0.991492633531982</v>
      </c>
      <c r="J8" s="88" t="s">
        <v>29</v>
      </c>
      <c r="K8" s="88" t="s">
        <v>29</v>
      </c>
      <c r="L8" s="18">
        <v>156.216175</v>
      </c>
      <c r="M8" s="18">
        <v>156.03544868</v>
      </c>
      <c r="N8" s="18">
        <f t="shared" si="0"/>
        <v>-0.180726319999991</v>
      </c>
      <c r="O8" s="89">
        <v>15.2499999966667</v>
      </c>
      <c r="P8" s="89">
        <v>15</v>
      </c>
      <c r="Q8" s="113">
        <f t="shared" si="1"/>
        <v>-0.2499999966667</v>
      </c>
      <c r="R8" s="114">
        <f t="shared" si="2"/>
        <v>0.158679636536922</v>
      </c>
      <c r="S8" s="88">
        <f t="shared" si="3"/>
        <v>0.291468377365851</v>
      </c>
      <c r="T8" s="88">
        <f t="shared" si="4"/>
        <v>0.290991474917012</v>
      </c>
      <c r="U8" s="88">
        <f t="shared" si="5"/>
        <v>-0.000476902448839633</v>
      </c>
      <c r="V8" s="18">
        <v>819.046676</v>
      </c>
      <c r="W8" s="18">
        <v>797.371987</v>
      </c>
      <c r="X8" s="18">
        <v>3.56792</v>
      </c>
      <c r="Y8" s="18">
        <v>0</v>
      </c>
      <c r="Z8" s="18">
        <v>0.190584</v>
      </c>
      <c r="AA8" s="18">
        <v>0</v>
      </c>
      <c r="AB8" s="18">
        <v>-440.482458</v>
      </c>
      <c r="AC8" s="18"/>
      <c r="AD8" s="18">
        <v>-417.18743568</v>
      </c>
      <c r="AE8" s="127"/>
      <c r="AF8" s="128"/>
    </row>
    <row r="9" ht="16.2" hidden="1" outlineLevel="1" spans="1:32">
      <c r="A9" s="67" t="s">
        <v>221</v>
      </c>
      <c r="B9" s="68">
        <v>1088.216862</v>
      </c>
      <c r="C9" s="68"/>
      <c r="D9" s="68">
        <v>1082.92</v>
      </c>
      <c r="E9" s="68">
        <v>292.301685</v>
      </c>
      <c r="F9" s="68">
        <v>282.8</v>
      </c>
      <c r="G9" s="68">
        <v>5.526349</v>
      </c>
      <c r="H9" s="68">
        <v>0</v>
      </c>
      <c r="I9" s="92">
        <v>0.726315549409305</v>
      </c>
      <c r="J9" s="92">
        <v>0.738854208990507</v>
      </c>
      <c r="K9" s="92">
        <v>0.0125386595812018</v>
      </c>
      <c r="L9" s="68">
        <v>473.853781</v>
      </c>
      <c r="M9" s="68">
        <v>467.5697816</v>
      </c>
      <c r="N9" s="68">
        <f t="shared" si="0"/>
        <v>-6.28399940000003</v>
      </c>
      <c r="O9" s="93">
        <v>49</v>
      </c>
      <c r="P9" s="93">
        <v>49</v>
      </c>
      <c r="Q9" s="117">
        <f t="shared" si="1"/>
        <v>0</v>
      </c>
      <c r="R9" s="118">
        <f t="shared" si="2"/>
        <v>-0.128244885714286</v>
      </c>
      <c r="S9" s="92">
        <f t="shared" si="3"/>
        <v>0.435440579489936</v>
      </c>
      <c r="T9" s="92">
        <f t="shared" si="4"/>
        <v>0.431767611273224</v>
      </c>
      <c r="U9" s="92">
        <f t="shared" si="5"/>
        <v>-0.00367296821671209</v>
      </c>
      <c r="V9" s="68">
        <v>915.558221</v>
      </c>
      <c r="W9" s="68">
        <v>893.583753</v>
      </c>
      <c r="X9" s="68">
        <v>3.56792</v>
      </c>
      <c r="Y9" s="68">
        <v>0</v>
      </c>
      <c r="Z9" s="68">
        <v>0.419264</v>
      </c>
      <c r="AA9" s="68">
        <v>0</v>
      </c>
      <c r="AB9" s="68">
        <v>-595.874518</v>
      </c>
      <c r="AC9" s="68"/>
      <c r="AD9" s="68">
        <v>-561.0335346</v>
      </c>
      <c r="AE9" s="127"/>
      <c r="AF9" s="128"/>
    </row>
    <row r="10" hidden="1" outlineLevel="2" spans="1:32">
      <c r="A10" s="64" t="s">
        <v>36</v>
      </c>
      <c r="B10" s="18">
        <v>4768.793409</v>
      </c>
      <c r="C10" s="18"/>
      <c r="D10" s="18">
        <v>4337.2589182</v>
      </c>
      <c r="E10" s="18">
        <v>0</v>
      </c>
      <c r="F10" s="18">
        <v>0</v>
      </c>
      <c r="G10" s="18">
        <v>0.234024</v>
      </c>
      <c r="H10" s="18">
        <v>0</v>
      </c>
      <c r="I10" s="88">
        <v>0.999950925951299</v>
      </c>
      <c r="J10" s="88" t="s">
        <v>29</v>
      </c>
      <c r="K10" s="88" t="s">
        <v>29</v>
      </c>
      <c r="L10" s="18">
        <v>1185.452103</v>
      </c>
      <c r="M10" s="18">
        <v>1133.8402708</v>
      </c>
      <c r="N10" s="18">
        <f t="shared" si="0"/>
        <v>-51.6118322</v>
      </c>
      <c r="O10" s="89">
        <v>62.75</v>
      </c>
      <c r="P10" s="89">
        <v>63</v>
      </c>
      <c r="Q10" s="113">
        <f t="shared" si="1"/>
        <v>0.25</v>
      </c>
      <c r="R10" s="114">
        <f t="shared" si="2"/>
        <v>-0.894202364206667</v>
      </c>
      <c r="S10" s="88">
        <f t="shared" si="3"/>
        <v>0.248585334135618</v>
      </c>
      <c r="T10" s="88">
        <f t="shared" si="4"/>
        <v>0.261418626875647</v>
      </c>
      <c r="U10" s="88">
        <f t="shared" si="5"/>
        <v>0.012833292740029</v>
      </c>
      <c r="V10" s="18">
        <v>2360.742388</v>
      </c>
      <c r="W10" s="18">
        <v>2118.90203604</v>
      </c>
      <c r="X10" s="18">
        <v>12.752968</v>
      </c>
      <c r="Y10" s="18">
        <v>15.54</v>
      </c>
      <c r="Z10" s="18">
        <v>0.5775</v>
      </c>
      <c r="AA10" s="18">
        <v>0</v>
      </c>
      <c r="AB10" s="18">
        <v>1234.540362</v>
      </c>
      <c r="AC10" s="18"/>
      <c r="AD10" s="18">
        <v>1100.05661136</v>
      </c>
      <c r="AE10" s="127"/>
      <c r="AF10" s="128"/>
    </row>
    <row r="11" hidden="1" outlineLevel="2" spans="1:32">
      <c r="A11" s="65" t="s">
        <v>37</v>
      </c>
      <c r="B11" s="66">
        <v>3471.468276</v>
      </c>
      <c r="C11" s="66"/>
      <c r="D11" s="66">
        <v>3374.486</v>
      </c>
      <c r="E11" s="66">
        <v>0</v>
      </c>
      <c r="F11" s="66">
        <v>0</v>
      </c>
      <c r="G11" s="66">
        <v>0</v>
      </c>
      <c r="H11" s="66">
        <v>0</v>
      </c>
      <c r="I11" s="90" t="s">
        <v>29</v>
      </c>
      <c r="J11" s="90" t="s">
        <v>29</v>
      </c>
      <c r="K11" s="90" t="s">
        <v>29</v>
      </c>
      <c r="L11" s="66">
        <v>1211.330736</v>
      </c>
      <c r="M11" s="66">
        <v>1174.36790382</v>
      </c>
      <c r="N11" s="66">
        <f t="shared" si="0"/>
        <v>-36.9628321799999</v>
      </c>
      <c r="O11" s="91">
        <v>67.83333333</v>
      </c>
      <c r="P11" s="91">
        <v>69.5833333333333</v>
      </c>
      <c r="Q11" s="115">
        <f t="shared" si="1"/>
        <v>1.7500000033333</v>
      </c>
      <c r="R11" s="116">
        <f t="shared" si="2"/>
        <v>-0.980312040492979</v>
      </c>
      <c r="S11" s="90">
        <f t="shared" si="3"/>
        <v>0.348939019369567</v>
      </c>
      <c r="T11" s="90">
        <f t="shared" si="4"/>
        <v>0.348013861613295</v>
      </c>
      <c r="U11" s="90">
        <f t="shared" si="5"/>
        <v>-0.000925157756271944</v>
      </c>
      <c r="V11" s="66">
        <v>1291.220289</v>
      </c>
      <c r="W11" s="66">
        <v>1240.484196</v>
      </c>
      <c r="X11" s="66">
        <v>0.01</v>
      </c>
      <c r="Y11" s="66">
        <v>0</v>
      </c>
      <c r="Z11" s="66">
        <v>-1.343783</v>
      </c>
      <c r="AA11" s="66">
        <v>0</v>
      </c>
      <c r="AB11" s="66">
        <v>970.271034000001</v>
      </c>
      <c r="AC11" s="66"/>
      <c r="AD11" s="66">
        <v>959.63390018</v>
      </c>
      <c r="AE11" s="127"/>
      <c r="AF11" s="128"/>
    </row>
    <row r="12" hidden="1" outlineLevel="2" spans="1:32">
      <c r="A12" s="64" t="s">
        <v>40</v>
      </c>
      <c r="B12" s="18">
        <v>88.525316</v>
      </c>
      <c r="C12" s="18"/>
      <c r="D12" s="18">
        <v>86</v>
      </c>
      <c r="E12" s="18">
        <v>0</v>
      </c>
      <c r="F12" s="18">
        <v>0</v>
      </c>
      <c r="G12" s="18">
        <v>30.876107</v>
      </c>
      <c r="H12" s="18">
        <v>0</v>
      </c>
      <c r="I12" s="88">
        <v>0.6512172066124</v>
      </c>
      <c r="J12" s="88" t="s">
        <v>29</v>
      </c>
      <c r="K12" s="88" t="s">
        <v>29</v>
      </c>
      <c r="L12" s="18">
        <v>0</v>
      </c>
      <c r="M12" s="18">
        <v>0</v>
      </c>
      <c r="N12" s="18">
        <f t="shared" si="0"/>
        <v>0</v>
      </c>
      <c r="O12" s="89">
        <v>0</v>
      </c>
      <c r="P12" s="89">
        <v>0</v>
      </c>
      <c r="Q12" s="113">
        <f t="shared" si="1"/>
        <v>0</v>
      </c>
      <c r="R12" s="114" t="str">
        <f t="shared" si="2"/>
        <v>/</v>
      </c>
      <c r="S12" s="88">
        <f t="shared" si="3"/>
        <v>0</v>
      </c>
      <c r="T12" s="88">
        <f t="shared" si="4"/>
        <v>0</v>
      </c>
      <c r="U12" s="88">
        <f t="shared" si="5"/>
        <v>0</v>
      </c>
      <c r="V12" s="18">
        <v>113.453428</v>
      </c>
      <c r="W12" s="18">
        <v>123.6872</v>
      </c>
      <c r="X12" s="18">
        <v>0</v>
      </c>
      <c r="Y12" s="18">
        <v>0</v>
      </c>
      <c r="Z12" s="18">
        <v>0</v>
      </c>
      <c r="AA12" s="18">
        <v>0</v>
      </c>
      <c r="AB12" s="18">
        <v>-55.804219</v>
      </c>
      <c r="AC12" s="18"/>
      <c r="AD12" s="18">
        <v>-37.6872</v>
      </c>
      <c r="AE12" s="127"/>
      <c r="AF12" s="128"/>
    </row>
    <row r="13" hidden="1" outlineLevel="2" spans="1:32">
      <c r="A13" s="65" t="s">
        <v>38</v>
      </c>
      <c r="B13" s="66">
        <v>0</v>
      </c>
      <c r="C13" s="66"/>
      <c r="D13" s="66">
        <v>0</v>
      </c>
      <c r="E13" s="66">
        <v>5.008957</v>
      </c>
      <c r="F13" s="66">
        <v>3</v>
      </c>
      <c r="G13" s="66">
        <v>-0.813809</v>
      </c>
      <c r="H13" s="66">
        <v>0</v>
      </c>
      <c r="I13" s="90" t="s">
        <v>29</v>
      </c>
      <c r="J13" s="90" t="s">
        <v>29</v>
      </c>
      <c r="K13" s="90" t="s">
        <v>29</v>
      </c>
      <c r="L13" s="66">
        <v>184.597837</v>
      </c>
      <c r="M13" s="66">
        <v>181.7133444</v>
      </c>
      <c r="N13" s="66">
        <f t="shared" si="0"/>
        <v>-2.88449259999999</v>
      </c>
      <c r="O13" s="91">
        <v>26.4166666666667</v>
      </c>
      <c r="P13" s="91">
        <v>26</v>
      </c>
      <c r="Q13" s="115">
        <f t="shared" si="1"/>
        <v>-0.4166666666667</v>
      </c>
      <c r="R13" s="116">
        <f t="shared" si="2"/>
        <v>0.0010440464450463</v>
      </c>
      <c r="S13" s="90" t="s">
        <v>29</v>
      </c>
      <c r="T13" s="90" t="s">
        <v>29</v>
      </c>
      <c r="U13" s="90" t="s">
        <v>29</v>
      </c>
      <c r="V13" s="66">
        <v>152.875681</v>
      </c>
      <c r="W13" s="66">
        <v>174.1275427</v>
      </c>
      <c r="X13" s="66">
        <v>0</v>
      </c>
      <c r="Y13" s="66">
        <v>0</v>
      </c>
      <c r="Z13" s="66">
        <v>0.000123</v>
      </c>
      <c r="AA13" s="66">
        <v>0</v>
      </c>
      <c r="AB13" s="66">
        <v>-341.668789</v>
      </c>
      <c r="AC13" s="66"/>
      <c r="AD13" s="66">
        <v>-358.8408871</v>
      </c>
      <c r="AE13" s="127"/>
      <c r="AF13" s="128"/>
    </row>
    <row r="14" hidden="1" outlineLevel="2" spans="1:32">
      <c r="A14" s="64" t="s">
        <v>41</v>
      </c>
      <c r="B14" s="18">
        <v>538.667312</v>
      </c>
      <c r="C14" s="18"/>
      <c r="D14" s="18">
        <v>534.89</v>
      </c>
      <c r="E14" s="18">
        <v>0</v>
      </c>
      <c r="F14" s="18">
        <v>0</v>
      </c>
      <c r="G14" s="18">
        <v>0.0684</v>
      </c>
      <c r="H14" s="18">
        <v>0</v>
      </c>
      <c r="I14" s="88">
        <v>0.999873019954105</v>
      </c>
      <c r="J14" s="88" t="s">
        <v>29</v>
      </c>
      <c r="K14" s="88" t="s">
        <v>29</v>
      </c>
      <c r="L14" s="18">
        <v>326.86967</v>
      </c>
      <c r="M14" s="18">
        <v>332.01945664</v>
      </c>
      <c r="N14" s="18">
        <f t="shared" si="0"/>
        <v>5.14978664</v>
      </c>
      <c r="O14" s="89">
        <v>48.5</v>
      </c>
      <c r="P14" s="89">
        <v>48</v>
      </c>
      <c r="Q14" s="113">
        <f t="shared" si="1"/>
        <v>-0.5</v>
      </c>
      <c r="R14" s="114">
        <f t="shared" si="2"/>
        <v>0.177491188591065</v>
      </c>
      <c r="S14" s="88">
        <f>L14/B14</f>
        <v>0.606811779215591</v>
      </c>
      <c r="T14" s="88">
        <f>M14/D14</f>
        <v>0.620724740862607</v>
      </c>
      <c r="U14" s="88">
        <f>T14-S14</f>
        <v>0.0139129616470161</v>
      </c>
      <c r="V14" s="18">
        <v>4.295611</v>
      </c>
      <c r="W14" s="18">
        <v>6.64</v>
      </c>
      <c r="X14" s="18">
        <v>0.64774</v>
      </c>
      <c r="Y14" s="18">
        <v>0</v>
      </c>
      <c r="Z14" s="18">
        <v>0</v>
      </c>
      <c r="AA14" s="18">
        <v>0</v>
      </c>
      <c r="AB14" s="18">
        <v>208.081371</v>
      </c>
      <c r="AC14" s="18"/>
      <c r="AD14" s="18">
        <v>196.23054336</v>
      </c>
      <c r="AE14" s="127"/>
      <c r="AF14" s="128"/>
    </row>
    <row r="15" hidden="1" outlineLevel="2" spans="1:32">
      <c r="A15" s="65" t="s">
        <v>39</v>
      </c>
      <c r="B15" s="66">
        <v>427.80213</v>
      </c>
      <c r="C15" s="66"/>
      <c r="D15" s="66">
        <v>400.24</v>
      </c>
      <c r="E15" s="66">
        <v>389.699041</v>
      </c>
      <c r="F15" s="66">
        <v>338.1275</v>
      </c>
      <c r="G15" s="66">
        <v>0</v>
      </c>
      <c r="H15" s="66">
        <v>0</v>
      </c>
      <c r="I15" s="90">
        <v>0.0890670857576142</v>
      </c>
      <c r="J15" s="90">
        <v>0.155188137117729</v>
      </c>
      <c r="K15" s="90">
        <v>0.0661210513601148</v>
      </c>
      <c r="L15" s="66">
        <v>323.967198</v>
      </c>
      <c r="M15" s="66">
        <v>321.36517636</v>
      </c>
      <c r="N15" s="66">
        <f t="shared" si="0"/>
        <v>-2.60202163999998</v>
      </c>
      <c r="O15" s="91">
        <v>38.8333333366667</v>
      </c>
      <c r="P15" s="91">
        <v>37</v>
      </c>
      <c r="Q15" s="115">
        <f t="shared" si="1"/>
        <v>-1.8333333366667</v>
      </c>
      <c r="R15" s="116">
        <f t="shared" si="2"/>
        <v>0.343042354953429</v>
      </c>
      <c r="S15" s="90">
        <f>L15/B15</f>
        <v>0.757282807357691</v>
      </c>
      <c r="T15" s="90">
        <f>M15/D15</f>
        <v>0.802931182190686</v>
      </c>
      <c r="U15" s="90">
        <f>T15-S15</f>
        <v>0.0456483748329943</v>
      </c>
      <c r="V15" s="66">
        <v>66.131275</v>
      </c>
      <c r="W15" s="66">
        <v>86.680104</v>
      </c>
      <c r="X15" s="66">
        <v>0</v>
      </c>
      <c r="Y15" s="66">
        <v>0</v>
      </c>
      <c r="Z15" s="66">
        <v>0</v>
      </c>
      <c r="AA15" s="66">
        <v>0</v>
      </c>
      <c r="AB15" s="66">
        <v>-351.995384</v>
      </c>
      <c r="AC15" s="66"/>
      <c r="AD15" s="66">
        <v>-345.93278036</v>
      </c>
      <c r="AE15" s="127"/>
      <c r="AF15" s="128"/>
    </row>
    <row r="16" s="53" customFormat="1" ht="19" customHeight="1" collapsed="1" spans="1:32">
      <c r="A16" s="69" t="s">
        <v>222</v>
      </c>
      <c r="B16" s="70">
        <v>12846.525253</v>
      </c>
      <c r="C16" s="71">
        <v>13517.95641622</v>
      </c>
      <c r="D16" s="70">
        <v>12300.7819882</v>
      </c>
      <c r="E16" s="70">
        <v>1584.307838</v>
      </c>
      <c r="F16" s="70">
        <v>1558.14728</v>
      </c>
      <c r="G16" s="70">
        <v>36.516471</v>
      </c>
      <c r="H16" s="70">
        <v>0</v>
      </c>
      <c r="I16" s="94">
        <v>0.87383169556908</v>
      </c>
      <c r="J16" s="94">
        <v>0.873329412593873</v>
      </c>
      <c r="K16" s="94">
        <v>-0.000502282975207491</v>
      </c>
      <c r="L16" s="70">
        <v>4283.281581</v>
      </c>
      <c r="M16" s="70">
        <v>4219.66029154</v>
      </c>
      <c r="N16" s="70">
        <f t="shared" si="0"/>
        <v>-63.6212894600003</v>
      </c>
      <c r="O16" s="95">
        <v>366.33333334</v>
      </c>
      <c r="P16" s="95">
        <v>370.083333333333</v>
      </c>
      <c r="Q16" s="119">
        <f t="shared" si="1"/>
        <v>3.74999999333295</v>
      </c>
      <c r="R16" s="120">
        <f t="shared" si="2"/>
        <v>-0.290387133744627</v>
      </c>
      <c r="S16" s="94">
        <f>L16/B16</f>
        <v>0.333419465314151</v>
      </c>
      <c r="T16" s="94">
        <f>M16/D16</f>
        <v>0.343040003114263</v>
      </c>
      <c r="U16" s="94">
        <f>T16-S16</f>
        <v>0.00962053780011202</v>
      </c>
      <c r="V16" s="70">
        <v>5205.237947</v>
      </c>
      <c r="W16" s="70">
        <v>4914.88854674</v>
      </c>
      <c r="X16" s="70">
        <v>17.007908</v>
      </c>
      <c r="Y16" s="70">
        <v>15.54</v>
      </c>
      <c r="Z16" s="70">
        <v>-0.040925</v>
      </c>
      <c r="AA16" s="70">
        <v>0</v>
      </c>
      <c r="AB16" s="70">
        <v>1754.230249</v>
      </c>
      <c r="AC16" s="71">
        <v>1803.44067833</v>
      </c>
      <c r="AD16" s="70">
        <v>1623.62586992</v>
      </c>
      <c r="AE16" s="127"/>
      <c r="AF16" s="128"/>
    </row>
    <row r="17" hidden="1" outlineLevel="2" spans="1:32">
      <c r="A17" s="64" t="s">
        <v>46</v>
      </c>
      <c r="B17" s="18">
        <v>2543.033118</v>
      </c>
      <c r="C17" s="18"/>
      <c r="D17" s="18">
        <v>2885.92621379</v>
      </c>
      <c r="E17" s="18">
        <v>0</v>
      </c>
      <c r="F17" s="18">
        <v>0</v>
      </c>
      <c r="G17" s="18">
        <v>-0.000324</v>
      </c>
      <c r="H17" s="18">
        <v>0</v>
      </c>
      <c r="I17" s="88">
        <v>1.00000012740691</v>
      </c>
      <c r="J17" s="88" t="s">
        <v>29</v>
      </c>
      <c r="K17" s="88" t="s">
        <v>29</v>
      </c>
      <c r="L17" s="18">
        <v>937.527737</v>
      </c>
      <c r="M17" s="18">
        <v>931.1902564</v>
      </c>
      <c r="N17" s="18">
        <f t="shared" si="0"/>
        <v>-6.33748060000005</v>
      </c>
      <c r="O17" s="89">
        <v>91</v>
      </c>
      <c r="P17" s="89">
        <v>96</v>
      </c>
      <c r="Q17" s="113">
        <f t="shared" si="1"/>
        <v>5</v>
      </c>
      <c r="R17" s="114">
        <f t="shared" si="2"/>
        <v>-0.602604100228938</v>
      </c>
      <c r="S17" s="88">
        <f>L17/B17</f>
        <v>0.368665170093156</v>
      </c>
      <c r="T17" s="88">
        <f>M17/D17</f>
        <v>0.322665996084874</v>
      </c>
      <c r="U17" s="88">
        <f>T17-S17</f>
        <v>-0.0459991740082823</v>
      </c>
      <c r="V17" s="18">
        <v>2309.811937</v>
      </c>
      <c r="W17" s="18">
        <v>2096.30801789</v>
      </c>
      <c r="X17" s="18">
        <v>2.139438</v>
      </c>
      <c r="Y17" s="18">
        <v>0</v>
      </c>
      <c r="Z17" s="18">
        <v>1.546331</v>
      </c>
      <c r="AA17" s="18">
        <v>0</v>
      </c>
      <c r="AB17" s="18">
        <v>-703.713125000001</v>
      </c>
      <c r="AC17" s="18"/>
      <c r="AD17" s="18">
        <v>-141.5720605</v>
      </c>
      <c r="AE17" s="127"/>
      <c r="AF17" s="128"/>
    </row>
    <row r="18" hidden="1" outlineLevel="2" spans="1:32">
      <c r="A18" s="65" t="s">
        <v>43</v>
      </c>
      <c r="B18" s="66">
        <v>44.120759</v>
      </c>
      <c r="C18" s="66"/>
      <c r="D18" s="66">
        <v>98.44</v>
      </c>
      <c r="E18" s="66">
        <v>0</v>
      </c>
      <c r="F18" s="66">
        <v>0</v>
      </c>
      <c r="G18" s="66">
        <v>0</v>
      </c>
      <c r="H18" s="66">
        <v>0</v>
      </c>
      <c r="I18" s="90" t="s">
        <v>29</v>
      </c>
      <c r="J18" s="90" t="s">
        <v>29</v>
      </c>
      <c r="K18" s="90" t="s">
        <v>29</v>
      </c>
      <c r="L18" s="66">
        <v>730.276845</v>
      </c>
      <c r="M18" s="66">
        <v>731.36416951</v>
      </c>
      <c r="N18" s="66">
        <f t="shared" si="0"/>
        <v>1.08732451000003</v>
      </c>
      <c r="O18" s="91">
        <v>77.5</v>
      </c>
      <c r="P18" s="91">
        <v>78.4166666666667</v>
      </c>
      <c r="Q18" s="115">
        <f t="shared" si="1"/>
        <v>0.9166666666667</v>
      </c>
      <c r="R18" s="116">
        <f t="shared" si="2"/>
        <v>-0.0962851256480786</v>
      </c>
      <c r="S18" s="90">
        <f>L18/B18</f>
        <v>16.5517743019788</v>
      </c>
      <c r="T18" s="90">
        <f>M18/D18</f>
        <v>7.42954255902072</v>
      </c>
      <c r="U18" s="90">
        <f>T18-S18</f>
        <v>-9.12223174295808</v>
      </c>
      <c r="V18" s="66">
        <v>143.970826</v>
      </c>
      <c r="W18" s="66">
        <v>165.1296947</v>
      </c>
      <c r="X18" s="66">
        <v>4.874</v>
      </c>
      <c r="Y18" s="66">
        <v>0</v>
      </c>
      <c r="Z18" s="66">
        <v>0.254379</v>
      </c>
      <c r="AA18" s="66">
        <v>0</v>
      </c>
      <c r="AB18" s="66">
        <v>-825.507291</v>
      </c>
      <c r="AC18" s="66"/>
      <c r="AD18" s="66">
        <v>-798.05386421</v>
      </c>
      <c r="AE18" s="127"/>
      <c r="AF18" s="128"/>
    </row>
    <row r="19" hidden="1" outlineLevel="2" spans="1:32">
      <c r="A19" s="64" t="s">
        <v>45</v>
      </c>
      <c r="B19" s="18">
        <v>0</v>
      </c>
      <c r="C19" s="18"/>
      <c r="D19" s="18">
        <v>0</v>
      </c>
      <c r="E19" s="18">
        <v>0</v>
      </c>
      <c r="F19" s="18">
        <v>0</v>
      </c>
      <c r="G19" s="18">
        <v>0</v>
      </c>
      <c r="H19" s="18">
        <v>0</v>
      </c>
      <c r="I19" s="88" t="s">
        <v>29</v>
      </c>
      <c r="J19" s="88" t="s">
        <v>29</v>
      </c>
      <c r="K19" s="88" t="s">
        <v>29</v>
      </c>
      <c r="L19" s="18">
        <v>72.199321</v>
      </c>
      <c r="M19" s="18">
        <v>61.45943204</v>
      </c>
      <c r="N19" s="18">
        <f t="shared" si="0"/>
        <v>-10.73988896</v>
      </c>
      <c r="O19" s="89">
        <v>2</v>
      </c>
      <c r="P19" s="89">
        <v>1</v>
      </c>
      <c r="Q19" s="113">
        <f t="shared" si="1"/>
        <v>-1</v>
      </c>
      <c r="R19" s="114">
        <f t="shared" si="2"/>
        <v>25.35977154</v>
      </c>
      <c r="S19" s="88" t="s">
        <v>29</v>
      </c>
      <c r="T19" s="88" t="s">
        <v>29</v>
      </c>
      <c r="U19" s="88" t="s">
        <v>29</v>
      </c>
      <c r="V19" s="18">
        <v>788.053622</v>
      </c>
      <c r="W19" s="18">
        <v>782.701712</v>
      </c>
      <c r="X19" s="18">
        <v>0.9</v>
      </c>
      <c r="Y19" s="18">
        <v>0</v>
      </c>
      <c r="Z19" s="18">
        <v>1.75211</v>
      </c>
      <c r="AA19" s="18">
        <v>0</v>
      </c>
      <c r="AB19" s="18">
        <v>-861.105053</v>
      </c>
      <c r="AC19" s="18"/>
      <c r="AD19" s="18">
        <v>-844.16114404</v>
      </c>
      <c r="AE19" s="127"/>
      <c r="AF19" s="128"/>
    </row>
    <row r="20" hidden="1" outlineLevel="2" spans="1:32">
      <c r="A20" s="65" t="s">
        <v>44</v>
      </c>
      <c r="B20" s="66">
        <v>43.770133</v>
      </c>
      <c r="C20" s="66"/>
      <c r="D20" s="66">
        <v>43.44</v>
      </c>
      <c r="E20" s="66">
        <v>2.091258</v>
      </c>
      <c r="F20" s="66">
        <v>0</v>
      </c>
      <c r="G20" s="66">
        <v>0</v>
      </c>
      <c r="H20" s="66">
        <v>0</v>
      </c>
      <c r="I20" s="90">
        <v>0.952221803849671</v>
      </c>
      <c r="J20" s="90" t="s">
        <v>29</v>
      </c>
      <c r="K20" s="90" t="s">
        <v>29</v>
      </c>
      <c r="L20" s="66">
        <v>301.682681</v>
      </c>
      <c r="M20" s="66">
        <v>295.53954944</v>
      </c>
      <c r="N20" s="66">
        <f t="shared" si="0"/>
        <v>-6.14313156000003</v>
      </c>
      <c r="O20" s="91">
        <v>24.5</v>
      </c>
      <c r="P20" s="91">
        <v>23.25</v>
      </c>
      <c r="Q20" s="115">
        <f t="shared" si="1"/>
        <v>-1.25</v>
      </c>
      <c r="R20" s="116">
        <f t="shared" si="2"/>
        <v>0.397799654211102</v>
      </c>
      <c r="S20" s="90">
        <f>L20/B20</f>
        <v>6.89243235792772</v>
      </c>
      <c r="T20" s="90">
        <f>M20/D20</f>
        <v>6.80339662615101</v>
      </c>
      <c r="U20" s="90">
        <f>T20-S20</f>
        <v>-0.0890357317767085</v>
      </c>
      <c r="V20" s="66">
        <v>56.626859</v>
      </c>
      <c r="W20" s="66">
        <v>57.290051</v>
      </c>
      <c r="X20" s="66">
        <v>9.91</v>
      </c>
      <c r="Y20" s="66">
        <v>0</v>
      </c>
      <c r="Z20" s="66">
        <v>0.110654</v>
      </c>
      <c r="AA20" s="66">
        <v>0</v>
      </c>
      <c r="AB20" s="66">
        <v>-306.831319</v>
      </c>
      <c r="AC20" s="66"/>
      <c r="AD20" s="66">
        <v>-309.38960044</v>
      </c>
      <c r="AE20" s="127"/>
      <c r="AF20" s="128"/>
    </row>
    <row r="21" ht="16.2" collapsed="1" spans="1:32">
      <c r="A21" s="69" t="s">
        <v>223</v>
      </c>
      <c r="B21" s="70">
        <v>2630.92401</v>
      </c>
      <c r="C21" s="71" t="e">
        <f>2939.73860248-#REF!-#REF!</f>
        <v>#REF!</v>
      </c>
      <c r="D21" s="70">
        <v>3027.80621379</v>
      </c>
      <c r="E21" s="70">
        <v>2.091258</v>
      </c>
      <c r="F21" s="70">
        <v>0</v>
      </c>
      <c r="G21" s="70">
        <v>-0.000324</v>
      </c>
      <c r="H21" s="70">
        <v>0</v>
      </c>
      <c r="I21" s="94">
        <v>0.999205247284964</v>
      </c>
      <c r="J21" s="94" t="s">
        <v>29</v>
      </c>
      <c r="K21" s="94" t="s">
        <v>29</v>
      </c>
      <c r="L21" s="70">
        <v>2041.686584</v>
      </c>
      <c r="M21" s="70">
        <v>2019.55340739</v>
      </c>
      <c r="N21" s="70">
        <f t="shared" si="0"/>
        <v>-22.13317661</v>
      </c>
      <c r="O21" s="95">
        <v>195</v>
      </c>
      <c r="P21" s="95">
        <v>198.666666666667</v>
      </c>
      <c r="Q21" s="119">
        <f t="shared" si="1"/>
        <v>3.666666666667</v>
      </c>
      <c r="R21" s="120">
        <f t="shared" si="2"/>
        <v>-0.304650324736292</v>
      </c>
      <c r="S21" s="94">
        <f>L21/B21</f>
        <v>0.776034038322528</v>
      </c>
      <c r="T21" s="94">
        <f>M21/D21</f>
        <v>0.667002200534512</v>
      </c>
      <c r="U21" s="94">
        <f>T21-S21</f>
        <v>-0.109031837788016</v>
      </c>
      <c r="V21" s="70">
        <v>3298.463244</v>
      </c>
      <c r="W21" s="70">
        <v>3101.42947559</v>
      </c>
      <c r="X21" s="70">
        <v>17.823438</v>
      </c>
      <c r="Y21" s="70">
        <v>0</v>
      </c>
      <c r="Z21" s="70">
        <v>3.663474</v>
      </c>
      <c r="AA21" s="70">
        <v>0</v>
      </c>
      <c r="AB21" s="70">
        <v>-2697.156788</v>
      </c>
      <c r="AC21" s="71" t="e">
        <f>-2392.71460097-#REF!-#REF!</f>
        <v>#REF!</v>
      </c>
      <c r="AD21" s="70">
        <v>-2093.17666919</v>
      </c>
      <c r="AE21" s="127"/>
      <c r="AF21" s="128"/>
    </row>
    <row r="22" ht="17" customHeight="1" spans="1:32">
      <c r="A22" s="72" t="s">
        <v>224</v>
      </c>
      <c r="B22" s="73">
        <f>B16+B21</f>
        <v>15477.449263</v>
      </c>
      <c r="C22" s="74" t="e">
        <f>C16+C21</f>
        <v>#REF!</v>
      </c>
      <c r="D22" s="75">
        <v>15328.58820199</v>
      </c>
      <c r="E22" s="73">
        <f>E16+E21</f>
        <v>1586.399096</v>
      </c>
      <c r="F22" s="73">
        <v>1558.14728</v>
      </c>
      <c r="G22" s="73">
        <f>G16+G21</f>
        <v>36.516147</v>
      </c>
      <c r="H22" s="73">
        <v>0</v>
      </c>
      <c r="I22" s="96"/>
      <c r="J22" s="96"/>
      <c r="K22" s="97"/>
      <c r="L22" s="73">
        <v>6324.968165</v>
      </c>
      <c r="M22" s="73">
        <v>6239.21369893</v>
      </c>
      <c r="N22" s="73">
        <f t="shared" si="0"/>
        <v>-85.7544660700005</v>
      </c>
      <c r="O22" s="98">
        <v>561.33333334</v>
      </c>
      <c r="P22" s="98">
        <v>568.75</v>
      </c>
      <c r="Q22" s="121">
        <f t="shared" si="1"/>
        <v>7.41666666000003</v>
      </c>
      <c r="R22" s="122">
        <f t="shared" si="2"/>
        <v>-0.29771194947139</v>
      </c>
      <c r="S22" s="96">
        <f>L22/B22</f>
        <v>0.40865701172869</v>
      </c>
      <c r="T22" s="96">
        <f>M22/D22</f>
        <v>0.407031203181517</v>
      </c>
      <c r="U22" s="96">
        <f>T22-S22</f>
        <v>-0.00162580854717304</v>
      </c>
      <c r="V22" s="73">
        <v>8503.701191</v>
      </c>
      <c r="W22" s="73">
        <v>8016.31802233</v>
      </c>
      <c r="X22" s="73">
        <f>X16+X21</f>
        <v>34.831346</v>
      </c>
      <c r="Y22" s="73">
        <v>15.54</v>
      </c>
      <c r="Z22" s="73">
        <f>Z16+Z21</f>
        <v>3.622549</v>
      </c>
      <c r="AA22" s="73">
        <v>0</v>
      </c>
      <c r="AB22" s="73">
        <f>AB16+AB21</f>
        <v>-942.926539</v>
      </c>
      <c r="AC22" s="74" t="e">
        <f>AC16+AC21</f>
        <v>#REF!</v>
      </c>
      <c r="AD22" s="75">
        <v>-469.55079927</v>
      </c>
      <c r="AE22" s="127"/>
      <c r="AF22" s="128"/>
    </row>
    <row r="23" hidden="1" outlineLevel="2" spans="1:32">
      <c r="A23" s="64" t="s">
        <v>117</v>
      </c>
      <c r="B23" s="18">
        <v>0</v>
      </c>
      <c r="C23" s="18"/>
      <c r="D23" s="18">
        <v>0</v>
      </c>
      <c r="E23" s="18">
        <v>0</v>
      </c>
      <c r="F23" s="18">
        <v>0</v>
      </c>
      <c r="G23" s="18">
        <v>0</v>
      </c>
      <c r="H23" s="18">
        <v>0</v>
      </c>
      <c r="I23" s="88" t="s">
        <v>29</v>
      </c>
      <c r="J23" s="88" t="s">
        <v>29</v>
      </c>
      <c r="K23" s="88" t="s">
        <v>29</v>
      </c>
      <c r="L23" s="18">
        <v>129.661171</v>
      </c>
      <c r="M23" s="18">
        <v>171.48484461</v>
      </c>
      <c r="N23" s="18">
        <f t="shared" si="0"/>
        <v>41.82367361</v>
      </c>
      <c r="O23" s="89">
        <v>6.83333333</v>
      </c>
      <c r="P23" s="89">
        <v>7.75</v>
      </c>
      <c r="Q23" s="113">
        <f t="shared" si="1"/>
        <v>0.91666667</v>
      </c>
      <c r="R23" s="114">
        <f t="shared" si="2"/>
        <v>3.15227120241984</v>
      </c>
      <c r="S23" s="88" t="s">
        <v>29</v>
      </c>
      <c r="T23" s="88" t="s">
        <v>29</v>
      </c>
      <c r="U23" s="88" t="s">
        <v>29</v>
      </c>
      <c r="V23" s="18">
        <v>17.386479</v>
      </c>
      <c r="W23" s="18">
        <v>23.9581</v>
      </c>
      <c r="X23" s="18">
        <v>2.009091</v>
      </c>
      <c r="Y23" s="18">
        <v>0</v>
      </c>
      <c r="Z23" s="18">
        <v>0.005</v>
      </c>
      <c r="AA23" s="18">
        <v>0</v>
      </c>
      <c r="AB23" s="18">
        <v>-145.043559</v>
      </c>
      <c r="AC23" s="18"/>
      <c r="AD23" s="18">
        <v>-195.44294461</v>
      </c>
      <c r="AE23" s="127"/>
      <c r="AF23" s="128"/>
    </row>
    <row r="24" hidden="1" outlineLevel="2" spans="1:32">
      <c r="A24" s="65" t="s">
        <v>225</v>
      </c>
      <c r="B24" s="66">
        <v>21.325659</v>
      </c>
      <c r="C24" s="66"/>
      <c r="D24" s="66">
        <v>30.5</v>
      </c>
      <c r="E24" s="66">
        <v>0</v>
      </c>
      <c r="F24" s="66">
        <v>0</v>
      </c>
      <c r="G24" s="66">
        <v>0</v>
      </c>
      <c r="H24" s="66">
        <v>0</v>
      </c>
      <c r="I24" s="90" t="s">
        <v>29</v>
      </c>
      <c r="J24" s="90" t="s">
        <v>29</v>
      </c>
      <c r="K24" s="90" t="s">
        <v>29</v>
      </c>
      <c r="L24" s="66">
        <v>61.337628</v>
      </c>
      <c r="M24" s="66">
        <v>119.9327817</v>
      </c>
      <c r="N24" s="66">
        <f t="shared" si="0"/>
        <v>58.5951537</v>
      </c>
      <c r="O24" s="91">
        <v>3.41666667</v>
      </c>
      <c r="P24" s="91">
        <v>5.16666666666667</v>
      </c>
      <c r="Q24" s="115">
        <f t="shared" si="1"/>
        <v>1.74999999666667</v>
      </c>
      <c r="R24" s="116">
        <f t="shared" si="2"/>
        <v>5.26031998777423</v>
      </c>
      <c r="S24" s="90">
        <f>L24/B24</f>
        <v>2.87623599345746</v>
      </c>
      <c r="T24" s="90">
        <f>M24/D24</f>
        <v>3.93222235081967</v>
      </c>
      <c r="U24" s="90">
        <f>T24-S24</f>
        <v>1.05598635736221</v>
      </c>
      <c r="V24" s="66">
        <v>17.454479</v>
      </c>
      <c r="W24" s="66">
        <v>82.814676</v>
      </c>
      <c r="X24" s="66">
        <v>0</v>
      </c>
      <c r="Y24" s="66">
        <v>0</v>
      </c>
      <c r="Z24" s="66">
        <v>0</v>
      </c>
      <c r="AA24" s="66">
        <v>0</v>
      </c>
      <c r="AB24" s="66">
        <v>-57.466448</v>
      </c>
      <c r="AC24" s="66"/>
      <c r="AD24" s="66">
        <v>-172.2474577</v>
      </c>
      <c r="AE24" s="127"/>
      <c r="AF24" s="128"/>
    </row>
    <row r="25" hidden="1" outlineLevel="2" spans="1:32">
      <c r="A25" s="64" t="s">
        <v>120</v>
      </c>
      <c r="B25" s="18">
        <v>0.989558999999999</v>
      </c>
      <c r="C25" s="18"/>
      <c r="D25" s="18">
        <v>0</v>
      </c>
      <c r="E25" s="18">
        <v>0</v>
      </c>
      <c r="F25" s="18">
        <v>0</v>
      </c>
      <c r="G25" s="18">
        <v>3.526547</v>
      </c>
      <c r="H25" s="18">
        <v>0</v>
      </c>
      <c r="I25" s="88">
        <v>-2.56375617825719</v>
      </c>
      <c r="J25" s="88" t="s">
        <v>29</v>
      </c>
      <c r="K25" s="88" t="s">
        <v>29</v>
      </c>
      <c r="L25" s="18">
        <v>566.364269</v>
      </c>
      <c r="M25" s="18">
        <v>399.58342488</v>
      </c>
      <c r="N25" s="18">
        <f t="shared" si="0"/>
        <v>-166.78084412</v>
      </c>
      <c r="O25" s="89">
        <v>11.66666667</v>
      </c>
      <c r="P25" s="89">
        <v>14</v>
      </c>
      <c r="Q25" s="113">
        <f t="shared" si="1"/>
        <v>2.33333333</v>
      </c>
      <c r="R25" s="114">
        <f t="shared" si="2"/>
        <v>-20.0038355518441</v>
      </c>
      <c r="S25" s="88">
        <f>L25/B25</f>
        <v>572.3400716885</v>
      </c>
      <c r="T25" s="88" t="s">
        <v>29</v>
      </c>
      <c r="U25" s="88" t="s">
        <v>29</v>
      </c>
      <c r="V25" s="18">
        <v>-443.099329</v>
      </c>
      <c r="W25" s="18">
        <v>-170.19618538</v>
      </c>
      <c r="X25" s="18">
        <v>0</v>
      </c>
      <c r="Y25" s="18">
        <v>0</v>
      </c>
      <c r="Z25" s="18">
        <v>0</v>
      </c>
      <c r="AA25" s="18">
        <v>0</v>
      </c>
      <c r="AB25" s="18">
        <v>-125.801928</v>
      </c>
      <c r="AC25" s="18"/>
      <c r="AD25" s="18">
        <v>-229.3872395</v>
      </c>
      <c r="AE25" s="127"/>
      <c r="AF25" s="128"/>
    </row>
    <row r="26" hidden="1" outlineLevel="2" spans="1:32">
      <c r="A26" s="65" t="s">
        <v>119</v>
      </c>
      <c r="B26" s="66">
        <v>0</v>
      </c>
      <c r="C26" s="66"/>
      <c r="D26" s="66">
        <v>0</v>
      </c>
      <c r="E26" s="66">
        <v>0</v>
      </c>
      <c r="F26" s="66">
        <v>0</v>
      </c>
      <c r="G26" s="66">
        <v>0</v>
      </c>
      <c r="H26" s="66">
        <v>0</v>
      </c>
      <c r="I26" s="90" t="s">
        <v>29</v>
      </c>
      <c r="J26" s="90" t="s">
        <v>29</v>
      </c>
      <c r="K26" s="90" t="s">
        <v>29</v>
      </c>
      <c r="L26" s="66">
        <v>104.750392</v>
      </c>
      <c r="M26" s="66">
        <v>120.62797616</v>
      </c>
      <c r="N26" s="66">
        <f t="shared" si="0"/>
        <v>15.87758416</v>
      </c>
      <c r="O26" s="91">
        <v>4</v>
      </c>
      <c r="P26" s="91">
        <v>4</v>
      </c>
      <c r="Q26" s="115">
        <f t="shared" si="1"/>
        <v>0</v>
      </c>
      <c r="R26" s="116">
        <f t="shared" si="2"/>
        <v>3.96939604</v>
      </c>
      <c r="S26" s="90" t="s">
        <v>29</v>
      </c>
      <c r="T26" s="90" t="s">
        <v>29</v>
      </c>
      <c r="U26" s="90" t="s">
        <v>29</v>
      </c>
      <c r="V26" s="66">
        <v>10.029916</v>
      </c>
      <c r="W26" s="66">
        <v>49.696855</v>
      </c>
      <c r="X26" s="66">
        <v>0</v>
      </c>
      <c r="Y26" s="66">
        <v>0</v>
      </c>
      <c r="Z26" s="66">
        <v>0</v>
      </c>
      <c r="AA26" s="66">
        <v>0</v>
      </c>
      <c r="AB26" s="66">
        <v>-114.780308</v>
      </c>
      <c r="AC26" s="66"/>
      <c r="AD26" s="66">
        <v>-170.32483116</v>
      </c>
      <c r="AE26" s="127"/>
      <c r="AF26" s="128"/>
    </row>
    <row r="27" hidden="1" outlineLevel="2" spans="1:32">
      <c r="A27" s="64" t="s">
        <v>118</v>
      </c>
      <c r="B27" s="18">
        <v>0</v>
      </c>
      <c r="C27" s="18"/>
      <c r="D27" s="18">
        <v>0</v>
      </c>
      <c r="E27" s="18">
        <v>0</v>
      </c>
      <c r="F27" s="18">
        <v>0</v>
      </c>
      <c r="G27" s="18">
        <v>0</v>
      </c>
      <c r="H27" s="18">
        <v>0</v>
      </c>
      <c r="I27" s="88" t="s">
        <v>29</v>
      </c>
      <c r="J27" s="88" t="s">
        <v>29</v>
      </c>
      <c r="K27" s="88" t="s">
        <v>29</v>
      </c>
      <c r="L27" s="18">
        <v>175.302539</v>
      </c>
      <c r="M27" s="18">
        <v>225.72231828</v>
      </c>
      <c r="N27" s="18">
        <f t="shared" si="0"/>
        <v>50.41977928</v>
      </c>
      <c r="O27" s="89">
        <v>9.75</v>
      </c>
      <c r="P27" s="89">
        <v>12.6666666666667</v>
      </c>
      <c r="Q27" s="113">
        <f t="shared" si="1"/>
        <v>2.9166666666667</v>
      </c>
      <c r="R27" s="114">
        <f t="shared" si="2"/>
        <v>-0.159564567638373</v>
      </c>
      <c r="S27" s="88" t="s">
        <v>29</v>
      </c>
      <c r="T27" s="88" t="s">
        <v>29</v>
      </c>
      <c r="U27" s="88" t="s">
        <v>29</v>
      </c>
      <c r="V27" s="18">
        <v>13.435421</v>
      </c>
      <c r="W27" s="18">
        <v>35.685576</v>
      </c>
      <c r="X27" s="18">
        <v>0</v>
      </c>
      <c r="Y27" s="18">
        <v>0</v>
      </c>
      <c r="Z27" s="18">
        <v>0</v>
      </c>
      <c r="AA27" s="18">
        <v>0</v>
      </c>
      <c r="AB27" s="18">
        <v>-188.73796</v>
      </c>
      <c r="AC27" s="18"/>
      <c r="AD27" s="18">
        <v>-261.40789428</v>
      </c>
      <c r="AE27" s="127"/>
      <c r="AF27" s="128"/>
    </row>
    <row r="28" hidden="1" outlineLevel="2" spans="1:32">
      <c r="A28" s="65" t="s">
        <v>116</v>
      </c>
      <c r="B28" s="66">
        <v>0</v>
      </c>
      <c r="C28" s="66"/>
      <c r="D28" s="66">
        <v>0</v>
      </c>
      <c r="E28" s="66">
        <v>0</v>
      </c>
      <c r="F28" s="66">
        <v>0</v>
      </c>
      <c r="G28" s="66">
        <v>0</v>
      </c>
      <c r="H28" s="66">
        <v>0</v>
      </c>
      <c r="I28" s="90" t="s">
        <v>29</v>
      </c>
      <c r="J28" s="90" t="s">
        <v>29</v>
      </c>
      <c r="K28" s="90" t="s">
        <v>29</v>
      </c>
      <c r="L28" s="66">
        <v>98.648562</v>
      </c>
      <c r="M28" s="66">
        <v>151.6477272</v>
      </c>
      <c r="N28" s="66">
        <f t="shared" si="0"/>
        <v>52.9991652</v>
      </c>
      <c r="O28" s="91">
        <v>7.16666667</v>
      </c>
      <c r="P28" s="91">
        <v>8.33333333333333</v>
      </c>
      <c r="Q28" s="115">
        <f t="shared" si="1"/>
        <v>1.16666666333333</v>
      </c>
      <c r="R28" s="116">
        <f t="shared" si="2"/>
        <v>4.43281164249531</v>
      </c>
      <c r="S28" s="90" t="s">
        <v>29</v>
      </c>
      <c r="T28" s="90" t="s">
        <v>29</v>
      </c>
      <c r="U28" s="90" t="s">
        <v>29</v>
      </c>
      <c r="V28" s="66">
        <v>137.1902</v>
      </c>
      <c r="W28" s="66">
        <v>106.907116</v>
      </c>
      <c r="X28" s="66">
        <v>0.285573</v>
      </c>
      <c r="Y28" s="66">
        <v>0</v>
      </c>
      <c r="Z28" s="66">
        <v>0</v>
      </c>
      <c r="AA28" s="66">
        <v>0</v>
      </c>
      <c r="AB28" s="66">
        <v>-235.553189</v>
      </c>
      <c r="AC28" s="66"/>
      <c r="AD28" s="66">
        <v>-258.5548432</v>
      </c>
      <c r="AE28" s="127"/>
      <c r="AF28" s="128"/>
    </row>
    <row r="29" hidden="1" outlineLevel="2" spans="1:32">
      <c r="A29" s="64" t="s">
        <v>226</v>
      </c>
      <c r="B29" s="18">
        <v>0</v>
      </c>
      <c r="C29" s="18"/>
      <c r="D29" s="18">
        <v>581.52</v>
      </c>
      <c r="E29" s="18">
        <v>-21.177769</v>
      </c>
      <c r="F29" s="18">
        <v>0</v>
      </c>
      <c r="G29" s="18">
        <v>0</v>
      </c>
      <c r="H29" s="18">
        <v>0</v>
      </c>
      <c r="I29" s="88" t="s">
        <v>29</v>
      </c>
      <c r="J29" s="88" t="s">
        <v>29</v>
      </c>
      <c r="K29" s="88" t="s">
        <v>29</v>
      </c>
      <c r="L29" s="18">
        <v>206.664306</v>
      </c>
      <c r="M29" s="18">
        <v>530.38746428</v>
      </c>
      <c r="N29" s="18">
        <f t="shared" si="0"/>
        <v>323.72315828</v>
      </c>
      <c r="O29" s="89">
        <v>3.83333333</v>
      </c>
      <c r="P29" s="89">
        <v>4</v>
      </c>
      <c r="Q29" s="113">
        <f t="shared" si="1"/>
        <v>0.16666667</v>
      </c>
      <c r="R29" s="114">
        <f t="shared" si="2"/>
        <v>78.6844383709457</v>
      </c>
      <c r="S29" s="88" t="s">
        <v>29</v>
      </c>
      <c r="T29" s="88">
        <f>M29/D29</f>
        <v>0.912070890562663</v>
      </c>
      <c r="U29" s="88" t="s">
        <v>29</v>
      </c>
      <c r="V29" s="18">
        <v>-538.810075</v>
      </c>
      <c r="W29" s="18">
        <v>110.148112</v>
      </c>
      <c r="X29" s="18">
        <v>0</v>
      </c>
      <c r="Y29" s="18">
        <v>0</v>
      </c>
      <c r="Z29" s="18">
        <v>0.12734</v>
      </c>
      <c r="AA29" s="18">
        <v>0</v>
      </c>
      <c r="AB29" s="18">
        <v>353.196198</v>
      </c>
      <c r="AC29" s="18"/>
      <c r="AD29" s="18">
        <v>-59.01557628</v>
      </c>
      <c r="AE29" s="127"/>
      <c r="AF29" s="128"/>
    </row>
    <row r="30" hidden="1" outlineLevel="2" spans="1:32">
      <c r="A30" s="65" t="s">
        <v>125</v>
      </c>
      <c r="B30" s="66">
        <v>8.113208</v>
      </c>
      <c r="C30" s="66"/>
      <c r="D30" s="66">
        <v>30.66037733</v>
      </c>
      <c r="E30" s="66">
        <v>0</v>
      </c>
      <c r="F30" s="66">
        <v>0</v>
      </c>
      <c r="G30" s="66">
        <v>0</v>
      </c>
      <c r="H30" s="66">
        <v>0</v>
      </c>
      <c r="I30" s="90" t="s">
        <v>29</v>
      </c>
      <c r="J30" s="90" t="s">
        <v>29</v>
      </c>
      <c r="K30" s="90" t="s">
        <v>29</v>
      </c>
      <c r="L30" s="66">
        <v>0</v>
      </c>
      <c r="M30" s="66">
        <v>0</v>
      </c>
      <c r="N30" s="66">
        <f t="shared" si="0"/>
        <v>0</v>
      </c>
      <c r="O30" s="91">
        <v>0</v>
      </c>
      <c r="P30" s="91">
        <v>0</v>
      </c>
      <c r="Q30" s="115">
        <f t="shared" si="1"/>
        <v>0</v>
      </c>
      <c r="R30" s="116" t="str">
        <f t="shared" si="2"/>
        <v>/</v>
      </c>
      <c r="S30" s="90">
        <f>L30/B30</f>
        <v>0</v>
      </c>
      <c r="T30" s="90">
        <f>M30/D30</f>
        <v>0</v>
      </c>
      <c r="U30" s="90">
        <f>T30-S30</f>
        <v>0</v>
      </c>
      <c r="V30" s="66">
        <v>0</v>
      </c>
      <c r="W30" s="66">
        <v>0</v>
      </c>
      <c r="X30" s="66">
        <v>0</v>
      </c>
      <c r="Y30" s="66">
        <v>0</v>
      </c>
      <c r="Z30" s="66">
        <v>0</v>
      </c>
      <c r="AA30" s="66">
        <v>0</v>
      </c>
      <c r="AB30" s="66">
        <v>8.113208</v>
      </c>
      <c r="AC30" s="66"/>
      <c r="AD30" s="66">
        <v>30.66037733</v>
      </c>
      <c r="AE30" s="127"/>
      <c r="AF30" s="128"/>
    </row>
    <row r="31" hidden="1" outlineLevel="2" spans="1:32">
      <c r="A31" s="64" t="s">
        <v>121</v>
      </c>
      <c r="B31" s="18">
        <v>0</v>
      </c>
      <c r="C31" s="18"/>
      <c r="D31" s="18">
        <v>0</v>
      </c>
      <c r="E31" s="18">
        <v>0</v>
      </c>
      <c r="F31" s="18">
        <v>0</v>
      </c>
      <c r="G31" s="18">
        <v>0</v>
      </c>
      <c r="H31" s="18">
        <v>0</v>
      </c>
      <c r="I31" s="88" t="s">
        <v>29</v>
      </c>
      <c r="J31" s="88" t="s">
        <v>29</v>
      </c>
      <c r="K31" s="88" t="s">
        <v>29</v>
      </c>
      <c r="L31" s="18">
        <v>237.432738</v>
      </c>
      <c r="M31" s="18">
        <v>258.66807887</v>
      </c>
      <c r="N31" s="18">
        <f t="shared" si="0"/>
        <v>21.23534087</v>
      </c>
      <c r="O31" s="89">
        <v>10.83333333</v>
      </c>
      <c r="P31" s="89">
        <v>10.4166666666667</v>
      </c>
      <c r="Q31" s="113">
        <f t="shared" si="1"/>
        <v>-0.4166666633333</v>
      </c>
      <c r="R31" s="114">
        <f t="shared" si="2"/>
        <v>2.91526744169935</v>
      </c>
      <c r="S31" s="88" t="s">
        <v>29</v>
      </c>
      <c r="T31" s="88" t="s">
        <v>29</v>
      </c>
      <c r="U31" s="88" t="s">
        <v>29</v>
      </c>
      <c r="V31" s="18">
        <v>35.720483</v>
      </c>
      <c r="W31" s="18">
        <v>49.823224</v>
      </c>
      <c r="X31" s="18">
        <v>0</v>
      </c>
      <c r="Y31" s="18">
        <v>0</v>
      </c>
      <c r="Z31" s="18">
        <v>0</v>
      </c>
      <c r="AA31" s="18">
        <v>0</v>
      </c>
      <c r="AB31" s="18">
        <v>-273.153221</v>
      </c>
      <c r="AC31" s="18"/>
      <c r="AD31" s="18">
        <v>-308.49130287</v>
      </c>
      <c r="AE31" s="127"/>
      <c r="AF31" s="128"/>
    </row>
    <row r="32" ht="16.2" collapsed="1" spans="1:32">
      <c r="A32" s="69" t="s">
        <v>227</v>
      </c>
      <c r="B32" s="70">
        <v>30.428426</v>
      </c>
      <c r="C32" s="71" t="e">
        <f>469+#REF!+#REF!</f>
        <v>#REF!</v>
      </c>
      <c r="D32" s="70">
        <v>642.68037733</v>
      </c>
      <c r="E32" s="70">
        <v>-21.177769</v>
      </c>
      <c r="F32" s="70">
        <v>0</v>
      </c>
      <c r="G32" s="70">
        <v>3.526547</v>
      </c>
      <c r="H32" s="70">
        <v>0</v>
      </c>
      <c r="I32" s="94">
        <v>1.58008988042957</v>
      </c>
      <c r="J32" s="94" t="s">
        <v>29</v>
      </c>
      <c r="K32" s="99" t="s">
        <v>29</v>
      </c>
      <c r="L32" s="70">
        <v>1580.161605</v>
      </c>
      <c r="M32" s="70">
        <v>1978.05461598</v>
      </c>
      <c r="N32" s="70">
        <f t="shared" si="0"/>
        <v>397.89301098</v>
      </c>
      <c r="O32" s="95">
        <v>57.5</v>
      </c>
      <c r="P32" s="95">
        <v>66.3333333333333</v>
      </c>
      <c r="Q32" s="119">
        <f t="shared" si="1"/>
        <v>8.8333333333333</v>
      </c>
      <c r="R32" s="120">
        <f t="shared" si="2"/>
        <v>2.33884744256502</v>
      </c>
      <c r="S32" s="94">
        <f t="shared" ref="S32:S42" si="6">L32/B32</f>
        <v>51.9304417849283</v>
      </c>
      <c r="T32" s="94">
        <f>M32/D32</f>
        <v>3.07782015097112</v>
      </c>
      <c r="U32" s="94">
        <f>T32-S32</f>
        <v>-48.8526216339572</v>
      </c>
      <c r="V32" s="70">
        <v>-750.692426</v>
      </c>
      <c r="W32" s="70">
        <v>288.83747362</v>
      </c>
      <c r="X32" s="70">
        <v>2.294664</v>
      </c>
      <c r="Y32" s="70">
        <v>0</v>
      </c>
      <c r="Z32" s="70">
        <v>0.13234</v>
      </c>
      <c r="AA32" s="70">
        <v>0</v>
      </c>
      <c r="AB32" s="70">
        <v>-779.227207</v>
      </c>
      <c r="AC32" s="71" t="e">
        <f>-1434.87266442485+#REF!+#REF!</f>
        <v>#REF!</v>
      </c>
      <c r="AD32" s="70">
        <v>-1624.21171227</v>
      </c>
      <c r="AE32" s="127"/>
      <c r="AF32" s="128"/>
    </row>
    <row r="33" hidden="1" outlineLevel="2" spans="1:32">
      <c r="A33" s="64" t="s">
        <v>50</v>
      </c>
      <c r="B33" s="18">
        <v>6108.170386</v>
      </c>
      <c r="C33" s="18"/>
      <c r="D33" s="18">
        <v>5936.7915339</v>
      </c>
      <c r="E33" s="18">
        <v>3.783671</v>
      </c>
      <c r="F33" s="18">
        <v>13</v>
      </c>
      <c r="G33" s="18">
        <v>5265.432085</v>
      </c>
      <c r="H33" s="18">
        <v>5097.38471914</v>
      </c>
      <c r="I33" s="88">
        <v>0.13734957883999</v>
      </c>
      <c r="J33" s="88">
        <v>0.139200915181389</v>
      </c>
      <c r="K33" s="88" t="s">
        <v>29</v>
      </c>
      <c r="L33" s="18">
        <v>248.074605</v>
      </c>
      <c r="M33" s="18">
        <v>314.5839334</v>
      </c>
      <c r="N33" s="18">
        <f t="shared" si="0"/>
        <v>66.5093284</v>
      </c>
      <c r="O33" s="89">
        <v>35.75</v>
      </c>
      <c r="P33" s="89">
        <v>43</v>
      </c>
      <c r="Q33" s="113">
        <f t="shared" si="1"/>
        <v>7.25</v>
      </c>
      <c r="R33" s="114">
        <f t="shared" si="2"/>
        <v>0.376755637697187</v>
      </c>
      <c r="S33" s="88">
        <f t="shared" si="6"/>
        <v>0.0406135699109819</v>
      </c>
      <c r="T33" s="88">
        <f>M33/D33</f>
        <v>0.0529888798694845</v>
      </c>
      <c r="U33" s="88">
        <f>T33-S33</f>
        <v>0.0123753099585027</v>
      </c>
      <c r="V33" s="18">
        <v>237.309383</v>
      </c>
      <c r="W33" s="18">
        <v>297.52011396</v>
      </c>
      <c r="X33" s="18">
        <v>3.559089</v>
      </c>
      <c r="Y33" s="18">
        <v>0</v>
      </c>
      <c r="Z33" s="18">
        <v>0.193054</v>
      </c>
      <c r="AA33" s="18">
        <v>3</v>
      </c>
      <c r="AB33" s="18">
        <v>356.936677000001</v>
      </c>
      <c r="AC33" s="18"/>
      <c r="AD33" s="18">
        <v>211.3027674</v>
      </c>
      <c r="AE33" s="127"/>
      <c r="AF33" s="128"/>
    </row>
    <row r="34" hidden="1" outlineLevel="2" spans="1:32">
      <c r="A34" s="65" t="s">
        <v>58</v>
      </c>
      <c r="B34" s="66">
        <v>2538.067411</v>
      </c>
      <c r="C34" s="66"/>
      <c r="D34" s="66">
        <v>4713.166984</v>
      </c>
      <c r="E34" s="66">
        <v>1.3836</v>
      </c>
      <c r="F34" s="66">
        <v>0</v>
      </c>
      <c r="G34" s="66">
        <v>2072.447521</v>
      </c>
      <c r="H34" s="66">
        <v>3657.5444126</v>
      </c>
      <c r="I34" s="90">
        <v>0.182909361661553</v>
      </c>
      <c r="J34" s="90">
        <v>0.223973089640908</v>
      </c>
      <c r="K34" s="90" t="s">
        <v>29</v>
      </c>
      <c r="L34" s="66">
        <v>121.412975</v>
      </c>
      <c r="M34" s="66">
        <v>279.48758908</v>
      </c>
      <c r="N34" s="66">
        <f t="shared" si="0"/>
        <v>158.07461408</v>
      </c>
      <c r="O34" s="91">
        <v>21.9999999966667</v>
      </c>
      <c r="P34" s="91">
        <v>38</v>
      </c>
      <c r="Q34" s="115">
        <f t="shared" si="1"/>
        <v>16.0000000033333</v>
      </c>
      <c r="R34" s="116">
        <f t="shared" si="2"/>
        <v>1.83616496299158</v>
      </c>
      <c r="S34" s="90">
        <f t="shared" si="6"/>
        <v>0.0478367810381219</v>
      </c>
      <c r="T34" s="90">
        <f>M34/D34</f>
        <v>0.0592993182776653</v>
      </c>
      <c r="U34" s="90">
        <f>T34-S34</f>
        <v>0.0114625372395434</v>
      </c>
      <c r="V34" s="66">
        <v>264.199079</v>
      </c>
      <c r="W34" s="66">
        <v>543.13145796</v>
      </c>
      <c r="X34" s="66">
        <v>0</v>
      </c>
      <c r="Y34" s="66">
        <v>0</v>
      </c>
      <c r="Z34" s="66">
        <v>0.013994</v>
      </c>
      <c r="AA34" s="66">
        <v>0</v>
      </c>
      <c r="AB34" s="66">
        <v>78.6102419999997</v>
      </c>
      <c r="AC34" s="66"/>
      <c r="AD34" s="66">
        <v>233.00352436</v>
      </c>
      <c r="AE34" s="127"/>
      <c r="AF34" s="128"/>
    </row>
    <row r="35" hidden="1" outlineLevel="2" spans="1:32">
      <c r="A35" s="64" t="s">
        <v>57</v>
      </c>
      <c r="B35" s="18">
        <v>1512.484333</v>
      </c>
      <c r="C35" s="18"/>
      <c r="D35" s="18">
        <v>4860.036</v>
      </c>
      <c r="E35" s="18">
        <v>0</v>
      </c>
      <c r="F35" s="18">
        <v>18</v>
      </c>
      <c r="G35" s="18">
        <v>1228.338221</v>
      </c>
      <c r="H35" s="18">
        <v>3839.42844</v>
      </c>
      <c r="I35" s="88">
        <v>0.187867144009617</v>
      </c>
      <c r="J35" s="88">
        <v>0.206296323730935</v>
      </c>
      <c r="K35" s="88" t="s">
        <v>29</v>
      </c>
      <c r="L35" s="18">
        <v>81.643579</v>
      </c>
      <c r="M35" s="18">
        <v>339.66493304</v>
      </c>
      <c r="N35" s="18">
        <f t="shared" si="0"/>
        <v>258.02135404</v>
      </c>
      <c r="O35" s="89">
        <v>16.08333333</v>
      </c>
      <c r="P35" s="89">
        <v>50</v>
      </c>
      <c r="Q35" s="113">
        <f t="shared" si="1"/>
        <v>33.91666667</v>
      </c>
      <c r="R35" s="114">
        <f t="shared" si="2"/>
        <v>1.71701395508471</v>
      </c>
      <c r="S35" s="88">
        <f t="shared" si="6"/>
        <v>0.053979784926473</v>
      </c>
      <c r="T35" s="88">
        <f>M35/D35</f>
        <v>0.0698893862185383</v>
      </c>
      <c r="U35" s="88">
        <f>T35-S35</f>
        <v>0.0159096012920653</v>
      </c>
      <c r="V35" s="18">
        <v>95.203139</v>
      </c>
      <c r="W35" s="18">
        <v>418.374622</v>
      </c>
      <c r="X35" s="18">
        <v>0.1</v>
      </c>
      <c r="Y35" s="18">
        <v>0</v>
      </c>
      <c r="Z35" s="18">
        <v>0</v>
      </c>
      <c r="AA35" s="18">
        <v>0</v>
      </c>
      <c r="AB35" s="18">
        <v>107.399394</v>
      </c>
      <c r="AC35" s="18"/>
      <c r="AD35" s="18">
        <v>244.56800496</v>
      </c>
      <c r="AE35" s="127"/>
      <c r="AF35" s="128"/>
    </row>
    <row r="36" hidden="1" outlineLevel="2" spans="1:32">
      <c r="A36" s="65" t="s">
        <v>228</v>
      </c>
      <c r="B36" s="66">
        <v>50.373451</v>
      </c>
      <c r="C36" s="66"/>
      <c r="D36" s="66">
        <v>0</v>
      </c>
      <c r="E36" s="66">
        <v>0</v>
      </c>
      <c r="F36" s="66">
        <v>0</v>
      </c>
      <c r="G36" s="66">
        <v>33.359292</v>
      </c>
      <c r="H36" s="66">
        <v>0</v>
      </c>
      <c r="I36" s="90">
        <v>0.337760440514588</v>
      </c>
      <c r="J36" s="90" t="s">
        <v>29</v>
      </c>
      <c r="K36" s="90" t="s">
        <v>29</v>
      </c>
      <c r="L36" s="66">
        <v>0</v>
      </c>
      <c r="M36" s="66">
        <v>0</v>
      </c>
      <c r="N36" s="66">
        <f t="shared" si="0"/>
        <v>0</v>
      </c>
      <c r="O36" s="91">
        <v>0</v>
      </c>
      <c r="P36" s="91">
        <v>0</v>
      </c>
      <c r="Q36" s="115">
        <f t="shared" si="1"/>
        <v>0</v>
      </c>
      <c r="R36" s="116" t="str">
        <f t="shared" si="2"/>
        <v>/</v>
      </c>
      <c r="S36" s="90">
        <f t="shared" si="6"/>
        <v>0</v>
      </c>
      <c r="T36" s="90" t="s">
        <v>29</v>
      </c>
      <c r="U36" s="90" t="s">
        <v>29</v>
      </c>
      <c r="V36" s="66">
        <v>0</v>
      </c>
      <c r="W36" s="66">
        <v>0</v>
      </c>
      <c r="X36" s="66">
        <v>0</v>
      </c>
      <c r="Y36" s="66">
        <v>0</v>
      </c>
      <c r="Z36" s="66">
        <v>0</v>
      </c>
      <c r="AA36" s="66">
        <v>0</v>
      </c>
      <c r="AB36" s="66">
        <v>17.014159</v>
      </c>
      <c r="AC36" s="66"/>
      <c r="AD36" s="66">
        <v>0</v>
      </c>
      <c r="AE36" s="127"/>
      <c r="AF36" s="128"/>
    </row>
    <row r="37" hidden="1" outlineLevel="2" spans="1:32">
      <c r="A37" s="64" t="s">
        <v>51</v>
      </c>
      <c r="B37" s="18">
        <v>869.482943</v>
      </c>
      <c r="C37" s="18"/>
      <c r="D37" s="18">
        <v>858.9297</v>
      </c>
      <c r="E37" s="18">
        <v>552.274546</v>
      </c>
      <c r="F37" s="18">
        <v>561.96023436</v>
      </c>
      <c r="G37" s="18">
        <v>0</v>
      </c>
      <c r="H37" s="18">
        <v>0</v>
      </c>
      <c r="I37" s="88">
        <v>0.364824174589932</v>
      </c>
      <c r="J37" s="88">
        <v>0.34574362213811</v>
      </c>
      <c r="K37" s="88" t="s">
        <v>29</v>
      </c>
      <c r="L37" s="18">
        <v>203.41373</v>
      </c>
      <c r="M37" s="18">
        <v>190.3606806</v>
      </c>
      <c r="N37" s="18">
        <f t="shared" si="0"/>
        <v>-13.0530494</v>
      </c>
      <c r="O37" s="89">
        <v>38.66666667</v>
      </c>
      <c r="P37" s="89">
        <v>38</v>
      </c>
      <c r="Q37" s="113">
        <f t="shared" si="1"/>
        <v>-0.666666669999998</v>
      </c>
      <c r="R37" s="114">
        <f t="shared" si="2"/>
        <v>-0.251208318602753</v>
      </c>
      <c r="S37" s="88">
        <f t="shared" si="6"/>
        <v>0.233947924611558</v>
      </c>
      <c r="T37" s="88">
        <f>M37/D37</f>
        <v>0.22162544920731</v>
      </c>
      <c r="U37" s="88">
        <f>T37-S37</f>
        <v>-0.0123224754042485</v>
      </c>
      <c r="V37" s="18">
        <v>45.739099</v>
      </c>
      <c r="W37" s="18">
        <v>71.62268</v>
      </c>
      <c r="X37" s="18">
        <v>2.355586</v>
      </c>
      <c r="Y37" s="18">
        <v>0</v>
      </c>
      <c r="Z37" s="18">
        <v>0</v>
      </c>
      <c r="AA37" s="18">
        <v>0</v>
      </c>
      <c r="AB37" s="18">
        <v>70.411154</v>
      </c>
      <c r="AC37" s="18"/>
      <c r="AD37" s="18">
        <v>34.9861050400001</v>
      </c>
      <c r="AE37" s="127"/>
      <c r="AF37" s="128"/>
    </row>
    <row r="38" hidden="1" outlineLevel="2" spans="1:32">
      <c r="A38" s="65" t="s">
        <v>54</v>
      </c>
      <c r="B38" s="66">
        <v>423.644352</v>
      </c>
      <c r="C38" s="66"/>
      <c r="D38" s="66">
        <v>326.00905</v>
      </c>
      <c r="E38" s="66">
        <v>18.917089</v>
      </c>
      <c r="F38" s="66">
        <v>0</v>
      </c>
      <c r="G38" s="66">
        <v>280.3948</v>
      </c>
      <c r="H38" s="66">
        <v>215.29999943</v>
      </c>
      <c r="I38" s="90">
        <v>0.293483112457498</v>
      </c>
      <c r="J38" s="90">
        <v>0.339588887394384</v>
      </c>
      <c r="K38" s="90" t="s">
        <v>29</v>
      </c>
      <c r="L38" s="66">
        <v>40.1476</v>
      </c>
      <c r="M38" s="66">
        <v>38.0958002</v>
      </c>
      <c r="N38" s="66">
        <f t="shared" si="0"/>
        <v>-2.0517998</v>
      </c>
      <c r="O38" s="91">
        <v>7.58333333</v>
      </c>
      <c r="P38" s="91">
        <v>7</v>
      </c>
      <c r="Q38" s="115">
        <f t="shared" si="1"/>
        <v>-0.58333333</v>
      </c>
      <c r="R38" s="116">
        <f t="shared" si="2"/>
        <v>0.148068158112445</v>
      </c>
      <c r="S38" s="90">
        <f t="shared" si="6"/>
        <v>0.0947672258829028</v>
      </c>
      <c r="T38" s="90">
        <f>M38/D38</f>
        <v>0.116855038840179</v>
      </c>
      <c r="U38" s="90">
        <f>T38-S38</f>
        <v>0.0220878129572766</v>
      </c>
      <c r="V38" s="66">
        <v>9.514232</v>
      </c>
      <c r="W38" s="66">
        <v>21.26949396</v>
      </c>
      <c r="X38" s="66">
        <v>0.99889</v>
      </c>
      <c r="Y38" s="66">
        <v>0.66</v>
      </c>
      <c r="Z38" s="66">
        <v>-0.054779</v>
      </c>
      <c r="AA38" s="66">
        <v>0</v>
      </c>
      <c r="AB38" s="66">
        <v>75.7243000000001</v>
      </c>
      <c r="AC38" s="66"/>
      <c r="AD38" s="66">
        <v>52.0037564100001</v>
      </c>
      <c r="AE38" s="127"/>
      <c r="AF38" s="128"/>
    </row>
    <row r="39" hidden="1" outlineLevel="2" spans="1:32">
      <c r="A39" s="64" t="s">
        <v>59</v>
      </c>
      <c r="B39" s="18">
        <v>462.078744</v>
      </c>
      <c r="C39" s="18"/>
      <c r="D39" s="18">
        <v>0</v>
      </c>
      <c r="E39" s="18">
        <v>279.7277</v>
      </c>
      <c r="F39" s="18">
        <v>0</v>
      </c>
      <c r="G39" s="18">
        <v>0</v>
      </c>
      <c r="H39" s="18">
        <v>0</v>
      </c>
      <c r="I39" s="88">
        <v>0.394631967749635</v>
      </c>
      <c r="J39" s="88" t="s">
        <v>29</v>
      </c>
      <c r="K39" s="88" t="s">
        <v>29</v>
      </c>
      <c r="L39" s="18">
        <v>68.988924</v>
      </c>
      <c r="M39" s="18">
        <v>0</v>
      </c>
      <c r="N39" s="18">
        <f t="shared" si="0"/>
        <v>-68.988924</v>
      </c>
      <c r="O39" s="89">
        <v>19</v>
      </c>
      <c r="P39" s="89">
        <v>0</v>
      </c>
      <c r="Q39" s="113">
        <f t="shared" si="1"/>
        <v>-19</v>
      </c>
      <c r="R39" s="114" t="str">
        <f t="shared" si="2"/>
        <v>/</v>
      </c>
      <c r="S39" s="88">
        <f t="shared" si="6"/>
        <v>0.149301228190665</v>
      </c>
      <c r="T39" s="88" t="s">
        <v>29</v>
      </c>
      <c r="U39" s="88" t="s">
        <v>29</v>
      </c>
      <c r="V39" s="18">
        <v>58.592444</v>
      </c>
      <c r="W39" s="18">
        <v>0</v>
      </c>
      <c r="X39" s="18">
        <v>0.32128</v>
      </c>
      <c r="Y39" s="18">
        <v>0</v>
      </c>
      <c r="Z39" s="18">
        <v>0</v>
      </c>
      <c r="AA39" s="18">
        <v>0</v>
      </c>
      <c r="AB39" s="18">
        <v>55.0909559999999</v>
      </c>
      <c r="AC39" s="18"/>
      <c r="AD39" s="18">
        <v>0</v>
      </c>
      <c r="AE39" s="127"/>
      <c r="AF39" s="128"/>
    </row>
    <row r="40" hidden="1" outlineLevel="2" spans="1:32">
      <c r="A40" s="64" t="s">
        <v>52</v>
      </c>
      <c r="B40" s="18">
        <v>742.212422</v>
      </c>
      <c r="C40" s="18"/>
      <c r="D40" s="18">
        <v>727.625</v>
      </c>
      <c r="E40" s="18">
        <v>471.783452</v>
      </c>
      <c r="F40" s="18">
        <v>471.86359388</v>
      </c>
      <c r="G40" s="18">
        <v>0</v>
      </c>
      <c r="H40" s="18">
        <v>0</v>
      </c>
      <c r="I40" s="88">
        <v>0.364355219589682</v>
      </c>
      <c r="J40" s="88">
        <v>0.351501674791273</v>
      </c>
      <c r="K40" s="88" t="s">
        <v>29</v>
      </c>
      <c r="L40" s="18">
        <v>146.749798</v>
      </c>
      <c r="M40" s="18">
        <v>158.33766408</v>
      </c>
      <c r="N40" s="18">
        <f t="shared" si="0"/>
        <v>11.58786608</v>
      </c>
      <c r="O40" s="89">
        <v>36.25</v>
      </c>
      <c r="P40" s="89">
        <v>36</v>
      </c>
      <c r="Q40" s="113">
        <f t="shared" si="1"/>
        <v>-0.25</v>
      </c>
      <c r="R40" s="114">
        <f t="shared" si="2"/>
        <v>0.349998157011494</v>
      </c>
      <c r="S40" s="88">
        <f t="shared" si="6"/>
        <v>0.197719404378279</v>
      </c>
      <c r="T40" s="88">
        <f>M40/D40</f>
        <v>0.217608883806906</v>
      </c>
      <c r="U40" s="88">
        <f>T40-S40</f>
        <v>0.0198894794286268</v>
      </c>
      <c r="V40" s="18">
        <v>38.366745</v>
      </c>
      <c r="W40" s="18">
        <v>70.42363996</v>
      </c>
      <c r="X40" s="18">
        <v>0.146601</v>
      </c>
      <c r="Y40" s="18">
        <v>0</v>
      </c>
      <c r="Z40" s="18">
        <v>0</v>
      </c>
      <c r="AA40" s="18">
        <v>0</v>
      </c>
      <c r="AB40" s="18">
        <v>85.459028</v>
      </c>
      <c r="AC40" s="18"/>
      <c r="AD40" s="18">
        <v>27.00010208</v>
      </c>
      <c r="AE40" s="127"/>
      <c r="AF40" s="128"/>
    </row>
    <row r="41" hidden="1" outlineLevel="2" spans="1:32">
      <c r="A41" s="65" t="s">
        <v>53</v>
      </c>
      <c r="B41" s="66">
        <v>193.527127</v>
      </c>
      <c r="C41" s="66"/>
      <c r="D41" s="66">
        <v>252.642</v>
      </c>
      <c r="E41" s="66">
        <v>0</v>
      </c>
      <c r="F41" s="66">
        <v>0</v>
      </c>
      <c r="G41" s="66">
        <v>134.450545</v>
      </c>
      <c r="H41" s="66">
        <v>176.8494</v>
      </c>
      <c r="I41" s="90">
        <v>0.30526253820737</v>
      </c>
      <c r="J41" s="90">
        <v>0.3</v>
      </c>
      <c r="K41" s="90" t="s">
        <v>29</v>
      </c>
      <c r="L41" s="66">
        <v>5.337004</v>
      </c>
      <c r="M41" s="66">
        <v>9.7272</v>
      </c>
      <c r="N41" s="66">
        <f t="shared" si="0"/>
        <v>4.390196</v>
      </c>
      <c r="O41" s="91">
        <v>1.83333333333333</v>
      </c>
      <c r="P41" s="91">
        <v>3</v>
      </c>
      <c r="Q41" s="115">
        <f t="shared" si="1"/>
        <v>1.16666666666667</v>
      </c>
      <c r="R41" s="116">
        <f t="shared" si="2"/>
        <v>0.331306909090904</v>
      </c>
      <c r="S41" s="90">
        <f t="shared" si="6"/>
        <v>0.0275775498904606</v>
      </c>
      <c r="T41" s="90">
        <f>M41/D41</f>
        <v>0.0385019117961384</v>
      </c>
      <c r="U41" s="90">
        <f>T41-S41</f>
        <v>0.0109243619056778</v>
      </c>
      <c r="V41" s="66">
        <v>2.017331</v>
      </c>
      <c r="W41" s="66">
        <v>8.18094</v>
      </c>
      <c r="X41" s="66">
        <v>0.5031</v>
      </c>
      <c r="Y41" s="66">
        <v>0</v>
      </c>
      <c r="Z41" s="66">
        <v>0</v>
      </c>
      <c r="AA41" s="66">
        <v>0</v>
      </c>
      <c r="AB41" s="66">
        <v>52.225347</v>
      </c>
      <c r="AC41" s="66"/>
      <c r="AD41" s="66">
        <v>57.88446</v>
      </c>
      <c r="AE41" s="127"/>
      <c r="AF41" s="128"/>
    </row>
    <row r="42" hidden="1" outlineLevel="2" spans="1:32">
      <c r="A42" s="64" t="s">
        <v>61</v>
      </c>
      <c r="B42" s="18">
        <v>1.980198</v>
      </c>
      <c r="C42" s="18"/>
      <c r="D42" s="18">
        <v>1.89</v>
      </c>
      <c r="E42" s="18">
        <v>0</v>
      </c>
      <c r="F42" s="18">
        <v>0</v>
      </c>
      <c r="G42" s="18">
        <v>0</v>
      </c>
      <c r="H42" s="18">
        <v>0</v>
      </c>
      <c r="I42" s="88" t="s">
        <v>29</v>
      </c>
      <c r="J42" s="88" t="s">
        <v>29</v>
      </c>
      <c r="K42" s="88" t="s">
        <v>29</v>
      </c>
      <c r="L42" s="18">
        <v>0</v>
      </c>
      <c r="M42" s="18">
        <v>0</v>
      </c>
      <c r="N42" s="18">
        <f t="shared" si="0"/>
        <v>0</v>
      </c>
      <c r="O42" s="89">
        <v>0</v>
      </c>
      <c r="P42" s="89">
        <v>0</v>
      </c>
      <c r="Q42" s="113">
        <f t="shared" si="1"/>
        <v>0</v>
      </c>
      <c r="R42" s="114" t="str">
        <f t="shared" si="2"/>
        <v>/</v>
      </c>
      <c r="S42" s="88">
        <f t="shared" si="6"/>
        <v>0</v>
      </c>
      <c r="T42" s="88">
        <f>M42/D42</f>
        <v>0</v>
      </c>
      <c r="U42" s="88">
        <f>T42-S42</f>
        <v>0</v>
      </c>
      <c r="V42" s="18">
        <v>2.160535</v>
      </c>
      <c r="W42" s="18">
        <v>4.321068</v>
      </c>
      <c r="X42" s="18">
        <v>0</v>
      </c>
      <c r="Y42" s="18">
        <v>0</v>
      </c>
      <c r="Z42" s="18">
        <v>0</v>
      </c>
      <c r="AA42" s="18">
        <v>0</v>
      </c>
      <c r="AB42" s="18">
        <v>-0.180337</v>
      </c>
      <c r="AC42" s="18"/>
      <c r="AD42" s="18">
        <v>-2.431068</v>
      </c>
      <c r="AE42" s="127"/>
      <c r="AF42" s="128"/>
    </row>
    <row r="43" hidden="1" outlineLevel="2" spans="1:32">
      <c r="A43" s="65" t="s">
        <v>60</v>
      </c>
      <c r="B43" s="66">
        <v>0</v>
      </c>
      <c r="C43" s="66"/>
      <c r="D43" s="66">
        <v>0</v>
      </c>
      <c r="E43" s="66">
        <v>0</v>
      </c>
      <c r="F43" s="66">
        <v>0</v>
      </c>
      <c r="G43" s="66">
        <v>0</v>
      </c>
      <c r="H43" s="66">
        <v>0</v>
      </c>
      <c r="I43" s="90" t="s">
        <v>29</v>
      </c>
      <c r="J43" s="90" t="s">
        <v>29</v>
      </c>
      <c r="K43" s="90" t="s">
        <v>29</v>
      </c>
      <c r="L43" s="66">
        <v>0</v>
      </c>
      <c r="M43" s="66">
        <v>0</v>
      </c>
      <c r="N43" s="66">
        <f t="shared" si="0"/>
        <v>0</v>
      </c>
      <c r="O43" s="91">
        <v>0</v>
      </c>
      <c r="P43" s="91">
        <v>0</v>
      </c>
      <c r="Q43" s="115">
        <f t="shared" si="1"/>
        <v>0</v>
      </c>
      <c r="R43" s="116" t="str">
        <f t="shared" si="2"/>
        <v>/</v>
      </c>
      <c r="S43" s="90" t="s">
        <v>29</v>
      </c>
      <c r="T43" s="90" t="s">
        <v>29</v>
      </c>
      <c r="U43" s="90" t="s">
        <v>29</v>
      </c>
      <c r="V43" s="66">
        <v>0</v>
      </c>
      <c r="W43" s="66">
        <v>0</v>
      </c>
      <c r="X43" s="66">
        <v>0</v>
      </c>
      <c r="Y43" s="66">
        <v>0</v>
      </c>
      <c r="Z43" s="66">
        <v>0</v>
      </c>
      <c r="AA43" s="66">
        <v>0</v>
      </c>
      <c r="AB43" s="66">
        <v>0</v>
      </c>
      <c r="AC43" s="66"/>
      <c r="AD43" s="66">
        <v>0</v>
      </c>
      <c r="AE43" s="127"/>
      <c r="AF43" s="128"/>
    </row>
    <row r="44" hidden="1" outlineLevel="2" spans="1:32">
      <c r="A44" s="64" t="s">
        <v>56</v>
      </c>
      <c r="B44" s="18">
        <v>374.426056</v>
      </c>
      <c r="C44" s="18"/>
      <c r="D44" s="18">
        <v>452.277</v>
      </c>
      <c r="E44" s="18">
        <v>0</v>
      </c>
      <c r="F44" s="18">
        <v>0</v>
      </c>
      <c r="G44" s="18">
        <v>255.496093</v>
      </c>
      <c r="H44" s="18">
        <v>316.0099</v>
      </c>
      <c r="I44" s="88">
        <v>0.317632710368853</v>
      </c>
      <c r="J44" s="88">
        <v>0.301291244082719</v>
      </c>
      <c r="K44" s="88" t="s">
        <v>29</v>
      </c>
      <c r="L44" s="18">
        <v>23.044719</v>
      </c>
      <c r="M44" s="18">
        <v>27.69450812</v>
      </c>
      <c r="N44" s="18">
        <f t="shared" si="0"/>
        <v>4.64978912</v>
      </c>
      <c r="O44" s="89">
        <v>3</v>
      </c>
      <c r="P44" s="89">
        <v>6</v>
      </c>
      <c r="Q44" s="113">
        <f t="shared" si="1"/>
        <v>3</v>
      </c>
      <c r="R44" s="114">
        <f t="shared" si="2"/>
        <v>-3.06582164666667</v>
      </c>
      <c r="S44" s="88">
        <f>L44/B44</f>
        <v>0.0615467824173006</v>
      </c>
      <c r="T44" s="88">
        <f>M44/D44</f>
        <v>0.0612335098180982</v>
      </c>
      <c r="U44" s="88">
        <f>T44-S44</f>
        <v>-0.000313272599202372</v>
      </c>
      <c r="V44" s="18">
        <v>9.959306</v>
      </c>
      <c r="W44" s="18">
        <v>10.022269</v>
      </c>
      <c r="X44" s="18">
        <v>0.63196</v>
      </c>
      <c r="Y44" s="18">
        <v>0.45</v>
      </c>
      <c r="Z44" s="18">
        <v>0</v>
      </c>
      <c r="AA44" s="18">
        <v>0</v>
      </c>
      <c r="AB44" s="18">
        <v>86.557898</v>
      </c>
      <c r="AC44" s="18"/>
      <c r="AD44" s="18">
        <v>99.0003228799999</v>
      </c>
      <c r="AE44" s="127"/>
      <c r="AF44" s="128"/>
    </row>
    <row r="45" hidden="1" outlineLevel="2" spans="1:32">
      <c r="A45" s="65" t="s">
        <v>63</v>
      </c>
      <c r="B45" s="66">
        <v>1.720425</v>
      </c>
      <c r="C45" s="66"/>
      <c r="D45" s="66">
        <v>31.16981133</v>
      </c>
      <c r="E45" s="66">
        <v>0</v>
      </c>
      <c r="F45" s="66">
        <v>0</v>
      </c>
      <c r="G45" s="66">
        <v>0</v>
      </c>
      <c r="H45" s="66">
        <v>0</v>
      </c>
      <c r="I45" s="90" t="s">
        <v>29</v>
      </c>
      <c r="J45" s="90" t="s">
        <v>29</v>
      </c>
      <c r="K45" s="90" t="s">
        <v>29</v>
      </c>
      <c r="L45" s="66">
        <v>0.207921</v>
      </c>
      <c r="M45" s="66">
        <v>0</v>
      </c>
      <c r="N45" s="66">
        <f t="shared" si="0"/>
        <v>-0.207921</v>
      </c>
      <c r="O45" s="91">
        <v>0</v>
      </c>
      <c r="P45" s="91">
        <v>0</v>
      </c>
      <c r="Q45" s="115">
        <f t="shared" si="1"/>
        <v>0</v>
      </c>
      <c r="R45" s="116" t="str">
        <f t="shared" si="2"/>
        <v>/</v>
      </c>
      <c r="S45" s="90">
        <f>L45/B45</f>
        <v>0.120854440036619</v>
      </c>
      <c r="T45" s="90">
        <f>M45/D45</f>
        <v>0</v>
      </c>
      <c r="U45" s="90">
        <f>T45-S45</f>
        <v>-0.120854440036619</v>
      </c>
      <c r="V45" s="66">
        <v>0.780565</v>
      </c>
      <c r="W45" s="66">
        <v>14.004542</v>
      </c>
      <c r="X45" s="66">
        <v>0</v>
      </c>
      <c r="Y45" s="66">
        <v>0</v>
      </c>
      <c r="Z45" s="66">
        <v>0</v>
      </c>
      <c r="AA45" s="66">
        <v>0</v>
      </c>
      <c r="AB45" s="66">
        <v>0.731939</v>
      </c>
      <c r="AC45" s="66"/>
      <c r="AD45" s="66">
        <v>17.16526933</v>
      </c>
      <c r="AE45" s="127"/>
      <c r="AF45" s="128"/>
    </row>
    <row r="46" hidden="1" outlineLevel="2" spans="1:32">
      <c r="A46" s="64" t="s">
        <v>55</v>
      </c>
      <c r="B46" s="18">
        <v>649.251688</v>
      </c>
      <c r="C46" s="18"/>
      <c r="D46" s="18">
        <v>615.0252</v>
      </c>
      <c r="E46" s="18">
        <v>0</v>
      </c>
      <c r="F46" s="18">
        <v>0</v>
      </c>
      <c r="G46" s="18">
        <v>447.059581</v>
      </c>
      <c r="H46" s="18">
        <v>430.49999913</v>
      </c>
      <c r="I46" s="88">
        <v>0.311423305841293</v>
      </c>
      <c r="J46" s="88">
        <v>0.300028683166153</v>
      </c>
      <c r="K46" s="88" t="s">
        <v>29</v>
      </c>
      <c r="L46" s="18">
        <v>33.186653</v>
      </c>
      <c r="M46" s="18">
        <v>32.70051224</v>
      </c>
      <c r="N46" s="18">
        <f t="shared" si="0"/>
        <v>-0.486140759999998</v>
      </c>
      <c r="O46" s="89">
        <v>6</v>
      </c>
      <c r="P46" s="89">
        <v>6</v>
      </c>
      <c r="Q46" s="113">
        <f t="shared" si="1"/>
        <v>0</v>
      </c>
      <c r="R46" s="114">
        <f t="shared" si="2"/>
        <v>-0.0810234599999999</v>
      </c>
      <c r="S46" s="88">
        <f>L46/B46</f>
        <v>0.0511152356064417</v>
      </c>
      <c r="T46" s="88">
        <f>M46/D46</f>
        <v>0.0531693859698757</v>
      </c>
      <c r="U46" s="88">
        <f>T46-S46</f>
        <v>0.00205415036343397</v>
      </c>
      <c r="V46" s="18">
        <v>4.335421</v>
      </c>
      <c r="W46" s="18">
        <v>5.1182</v>
      </c>
      <c r="X46" s="18">
        <v>0.69705</v>
      </c>
      <c r="Y46" s="18">
        <v>0</v>
      </c>
      <c r="Z46" s="18">
        <v>0.098576</v>
      </c>
      <c r="AA46" s="18">
        <v>0</v>
      </c>
      <c r="AB46" s="18">
        <v>165.268507</v>
      </c>
      <c r="AC46" s="18"/>
      <c r="AD46" s="18">
        <v>146.70648863</v>
      </c>
      <c r="AE46" s="127"/>
      <c r="AF46" s="128"/>
    </row>
    <row r="47" hidden="1" outlineLevel="1" spans="1:32">
      <c r="A47" s="76" t="s">
        <v>229</v>
      </c>
      <c r="B47" s="77">
        <v>13927.419536</v>
      </c>
      <c r="C47" s="77"/>
      <c r="D47" s="77">
        <v>18775.56227923</v>
      </c>
      <c r="E47" s="77">
        <v>1327.870058</v>
      </c>
      <c r="F47" s="77">
        <v>1064.82382824</v>
      </c>
      <c r="G47" s="77">
        <v>9716.978138</v>
      </c>
      <c r="H47" s="77">
        <v>13733.0168703</v>
      </c>
      <c r="I47" s="100">
        <v>0.206970956288711</v>
      </c>
      <c r="J47" s="100">
        <v>0.21185632267803</v>
      </c>
      <c r="K47" s="101" t="s">
        <v>29</v>
      </c>
      <c r="L47" s="77">
        <v>972.207508</v>
      </c>
      <c r="M47" s="77">
        <v>1390.65282076</v>
      </c>
      <c r="N47" s="77">
        <f t="shared" si="0"/>
        <v>418.44531276</v>
      </c>
      <c r="O47" s="102">
        <v>186.16666666</v>
      </c>
      <c r="P47" s="102">
        <v>227</v>
      </c>
      <c r="Q47" s="123">
        <f t="shared" si="1"/>
        <v>40.83333334</v>
      </c>
      <c r="R47" s="124">
        <f t="shared" si="2"/>
        <v>0.903981222695712</v>
      </c>
      <c r="S47" s="100">
        <f>L47/B47</f>
        <v>0.0698052862906161</v>
      </c>
      <c r="T47" s="100">
        <f>M47/D47</f>
        <v>0.0740671730666823</v>
      </c>
      <c r="U47" s="100">
        <f>T47-S47</f>
        <v>0.00426188677606616</v>
      </c>
      <c r="V47" s="77">
        <v>768.177279</v>
      </c>
      <c r="W47" s="77">
        <v>1463.98902684</v>
      </c>
      <c r="X47" s="77">
        <v>9.313556</v>
      </c>
      <c r="Y47" s="77">
        <v>1.11</v>
      </c>
      <c r="Z47" s="77">
        <v>0.250845</v>
      </c>
      <c r="AA47" s="77">
        <v>3</v>
      </c>
      <c r="AB47" s="77">
        <v>1151.249264</v>
      </c>
      <c r="AC47" s="77"/>
      <c r="AD47" s="77">
        <v>1121.18973309</v>
      </c>
      <c r="AE47" s="127"/>
      <c r="AF47" s="128"/>
    </row>
    <row r="48" hidden="1" outlineLevel="2" spans="1:32">
      <c r="A48" s="64" t="s">
        <v>71</v>
      </c>
      <c r="B48" s="18">
        <v>0</v>
      </c>
      <c r="C48" s="18"/>
      <c r="D48" s="18">
        <v>4000</v>
      </c>
      <c r="E48" s="18">
        <v>0</v>
      </c>
      <c r="F48" s="18">
        <v>0</v>
      </c>
      <c r="G48" s="18">
        <v>0</v>
      </c>
      <c r="H48" s="18">
        <v>3290</v>
      </c>
      <c r="I48" s="88" t="s">
        <v>29</v>
      </c>
      <c r="J48" s="88">
        <v>0.1775</v>
      </c>
      <c r="K48" s="88" t="s">
        <v>29</v>
      </c>
      <c r="L48" s="18">
        <v>0</v>
      </c>
      <c r="M48" s="18">
        <v>253.47182</v>
      </c>
      <c r="N48" s="18">
        <f t="shared" si="0"/>
        <v>253.47182</v>
      </c>
      <c r="O48" s="89">
        <v>0</v>
      </c>
      <c r="P48" s="89">
        <v>33.3333333333333</v>
      </c>
      <c r="Q48" s="113">
        <f t="shared" si="1"/>
        <v>33.3333333333333</v>
      </c>
      <c r="R48" s="114" t="str">
        <f t="shared" si="2"/>
        <v>/</v>
      </c>
      <c r="S48" s="88" t="s">
        <v>29</v>
      </c>
      <c r="T48" s="88">
        <f>M48/D48</f>
        <v>0.063367955</v>
      </c>
      <c r="U48" s="88" t="s">
        <v>29</v>
      </c>
      <c r="V48" s="18">
        <v>0</v>
      </c>
      <c r="W48" s="18">
        <v>223</v>
      </c>
      <c r="X48" s="18">
        <v>0</v>
      </c>
      <c r="Y48" s="18">
        <v>0</v>
      </c>
      <c r="Z48" s="18">
        <v>0</v>
      </c>
      <c r="AA48" s="18">
        <v>0</v>
      </c>
      <c r="AB48" s="18">
        <v>0</v>
      </c>
      <c r="AC48" s="18"/>
      <c r="AD48" s="18">
        <v>233.52818</v>
      </c>
      <c r="AE48" s="127"/>
      <c r="AF48" s="128"/>
    </row>
    <row r="49" hidden="1" outlineLevel="2" spans="1:32">
      <c r="A49" s="65" t="s">
        <v>70</v>
      </c>
      <c r="B49" s="66">
        <v>0</v>
      </c>
      <c r="C49" s="66"/>
      <c r="D49" s="66">
        <v>0</v>
      </c>
      <c r="E49" s="66">
        <v>0</v>
      </c>
      <c r="F49" s="66">
        <v>0</v>
      </c>
      <c r="G49" s="66">
        <v>0</v>
      </c>
      <c r="H49" s="66">
        <v>0</v>
      </c>
      <c r="I49" s="90" t="s">
        <v>29</v>
      </c>
      <c r="J49" s="90" t="s">
        <v>29</v>
      </c>
      <c r="K49" s="90" t="s">
        <v>29</v>
      </c>
      <c r="L49" s="66">
        <v>0</v>
      </c>
      <c r="M49" s="66">
        <v>0</v>
      </c>
      <c r="N49" s="66">
        <f t="shared" si="0"/>
        <v>0</v>
      </c>
      <c r="O49" s="91">
        <v>0</v>
      </c>
      <c r="P49" s="91">
        <v>0</v>
      </c>
      <c r="Q49" s="115">
        <f t="shared" si="1"/>
        <v>0</v>
      </c>
      <c r="R49" s="116" t="str">
        <f t="shared" si="2"/>
        <v>/</v>
      </c>
      <c r="S49" s="90" t="s">
        <v>29</v>
      </c>
      <c r="T49" s="90" t="s">
        <v>29</v>
      </c>
      <c r="U49" s="90" t="s">
        <v>29</v>
      </c>
      <c r="V49" s="66">
        <v>0</v>
      </c>
      <c r="W49" s="66">
        <v>0</v>
      </c>
      <c r="X49" s="66">
        <v>0</v>
      </c>
      <c r="Y49" s="66">
        <v>0</v>
      </c>
      <c r="Z49" s="66">
        <v>0</v>
      </c>
      <c r="AA49" s="66">
        <v>0</v>
      </c>
      <c r="AB49" s="66">
        <v>0</v>
      </c>
      <c r="AC49" s="66"/>
      <c r="AD49" s="66">
        <v>0</v>
      </c>
      <c r="AE49" s="127"/>
      <c r="AF49" s="128"/>
    </row>
    <row r="50" hidden="1" outlineLevel="2" spans="1:32">
      <c r="A50" s="64" t="s">
        <v>72</v>
      </c>
      <c r="B50" s="18">
        <v>0</v>
      </c>
      <c r="C50" s="18"/>
      <c r="D50" s="18">
        <v>3000</v>
      </c>
      <c r="E50" s="18">
        <v>0</v>
      </c>
      <c r="F50" s="18">
        <v>0</v>
      </c>
      <c r="G50" s="18">
        <v>0</v>
      </c>
      <c r="H50" s="18">
        <v>2468</v>
      </c>
      <c r="I50" s="88" t="s">
        <v>29</v>
      </c>
      <c r="J50" s="88">
        <v>0.177333333333333</v>
      </c>
      <c r="K50" s="88" t="s">
        <v>29</v>
      </c>
      <c r="L50" s="18">
        <v>0</v>
      </c>
      <c r="M50" s="18">
        <v>188.90072</v>
      </c>
      <c r="N50" s="18">
        <f t="shared" si="0"/>
        <v>188.90072</v>
      </c>
      <c r="O50" s="89">
        <v>0</v>
      </c>
      <c r="P50" s="89">
        <v>25</v>
      </c>
      <c r="Q50" s="113">
        <f t="shared" si="1"/>
        <v>25</v>
      </c>
      <c r="R50" s="114" t="str">
        <f t="shared" si="2"/>
        <v>/</v>
      </c>
      <c r="S50" s="88" t="s">
        <v>29</v>
      </c>
      <c r="T50" s="88">
        <f>M50/D50</f>
        <v>0.0629669066666667</v>
      </c>
      <c r="U50" s="88" t="s">
        <v>29</v>
      </c>
      <c r="V50" s="18">
        <v>0</v>
      </c>
      <c r="W50" s="18">
        <v>168</v>
      </c>
      <c r="X50" s="18">
        <v>0</v>
      </c>
      <c r="Y50" s="18">
        <v>0</v>
      </c>
      <c r="Z50" s="18">
        <v>0</v>
      </c>
      <c r="AA50" s="18">
        <v>0</v>
      </c>
      <c r="AB50" s="18">
        <v>0</v>
      </c>
      <c r="AC50" s="18"/>
      <c r="AD50" s="18">
        <v>175.09928</v>
      </c>
      <c r="AE50" s="127"/>
      <c r="AF50" s="128"/>
    </row>
    <row r="51" hidden="1" outlineLevel="2" spans="1:32">
      <c r="A51" s="64" t="s">
        <v>177</v>
      </c>
      <c r="B51" s="18">
        <v>0</v>
      </c>
      <c r="C51" s="18"/>
      <c r="D51" s="18">
        <v>5000</v>
      </c>
      <c r="E51" s="18">
        <v>0</v>
      </c>
      <c r="F51" s="18">
        <v>0</v>
      </c>
      <c r="G51" s="18">
        <v>0</v>
      </c>
      <c r="H51" s="18">
        <v>4000</v>
      </c>
      <c r="I51" s="88" t="s">
        <v>29</v>
      </c>
      <c r="J51" s="88">
        <v>0.2</v>
      </c>
      <c r="K51" s="88" t="s">
        <v>29</v>
      </c>
      <c r="L51" s="18">
        <v>0</v>
      </c>
      <c r="M51" s="18">
        <v>300</v>
      </c>
      <c r="N51" s="18">
        <f t="shared" si="0"/>
        <v>300</v>
      </c>
      <c r="O51" s="89">
        <v>0</v>
      </c>
      <c r="P51" s="89">
        <v>0</v>
      </c>
      <c r="Q51" s="113">
        <f t="shared" si="1"/>
        <v>0</v>
      </c>
      <c r="R51" s="114" t="str">
        <f t="shared" si="2"/>
        <v>/</v>
      </c>
      <c r="S51" s="88" t="s">
        <v>29</v>
      </c>
      <c r="T51" s="88">
        <f>M51/D51</f>
        <v>0.06</v>
      </c>
      <c r="U51" s="88" t="s">
        <v>29</v>
      </c>
      <c r="V51" s="18">
        <v>0</v>
      </c>
      <c r="W51" s="18">
        <v>405</v>
      </c>
      <c r="X51" s="18">
        <v>0</v>
      </c>
      <c r="Y51" s="18">
        <v>0</v>
      </c>
      <c r="Z51" s="18">
        <v>0</v>
      </c>
      <c r="AA51" s="18">
        <v>0</v>
      </c>
      <c r="AB51" s="18">
        <v>0</v>
      </c>
      <c r="AC51" s="18"/>
      <c r="AD51" s="18">
        <v>295</v>
      </c>
      <c r="AE51" s="127"/>
      <c r="AF51" s="128"/>
    </row>
    <row r="52" hidden="1" outlineLevel="1" spans="1:32">
      <c r="A52" s="76" t="s">
        <v>230</v>
      </c>
      <c r="B52" s="77">
        <v>0</v>
      </c>
      <c r="C52" s="77"/>
      <c r="D52" s="77">
        <v>12000</v>
      </c>
      <c r="E52" s="77">
        <v>0</v>
      </c>
      <c r="F52" s="77">
        <v>0</v>
      </c>
      <c r="G52" s="77">
        <v>0</v>
      </c>
      <c r="H52" s="77">
        <v>9758</v>
      </c>
      <c r="I52" s="100" t="s">
        <v>29</v>
      </c>
      <c r="J52" s="100">
        <v>0.186833333333333</v>
      </c>
      <c r="K52" s="101" t="s">
        <v>29</v>
      </c>
      <c r="L52" s="77">
        <v>0</v>
      </c>
      <c r="M52" s="77">
        <v>742.37254</v>
      </c>
      <c r="N52" s="77">
        <f t="shared" si="0"/>
        <v>742.37254</v>
      </c>
      <c r="O52" s="102">
        <v>0</v>
      </c>
      <c r="P52" s="102">
        <v>58.3333333333333</v>
      </c>
      <c r="Q52" s="123">
        <f t="shared" si="1"/>
        <v>58.3333333333333</v>
      </c>
      <c r="R52" s="124" t="str">
        <f t="shared" si="2"/>
        <v>/</v>
      </c>
      <c r="S52" s="100" t="s">
        <v>29</v>
      </c>
      <c r="T52" s="100">
        <f>M52/D52</f>
        <v>0.0618643783333333</v>
      </c>
      <c r="U52" s="100" t="s">
        <v>29</v>
      </c>
      <c r="V52" s="77">
        <v>0</v>
      </c>
      <c r="W52" s="77">
        <v>796</v>
      </c>
      <c r="X52" s="77">
        <v>0</v>
      </c>
      <c r="Y52" s="77">
        <v>0</v>
      </c>
      <c r="Z52" s="77">
        <v>0</v>
      </c>
      <c r="AA52" s="77">
        <v>0</v>
      </c>
      <c r="AB52" s="77">
        <v>0</v>
      </c>
      <c r="AC52" s="77"/>
      <c r="AD52" s="77">
        <v>703.62746</v>
      </c>
      <c r="AE52" s="127"/>
      <c r="AF52" s="128"/>
    </row>
    <row r="53" hidden="1" outlineLevel="2" spans="1:32">
      <c r="A53" s="64" t="s">
        <v>231</v>
      </c>
      <c r="B53" s="18">
        <v>0</v>
      </c>
      <c r="C53" s="18"/>
      <c r="D53" s="18">
        <v>0</v>
      </c>
      <c r="E53" s="18">
        <v>0</v>
      </c>
      <c r="F53" s="18">
        <v>0</v>
      </c>
      <c r="G53" s="18">
        <v>0</v>
      </c>
      <c r="H53" s="18">
        <v>0</v>
      </c>
      <c r="I53" s="88" t="s">
        <v>29</v>
      </c>
      <c r="J53" s="88" t="s">
        <v>29</v>
      </c>
      <c r="K53" s="103" t="s">
        <v>29</v>
      </c>
      <c r="L53" s="18">
        <v>157.468115</v>
      </c>
      <c r="M53" s="18">
        <v>293.37584611</v>
      </c>
      <c r="N53" s="18">
        <f t="shared" si="0"/>
        <v>135.90773111</v>
      </c>
      <c r="O53" s="89">
        <v>6.5</v>
      </c>
      <c r="P53" s="89">
        <v>11.5</v>
      </c>
      <c r="Q53" s="113">
        <f t="shared" si="1"/>
        <v>5</v>
      </c>
      <c r="R53" s="114">
        <f t="shared" si="2"/>
        <v>1.28507929384615</v>
      </c>
      <c r="S53" s="88" t="s">
        <v>29</v>
      </c>
      <c r="T53" s="88" t="s">
        <v>29</v>
      </c>
      <c r="U53" s="88" t="s">
        <v>29</v>
      </c>
      <c r="V53" s="18">
        <v>75.686086</v>
      </c>
      <c r="W53" s="18">
        <v>129.01019996</v>
      </c>
      <c r="X53" s="18">
        <v>0</v>
      </c>
      <c r="Y53" s="18">
        <v>0</v>
      </c>
      <c r="Z53" s="18">
        <v>0</v>
      </c>
      <c r="AA53" s="18">
        <v>0</v>
      </c>
      <c r="AB53" s="18">
        <v>-233.154201</v>
      </c>
      <c r="AC53" s="18"/>
      <c r="AD53" s="18">
        <v>-422.38604607</v>
      </c>
      <c r="AE53" s="127"/>
      <c r="AF53" s="128"/>
    </row>
    <row r="54" ht="16.2" collapsed="1" spans="1:32">
      <c r="A54" s="78" t="s">
        <v>75</v>
      </c>
      <c r="B54" s="79">
        <v>13927.419536</v>
      </c>
      <c r="C54" s="79">
        <f>27588-2508</f>
        <v>25080</v>
      </c>
      <c r="D54" s="79">
        <v>30775.56227923</v>
      </c>
      <c r="E54" s="79">
        <v>1327.870058</v>
      </c>
      <c r="F54" s="79">
        <v>1064.82382824</v>
      </c>
      <c r="G54" s="79">
        <v>9716.978138</v>
      </c>
      <c r="H54" s="79">
        <v>23491.0168703</v>
      </c>
      <c r="I54" s="104">
        <v>0.206970956288711</v>
      </c>
      <c r="J54" s="104">
        <v>0.202099364562629</v>
      </c>
      <c r="K54" s="105" t="s">
        <v>29</v>
      </c>
      <c r="L54" s="79">
        <v>1129.675623</v>
      </c>
      <c r="M54" s="79">
        <v>2426.40120687</v>
      </c>
      <c r="N54" s="79">
        <f t="shared" si="0"/>
        <v>1296.72558387</v>
      </c>
      <c r="O54" s="106">
        <v>192.66666666</v>
      </c>
      <c r="P54" s="106">
        <v>296.833333333333</v>
      </c>
      <c r="Q54" s="125">
        <f t="shared" si="1"/>
        <v>104.166666673333</v>
      </c>
      <c r="R54" s="126">
        <f t="shared" si="2"/>
        <v>2.31091989019749</v>
      </c>
      <c r="S54" s="104">
        <f>L54/B54</f>
        <v>0.0811116244527554</v>
      </c>
      <c r="T54" s="104">
        <f>M54/D54</f>
        <v>0.0788418156215961</v>
      </c>
      <c r="U54" s="104">
        <f>T54-S54</f>
        <v>-0.00226980883115924</v>
      </c>
      <c r="V54" s="79">
        <v>843.863365</v>
      </c>
      <c r="W54" s="79">
        <v>2388.9992268</v>
      </c>
      <c r="X54" s="79">
        <v>9.313556</v>
      </c>
      <c r="Y54" s="79">
        <v>1.11</v>
      </c>
      <c r="Z54" s="79">
        <v>0.250845</v>
      </c>
      <c r="AA54" s="79">
        <v>3</v>
      </c>
      <c r="AB54" s="79">
        <v>918.095063</v>
      </c>
      <c r="AC54" s="79">
        <f>1655.83697498234-254</f>
        <v>1401.83697498234</v>
      </c>
      <c r="AD54" s="79">
        <v>1402.43114702</v>
      </c>
      <c r="AE54" s="127"/>
      <c r="AF54" s="128"/>
    </row>
    <row r="55" hidden="1" outlineLevel="2" spans="1:32">
      <c r="A55" s="64" t="s">
        <v>83</v>
      </c>
      <c r="B55" s="18">
        <v>39.040436</v>
      </c>
      <c r="C55" s="18"/>
      <c r="D55" s="18">
        <v>0</v>
      </c>
      <c r="E55" s="18">
        <v>0</v>
      </c>
      <c r="F55" s="18">
        <v>0</v>
      </c>
      <c r="G55" s="18">
        <v>31.308706</v>
      </c>
      <c r="H55" s="18">
        <v>0</v>
      </c>
      <c r="I55" s="88">
        <v>0.198044150941347</v>
      </c>
      <c r="J55" s="88" t="s">
        <v>29</v>
      </c>
      <c r="K55" s="88" t="s">
        <v>29</v>
      </c>
      <c r="L55" s="18">
        <v>7.938702</v>
      </c>
      <c r="M55" s="18">
        <v>0</v>
      </c>
      <c r="N55" s="18">
        <f t="shared" si="0"/>
        <v>-7.938702</v>
      </c>
      <c r="O55" s="89">
        <v>1.5</v>
      </c>
      <c r="P55" s="89">
        <v>0</v>
      </c>
      <c r="Q55" s="113">
        <f t="shared" si="1"/>
        <v>-1.5</v>
      </c>
      <c r="R55" s="114" t="str">
        <f t="shared" si="2"/>
        <v>/</v>
      </c>
      <c r="S55" s="88">
        <f>L55/B55</f>
        <v>0.203345628619516</v>
      </c>
      <c r="T55" s="88" t="s">
        <v>29</v>
      </c>
      <c r="U55" s="88" t="s">
        <v>29</v>
      </c>
      <c r="V55" s="18">
        <v>19.396901</v>
      </c>
      <c r="W55" s="18">
        <v>2.239404</v>
      </c>
      <c r="X55" s="18">
        <v>0.01608</v>
      </c>
      <c r="Y55" s="18">
        <v>0</v>
      </c>
      <c r="Z55" s="18">
        <v>0</v>
      </c>
      <c r="AA55" s="18">
        <v>0</v>
      </c>
      <c r="AB55" s="18">
        <v>-19.587793</v>
      </c>
      <c r="AC55" s="18"/>
      <c r="AD55" s="18">
        <v>-2.239404</v>
      </c>
      <c r="AE55" s="127"/>
      <c r="AF55" s="128"/>
    </row>
    <row r="56" hidden="1" outlineLevel="2" spans="1:32">
      <c r="A56" s="65" t="s">
        <v>80</v>
      </c>
      <c r="B56" s="66">
        <v>1134.311941</v>
      </c>
      <c r="C56" s="66"/>
      <c r="D56" s="66">
        <v>3200</v>
      </c>
      <c r="E56" s="66">
        <v>0</v>
      </c>
      <c r="F56" s="66">
        <v>0</v>
      </c>
      <c r="G56" s="66">
        <v>1100.558452</v>
      </c>
      <c r="H56" s="66">
        <v>2929</v>
      </c>
      <c r="I56" s="90">
        <v>0.0297567959746974</v>
      </c>
      <c r="J56" s="90">
        <v>0.0846875</v>
      </c>
      <c r="K56" s="90" t="s">
        <v>29</v>
      </c>
      <c r="L56" s="66">
        <v>68.753364</v>
      </c>
      <c r="M56" s="66">
        <v>185.50802764</v>
      </c>
      <c r="N56" s="66">
        <f t="shared" si="0"/>
        <v>116.75466364</v>
      </c>
      <c r="O56" s="91">
        <v>8.41666666333333</v>
      </c>
      <c r="P56" s="91">
        <v>20</v>
      </c>
      <c r="Q56" s="115">
        <f t="shared" si="1"/>
        <v>11.5833333366667</v>
      </c>
      <c r="R56" s="116">
        <f t="shared" si="2"/>
        <v>1.10668486391338</v>
      </c>
      <c r="S56" s="90">
        <f>L56/B56</f>
        <v>0.0606123955103458</v>
      </c>
      <c r="T56" s="90">
        <f>M56/D56</f>
        <v>0.0579712586375</v>
      </c>
      <c r="U56" s="90">
        <f>T56-S56</f>
        <v>-0.00264113687284578</v>
      </c>
      <c r="V56" s="66">
        <v>23.257195</v>
      </c>
      <c r="W56" s="66">
        <v>46.99571</v>
      </c>
      <c r="X56" s="66">
        <v>0.076015</v>
      </c>
      <c r="Y56" s="66">
        <v>0</v>
      </c>
      <c r="Z56" s="66">
        <v>0</v>
      </c>
      <c r="AA56" s="66">
        <v>0</v>
      </c>
      <c r="AB56" s="66">
        <v>-58.1810549999998</v>
      </c>
      <c r="AC56" s="66"/>
      <c r="AD56" s="66">
        <v>38.4962623599999</v>
      </c>
      <c r="AE56" s="127"/>
      <c r="AF56" s="128"/>
    </row>
    <row r="57" hidden="1" outlineLevel="2" spans="1:32">
      <c r="A57" s="64" t="s">
        <v>81</v>
      </c>
      <c r="B57" s="18">
        <v>0</v>
      </c>
      <c r="C57" s="18"/>
      <c r="D57" s="18">
        <v>100</v>
      </c>
      <c r="E57" s="18">
        <v>0</v>
      </c>
      <c r="F57" s="18">
        <v>0</v>
      </c>
      <c r="G57" s="18">
        <v>0</v>
      </c>
      <c r="H57" s="18">
        <v>94</v>
      </c>
      <c r="I57" s="88" t="s">
        <v>29</v>
      </c>
      <c r="J57" s="88">
        <v>0.0600000000000001</v>
      </c>
      <c r="K57" s="88" t="s">
        <v>29</v>
      </c>
      <c r="L57" s="18">
        <v>0</v>
      </c>
      <c r="M57" s="18">
        <v>0</v>
      </c>
      <c r="N57" s="18">
        <f t="shared" si="0"/>
        <v>0</v>
      </c>
      <c r="O57" s="89">
        <v>0</v>
      </c>
      <c r="P57" s="89">
        <v>0</v>
      </c>
      <c r="Q57" s="113">
        <f t="shared" si="1"/>
        <v>0</v>
      </c>
      <c r="R57" s="114" t="str">
        <f t="shared" si="2"/>
        <v>/</v>
      </c>
      <c r="S57" s="88" t="s">
        <v>29</v>
      </c>
      <c r="T57" s="88">
        <f>M57/D57</f>
        <v>0</v>
      </c>
      <c r="U57" s="88" t="s">
        <v>29</v>
      </c>
      <c r="V57" s="18">
        <v>0</v>
      </c>
      <c r="W57" s="18">
        <v>0</v>
      </c>
      <c r="X57" s="18">
        <v>0</v>
      </c>
      <c r="Y57" s="18">
        <v>0</v>
      </c>
      <c r="Z57" s="18">
        <v>0</v>
      </c>
      <c r="AA57" s="18">
        <v>0</v>
      </c>
      <c r="AB57" s="18">
        <v>0</v>
      </c>
      <c r="AC57" s="18"/>
      <c r="AD57" s="18">
        <v>6</v>
      </c>
      <c r="AE57" s="127"/>
      <c r="AF57" s="128"/>
    </row>
    <row r="58" hidden="1" outlineLevel="2" spans="1:32">
      <c r="A58" s="64" t="s">
        <v>76</v>
      </c>
      <c r="B58" s="18">
        <v>0</v>
      </c>
      <c r="C58" s="18"/>
      <c r="D58" s="18">
        <v>0</v>
      </c>
      <c r="E58" s="18">
        <v>0</v>
      </c>
      <c r="F58" s="18">
        <v>0</v>
      </c>
      <c r="G58" s="18">
        <v>0</v>
      </c>
      <c r="H58" s="18">
        <v>0</v>
      </c>
      <c r="I58" s="88" t="s">
        <v>29</v>
      </c>
      <c r="J58" s="88" t="s">
        <v>29</v>
      </c>
      <c r="K58" s="88" t="s">
        <v>29</v>
      </c>
      <c r="L58" s="18">
        <v>29.761769</v>
      </c>
      <c r="M58" s="18">
        <v>30.64091208</v>
      </c>
      <c r="N58" s="18">
        <f t="shared" si="0"/>
        <v>0.879143079999999</v>
      </c>
      <c r="O58" s="89">
        <v>0.83333333</v>
      </c>
      <c r="P58" s="89">
        <v>2</v>
      </c>
      <c r="Q58" s="113">
        <f t="shared" si="1"/>
        <v>1.16666667</v>
      </c>
      <c r="R58" s="114">
        <f t="shared" si="2"/>
        <v>-20.3936669028565</v>
      </c>
      <c r="S58" s="88" t="s">
        <v>29</v>
      </c>
      <c r="T58" s="88" t="s">
        <v>29</v>
      </c>
      <c r="U58" s="88" t="s">
        <v>29</v>
      </c>
      <c r="V58" s="18">
        <v>3.042466</v>
      </c>
      <c r="W58" s="18">
        <v>0.191328</v>
      </c>
      <c r="X58" s="18">
        <v>0.0671</v>
      </c>
      <c r="Y58" s="18">
        <v>0</v>
      </c>
      <c r="Z58" s="18">
        <v>0</v>
      </c>
      <c r="AA58" s="18">
        <v>0</v>
      </c>
      <c r="AB58" s="18">
        <v>-32.737135</v>
      </c>
      <c r="AC58" s="18"/>
      <c r="AD58" s="18">
        <v>-30.83224008</v>
      </c>
      <c r="AE58" s="127"/>
      <c r="AF58" s="128"/>
    </row>
    <row r="59" hidden="1" outlineLevel="2" spans="1:32">
      <c r="A59" s="65" t="s">
        <v>77</v>
      </c>
      <c r="B59" s="66">
        <v>958.819365</v>
      </c>
      <c r="C59" s="66"/>
      <c r="D59" s="66">
        <v>1035.00194</v>
      </c>
      <c r="E59" s="66">
        <v>499.263721</v>
      </c>
      <c r="F59" s="66">
        <v>577.0700928</v>
      </c>
      <c r="G59" s="66">
        <v>2e-6</v>
      </c>
      <c r="H59" s="66">
        <v>0</v>
      </c>
      <c r="I59" s="90">
        <v>0.479293242059207</v>
      </c>
      <c r="J59" s="90">
        <v>0.442445399860796</v>
      </c>
      <c r="K59" s="90" t="s">
        <v>29</v>
      </c>
      <c r="L59" s="66">
        <v>299.388094</v>
      </c>
      <c r="M59" s="66">
        <v>312.894196</v>
      </c>
      <c r="N59" s="66">
        <f t="shared" si="0"/>
        <v>13.506102</v>
      </c>
      <c r="O59" s="91">
        <v>59.8333333333333</v>
      </c>
      <c r="P59" s="91">
        <v>57</v>
      </c>
      <c r="Q59" s="115">
        <f t="shared" si="1"/>
        <v>-2.8333333333333</v>
      </c>
      <c r="R59" s="116">
        <f t="shared" si="2"/>
        <v>0.485671124273075</v>
      </c>
      <c r="S59" s="90">
        <f>L59/B59</f>
        <v>0.3122466075766</v>
      </c>
      <c r="T59" s="90">
        <f>M59/D59</f>
        <v>0.302312666196548</v>
      </c>
      <c r="U59" s="90">
        <f>T59-S59</f>
        <v>-0.00993394138005188</v>
      </c>
      <c r="V59" s="66">
        <v>87.290093</v>
      </c>
      <c r="W59" s="66">
        <v>88.01636008</v>
      </c>
      <c r="X59" s="66">
        <v>5.0523</v>
      </c>
      <c r="Y59" s="66">
        <v>0</v>
      </c>
      <c r="Z59" s="66">
        <v>0</v>
      </c>
      <c r="AA59" s="66">
        <v>0</v>
      </c>
      <c r="AB59" s="66">
        <v>77.9297549999999</v>
      </c>
      <c r="AC59" s="66"/>
      <c r="AD59" s="66">
        <v>57.0212911200001</v>
      </c>
      <c r="AE59" s="127"/>
      <c r="AF59" s="128"/>
    </row>
    <row r="60" hidden="1" outlineLevel="2" spans="1:32">
      <c r="A60" s="64" t="s">
        <v>79</v>
      </c>
      <c r="B60" s="18">
        <v>518.954384</v>
      </c>
      <c r="C60" s="18"/>
      <c r="D60" s="18">
        <v>544.280456</v>
      </c>
      <c r="E60" s="18">
        <v>0</v>
      </c>
      <c r="F60" s="18">
        <v>0</v>
      </c>
      <c r="G60" s="18">
        <v>361.050835</v>
      </c>
      <c r="H60" s="18">
        <v>388.0302877</v>
      </c>
      <c r="I60" s="88">
        <v>0.304272502301474</v>
      </c>
      <c r="J60" s="88">
        <v>0.28707657344213</v>
      </c>
      <c r="K60" s="88" t="s">
        <v>29</v>
      </c>
      <c r="L60" s="18">
        <v>37.194177</v>
      </c>
      <c r="M60" s="18">
        <v>38.435516</v>
      </c>
      <c r="N60" s="18">
        <f t="shared" si="0"/>
        <v>1.241339</v>
      </c>
      <c r="O60" s="89">
        <v>8</v>
      </c>
      <c r="P60" s="89">
        <v>8</v>
      </c>
      <c r="Q60" s="113">
        <f t="shared" si="1"/>
        <v>0</v>
      </c>
      <c r="R60" s="114">
        <f t="shared" si="2"/>
        <v>0.155167375</v>
      </c>
      <c r="S60" s="88">
        <f>L60/B60</f>
        <v>0.0716713802729914</v>
      </c>
      <c r="T60" s="88">
        <f>M60/D60</f>
        <v>0.0706171158201573</v>
      </c>
      <c r="U60" s="88">
        <f>T60-S60</f>
        <v>-0.00105426445283414</v>
      </c>
      <c r="V60" s="18">
        <v>2.329071</v>
      </c>
      <c r="W60" s="18">
        <v>2.164752</v>
      </c>
      <c r="X60" s="18">
        <v>0.1353</v>
      </c>
      <c r="Y60" s="18">
        <v>0.12</v>
      </c>
      <c r="Z60" s="18">
        <v>0</v>
      </c>
      <c r="AA60" s="18">
        <v>0</v>
      </c>
      <c r="AB60" s="18">
        <v>118.515601</v>
      </c>
      <c r="AC60" s="18"/>
      <c r="AD60" s="18">
        <v>115.7699003</v>
      </c>
      <c r="AE60" s="127"/>
      <c r="AF60" s="128"/>
    </row>
    <row r="61" hidden="1" outlineLevel="2" spans="1:32">
      <c r="A61" s="64" t="s">
        <v>78</v>
      </c>
      <c r="B61" s="18">
        <v>282.945535</v>
      </c>
      <c r="C61" s="18"/>
      <c r="D61" s="18">
        <v>268.37</v>
      </c>
      <c r="E61" s="18">
        <v>0</v>
      </c>
      <c r="F61" s="18">
        <v>0</v>
      </c>
      <c r="G61" s="18">
        <v>-1e-6</v>
      </c>
      <c r="H61" s="18">
        <v>0</v>
      </c>
      <c r="I61" s="88">
        <v>1.00000000353425</v>
      </c>
      <c r="J61" s="88" t="s">
        <v>29</v>
      </c>
      <c r="K61" s="88" t="s">
        <v>29</v>
      </c>
      <c r="L61" s="18">
        <v>214.758816</v>
      </c>
      <c r="M61" s="18">
        <v>250.9959</v>
      </c>
      <c r="N61" s="18">
        <f t="shared" si="0"/>
        <v>36.237084</v>
      </c>
      <c r="O61" s="89">
        <v>53.6666666633333</v>
      </c>
      <c r="P61" s="89">
        <v>56</v>
      </c>
      <c r="Q61" s="113">
        <f t="shared" si="1"/>
        <v>2.3333333366667</v>
      </c>
      <c r="R61" s="114">
        <f t="shared" si="2"/>
        <v>0.480352574285606</v>
      </c>
      <c r="S61" s="88">
        <f>L61/B61</f>
        <v>0.759011150326157</v>
      </c>
      <c r="T61" s="88">
        <f>M61/D61</f>
        <v>0.93526064761337</v>
      </c>
      <c r="U61" s="88">
        <f>T61-S61</f>
        <v>0.176249497287212</v>
      </c>
      <c r="V61" s="18">
        <v>29.346162</v>
      </c>
      <c r="W61" s="18">
        <v>2.582812</v>
      </c>
      <c r="X61" s="18">
        <v>0</v>
      </c>
      <c r="Y61" s="18">
        <v>0</v>
      </c>
      <c r="Z61" s="18">
        <v>0</v>
      </c>
      <c r="AA61" s="18">
        <v>0</v>
      </c>
      <c r="AB61" s="18">
        <v>38.840558</v>
      </c>
      <c r="AC61" s="18"/>
      <c r="AD61" s="18">
        <v>14.791288</v>
      </c>
      <c r="AE61" s="127"/>
      <c r="AF61" s="128"/>
    </row>
    <row r="62" hidden="1" outlineLevel="1" spans="1:32">
      <c r="A62" s="76" t="s">
        <v>232</v>
      </c>
      <c r="B62" s="77">
        <v>2934.071661</v>
      </c>
      <c r="C62" s="77"/>
      <c r="D62" s="77">
        <v>5147.652396</v>
      </c>
      <c r="E62" s="77">
        <v>499.263721</v>
      </c>
      <c r="F62" s="77">
        <v>577.0700928</v>
      </c>
      <c r="G62" s="77">
        <v>1492.917994</v>
      </c>
      <c r="H62" s="77">
        <v>3411.0302877</v>
      </c>
      <c r="I62" s="100">
        <v>0.321018044146537</v>
      </c>
      <c r="J62" s="100">
        <v>0.225258414185277</v>
      </c>
      <c r="K62" s="101" t="s">
        <v>29</v>
      </c>
      <c r="L62" s="77">
        <v>657.794922</v>
      </c>
      <c r="M62" s="77">
        <v>818.47455172</v>
      </c>
      <c r="N62" s="77">
        <f t="shared" si="0"/>
        <v>160.67962972</v>
      </c>
      <c r="O62" s="102">
        <v>132.24999999</v>
      </c>
      <c r="P62" s="102">
        <v>143</v>
      </c>
      <c r="Q62" s="123">
        <f t="shared" si="1"/>
        <v>10.75000001</v>
      </c>
      <c r="R62" s="124">
        <f t="shared" si="2"/>
        <v>0.749723616897292</v>
      </c>
      <c r="S62" s="100">
        <f>L62/B62</f>
        <v>0.224191839191756</v>
      </c>
      <c r="T62" s="100">
        <f>M62/D62</f>
        <v>0.158999576652844</v>
      </c>
      <c r="U62" s="100">
        <f>T62-S62</f>
        <v>-0.0651922625389115</v>
      </c>
      <c r="V62" s="77">
        <v>164.661888</v>
      </c>
      <c r="W62" s="77">
        <v>142.19036608</v>
      </c>
      <c r="X62" s="77">
        <v>5.346795</v>
      </c>
      <c r="Y62" s="77">
        <v>0.12</v>
      </c>
      <c r="Z62" s="77">
        <v>0</v>
      </c>
      <c r="AA62" s="77">
        <v>0</v>
      </c>
      <c r="AB62" s="77">
        <v>124.779931</v>
      </c>
      <c r="AC62" s="77"/>
      <c r="AD62" s="77">
        <v>199.0070977</v>
      </c>
      <c r="AE62" s="127"/>
      <c r="AF62" s="128"/>
    </row>
    <row r="63" hidden="1" outlineLevel="2" spans="1:32">
      <c r="A63" s="64" t="s">
        <v>91</v>
      </c>
      <c r="B63" s="18">
        <v>0</v>
      </c>
      <c r="C63" s="18"/>
      <c r="D63" s="18">
        <v>400</v>
      </c>
      <c r="E63" s="18">
        <v>0</v>
      </c>
      <c r="F63" s="18">
        <v>0</v>
      </c>
      <c r="G63" s="18">
        <v>0</v>
      </c>
      <c r="H63" s="18">
        <v>0</v>
      </c>
      <c r="I63" s="88" t="s">
        <v>29</v>
      </c>
      <c r="J63" s="88" t="s">
        <v>29</v>
      </c>
      <c r="K63" s="88" t="s">
        <v>29</v>
      </c>
      <c r="L63" s="18">
        <v>0</v>
      </c>
      <c r="M63" s="18">
        <v>529.795</v>
      </c>
      <c r="N63" s="18">
        <f t="shared" si="0"/>
        <v>529.795</v>
      </c>
      <c r="O63" s="89">
        <v>0</v>
      </c>
      <c r="P63" s="89">
        <v>105.833333333333</v>
      </c>
      <c r="Q63" s="113">
        <f t="shared" si="1"/>
        <v>105.833333333333</v>
      </c>
      <c r="R63" s="114" t="str">
        <f t="shared" si="2"/>
        <v>/</v>
      </c>
      <c r="S63" s="88" t="s">
        <v>29</v>
      </c>
      <c r="T63" s="88">
        <f>M63/D63</f>
        <v>1.3244875</v>
      </c>
      <c r="U63" s="88" t="s">
        <v>29</v>
      </c>
      <c r="V63" s="18">
        <v>0</v>
      </c>
      <c r="W63" s="18">
        <v>-158</v>
      </c>
      <c r="X63" s="18">
        <v>0</v>
      </c>
      <c r="Y63" s="18">
        <v>0</v>
      </c>
      <c r="Z63" s="18">
        <v>0</v>
      </c>
      <c r="AA63" s="18">
        <v>0</v>
      </c>
      <c r="AB63" s="18">
        <v>0</v>
      </c>
      <c r="AC63" s="18"/>
      <c r="AD63" s="18">
        <v>28.2049999999999</v>
      </c>
      <c r="AE63" s="127"/>
      <c r="AF63" s="128"/>
    </row>
    <row r="64" hidden="1" outlineLevel="2" spans="1:32">
      <c r="A64" s="65" t="s">
        <v>82</v>
      </c>
      <c r="B64" s="66">
        <v>3.094007</v>
      </c>
      <c r="C64" s="66"/>
      <c r="D64" s="66">
        <v>0</v>
      </c>
      <c r="E64" s="66">
        <v>0</v>
      </c>
      <c r="F64" s="66">
        <v>0</v>
      </c>
      <c r="G64" s="66">
        <v>0</v>
      </c>
      <c r="H64" s="66">
        <v>0</v>
      </c>
      <c r="I64" s="90" t="s">
        <v>29</v>
      </c>
      <c r="J64" s="90" t="s">
        <v>29</v>
      </c>
      <c r="K64" s="90" t="s">
        <v>29</v>
      </c>
      <c r="L64" s="66">
        <v>0</v>
      </c>
      <c r="M64" s="66">
        <v>0</v>
      </c>
      <c r="N64" s="66">
        <f t="shared" si="0"/>
        <v>0</v>
      </c>
      <c r="O64" s="91">
        <v>0</v>
      </c>
      <c r="P64" s="91">
        <v>0</v>
      </c>
      <c r="Q64" s="115">
        <f t="shared" si="1"/>
        <v>0</v>
      </c>
      <c r="R64" s="116" t="str">
        <f t="shared" si="2"/>
        <v>/</v>
      </c>
      <c r="S64" s="90">
        <f>L64/B64</f>
        <v>0</v>
      </c>
      <c r="T64" s="90" t="s">
        <v>29</v>
      </c>
      <c r="U64" s="90" t="s">
        <v>29</v>
      </c>
      <c r="V64" s="66">
        <v>0</v>
      </c>
      <c r="W64" s="66">
        <v>0</v>
      </c>
      <c r="X64" s="66">
        <v>0.018037</v>
      </c>
      <c r="Y64" s="66">
        <v>0</v>
      </c>
      <c r="Z64" s="66">
        <v>0</v>
      </c>
      <c r="AA64" s="66">
        <v>0</v>
      </c>
      <c r="AB64" s="66">
        <v>3.112044</v>
      </c>
      <c r="AC64" s="66"/>
      <c r="AD64" s="66">
        <v>0</v>
      </c>
      <c r="AE64" s="127"/>
      <c r="AF64" s="128"/>
    </row>
    <row r="65" hidden="1" outlineLevel="2" spans="1:32">
      <c r="A65" s="64" t="s">
        <v>94</v>
      </c>
      <c r="B65" s="18">
        <v>0</v>
      </c>
      <c r="C65" s="18"/>
      <c r="D65" s="18">
        <v>600</v>
      </c>
      <c r="E65" s="18">
        <v>0</v>
      </c>
      <c r="F65" s="18">
        <v>0</v>
      </c>
      <c r="G65" s="18">
        <v>0</v>
      </c>
      <c r="H65" s="18">
        <v>0</v>
      </c>
      <c r="I65" s="88" t="s">
        <v>29</v>
      </c>
      <c r="J65" s="88" t="s">
        <v>29</v>
      </c>
      <c r="K65" s="88" t="s">
        <v>29</v>
      </c>
      <c r="L65" s="18">
        <v>0</v>
      </c>
      <c r="M65" s="18">
        <v>0</v>
      </c>
      <c r="N65" s="18">
        <f t="shared" si="0"/>
        <v>0</v>
      </c>
      <c r="O65" s="89">
        <v>0</v>
      </c>
      <c r="P65" s="89">
        <v>0</v>
      </c>
      <c r="Q65" s="113">
        <f t="shared" si="1"/>
        <v>0</v>
      </c>
      <c r="R65" s="114" t="str">
        <f t="shared" si="2"/>
        <v>/</v>
      </c>
      <c r="S65" s="88" t="s">
        <v>29</v>
      </c>
      <c r="T65" s="88">
        <f>M65/D65</f>
        <v>0</v>
      </c>
      <c r="U65" s="88" t="s">
        <v>29</v>
      </c>
      <c r="V65" s="18">
        <v>0</v>
      </c>
      <c r="W65" s="18">
        <v>536</v>
      </c>
      <c r="X65" s="18">
        <v>0</v>
      </c>
      <c r="Y65" s="18">
        <v>0</v>
      </c>
      <c r="Z65" s="18">
        <v>0</v>
      </c>
      <c r="AA65" s="18">
        <v>0</v>
      </c>
      <c r="AB65" s="18">
        <v>0</v>
      </c>
      <c r="AC65" s="18"/>
      <c r="AD65" s="18">
        <v>64</v>
      </c>
      <c r="AE65" s="127"/>
      <c r="AF65" s="128"/>
    </row>
    <row r="66" hidden="1" outlineLevel="2" spans="1:32">
      <c r="A66" s="65" t="s">
        <v>93</v>
      </c>
      <c r="B66" s="66">
        <v>0</v>
      </c>
      <c r="C66" s="66"/>
      <c r="D66" s="66">
        <v>0</v>
      </c>
      <c r="E66" s="66">
        <v>0</v>
      </c>
      <c r="F66" s="66">
        <v>0</v>
      </c>
      <c r="G66" s="66">
        <v>0</v>
      </c>
      <c r="H66" s="66">
        <v>0</v>
      </c>
      <c r="I66" s="90" t="s">
        <v>29</v>
      </c>
      <c r="J66" s="90" t="s">
        <v>29</v>
      </c>
      <c r="K66" s="90" t="s">
        <v>29</v>
      </c>
      <c r="L66" s="66">
        <v>0</v>
      </c>
      <c r="M66" s="66">
        <v>0</v>
      </c>
      <c r="N66" s="66">
        <f t="shared" si="0"/>
        <v>0</v>
      </c>
      <c r="O66" s="91">
        <v>0</v>
      </c>
      <c r="P66" s="91">
        <v>0</v>
      </c>
      <c r="Q66" s="115">
        <f t="shared" si="1"/>
        <v>0</v>
      </c>
      <c r="R66" s="116" t="str">
        <f t="shared" si="2"/>
        <v>/</v>
      </c>
      <c r="S66" s="90" t="s">
        <v>29</v>
      </c>
      <c r="T66" s="90" t="s">
        <v>29</v>
      </c>
      <c r="U66" s="90" t="s">
        <v>29</v>
      </c>
      <c r="V66" s="66">
        <v>0</v>
      </c>
      <c r="W66" s="66">
        <v>0</v>
      </c>
      <c r="X66" s="66">
        <v>0</v>
      </c>
      <c r="Y66" s="66">
        <v>0</v>
      </c>
      <c r="Z66" s="66">
        <v>0</v>
      </c>
      <c r="AA66" s="66">
        <v>0</v>
      </c>
      <c r="AB66" s="66">
        <v>0</v>
      </c>
      <c r="AC66" s="66"/>
      <c r="AD66" s="66">
        <v>0</v>
      </c>
      <c r="AE66" s="127"/>
      <c r="AF66" s="128"/>
    </row>
    <row r="67" hidden="1" outlineLevel="2" spans="1:32">
      <c r="A67" s="64" t="s">
        <v>90</v>
      </c>
      <c r="B67" s="18">
        <v>0</v>
      </c>
      <c r="C67" s="18"/>
      <c r="D67" s="18">
        <v>362.89</v>
      </c>
      <c r="E67" s="18">
        <v>0</v>
      </c>
      <c r="F67" s="18">
        <v>214.470886</v>
      </c>
      <c r="G67" s="18">
        <v>0</v>
      </c>
      <c r="H67" s="18">
        <v>0</v>
      </c>
      <c r="I67" s="88" t="s">
        <v>29</v>
      </c>
      <c r="J67" s="88">
        <v>0.408992019620271</v>
      </c>
      <c r="K67" s="88" t="s">
        <v>29</v>
      </c>
      <c r="L67" s="18">
        <v>0</v>
      </c>
      <c r="M67" s="18">
        <v>105.56899992</v>
      </c>
      <c r="N67" s="18">
        <f t="shared" ref="N67:N127" si="7">M67-L67</f>
        <v>105.56899992</v>
      </c>
      <c r="O67" s="89">
        <v>0</v>
      </c>
      <c r="P67" s="89">
        <v>23.0833333333333</v>
      </c>
      <c r="Q67" s="113">
        <f t="shared" ref="Q67:Q127" si="8">P67-O67</f>
        <v>23.0833333333333</v>
      </c>
      <c r="R67" s="114" t="str">
        <f t="shared" ref="R67:R127" si="9">IFERROR(M67/P67-L67/O67,"/")</f>
        <v>/</v>
      </c>
      <c r="S67" s="88" t="s">
        <v>29</v>
      </c>
      <c r="T67" s="88">
        <f t="shared" ref="T67:T73" si="10">M67/D67</f>
        <v>0.290911846344622</v>
      </c>
      <c r="U67" s="88" t="s">
        <v>29</v>
      </c>
      <c r="V67" s="18">
        <v>0</v>
      </c>
      <c r="W67" s="18">
        <v>18.28</v>
      </c>
      <c r="X67" s="18">
        <v>0</v>
      </c>
      <c r="Y67" s="18">
        <v>0</v>
      </c>
      <c r="Z67" s="18">
        <v>0</v>
      </c>
      <c r="AA67" s="18">
        <v>0</v>
      </c>
      <c r="AB67" s="18">
        <v>0</v>
      </c>
      <c r="AC67" s="18"/>
      <c r="AD67" s="18">
        <v>24.57011408</v>
      </c>
      <c r="AE67" s="127"/>
      <c r="AF67" s="128"/>
    </row>
    <row r="68" hidden="1" outlineLevel="2" spans="1:32">
      <c r="A68" s="65" t="s">
        <v>181</v>
      </c>
      <c r="B68" s="66">
        <v>0</v>
      </c>
      <c r="C68" s="66"/>
      <c r="D68" s="66">
        <v>799.999999999998</v>
      </c>
      <c r="E68" s="66">
        <v>0</v>
      </c>
      <c r="F68" s="66">
        <v>0</v>
      </c>
      <c r="G68" s="66">
        <v>0</v>
      </c>
      <c r="H68" s="66">
        <v>0</v>
      </c>
      <c r="I68" s="90" t="s">
        <v>29</v>
      </c>
      <c r="J68" s="90" t="s">
        <v>29</v>
      </c>
      <c r="K68" s="90" t="s">
        <v>29</v>
      </c>
      <c r="L68" s="66">
        <v>0</v>
      </c>
      <c r="M68" s="66">
        <v>0</v>
      </c>
      <c r="N68" s="66">
        <f t="shared" si="7"/>
        <v>0</v>
      </c>
      <c r="O68" s="91">
        <v>0</v>
      </c>
      <c r="P68" s="91">
        <v>0</v>
      </c>
      <c r="Q68" s="115">
        <f t="shared" si="8"/>
        <v>0</v>
      </c>
      <c r="R68" s="116" t="str">
        <f t="shared" si="9"/>
        <v>/</v>
      </c>
      <c r="S68" s="90" t="s">
        <v>29</v>
      </c>
      <c r="T68" s="90">
        <f t="shared" si="10"/>
        <v>0</v>
      </c>
      <c r="U68" s="90" t="s">
        <v>29</v>
      </c>
      <c r="V68" s="66">
        <v>0</v>
      </c>
      <c r="W68" s="66">
        <v>720</v>
      </c>
      <c r="X68" s="66">
        <v>0</v>
      </c>
      <c r="Y68" s="66">
        <v>0</v>
      </c>
      <c r="Z68" s="66">
        <v>0</v>
      </c>
      <c r="AA68" s="66">
        <v>0</v>
      </c>
      <c r="AB68" s="66">
        <v>0</v>
      </c>
      <c r="AC68" s="66"/>
      <c r="AD68" s="66">
        <v>79.999999999998</v>
      </c>
      <c r="AE68" s="127"/>
      <c r="AF68" s="128"/>
    </row>
    <row r="69" hidden="1" outlineLevel="2" spans="1:32">
      <c r="A69" s="64" t="s">
        <v>178</v>
      </c>
      <c r="B69" s="18">
        <v>0</v>
      </c>
      <c r="C69" s="18"/>
      <c r="D69" s="18">
        <v>4000</v>
      </c>
      <c r="E69" s="18">
        <v>0</v>
      </c>
      <c r="F69" s="18">
        <v>0</v>
      </c>
      <c r="G69" s="18">
        <v>0</v>
      </c>
      <c r="H69" s="18">
        <v>3200</v>
      </c>
      <c r="I69" s="88" t="s">
        <v>29</v>
      </c>
      <c r="J69" s="88">
        <v>0.2</v>
      </c>
      <c r="K69" s="88" t="s">
        <v>29</v>
      </c>
      <c r="L69" s="18">
        <v>0</v>
      </c>
      <c r="M69" s="18">
        <v>277.478</v>
      </c>
      <c r="N69" s="18">
        <f t="shared" si="7"/>
        <v>277.478</v>
      </c>
      <c r="O69" s="89">
        <v>0</v>
      </c>
      <c r="P69" s="89">
        <v>37.5</v>
      </c>
      <c r="Q69" s="113">
        <f t="shared" si="8"/>
        <v>37.5</v>
      </c>
      <c r="R69" s="114" t="str">
        <f t="shared" si="9"/>
        <v>/</v>
      </c>
      <c r="S69" s="88" t="s">
        <v>29</v>
      </c>
      <c r="T69" s="88">
        <f t="shared" si="10"/>
        <v>0.0693695</v>
      </c>
      <c r="U69" s="88" t="s">
        <v>29</v>
      </c>
      <c r="V69" s="18">
        <v>0</v>
      </c>
      <c r="W69" s="18">
        <v>302</v>
      </c>
      <c r="X69" s="18">
        <v>0</v>
      </c>
      <c r="Y69" s="18">
        <v>0</v>
      </c>
      <c r="Z69" s="18">
        <v>0</v>
      </c>
      <c r="AA69" s="18">
        <v>0</v>
      </c>
      <c r="AB69" s="18">
        <v>0</v>
      </c>
      <c r="AC69" s="18"/>
      <c r="AD69" s="18">
        <v>220.522</v>
      </c>
      <c r="AE69" s="127"/>
      <c r="AF69" s="128"/>
    </row>
    <row r="70" hidden="1" outlineLevel="2" spans="1:32">
      <c r="A70" s="64" t="s">
        <v>179</v>
      </c>
      <c r="B70" s="18">
        <v>0</v>
      </c>
      <c r="C70" s="18"/>
      <c r="D70" s="18">
        <v>2500</v>
      </c>
      <c r="E70" s="18">
        <v>0</v>
      </c>
      <c r="F70" s="18">
        <v>0</v>
      </c>
      <c r="G70" s="18">
        <v>0</v>
      </c>
      <c r="H70" s="18">
        <v>2000</v>
      </c>
      <c r="I70" s="88" t="s">
        <v>29</v>
      </c>
      <c r="J70" s="88">
        <v>0.2</v>
      </c>
      <c r="K70" s="88" t="s">
        <v>29</v>
      </c>
      <c r="L70" s="18">
        <v>0</v>
      </c>
      <c r="M70" s="18">
        <v>150</v>
      </c>
      <c r="N70" s="18">
        <f t="shared" si="7"/>
        <v>150</v>
      </c>
      <c r="O70" s="89">
        <v>0</v>
      </c>
      <c r="P70" s="89">
        <v>0</v>
      </c>
      <c r="Q70" s="113">
        <f t="shared" si="8"/>
        <v>0</v>
      </c>
      <c r="R70" s="114" t="str">
        <f t="shared" si="9"/>
        <v>/</v>
      </c>
      <c r="S70" s="88" t="s">
        <v>29</v>
      </c>
      <c r="T70" s="88">
        <f t="shared" si="10"/>
        <v>0.06</v>
      </c>
      <c r="U70" s="88" t="s">
        <v>29</v>
      </c>
      <c r="V70" s="18">
        <v>0</v>
      </c>
      <c r="W70" s="18">
        <v>250</v>
      </c>
      <c r="X70" s="18">
        <v>0</v>
      </c>
      <c r="Y70" s="18">
        <v>0</v>
      </c>
      <c r="Z70" s="18">
        <v>0</v>
      </c>
      <c r="AA70" s="18">
        <v>0</v>
      </c>
      <c r="AB70" s="18">
        <v>0</v>
      </c>
      <c r="AC70" s="18"/>
      <c r="AD70" s="18">
        <v>100</v>
      </c>
      <c r="AE70" s="127"/>
      <c r="AF70" s="128"/>
    </row>
    <row r="71" hidden="1" outlineLevel="2" spans="1:32">
      <c r="A71" s="64" t="s">
        <v>182</v>
      </c>
      <c r="B71" s="18">
        <v>0</v>
      </c>
      <c r="C71" s="18"/>
      <c r="D71" s="18">
        <v>300</v>
      </c>
      <c r="E71" s="18">
        <v>0</v>
      </c>
      <c r="F71" s="18">
        <v>0</v>
      </c>
      <c r="G71" s="18">
        <v>0</v>
      </c>
      <c r="H71" s="18">
        <v>240</v>
      </c>
      <c r="I71" s="88" t="s">
        <v>29</v>
      </c>
      <c r="J71" s="88">
        <v>0.2</v>
      </c>
      <c r="K71" s="88" t="s">
        <v>29</v>
      </c>
      <c r="L71" s="18">
        <v>0</v>
      </c>
      <c r="M71" s="18">
        <v>18</v>
      </c>
      <c r="N71" s="18">
        <f t="shared" si="7"/>
        <v>18</v>
      </c>
      <c r="O71" s="89">
        <v>0</v>
      </c>
      <c r="P71" s="89">
        <v>0</v>
      </c>
      <c r="Q71" s="113">
        <f t="shared" si="8"/>
        <v>0</v>
      </c>
      <c r="R71" s="114" t="str">
        <f t="shared" si="9"/>
        <v>/</v>
      </c>
      <c r="S71" s="88" t="s">
        <v>29</v>
      </c>
      <c r="T71" s="88">
        <f t="shared" si="10"/>
        <v>0.06</v>
      </c>
      <c r="U71" s="88" t="s">
        <v>29</v>
      </c>
      <c r="V71" s="18">
        <v>0</v>
      </c>
      <c r="W71" s="18">
        <v>29</v>
      </c>
      <c r="X71" s="18">
        <v>0</v>
      </c>
      <c r="Y71" s="18">
        <v>0</v>
      </c>
      <c r="Z71" s="18">
        <v>0</v>
      </c>
      <c r="AA71" s="18">
        <v>0</v>
      </c>
      <c r="AB71" s="18">
        <v>0</v>
      </c>
      <c r="AC71" s="18"/>
      <c r="AD71" s="18">
        <v>13</v>
      </c>
      <c r="AE71" s="127"/>
      <c r="AF71" s="128"/>
    </row>
    <row r="72" hidden="1" outlineLevel="2" spans="1:32">
      <c r="A72" s="65" t="s">
        <v>85</v>
      </c>
      <c r="B72" s="66">
        <v>0</v>
      </c>
      <c r="C72" s="66"/>
      <c r="D72" s="66">
        <v>860</v>
      </c>
      <c r="E72" s="66">
        <v>0</v>
      </c>
      <c r="F72" s="66">
        <v>498.8</v>
      </c>
      <c r="G72" s="66">
        <v>0</v>
      </c>
      <c r="H72" s="66">
        <v>0</v>
      </c>
      <c r="I72" s="90" t="s">
        <v>29</v>
      </c>
      <c r="J72" s="90">
        <v>0.42</v>
      </c>
      <c r="K72" s="90" t="s">
        <v>29</v>
      </c>
      <c r="L72" s="66">
        <v>0</v>
      </c>
      <c r="M72" s="66">
        <v>147.19900003</v>
      </c>
      <c r="N72" s="66">
        <f t="shared" si="7"/>
        <v>147.19900003</v>
      </c>
      <c r="O72" s="91">
        <v>0</v>
      </c>
      <c r="P72" s="91">
        <v>23.8333333333333</v>
      </c>
      <c r="Q72" s="115">
        <f t="shared" si="8"/>
        <v>23.8333333333333</v>
      </c>
      <c r="R72" s="116" t="str">
        <f t="shared" si="9"/>
        <v>/</v>
      </c>
      <c r="S72" s="90" t="s">
        <v>29</v>
      </c>
      <c r="T72" s="90">
        <f t="shared" si="10"/>
        <v>0.17116162794186</v>
      </c>
      <c r="U72" s="90" t="s">
        <v>29</v>
      </c>
      <c r="V72" s="66">
        <v>0</v>
      </c>
      <c r="W72" s="66">
        <v>140.49999997</v>
      </c>
      <c r="X72" s="66">
        <v>0</v>
      </c>
      <c r="Y72" s="66">
        <v>0</v>
      </c>
      <c r="Z72" s="66">
        <v>0</v>
      </c>
      <c r="AA72" s="66">
        <v>0</v>
      </c>
      <c r="AB72" s="66">
        <v>0</v>
      </c>
      <c r="AC72" s="66"/>
      <c r="AD72" s="66">
        <v>73.501</v>
      </c>
      <c r="AE72" s="127"/>
      <c r="AF72" s="128"/>
    </row>
    <row r="73" hidden="1" outlineLevel="2" spans="1:32">
      <c r="A73" s="64" t="s">
        <v>86</v>
      </c>
      <c r="B73" s="18">
        <v>0</v>
      </c>
      <c r="C73" s="18"/>
      <c r="D73" s="18">
        <v>180</v>
      </c>
      <c r="E73" s="18">
        <v>0</v>
      </c>
      <c r="F73" s="18">
        <v>0</v>
      </c>
      <c r="G73" s="18">
        <v>0</v>
      </c>
      <c r="H73" s="18">
        <v>139.99986</v>
      </c>
      <c r="I73" s="88" t="s">
        <v>29</v>
      </c>
      <c r="J73" s="88">
        <v>0.222223</v>
      </c>
      <c r="K73" s="88" t="s">
        <v>29</v>
      </c>
      <c r="L73" s="18">
        <v>0</v>
      </c>
      <c r="M73" s="18">
        <v>19.488</v>
      </c>
      <c r="N73" s="18">
        <f t="shared" si="7"/>
        <v>19.488</v>
      </c>
      <c r="O73" s="89">
        <v>0</v>
      </c>
      <c r="P73" s="89">
        <v>3.33333333333333</v>
      </c>
      <c r="Q73" s="113">
        <f t="shared" si="8"/>
        <v>3.33333333333333</v>
      </c>
      <c r="R73" s="114" t="str">
        <f t="shared" si="9"/>
        <v>/</v>
      </c>
      <c r="S73" s="88" t="s">
        <v>29</v>
      </c>
      <c r="T73" s="88">
        <f t="shared" si="10"/>
        <v>0.108266666666667</v>
      </c>
      <c r="U73" s="88" t="s">
        <v>29</v>
      </c>
      <c r="V73" s="18">
        <v>0</v>
      </c>
      <c r="W73" s="18">
        <v>0.51194</v>
      </c>
      <c r="X73" s="18">
        <v>0</v>
      </c>
      <c r="Y73" s="18">
        <v>0</v>
      </c>
      <c r="Z73" s="18">
        <v>0</v>
      </c>
      <c r="AA73" s="18">
        <v>0</v>
      </c>
      <c r="AB73" s="18">
        <v>0</v>
      </c>
      <c r="AC73" s="18"/>
      <c r="AD73" s="18">
        <v>20.0002</v>
      </c>
      <c r="AE73" s="127"/>
      <c r="AF73" s="128"/>
    </row>
    <row r="74" hidden="1" outlineLevel="2" spans="1:32">
      <c r="A74" s="65" t="s">
        <v>233</v>
      </c>
      <c r="B74" s="66">
        <v>0</v>
      </c>
      <c r="C74" s="66"/>
      <c r="D74" s="66">
        <v>0</v>
      </c>
      <c r="E74" s="66">
        <v>0</v>
      </c>
      <c r="F74" s="66">
        <v>0</v>
      </c>
      <c r="G74" s="66">
        <v>0</v>
      </c>
      <c r="H74" s="66">
        <v>0</v>
      </c>
      <c r="I74" s="90" t="s">
        <v>29</v>
      </c>
      <c r="J74" s="90" t="s">
        <v>29</v>
      </c>
      <c r="K74" s="90" t="s">
        <v>29</v>
      </c>
      <c r="L74" s="66">
        <v>0</v>
      </c>
      <c r="M74" s="66">
        <v>0</v>
      </c>
      <c r="N74" s="66">
        <f t="shared" si="7"/>
        <v>0</v>
      </c>
      <c r="O74" s="91">
        <v>0</v>
      </c>
      <c r="P74" s="91">
        <v>0</v>
      </c>
      <c r="Q74" s="115">
        <f t="shared" si="8"/>
        <v>0</v>
      </c>
      <c r="R74" s="116" t="str">
        <f t="shared" si="9"/>
        <v>/</v>
      </c>
      <c r="S74" s="90" t="s">
        <v>29</v>
      </c>
      <c r="T74" s="90" t="s">
        <v>29</v>
      </c>
      <c r="U74" s="90" t="s">
        <v>29</v>
      </c>
      <c r="V74" s="66">
        <v>0</v>
      </c>
      <c r="W74" s="66">
        <v>0</v>
      </c>
      <c r="X74" s="66">
        <v>0</v>
      </c>
      <c r="Y74" s="66">
        <v>0</v>
      </c>
      <c r="Z74" s="66">
        <v>0</v>
      </c>
      <c r="AA74" s="66">
        <v>0</v>
      </c>
      <c r="AB74" s="66">
        <v>0</v>
      </c>
      <c r="AC74" s="66"/>
      <c r="AD74" s="66">
        <v>0</v>
      </c>
      <c r="AE74" s="127"/>
      <c r="AF74" s="128"/>
    </row>
    <row r="75" hidden="1" outlineLevel="1" spans="1:32">
      <c r="A75" s="76" t="s">
        <v>234</v>
      </c>
      <c r="B75" s="77">
        <v>3.094007</v>
      </c>
      <c r="C75" s="77"/>
      <c r="D75" s="77">
        <v>10002.89</v>
      </c>
      <c r="E75" s="77">
        <v>0</v>
      </c>
      <c r="F75" s="77">
        <v>713.270886</v>
      </c>
      <c r="G75" s="77">
        <v>0</v>
      </c>
      <c r="H75" s="77">
        <v>5579.99986</v>
      </c>
      <c r="I75" s="100" t="s">
        <v>29</v>
      </c>
      <c r="J75" s="100">
        <v>0.370854748377719</v>
      </c>
      <c r="K75" s="101" t="s">
        <v>29</v>
      </c>
      <c r="L75" s="77">
        <v>0</v>
      </c>
      <c r="M75" s="77">
        <v>1247.52899995</v>
      </c>
      <c r="N75" s="77">
        <f t="shared" si="7"/>
        <v>1247.52899995</v>
      </c>
      <c r="O75" s="102">
        <v>0</v>
      </c>
      <c r="P75" s="102">
        <v>193.583333333333</v>
      </c>
      <c r="Q75" s="123">
        <f t="shared" si="8"/>
        <v>193.583333333333</v>
      </c>
      <c r="R75" s="124" t="str">
        <f t="shared" si="9"/>
        <v>/</v>
      </c>
      <c r="S75" s="100">
        <f t="shared" ref="S75:S85" si="11">L75/B75</f>
        <v>0</v>
      </c>
      <c r="T75" s="100">
        <f>M75/D75</f>
        <v>0.124716856823378</v>
      </c>
      <c r="U75" s="100">
        <f>T75-S75</f>
        <v>0.124716856823378</v>
      </c>
      <c r="V75" s="77">
        <v>0</v>
      </c>
      <c r="W75" s="77">
        <v>1838.29193997</v>
      </c>
      <c r="X75" s="77">
        <v>0.018037</v>
      </c>
      <c r="Y75" s="77">
        <v>0</v>
      </c>
      <c r="Z75" s="77">
        <v>0</v>
      </c>
      <c r="AA75" s="77">
        <v>0</v>
      </c>
      <c r="AB75" s="77">
        <v>3.112044</v>
      </c>
      <c r="AC75" s="77"/>
      <c r="AD75" s="77">
        <v>623.798314079998</v>
      </c>
      <c r="AE75" s="127"/>
      <c r="AF75" s="128"/>
    </row>
    <row r="76" hidden="1" outlineLevel="2" spans="1:32">
      <c r="A76" s="64" t="s">
        <v>235</v>
      </c>
      <c r="B76" s="18">
        <v>28.815045</v>
      </c>
      <c r="C76" s="18"/>
      <c r="D76" s="18">
        <v>0</v>
      </c>
      <c r="E76" s="18">
        <v>0</v>
      </c>
      <c r="F76" s="18">
        <v>0</v>
      </c>
      <c r="G76" s="18">
        <v>29.65456</v>
      </c>
      <c r="H76" s="18">
        <v>0</v>
      </c>
      <c r="I76" s="88">
        <v>-0.0291346065917995</v>
      </c>
      <c r="J76" s="88" t="s">
        <v>29</v>
      </c>
      <c r="K76" s="103" t="s">
        <v>29</v>
      </c>
      <c r="L76" s="18">
        <v>123.697306</v>
      </c>
      <c r="M76" s="18">
        <v>219.93080669</v>
      </c>
      <c r="N76" s="18">
        <f t="shared" si="7"/>
        <v>96.23350069</v>
      </c>
      <c r="O76" s="89">
        <v>4.66666667</v>
      </c>
      <c r="P76" s="89">
        <v>7.41666666666667</v>
      </c>
      <c r="Q76" s="113">
        <f t="shared" si="8"/>
        <v>2.74999999666667</v>
      </c>
      <c r="R76" s="114">
        <f t="shared" si="9"/>
        <v>3.1470263607631</v>
      </c>
      <c r="S76" s="88">
        <f t="shared" si="11"/>
        <v>4.29280280492361</v>
      </c>
      <c r="T76" s="88" t="s">
        <v>29</v>
      </c>
      <c r="U76" s="88" t="s">
        <v>29</v>
      </c>
      <c r="V76" s="18">
        <v>31.819264</v>
      </c>
      <c r="W76" s="18">
        <v>37.8622</v>
      </c>
      <c r="X76" s="18">
        <v>0</v>
      </c>
      <c r="Y76" s="18">
        <v>0</v>
      </c>
      <c r="Z76" s="18">
        <v>0</v>
      </c>
      <c r="AA76" s="18">
        <v>0</v>
      </c>
      <c r="AB76" s="18">
        <v>-156.356085</v>
      </c>
      <c r="AC76" s="18"/>
      <c r="AD76" s="18">
        <v>-257.79300669</v>
      </c>
      <c r="AE76" s="127"/>
      <c r="AF76" s="128"/>
    </row>
    <row r="77" ht="16.2" collapsed="1" spans="1:32">
      <c r="A77" s="78" t="s">
        <v>97</v>
      </c>
      <c r="B77" s="79">
        <v>2965.980713</v>
      </c>
      <c r="C77" s="79">
        <v>15017.9500531132</v>
      </c>
      <c r="D77" s="79">
        <v>15150.542396</v>
      </c>
      <c r="E77" s="79">
        <v>499.263721</v>
      </c>
      <c r="F77" s="79">
        <v>1290.3409788</v>
      </c>
      <c r="G77" s="79">
        <v>1522.572554</v>
      </c>
      <c r="H77" s="79">
        <v>8991.0301477</v>
      </c>
      <c r="I77" s="104">
        <v>0.31832453726411</v>
      </c>
      <c r="J77" s="104">
        <v>0.321385937363242</v>
      </c>
      <c r="K77" s="105" t="s">
        <v>29</v>
      </c>
      <c r="L77" s="79">
        <v>781.492228</v>
      </c>
      <c r="M77" s="79">
        <v>2285.93435836</v>
      </c>
      <c r="N77" s="79">
        <f t="shared" si="7"/>
        <v>1504.44213036</v>
      </c>
      <c r="O77" s="106">
        <v>136.91666666</v>
      </c>
      <c r="P77" s="106">
        <v>344</v>
      </c>
      <c r="Q77" s="125">
        <f t="shared" si="8"/>
        <v>207.08333334</v>
      </c>
      <c r="R77" s="126">
        <f t="shared" si="9"/>
        <v>0.937363291491035</v>
      </c>
      <c r="S77" s="104">
        <f t="shared" si="11"/>
        <v>0.263485269669722</v>
      </c>
      <c r="T77" s="104">
        <f>M77/D77</f>
        <v>0.150881354515963</v>
      </c>
      <c r="U77" s="104">
        <f>T77-S77</f>
        <v>-0.11260391515376</v>
      </c>
      <c r="V77" s="79">
        <v>196.481152</v>
      </c>
      <c r="W77" s="79">
        <v>2018.34450605</v>
      </c>
      <c r="X77" s="79">
        <v>5.364832</v>
      </c>
      <c r="Y77" s="79">
        <v>0.12</v>
      </c>
      <c r="Z77" s="79">
        <v>0</v>
      </c>
      <c r="AA77" s="79">
        <v>0</v>
      </c>
      <c r="AB77" s="79">
        <v>-28.4641099999999</v>
      </c>
      <c r="AC77" s="79">
        <v>565.236576986727</v>
      </c>
      <c r="AD77" s="79">
        <v>565.012405089998</v>
      </c>
      <c r="AE77" s="127"/>
      <c r="AF77" s="128"/>
    </row>
    <row r="78" hidden="1" outlineLevel="2" spans="1:32">
      <c r="A78" s="64" t="s">
        <v>98</v>
      </c>
      <c r="B78" s="18">
        <v>88.561502</v>
      </c>
      <c r="C78" s="18"/>
      <c r="D78" s="18">
        <v>0</v>
      </c>
      <c r="E78" s="18">
        <v>0</v>
      </c>
      <c r="F78" s="18">
        <v>0</v>
      </c>
      <c r="G78" s="18">
        <v>0</v>
      </c>
      <c r="H78" s="18">
        <v>0</v>
      </c>
      <c r="I78" s="88" t="s">
        <v>29</v>
      </c>
      <c r="J78" s="88" t="s">
        <v>29</v>
      </c>
      <c r="K78" s="88" t="s">
        <v>29</v>
      </c>
      <c r="L78" s="18">
        <v>144.310175</v>
      </c>
      <c r="M78" s="18">
        <v>0</v>
      </c>
      <c r="N78" s="18">
        <f t="shared" si="7"/>
        <v>-144.310175</v>
      </c>
      <c r="O78" s="89">
        <v>20.41666667</v>
      </c>
      <c r="P78" s="89">
        <v>0</v>
      </c>
      <c r="Q78" s="113">
        <f t="shared" si="8"/>
        <v>-20.41666667</v>
      </c>
      <c r="R78" s="114" t="str">
        <f t="shared" si="9"/>
        <v>/</v>
      </c>
      <c r="S78" s="88">
        <f t="shared" si="11"/>
        <v>1.62949105131483</v>
      </c>
      <c r="T78" s="88" t="s">
        <v>29</v>
      </c>
      <c r="U78" s="88" t="s">
        <v>29</v>
      </c>
      <c r="V78" s="18">
        <v>2.387662</v>
      </c>
      <c r="W78" s="18">
        <v>0</v>
      </c>
      <c r="X78" s="18">
        <v>1e-6</v>
      </c>
      <c r="Y78" s="18">
        <v>0</v>
      </c>
      <c r="Z78" s="18">
        <v>0.7752</v>
      </c>
      <c r="AA78" s="18">
        <v>0</v>
      </c>
      <c r="AB78" s="18">
        <v>-58.911534</v>
      </c>
      <c r="AC78" s="18"/>
      <c r="AD78" s="18">
        <v>0</v>
      </c>
      <c r="AE78" s="127"/>
      <c r="AF78" s="128"/>
    </row>
    <row r="79" hidden="1" outlineLevel="2" spans="1:32">
      <c r="A79" s="65" t="s">
        <v>101</v>
      </c>
      <c r="B79" s="66">
        <v>85.66265</v>
      </c>
      <c r="C79" s="66"/>
      <c r="D79" s="66">
        <v>92.18</v>
      </c>
      <c r="E79" s="66">
        <v>0</v>
      </c>
      <c r="F79" s="66">
        <v>0</v>
      </c>
      <c r="G79" s="66">
        <v>0</v>
      </c>
      <c r="H79" s="66">
        <v>0</v>
      </c>
      <c r="I79" s="90" t="s">
        <v>29</v>
      </c>
      <c r="J79" s="90" t="s">
        <v>29</v>
      </c>
      <c r="K79" s="90" t="s">
        <v>29</v>
      </c>
      <c r="L79" s="66">
        <v>77.535518</v>
      </c>
      <c r="M79" s="66">
        <v>90.65177616</v>
      </c>
      <c r="N79" s="66">
        <f t="shared" si="7"/>
        <v>13.11625816</v>
      </c>
      <c r="O79" s="91">
        <v>14</v>
      </c>
      <c r="P79" s="91">
        <v>16</v>
      </c>
      <c r="Q79" s="115">
        <f t="shared" si="8"/>
        <v>2</v>
      </c>
      <c r="R79" s="116">
        <f t="shared" si="9"/>
        <v>0.127484724285714</v>
      </c>
      <c r="S79" s="90">
        <f t="shared" si="11"/>
        <v>0.905126306505811</v>
      </c>
      <c r="T79" s="90">
        <f t="shared" ref="T79:T88" si="12">M79/D79</f>
        <v>0.983421307875895</v>
      </c>
      <c r="U79" s="90">
        <f t="shared" ref="U79:U85" si="13">T79-S79</f>
        <v>0.078295001370084</v>
      </c>
      <c r="V79" s="66">
        <v>0.246189</v>
      </c>
      <c r="W79" s="66">
        <v>0</v>
      </c>
      <c r="X79" s="66">
        <v>0</v>
      </c>
      <c r="Y79" s="66">
        <v>0</v>
      </c>
      <c r="Z79" s="66">
        <v>0</v>
      </c>
      <c r="AA79" s="66">
        <v>0</v>
      </c>
      <c r="AB79" s="66">
        <v>7.880943</v>
      </c>
      <c r="AC79" s="66"/>
      <c r="AD79" s="66">
        <v>1.52822384000001</v>
      </c>
      <c r="AE79" s="127"/>
      <c r="AF79" s="128"/>
    </row>
    <row r="80" hidden="1" outlineLevel="2" spans="1:32">
      <c r="A80" s="64" t="s">
        <v>99</v>
      </c>
      <c r="B80" s="18">
        <v>199.711597</v>
      </c>
      <c r="C80" s="18"/>
      <c r="D80" s="18">
        <v>200.22</v>
      </c>
      <c r="E80" s="18">
        <v>106.639683</v>
      </c>
      <c r="F80" s="18">
        <v>104.177748</v>
      </c>
      <c r="G80" s="18">
        <v>0</v>
      </c>
      <c r="H80" s="18">
        <v>0</v>
      </c>
      <c r="I80" s="88">
        <v>0.466031594549815</v>
      </c>
      <c r="J80" s="88">
        <v>0.479683608031166</v>
      </c>
      <c r="K80" s="88" t="s">
        <v>29</v>
      </c>
      <c r="L80" s="18">
        <v>51.879365</v>
      </c>
      <c r="M80" s="18">
        <v>54.96202004</v>
      </c>
      <c r="N80" s="18">
        <f t="shared" si="7"/>
        <v>3.08265504</v>
      </c>
      <c r="O80" s="89">
        <v>7.33333333333333</v>
      </c>
      <c r="P80" s="89">
        <v>9.83333333333333</v>
      </c>
      <c r="Q80" s="113">
        <f t="shared" si="8"/>
        <v>2.5</v>
      </c>
      <c r="R80" s="114">
        <f t="shared" si="9"/>
        <v>-1.48510089346687</v>
      </c>
      <c r="S80" s="88">
        <f t="shared" si="11"/>
        <v>0.259771419283178</v>
      </c>
      <c r="T80" s="88">
        <f t="shared" si="12"/>
        <v>0.274508141244631</v>
      </c>
      <c r="U80" s="88">
        <f t="shared" si="13"/>
        <v>0.0147367219614533</v>
      </c>
      <c r="V80" s="18">
        <v>10.263383</v>
      </c>
      <c r="W80" s="18">
        <v>11.249308</v>
      </c>
      <c r="X80" s="18">
        <v>0.092446</v>
      </c>
      <c r="Y80" s="18">
        <v>0</v>
      </c>
      <c r="Z80" s="18">
        <v>0</v>
      </c>
      <c r="AA80" s="18">
        <v>0</v>
      </c>
      <c r="AB80" s="18">
        <v>31.021612</v>
      </c>
      <c r="AC80" s="18"/>
      <c r="AD80" s="18">
        <v>29.83092396</v>
      </c>
      <c r="AE80" s="127"/>
      <c r="AF80" s="128"/>
    </row>
    <row r="81" hidden="1" outlineLevel="2" spans="1:32">
      <c r="A81" s="65" t="s">
        <v>100</v>
      </c>
      <c r="B81" s="66">
        <v>14.291069</v>
      </c>
      <c r="C81" s="66"/>
      <c r="D81" s="66">
        <v>51.75</v>
      </c>
      <c r="E81" s="66">
        <v>0</v>
      </c>
      <c r="F81" s="66">
        <v>0</v>
      </c>
      <c r="G81" s="66">
        <v>10.594494</v>
      </c>
      <c r="H81" s="66">
        <v>36.22</v>
      </c>
      <c r="I81" s="90">
        <v>0.258663295237046</v>
      </c>
      <c r="J81" s="90">
        <v>0.300096618357488</v>
      </c>
      <c r="K81" s="90" t="s">
        <v>29</v>
      </c>
      <c r="L81" s="66">
        <v>6.709411</v>
      </c>
      <c r="M81" s="66">
        <v>4.8552</v>
      </c>
      <c r="N81" s="66">
        <f t="shared" si="7"/>
        <v>-1.854211</v>
      </c>
      <c r="O81" s="91">
        <v>1.41666666666667</v>
      </c>
      <c r="P81" s="91">
        <v>1</v>
      </c>
      <c r="Q81" s="115">
        <f t="shared" si="8"/>
        <v>-0.41666666666667</v>
      </c>
      <c r="R81" s="116">
        <f t="shared" si="9"/>
        <v>0.1191451764706</v>
      </c>
      <c r="S81" s="90">
        <f t="shared" si="11"/>
        <v>0.469482793764413</v>
      </c>
      <c r="T81" s="90">
        <f t="shared" si="12"/>
        <v>0.0938202898550725</v>
      </c>
      <c r="U81" s="90">
        <f t="shared" si="13"/>
        <v>-0.375662503909341</v>
      </c>
      <c r="V81" s="66">
        <v>3.610012</v>
      </c>
      <c r="W81" s="66">
        <v>4.86244</v>
      </c>
      <c r="X81" s="66">
        <v>0.173959</v>
      </c>
      <c r="Y81" s="66">
        <v>0</v>
      </c>
      <c r="Z81" s="66">
        <v>0</v>
      </c>
      <c r="AA81" s="66">
        <v>0</v>
      </c>
      <c r="AB81" s="66">
        <v>-6.448889</v>
      </c>
      <c r="AC81" s="66"/>
      <c r="AD81" s="66">
        <v>5.81236000000001</v>
      </c>
      <c r="AE81" s="127"/>
      <c r="AF81" s="128"/>
    </row>
    <row r="82" hidden="1" outlineLevel="2" spans="1:32">
      <c r="A82" s="64" t="s">
        <v>103</v>
      </c>
      <c r="B82" s="18">
        <v>2444.521964</v>
      </c>
      <c r="C82" s="18"/>
      <c r="D82" s="18">
        <v>7050.33</v>
      </c>
      <c r="E82" s="18">
        <v>0</v>
      </c>
      <c r="F82" s="18">
        <v>0</v>
      </c>
      <c r="G82" s="18">
        <v>2300.098085</v>
      </c>
      <c r="H82" s="18">
        <v>5766.9</v>
      </c>
      <c r="I82" s="88">
        <v>0.0590806223576235</v>
      </c>
      <c r="J82" s="88">
        <v>0.182038287569518</v>
      </c>
      <c r="K82" s="88" t="s">
        <v>29</v>
      </c>
      <c r="L82" s="18">
        <v>107.48229</v>
      </c>
      <c r="M82" s="18">
        <v>444.1621332</v>
      </c>
      <c r="N82" s="18">
        <f t="shared" si="7"/>
        <v>336.6798432</v>
      </c>
      <c r="O82" s="89">
        <v>18.58333333</v>
      </c>
      <c r="P82" s="89">
        <v>62</v>
      </c>
      <c r="Q82" s="113">
        <f t="shared" si="8"/>
        <v>43.41666667</v>
      </c>
      <c r="R82" s="114">
        <f t="shared" si="9"/>
        <v>1.3801050144117</v>
      </c>
      <c r="S82" s="88">
        <f t="shared" si="11"/>
        <v>0.0439686333699884</v>
      </c>
      <c r="T82" s="88">
        <f t="shared" si="12"/>
        <v>0.0629987721425806</v>
      </c>
      <c r="U82" s="88">
        <f t="shared" si="13"/>
        <v>0.0190301387725922</v>
      </c>
      <c r="V82" s="18">
        <v>9.305737</v>
      </c>
      <c r="W82" s="18">
        <v>411.930192</v>
      </c>
      <c r="X82" s="18">
        <v>0.15</v>
      </c>
      <c r="Y82" s="18">
        <v>0</v>
      </c>
      <c r="Z82" s="18">
        <v>0</v>
      </c>
      <c r="AA82" s="18">
        <v>0</v>
      </c>
      <c r="AB82" s="18">
        <v>27.785852</v>
      </c>
      <c r="AC82" s="18"/>
      <c r="AD82" s="18">
        <v>427.3376748</v>
      </c>
      <c r="AE82" s="127"/>
      <c r="AF82" s="128"/>
    </row>
    <row r="83" hidden="1" outlineLevel="2" spans="1:32">
      <c r="A83" s="65" t="s">
        <v>102</v>
      </c>
      <c r="B83" s="66">
        <v>991.836995</v>
      </c>
      <c r="C83" s="66"/>
      <c r="D83" s="66">
        <v>2113.9974</v>
      </c>
      <c r="E83" s="66">
        <v>0</v>
      </c>
      <c r="F83" s="66">
        <v>0</v>
      </c>
      <c r="G83" s="66">
        <v>932.151124</v>
      </c>
      <c r="H83" s="66">
        <v>1886.2576812</v>
      </c>
      <c r="I83" s="90">
        <v>0.0601770969432331</v>
      </c>
      <c r="J83" s="90">
        <v>0.107729422372989</v>
      </c>
      <c r="K83" s="90" t="s">
        <v>29</v>
      </c>
      <c r="L83" s="66">
        <v>87.451274</v>
      </c>
      <c r="M83" s="66">
        <v>135.41447094</v>
      </c>
      <c r="N83" s="66">
        <f t="shared" si="7"/>
        <v>47.96319694</v>
      </c>
      <c r="O83" s="91">
        <v>15.16666667</v>
      </c>
      <c r="P83" s="91">
        <v>19</v>
      </c>
      <c r="Q83" s="115">
        <f t="shared" si="8"/>
        <v>3.83333333</v>
      </c>
      <c r="R83" s="116">
        <f t="shared" si="9"/>
        <v>1.36105935322793</v>
      </c>
      <c r="S83" s="90">
        <f t="shared" si="11"/>
        <v>0.0881710144316607</v>
      </c>
      <c r="T83" s="90">
        <f t="shared" si="12"/>
        <v>0.0640561199081891</v>
      </c>
      <c r="U83" s="90">
        <f t="shared" si="13"/>
        <v>-0.0241148945234716</v>
      </c>
      <c r="V83" s="66">
        <v>31.156004</v>
      </c>
      <c r="W83" s="66">
        <v>60.694468</v>
      </c>
      <c r="X83" s="66">
        <v>0.023134</v>
      </c>
      <c r="Y83" s="66">
        <v>0</v>
      </c>
      <c r="Z83" s="66">
        <v>0</v>
      </c>
      <c r="AA83" s="66">
        <v>0</v>
      </c>
      <c r="AB83" s="66">
        <v>-58.8982729999999</v>
      </c>
      <c r="AC83" s="66"/>
      <c r="AD83" s="66">
        <v>31.6307798600003</v>
      </c>
      <c r="AE83" s="127"/>
      <c r="AF83" s="128"/>
    </row>
    <row r="84" hidden="1" outlineLevel="1" spans="1:32">
      <c r="A84" s="76" t="s">
        <v>236</v>
      </c>
      <c r="B84" s="77">
        <v>3824.585777</v>
      </c>
      <c r="C84" s="77"/>
      <c r="D84" s="77">
        <v>9508.4774</v>
      </c>
      <c r="E84" s="77">
        <v>106.639683</v>
      </c>
      <c r="F84" s="77">
        <v>104.177748</v>
      </c>
      <c r="G84" s="77">
        <v>3242.843703</v>
      </c>
      <c r="H84" s="77">
        <v>7689.3776812</v>
      </c>
      <c r="I84" s="100">
        <v>0.124223228004751</v>
      </c>
      <c r="J84" s="100">
        <v>0.180357159054719</v>
      </c>
      <c r="K84" s="101" t="s">
        <v>29</v>
      </c>
      <c r="L84" s="77">
        <v>475.368033</v>
      </c>
      <c r="M84" s="77">
        <v>730.04560034</v>
      </c>
      <c r="N84" s="77">
        <f t="shared" si="7"/>
        <v>254.67756734</v>
      </c>
      <c r="O84" s="102">
        <v>76.91666667</v>
      </c>
      <c r="P84" s="102">
        <v>107.833333333333</v>
      </c>
      <c r="Q84" s="123">
        <f t="shared" si="8"/>
        <v>30.916666663333</v>
      </c>
      <c r="R84" s="124">
        <f t="shared" si="9"/>
        <v>0.589829761212895</v>
      </c>
      <c r="S84" s="100">
        <f t="shared" si="11"/>
        <v>0.124292684415325</v>
      </c>
      <c r="T84" s="100">
        <f t="shared" si="12"/>
        <v>0.0767783914951515</v>
      </c>
      <c r="U84" s="100">
        <f t="shared" si="13"/>
        <v>-0.0475142929201731</v>
      </c>
      <c r="V84" s="77">
        <v>56.968987</v>
      </c>
      <c r="W84" s="77">
        <v>488.736408</v>
      </c>
      <c r="X84" s="77">
        <v>0.43954</v>
      </c>
      <c r="Y84" s="77">
        <v>0</v>
      </c>
      <c r="Z84" s="77">
        <v>0.7752</v>
      </c>
      <c r="AA84" s="77">
        <v>0</v>
      </c>
      <c r="AB84" s="77">
        <v>-57.5702889999999</v>
      </c>
      <c r="AC84" s="77"/>
      <c r="AD84" s="77">
        <v>496.13996246</v>
      </c>
      <c r="AE84" s="127"/>
      <c r="AF84" s="128"/>
    </row>
    <row r="85" hidden="1" outlineLevel="2" spans="1:32">
      <c r="A85" s="64" t="s">
        <v>105</v>
      </c>
      <c r="B85" s="18">
        <v>9.686337</v>
      </c>
      <c r="C85" s="18"/>
      <c r="D85" s="18">
        <v>480</v>
      </c>
      <c r="E85" s="18">
        <v>0</v>
      </c>
      <c r="F85" s="18">
        <v>0</v>
      </c>
      <c r="G85" s="18">
        <v>0</v>
      </c>
      <c r="H85" s="18">
        <v>0</v>
      </c>
      <c r="I85" s="88" t="s">
        <v>29</v>
      </c>
      <c r="J85" s="88" t="s">
        <v>29</v>
      </c>
      <c r="K85" s="88" t="s">
        <v>29</v>
      </c>
      <c r="L85" s="18">
        <v>17.159496</v>
      </c>
      <c r="M85" s="18">
        <v>431.18914419</v>
      </c>
      <c r="N85" s="18">
        <f t="shared" si="7"/>
        <v>414.02964819</v>
      </c>
      <c r="O85" s="89">
        <v>4.99999999666667</v>
      </c>
      <c r="P85" s="89">
        <v>68.0833333333333</v>
      </c>
      <c r="Q85" s="113">
        <f t="shared" si="8"/>
        <v>63.0833333366666</v>
      </c>
      <c r="R85" s="114">
        <f t="shared" si="9"/>
        <v>2.90135628153092</v>
      </c>
      <c r="S85" s="88">
        <f t="shared" si="11"/>
        <v>1.77151548619463</v>
      </c>
      <c r="T85" s="88">
        <f t="shared" si="12"/>
        <v>0.8983107170625</v>
      </c>
      <c r="U85" s="88">
        <f t="shared" si="13"/>
        <v>-0.873204769132127</v>
      </c>
      <c r="V85" s="18">
        <v>0</v>
      </c>
      <c r="W85" s="18">
        <v>42.99999996</v>
      </c>
      <c r="X85" s="18">
        <v>0</v>
      </c>
      <c r="Y85" s="18">
        <v>0</v>
      </c>
      <c r="Z85" s="18">
        <v>0</v>
      </c>
      <c r="AA85" s="18">
        <v>0</v>
      </c>
      <c r="AB85" s="18">
        <v>-7.473159</v>
      </c>
      <c r="AC85" s="18"/>
      <c r="AD85" s="18">
        <v>5.81085585000005</v>
      </c>
      <c r="AE85" s="127"/>
      <c r="AF85" s="128"/>
    </row>
    <row r="86" hidden="1" outlineLevel="2" spans="1:32">
      <c r="A86" s="65" t="s">
        <v>110</v>
      </c>
      <c r="B86" s="66">
        <v>0</v>
      </c>
      <c r="C86" s="66"/>
      <c r="D86" s="66">
        <v>3750</v>
      </c>
      <c r="E86" s="66">
        <v>0</v>
      </c>
      <c r="F86" s="66">
        <v>0</v>
      </c>
      <c r="G86" s="66">
        <v>0</v>
      </c>
      <c r="H86" s="66">
        <v>3000</v>
      </c>
      <c r="I86" s="90" t="s">
        <v>29</v>
      </c>
      <c r="J86" s="90">
        <v>0.2</v>
      </c>
      <c r="K86" s="90" t="s">
        <v>29</v>
      </c>
      <c r="L86" s="66">
        <v>0</v>
      </c>
      <c r="M86" s="66">
        <v>284.62750337</v>
      </c>
      <c r="N86" s="66">
        <f t="shared" si="7"/>
        <v>284.62750337</v>
      </c>
      <c r="O86" s="91">
        <v>0</v>
      </c>
      <c r="P86" s="91">
        <v>37.6666666666667</v>
      </c>
      <c r="Q86" s="115">
        <f t="shared" si="8"/>
        <v>37.6666666666667</v>
      </c>
      <c r="R86" s="116" t="str">
        <f t="shared" si="9"/>
        <v>/</v>
      </c>
      <c r="S86" s="90" t="s">
        <v>29</v>
      </c>
      <c r="T86" s="90">
        <f t="shared" si="12"/>
        <v>0.0759006675653333</v>
      </c>
      <c r="U86" s="90" t="s">
        <v>29</v>
      </c>
      <c r="V86" s="66">
        <v>0</v>
      </c>
      <c r="W86" s="66">
        <v>239.5</v>
      </c>
      <c r="X86" s="66">
        <v>0</v>
      </c>
      <c r="Y86" s="66">
        <v>0</v>
      </c>
      <c r="Z86" s="66">
        <v>0</v>
      </c>
      <c r="AA86" s="66">
        <v>0</v>
      </c>
      <c r="AB86" s="66">
        <v>0</v>
      </c>
      <c r="AC86" s="66"/>
      <c r="AD86" s="66">
        <v>225.87249663</v>
      </c>
      <c r="AE86" s="127"/>
      <c r="AF86" s="128"/>
    </row>
    <row r="87" hidden="1" outlineLevel="2" spans="1:32">
      <c r="A87" s="64" t="s">
        <v>111</v>
      </c>
      <c r="B87" s="18">
        <v>0</v>
      </c>
      <c r="C87" s="18"/>
      <c r="D87" s="18">
        <v>3750</v>
      </c>
      <c r="E87" s="18">
        <v>0</v>
      </c>
      <c r="F87" s="18">
        <v>0</v>
      </c>
      <c r="G87" s="18">
        <v>0</v>
      </c>
      <c r="H87" s="18">
        <v>3000</v>
      </c>
      <c r="I87" s="88" t="s">
        <v>29</v>
      </c>
      <c r="J87" s="88">
        <v>0.2</v>
      </c>
      <c r="K87" s="88" t="s">
        <v>29</v>
      </c>
      <c r="L87" s="18">
        <v>0</v>
      </c>
      <c r="M87" s="18">
        <v>284.62750337</v>
      </c>
      <c r="N87" s="18">
        <f t="shared" si="7"/>
        <v>284.62750337</v>
      </c>
      <c r="O87" s="89">
        <v>0</v>
      </c>
      <c r="P87" s="89">
        <v>18.3333333333333</v>
      </c>
      <c r="Q87" s="113">
        <f t="shared" si="8"/>
        <v>18.3333333333333</v>
      </c>
      <c r="R87" s="114" t="str">
        <f t="shared" si="9"/>
        <v>/</v>
      </c>
      <c r="S87" s="88" t="s">
        <v>29</v>
      </c>
      <c r="T87" s="88">
        <f t="shared" si="12"/>
        <v>0.0759006675653333</v>
      </c>
      <c r="U87" s="88" t="s">
        <v>29</v>
      </c>
      <c r="V87" s="18">
        <v>0</v>
      </c>
      <c r="W87" s="18">
        <v>239.5</v>
      </c>
      <c r="X87" s="18">
        <v>0</v>
      </c>
      <c r="Y87" s="18">
        <v>0</v>
      </c>
      <c r="Z87" s="18">
        <v>0</v>
      </c>
      <c r="AA87" s="18">
        <v>0</v>
      </c>
      <c r="AB87" s="18">
        <v>0</v>
      </c>
      <c r="AC87" s="18"/>
      <c r="AD87" s="18">
        <v>225.87249663</v>
      </c>
      <c r="AE87" s="127"/>
      <c r="AF87" s="128"/>
    </row>
    <row r="88" hidden="1" outlineLevel="2" spans="1:32">
      <c r="A88" s="65" t="s">
        <v>184</v>
      </c>
      <c r="B88" s="66">
        <v>0</v>
      </c>
      <c r="C88" s="66"/>
      <c r="D88" s="66">
        <v>6756</v>
      </c>
      <c r="E88" s="66">
        <v>0</v>
      </c>
      <c r="F88" s="66">
        <v>0</v>
      </c>
      <c r="G88" s="66">
        <v>0</v>
      </c>
      <c r="H88" s="66">
        <v>5404.8</v>
      </c>
      <c r="I88" s="90" t="s">
        <v>29</v>
      </c>
      <c r="J88" s="90">
        <v>0.2</v>
      </c>
      <c r="K88" s="90" t="s">
        <v>29</v>
      </c>
      <c r="L88" s="66">
        <v>0</v>
      </c>
      <c r="M88" s="66">
        <v>405.36</v>
      </c>
      <c r="N88" s="66">
        <f t="shared" si="7"/>
        <v>405.36</v>
      </c>
      <c r="O88" s="91">
        <v>0</v>
      </c>
      <c r="P88" s="91">
        <v>0</v>
      </c>
      <c r="Q88" s="115">
        <f t="shared" si="8"/>
        <v>0</v>
      </c>
      <c r="R88" s="116" t="str">
        <f t="shared" si="9"/>
        <v>/</v>
      </c>
      <c r="S88" s="90" t="s">
        <v>29</v>
      </c>
      <c r="T88" s="90">
        <f t="shared" si="12"/>
        <v>0.06</v>
      </c>
      <c r="U88" s="90" t="s">
        <v>29</v>
      </c>
      <c r="V88" s="66">
        <v>0</v>
      </c>
      <c r="W88" s="66">
        <v>472.92</v>
      </c>
      <c r="X88" s="66">
        <v>0</v>
      </c>
      <c r="Y88" s="66">
        <v>0</v>
      </c>
      <c r="Z88" s="66">
        <v>0</v>
      </c>
      <c r="AA88" s="66">
        <v>0</v>
      </c>
      <c r="AB88" s="66">
        <v>0</v>
      </c>
      <c r="AC88" s="66"/>
      <c r="AD88" s="66">
        <v>472.92</v>
      </c>
      <c r="AE88" s="127"/>
      <c r="AF88" s="128"/>
    </row>
    <row r="89" hidden="1" outlineLevel="2" spans="1:32">
      <c r="A89" s="64" t="s">
        <v>237</v>
      </c>
      <c r="B89" s="18">
        <v>0</v>
      </c>
      <c r="C89" s="18"/>
      <c r="D89" s="18">
        <v>0</v>
      </c>
      <c r="E89" s="18">
        <v>0</v>
      </c>
      <c r="F89" s="18">
        <v>0</v>
      </c>
      <c r="G89" s="18">
        <v>0</v>
      </c>
      <c r="H89" s="18">
        <v>0</v>
      </c>
      <c r="I89" s="88" t="s">
        <v>29</v>
      </c>
      <c r="J89" s="88" t="s">
        <v>29</v>
      </c>
      <c r="K89" s="88" t="s">
        <v>29</v>
      </c>
      <c r="L89" s="18">
        <v>0</v>
      </c>
      <c r="M89" s="18">
        <v>0</v>
      </c>
      <c r="N89" s="18">
        <f t="shared" si="7"/>
        <v>0</v>
      </c>
      <c r="O89" s="89">
        <v>0</v>
      </c>
      <c r="P89" s="89">
        <v>0</v>
      </c>
      <c r="Q89" s="113">
        <f t="shared" si="8"/>
        <v>0</v>
      </c>
      <c r="R89" s="114" t="str">
        <f t="shared" si="9"/>
        <v>/</v>
      </c>
      <c r="S89" s="88" t="s">
        <v>29</v>
      </c>
      <c r="T89" s="88" t="s">
        <v>29</v>
      </c>
      <c r="U89" s="88" t="s">
        <v>29</v>
      </c>
      <c r="V89" s="18">
        <v>0</v>
      </c>
      <c r="W89" s="18">
        <v>0</v>
      </c>
      <c r="X89" s="18">
        <v>0</v>
      </c>
      <c r="Y89" s="18">
        <v>0</v>
      </c>
      <c r="Z89" s="18">
        <v>0</v>
      </c>
      <c r="AA89" s="18">
        <v>0</v>
      </c>
      <c r="AB89" s="18">
        <v>0</v>
      </c>
      <c r="AC89" s="18"/>
      <c r="AD89" s="18">
        <v>0</v>
      </c>
      <c r="AE89" s="127"/>
      <c r="AF89" s="128"/>
    </row>
    <row r="90" ht="15" hidden="1" customHeight="1" outlineLevel="1" spans="1:32">
      <c r="A90" s="76" t="s">
        <v>238</v>
      </c>
      <c r="B90" s="77">
        <v>9.686337</v>
      </c>
      <c r="C90" s="77"/>
      <c r="D90" s="77">
        <v>14736</v>
      </c>
      <c r="E90" s="77">
        <v>0</v>
      </c>
      <c r="F90" s="77">
        <v>0</v>
      </c>
      <c r="G90" s="77">
        <v>0</v>
      </c>
      <c r="H90" s="77">
        <v>11404.8</v>
      </c>
      <c r="I90" s="100" t="s">
        <v>29</v>
      </c>
      <c r="J90" s="100">
        <v>0.226058631921824</v>
      </c>
      <c r="K90" s="101" t="s">
        <v>29</v>
      </c>
      <c r="L90" s="77">
        <v>17.159496</v>
      </c>
      <c r="M90" s="77">
        <v>1405.80415093</v>
      </c>
      <c r="N90" s="77">
        <f t="shared" si="7"/>
        <v>1388.64465493</v>
      </c>
      <c r="O90" s="102">
        <v>4.99999999666667</v>
      </c>
      <c r="P90" s="102">
        <v>124.083333333333</v>
      </c>
      <c r="Q90" s="123">
        <f t="shared" si="8"/>
        <v>119.083333336666</v>
      </c>
      <c r="R90" s="124">
        <f t="shared" si="9"/>
        <v>7.8976171248847</v>
      </c>
      <c r="S90" s="100">
        <f>L90/B90</f>
        <v>1.77151548619463</v>
      </c>
      <c r="T90" s="100">
        <f>M90/D90</f>
        <v>0.0953993044876493</v>
      </c>
      <c r="U90" s="100">
        <f>T90-S90</f>
        <v>-1.67611618170698</v>
      </c>
      <c r="V90" s="77">
        <v>0</v>
      </c>
      <c r="W90" s="77">
        <v>994.91999996</v>
      </c>
      <c r="X90" s="77">
        <v>0</v>
      </c>
      <c r="Y90" s="77">
        <v>0</v>
      </c>
      <c r="Z90" s="77">
        <v>0</v>
      </c>
      <c r="AA90" s="77">
        <v>0</v>
      </c>
      <c r="AB90" s="77">
        <v>-7.473159</v>
      </c>
      <c r="AC90" s="77"/>
      <c r="AD90" s="77">
        <v>930.475849109999</v>
      </c>
      <c r="AE90" s="127"/>
      <c r="AF90" s="128"/>
    </row>
    <row r="91" hidden="1" outlineLevel="2" spans="1:32">
      <c r="A91" s="64" t="s">
        <v>239</v>
      </c>
      <c r="B91" s="18">
        <v>0</v>
      </c>
      <c r="C91" s="18"/>
      <c r="D91" s="18">
        <v>0</v>
      </c>
      <c r="E91" s="18">
        <v>0</v>
      </c>
      <c r="F91" s="18">
        <v>0</v>
      </c>
      <c r="G91" s="18">
        <v>0</v>
      </c>
      <c r="H91" s="18">
        <v>0</v>
      </c>
      <c r="I91" s="88" t="s">
        <v>29</v>
      </c>
      <c r="J91" s="88" t="s">
        <v>29</v>
      </c>
      <c r="K91" s="103" t="s">
        <v>29</v>
      </c>
      <c r="L91" s="18">
        <v>133.313573</v>
      </c>
      <c r="M91" s="18">
        <v>250.9261956</v>
      </c>
      <c r="N91" s="18">
        <f t="shared" si="7"/>
        <v>117.6126226</v>
      </c>
      <c r="O91" s="89">
        <v>4.41666667</v>
      </c>
      <c r="P91" s="89">
        <v>8.58333333333333</v>
      </c>
      <c r="Q91" s="113">
        <f t="shared" si="8"/>
        <v>4.16666666333333</v>
      </c>
      <c r="R91" s="114">
        <f t="shared" si="9"/>
        <v>-0.950085309038471</v>
      </c>
      <c r="S91" s="88" t="s">
        <v>29</v>
      </c>
      <c r="T91" s="88" t="s">
        <v>29</v>
      </c>
      <c r="U91" s="88" t="s">
        <v>29</v>
      </c>
      <c r="V91" s="18">
        <v>33.156933</v>
      </c>
      <c r="W91" s="18">
        <v>51.1152</v>
      </c>
      <c r="X91" s="18">
        <v>0</v>
      </c>
      <c r="Y91" s="18">
        <v>0</v>
      </c>
      <c r="Z91" s="18">
        <v>0</v>
      </c>
      <c r="AA91" s="18">
        <v>0</v>
      </c>
      <c r="AB91" s="18">
        <v>-166.470506</v>
      </c>
      <c r="AC91" s="18"/>
      <c r="AD91" s="18">
        <v>-302.0413956</v>
      </c>
      <c r="AE91" s="127"/>
      <c r="AF91" s="128"/>
    </row>
    <row r="92" ht="16.2" collapsed="1" spans="1:32">
      <c r="A92" s="78" t="s">
        <v>114</v>
      </c>
      <c r="B92" s="79">
        <v>3834.272114</v>
      </c>
      <c r="C92" s="79">
        <v>20807.9198</v>
      </c>
      <c r="D92" s="79">
        <v>24244.4774</v>
      </c>
      <c r="E92" s="79">
        <v>106.639683</v>
      </c>
      <c r="F92" s="79">
        <v>104.177748</v>
      </c>
      <c r="G92" s="79">
        <v>3242.843703</v>
      </c>
      <c r="H92" s="79">
        <v>19094.1776812</v>
      </c>
      <c r="I92" s="104">
        <v>0.126435660690304</v>
      </c>
      <c r="J92" s="104">
        <v>0.208134903778128</v>
      </c>
      <c r="K92" s="105" t="s">
        <v>29</v>
      </c>
      <c r="L92" s="79">
        <v>625.841102</v>
      </c>
      <c r="M92" s="79">
        <v>2386.77594687</v>
      </c>
      <c r="N92" s="79">
        <f t="shared" si="7"/>
        <v>1760.93484487</v>
      </c>
      <c r="O92" s="106">
        <v>86.3333333366667</v>
      </c>
      <c r="P92" s="106">
        <v>240.5</v>
      </c>
      <c r="Q92" s="125">
        <f t="shared" si="8"/>
        <v>154.166666663333</v>
      </c>
      <c r="R92" s="126">
        <f t="shared" si="9"/>
        <v>2.67509957799893</v>
      </c>
      <c r="S92" s="104">
        <f t="shared" ref="S92:S103" si="14">L92/B92</f>
        <v>0.163222922993618</v>
      </c>
      <c r="T92" s="104">
        <f>M92/D92</f>
        <v>0.0984461701315121</v>
      </c>
      <c r="U92" s="104">
        <f>T92-S92</f>
        <v>-0.0647767528621062</v>
      </c>
      <c r="V92" s="79">
        <v>90.12592</v>
      </c>
      <c r="W92" s="79">
        <v>1534.77160796</v>
      </c>
      <c r="X92" s="79">
        <v>0.43954</v>
      </c>
      <c r="Y92" s="79">
        <v>0</v>
      </c>
      <c r="Z92" s="79">
        <v>0.7752</v>
      </c>
      <c r="AA92" s="79">
        <v>0</v>
      </c>
      <c r="AB92" s="79">
        <v>-231.513954</v>
      </c>
      <c r="AC92" s="79">
        <v>1124.52881317714</v>
      </c>
      <c r="AD92" s="79">
        <v>1124.57441597</v>
      </c>
      <c r="AE92" s="127"/>
      <c r="AF92" s="128"/>
    </row>
    <row r="93" ht="16.2" spans="1:32">
      <c r="A93" s="129" t="s">
        <v>240</v>
      </c>
      <c r="B93" s="130">
        <v>20727.672363</v>
      </c>
      <c r="C93" s="130">
        <f>C54+C77+C92</f>
        <v>60905.8698531132</v>
      </c>
      <c r="D93" s="130">
        <v>70170.58207523</v>
      </c>
      <c r="E93" s="130">
        <v>1933.773462</v>
      </c>
      <c r="F93" s="130">
        <v>2459.34255504</v>
      </c>
      <c r="G93" s="130">
        <v>14482.394395</v>
      </c>
      <c r="H93" s="130">
        <v>51576.2246992</v>
      </c>
      <c r="I93" s="136">
        <v>0.208007171789162</v>
      </c>
      <c r="J93" s="136">
        <v>0.229939874286515</v>
      </c>
      <c r="K93" s="137" t="s">
        <v>29</v>
      </c>
      <c r="L93" s="130">
        <v>2537.008953</v>
      </c>
      <c r="M93" s="130">
        <v>7099.1115121</v>
      </c>
      <c r="N93" s="130">
        <f t="shared" si="7"/>
        <v>4562.1025591</v>
      </c>
      <c r="O93" s="138">
        <v>415.916666656667</v>
      </c>
      <c r="P93" s="138">
        <v>881.333333333333</v>
      </c>
      <c r="Q93" s="151">
        <f t="shared" si="8"/>
        <v>465.416666676666</v>
      </c>
      <c r="R93" s="152">
        <f t="shared" si="9"/>
        <v>1.9551665469823</v>
      </c>
      <c r="S93" s="136">
        <f t="shared" si="14"/>
        <v>0.122397194849948</v>
      </c>
      <c r="T93" s="136">
        <f>M93/D93</f>
        <v>0.101169340514933</v>
      </c>
      <c r="U93" s="136">
        <f>T93-S93</f>
        <v>-0.0212278543350153</v>
      </c>
      <c r="V93" s="130">
        <v>1130.470437</v>
      </c>
      <c r="W93" s="130">
        <v>5942.11534081</v>
      </c>
      <c r="X93" s="130">
        <v>15.117928</v>
      </c>
      <c r="Y93" s="130">
        <v>1.23</v>
      </c>
      <c r="Z93" s="130">
        <v>1.026045</v>
      </c>
      <c r="AA93" s="130">
        <v>3</v>
      </c>
      <c r="AB93" s="130">
        <v>658.116999000001</v>
      </c>
      <c r="AC93" s="130">
        <f>AC54+AC77+AC92</f>
        <v>3091.60236514621</v>
      </c>
      <c r="AD93" s="130">
        <v>3092.01796808</v>
      </c>
      <c r="AE93" s="127"/>
      <c r="AF93" s="128"/>
    </row>
    <row r="94" ht="16.2" hidden="1" outlineLevel="1" spans="1:32">
      <c r="A94" s="131" t="s">
        <v>241</v>
      </c>
      <c r="B94" s="132">
        <v>20686.076974</v>
      </c>
      <c r="C94" s="132"/>
      <c r="D94" s="132">
        <v>33431.69207523</v>
      </c>
      <c r="E94" s="132">
        <v>1933.773462</v>
      </c>
      <c r="F94" s="132">
        <v>1746.07166904</v>
      </c>
      <c r="G94" s="132">
        <v>14452.739835</v>
      </c>
      <c r="H94" s="132">
        <v>24833.4248392</v>
      </c>
      <c r="I94" s="139">
        <v>0.207848190954914</v>
      </c>
      <c r="J94" s="139">
        <v>0.204961075603675</v>
      </c>
      <c r="K94" s="140" t="s">
        <v>29</v>
      </c>
      <c r="L94" s="132">
        <v>2105.370463</v>
      </c>
      <c r="M94" s="132">
        <v>2939.17297282</v>
      </c>
      <c r="N94" s="132">
        <f t="shared" si="7"/>
        <v>833.80250982</v>
      </c>
      <c r="O94" s="141">
        <v>395.33333332</v>
      </c>
      <c r="P94" s="141">
        <v>477.833333333333</v>
      </c>
      <c r="Q94" s="153">
        <f t="shared" si="8"/>
        <v>82.500000013333</v>
      </c>
      <c r="R94" s="154">
        <f t="shared" si="9"/>
        <v>0.825484483758427</v>
      </c>
      <c r="S94" s="139">
        <f t="shared" si="14"/>
        <v>0.101777174359653</v>
      </c>
      <c r="T94" s="139">
        <f>M94/D94</f>
        <v>0.0879157706467892</v>
      </c>
      <c r="U94" s="139">
        <f>T94-S94</f>
        <v>-0.0138614037128638</v>
      </c>
      <c r="V94" s="132">
        <v>989.808154</v>
      </c>
      <c r="W94" s="132">
        <v>2094.91580092</v>
      </c>
      <c r="X94" s="132">
        <v>15.099891</v>
      </c>
      <c r="Y94" s="132">
        <v>1.23</v>
      </c>
      <c r="Z94" s="132">
        <v>1.026045</v>
      </c>
      <c r="AA94" s="132">
        <v>3</v>
      </c>
      <c r="AB94" s="132">
        <v>1218.458906</v>
      </c>
      <c r="AC94" s="132"/>
      <c r="AD94" s="132">
        <v>1816.33679325</v>
      </c>
      <c r="AE94" s="127"/>
      <c r="AF94" s="128"/>
    </row>
    <row r="95" ht="16.2" hidden="1" outlineLevel="1" spans="1:32">
      <c r="A95" s="131" t="s">
        <v>242</v>
      </c>
      <c r="B95" s="132">
        <v>12.780344</v>
      </c>
      <c r="C95" s="132"/>
      <c r="D95" s="132">
        <v>36738.89</v>
      </c>
      <c r="E95" s="132">
        <v>0</v>
      </c>
      <c r="F95" s="132">
        <v>713.270886</v>
      </c>
      <c r="G95" s="132">
        <v>0</v>
      </c>
      <c r="H95" s="132">
        <v>26742.79986</v>
      </c>
      <c r="I95" s="139" t="s">
        <v>29</v>
      </c>
      <c r="J95" s="139">
        <v>0.252670106636319</v>
      </c>
      <c r="K95" s="140" t="s">
        <v>29</v>
      </c>
      <c r="L95" s="132">
        <v>17.159496</v>
      </c>
      <c r="M95" s="132">
        <v>3395.70569088</v>
      </c>
      <c r="N95" s="132">
        <f t="shared" si="7"/>
        <v>3378.54619488</v>
      </c>
      <c r="O95" s="141">
        <v>4.99999999666667</v>
      </c>
      <c r="P95" s="141">
        <v>376</v>
      </c>
      <c r="Q95" s="153">
        <f t="shared" si="8"/>
        <v>371.000000003333</v>
      </c>
      <c r="R95" s="154">
        <f t="shared" si="9"/>
        <v>5.59923295430781</v>
      </c>
      <c r="S95" s="139">
        <f t="shared" si="14"/>
        <v>1.34264742795656</v>
      </c>
      <c r="T95" s="139">
        <f>M95/D95</f>
        <v>0.0924280970622683</v>
      </c>
      <c r="U95" s="139">
        <f>T95-S95</f>
        <v>-1.25021933089429</v>
      </c>
      <c r="V95" s="132">
        <v>0</v>
      </c>
      <c r="W95" s="132">
        <v>3629.21193993</v>
      </c>
      <c r="X95" s="132">
        <v>0.018037</v>
      </c>
      <c r="Y95" s="132">
        <v>0</v>
      </c>
      <c r="Z95" s="132">
        <v>0</v>
      </c>
      <c r="AA95" s="132">
        <v>0</v>
      </c>
      <c r="AB95" s="132">
        <v>-4.361115</v>
      </c>
      <c r="AC95" s="132"/>
      <c r="AD95" s="132">
        <v>2257.90162319</v>
      </c>
      <c r="AE95" s="127"/>
      <c r="AF95" s="128"/>
    </row>
    <row r="96" ht="16.2" hidden="1" outlineLevel="1" spans="1:32">
      <c r="A96" s="131" t="s">
        <v>160</v>
      </c>
      <c r="B96" s="132">
        <v>28.815045</v>
      </c>
      <c r="C96" s="132"/>
      <c r="D96" s="132">
        <v>0</v>
      </c>
      <c r="E96" s="132">
        <v>0</v>
      </c>
      <c r="F96" s="132">
        <v>0</v>
      </c>
      <c r="G96" s="132">
        <v>29.65456</v>
      </c>
      <c r="H96" s="132">
        <v>0</v>
      </c>
      <c r="I96" s="139">
        <v>-0.0291346065917995</v>
      </c>
      <c r="J96" s="139" t="s">
        <v>29</v>
      </c>
      <c r="K96" s="140" t="s">
        <v>29</v>
      </c>
      <c r="L96" s="132">
        <v>414.478994</v>
      </c>
      <c r="M96" s="132">
        <v>764.2328484</v>
      </c>
      <c r="N96" s="132">
        <f t="shared" si="7"/>
        <v>349.7538544</v>
      </c>
      <c r="O96" s="141">
        <v>15.58333334</v>
      </c>
      <c r="P96" s="141">
        <v>27.5</v>
      </c>
      <c r="Q96" s="153">
        <f t="shared" si="8"/>
        <v>11.91666666</v>
      </c>
      <c r="R96" s="154">
        <f t="shared" si="9"/>
        <v>1.19270290506848</v>
      </c>
      <c r="S96" s="139">
        <f t="shared" si="14"/>
        <v>14.3841175330457</v>
      </c>
      <c r="T96" s="139" t="s">
        <v>29</v>
      </c>
      <c r="U96" s="139" t="s">
        <v>29</v>
      </c>
      <c r="V96" s="132">
        <v>140.662283</v>
      </c>
      <c r="W96" s="132">
        <v>217.98759996</v>
      </c>
      <c r="X96" s="132">
        <v>0</v>
      </c>
      <c r="Y96" s="132">
        <v>0</v>
      </c>
      <c r="Z96" s="132">
        <v>0</v>
      </c>
      <c r="AA96" s="132">
        <v>0</v>
      </c>
      <c r="AB96" s="132">
        <v>-555.980792</v>
      </c>
      <c r="AC96" s="132"/>
      <c r="AD96" s="132">
        <v>-982.22044836</v>
      </c>
      <c r="AE96" s="127"/>
      <c r="AF96" s="128"/>
    </row>
    <row r="97" ht="31.5" customHeight="1" collapsed="1" spans="1:32">
      <c r="A97" s="72" t="s">
        <v>243</v>
      </c>
      <c r="B97" s="73">
        <v>20758.100789</v>
      </c>
      <c r="C97" s="73" t="e">
        <f>C93+C32</f>
        <v>#REF!</v>
      </c>
      <c r="D97" s="73">
        <v>70813.26245256</v>
      </c>
      <c r="E97" s="73">
        <v>1912.595693</v>
      </c>
      <c r="F97" s="73">
        <v>2459.34255504</v>
      </c>
      <c r="G97" s="73">
        <v>14485.920942</v>
      </c>
      <c r="H97" s="73">
        <v>51576.2246992</v>
      </c>
      <c r="I97" s="96">
        <v>0.210018450065056</v>
      </c>
      <c r="J97" s="96">
        <v>0.236928713877007</v>
      </c>
      <c r="K97" s="97" t="s">
        <v>29</v>
      </c>
      <c r="L97" s="73">
        <v>4117.170558</v>
      </c>
      <c r="M97" s="73">
        <v>9077.16612808</v>
      </c>
      <c r="N97" s="73">
        <f t="shared" si="7"/>
        <v>4959.99557008</v>
      </c>
      <c r="O97" s="98">
        <v>473.416666656667</v>
      </c>
      <c r="P97" s="98">
        <v>947.666666666667</v>
      </c>
      <c r="Q97" s="121">
        <f t="shared" si="8"/>
        <v>474.25000001</v>
      </c>
      <c r="R97" s="122">
        <f t="shared" si="9"/>
        <v>0.881721155242193</v>
      </c>
      <c r="S97" s="96">
        <f t="shared" si="14"/>
        <v>0.198340426219616</v>
      </c>
      <c r="T97" s="96">
        <f t="shared" ref="T97:T114" si="15">M97/D97</f>
        <v>0.128184549245434</v>
      </c>
      <c r="U97" s="96">
        <f t="shared" ref="U97:U103" si="16">T97-S97</f>
        <v>-0.0701558769741819</v>
      </c>
      <c r="V97" s="73">
        <v>379.778011</v>
      </c>
      <c r="W97" s="73">
        <v>6230.95281443</v>
      </c>
      <c r="X97" s="73">
        <v>17.412592</v>
      </c>
      <c r="Y97" s="73">
        <v>1.23</v>
      </c>
      <c r="Z97" s="73">
        <v>1.158385</v>
      </c>
      <c r="AA97" s="73">
        <v>3</v>
      </c>
      <c r="AB97" s="73">
        <v>-121.110207999999</v>
      </c>
      <c r="AC97" s="73" t="e">
        <f>AC93+AC32</f>
        <v>#REF!</v>
      </c>
      <c r="AD97" s="73">
        <v>1467.80625581</v>
      </c>
      <c r="AE97" s="127"/>
      <c r="AF97" s="128"/>
    </row>
    <row r="98" hidden="1" outlineLevel="2" spans="1:32">
      <c r="A98" s="64" t="s">
        <v>132</v>
      </c>
      <c r="B98" s="18">
        <v>747.746965</v>
      </c>
      <c r="C98" s="18"/>
      <c r="D98" s="18">
        <v>820.00882176</v>
      </c>
      <c r="E98" s="18">
        <v>0</v>
      </c>
      <c r="F98" s="18">
        <v>0</v>
      </c>
      <c r="G98" s="18">
        <v>498.193672</v>
      </c>
      <c r="H98" s="18">
        <v>550.71792468</v>
      </c>
      <c r="I98" s="142">
        <v>0.333740295421995</v>
      </c>
      <c r="J98" s="88">
        <v>0.328400000017093</v>
      </c>
      <c r="K98" s="86" t="s">
        <v>29</v>
      </c>
      <c r="L98" s="18">
        <v>59.251867</v>
      </c>
      <c r="M98" s="18">
        <v>62.1430084</v>
      </c>
      <c r="N98" s="18">
        <f t="shared" si="7"/>
        <v>2.8911414</v>
      </c>
      <c r="O98" s="89">
        <v>9.91666667</v>
      </c>
      <c r="P98" s="89">
        <v>10</v>
      </c>
      <c r="Q98" s="113">
        <f t="shared" si="8"/>
        <v>0.0833333300000003</v>
      </c>
      <c r="R98" s="114">
        <f t="shared" si="9"/>
        <v>0.239322657134447</v>
      </c>
      <c r="S98" s="88">
        <f t="shared" si="14"/>
        <v>0.0792405315881155</v>
      </c>
      <c r="T98" s="88">
        <f t="shared" si="15"/>
        <v>0.0757833412896965</v>
      </c>
      <c r="U98" s="88">
        <f t="shared" si="16"/>
        <v>-0.003457190298419</v>
      </c>
      <c r="V98" s="18">
        <v>7.097897</v>
      </c>
      <c r="W98" s="18">
        <v>6.77571326</v>
      </c>
      <c r="X98" s="18">
        <v>0</v>
      </c>
      <c r="Y98" s="18">
        <v>0</v>
      </c>
      <c r="Z98" s="18">
        <v>0</v>
      </c>
      <c r="AA98" s="18">
        <v>0</v>
      </c>
      <c r="AB98" s="18">
        <v>183.203529</v>
      </c>
      <c r="AC98" s="18"/>
      <c r="AD98" s="18">
        <v>200.37217542</v>
      </c>
      <c r="AE98" s="127"/>
      <c r="AF98" s="128"/>
    </row>
    <row r="99" hidden="1" outlineLevel="2" spans="1:32">
      <c r="A99" s="65" t="s">
        <v>129</v>
      </c>
      <c r="B99" s="66">
        <v>872.623323</v>
      </c>
      <c r="C99" s="66"/>
      <c r="D99" s="66">
        <v>815.2404576</v>
      </c>
      <c r="E99" s="66">
        <v>0</v>
      </c>
      <c r="F99" s="66">
        <v>0</v>
      </c>
      <c r="G99" s="66">
        <v>582.290851</v>
      </c>
      <c r="H99" s="66">
        <v>547.8415875</v>
      </c>
      <c r="I99" s="143">
        <v>0.332712253211229</v>
      </c>
      <c r="J99" s="90">
        <v>0.328000000008832</v>
      </c>
      <c r="K99" s="144" t="s">
        <v>29</v>
      </c>
      <c r="L99" s="66">
        <v>45.665311</v>
      </c>
      <c r="M99" s="66">
        <v>47.48966028</v>
      </c>
      <c r="N99" s="66">
        <f t="shared" si="7"/>
        <v>1.82434928</v>
      </c>
      <c r="O99" s="91">
        <v>7.08333333</v>
      </c>
      <c r="P99" s="91">
        <v>7</v>
      </c>
      <c r="Q99" s="115">
        <f t="shared" si="8"/>
        <v>-0.0833333300000003</v>
      </c>
      <c r="R99" s="116">
        <f t="shared" si="9"/>
        <v>0.337369744529205</v>
      </c>
      <c r="S99" s="90">
        <f t="shared" si="14"/>
        <v>0.0523310686253569</v>
      </c>
      <c r="T99" s="90">
        <f t="shared" si="15"/>
        <v>0.0582523350470186</v>
      </c>
      <c r="U99" s="90">
        <f t="shared" si="16"/>
        <v>0.00592126642166172</v>
      </c>
      <c r="V99" s="66">
        <v>5.59508399999999</v>
      </c>
      <c r="W99" s="66">
        <v>4.84470031</v>
      </c>
      <c r="X99" s="66">
        <v>0</v>
      </c>
      <c r="Y99" s="66">
        <v>0</v>
      </c>
      <c r="Z99" s="66">
        <v>0</v>
      </c>
      <c r="AA99" s="66">
        <v>0</v>
      </c>
      <c r="AB99" s="66">
        <v>239.072077</v>
      </c>
      <c r="AC99" s="66"/>
      <c r="AD99" s="66">
        <v>215.06450951</v>
      </c>
      <c r="AE99" s="127"/>
      <c r="AF99" s="128"/>
    </row>
    <row r="100" hidden="1" outlineLevel="2" spans="1:32">
      <c r="A100" s="64" t="s">
        <v>134</v>
      </c>
      <c r="B100" s="18">
        <v>619.242246</v>
      </c>
      <c r="C100" s="18"/>
      <c r="D100" s="18">
        <v>566.817384</v>
      </c>
      <c r="E100" s="18">
        <v>0</v>
      </c>
      <c r="F100" s="18">
        <v>0</v>
      </c>
      <c r="G100" s="18">
        <v>413.03556</v>
      </c>
      <c r="H100" s="18">
        <v>381.07132726</v>
      </c>
      <c r="I100" s="142">
        <v>0.332998414323302</v>
      </c>
      <c r="J100" s="88">
        <v>0.327700000005646</v>
      </c>
      <c r="K100" s="86" t="s">
        <v>29</v>
      </c>
      <c r="L100" s="18">
        <v>45.298232</v>
      </c>
      <c r="M100" s="18">
        <v>48.11236828</v>
      </c>
      <c r="N100" s="18">
        <f t="shared" si="7"/>
        <v>2.81413628</v>
      </c>
      <c r="O100" s="89">
        <v>7</v>
      </c>
      <c r="P100" s="89">
        <v>7</v>
      </c>
      <c r="Q100" s="113">
        <f t="shared" si="8"/>
        <v>0</v>
      </c>
      <c r="R100" s="114">
        <f t="shared" si="9"/>
        <v>0.402019468571429</v>
      </c>
      <c r="S100" s="88">
        <f t="shared" si="14"/>
        <v>0.0731510685722821</v>
      </c>
      <c r="T100" s="88">
        <f t="shared" si="15"/>
        <v>0.0848816032078508</v>
      </c>
      <c r="U100" s="88">
        <f t="shared" si="16"/>
        <v>0.0117305346355687</v>
      </c>
      <c r="V100" s="18">
        <v>3.639644</v>
      </c>
      <c r="W100" s="18">
        <v>3.00490209</v>
      </c>
      <c r="X100" s="18">
        <v>0</v>
      </c>
      <c r="Y100" s="18">
        <v>0</v>
      </c>
      <c r="Z100" s="18">
        <v>0</v>
      </c>
      <c r="AA100" s="18">
        <v>0</v>
      </c>
      <c r="AB100" s="18">
        <v>157.26881</v>
      </c>
      <c r="AC100" s="18"/>
      <c r="AD100" s="18">
        <v>134.62878637</v>
      </c>
      <c r="AE100" s="127"/>
      <c r="AF100" s="128"/>
    </row>
    <row r="101" hidden="1" outlineLevel="2" spans="1:32">
      <c r="A101" s="65" t="s">
        <v>128</v>
      </c>
      <c r="B101" s="66">
        <v>963.086242</v>
      </c>
      <c r="C101" s="66"/>
      <c r="D101" s="66">
        <v>908.0016384</v>
      </c>
      <c r="E101" s="66">
        <v>0</v>
      </c>
      <c r="F101" s="66">
        <v>0</v>
      </c>
      <c r="G101" s="66">
        <v>640.90996</v>
      </c>
      <c r="H101" s="66">
        <v>608.7242984</v>
      </c>
      <c r="I101" s="143">
        <v>0.334524851409932</v>
      </c>
      <c r="J101" s="90">
        <v>0.329599999981674</v>
      </c>
      <c r="K101" s="144" t="s">
        <v>29</v>
      </c>
      <c r="L101" s="66">
        <v>52.188667</v>
      </c>
      <c r="M101" s="66">
        <v>56.46099232</v>
      </c>
      <c r="N101" s="66">
        <f t="shared" si="7"/>
        <v>4.27232532</v>
      </c>
      <c r="O101" s="91">
        <v>7.83333333</v>
      </c>
      <c r="P101" s="91">
        <v>8</v>
      </c>
      <c r="Q101" s="115">
        <f t="shared" si="8"/>
        <v>0.16666667</v>
      </c>
      <c r="R101" s="116">
        <f t="shared" si="9"/>
        <v>0.395241015888348</v>
      </c>
      <c r="S101" s="90">
        <f t="shared" si="14"/>
        <v>0.0541889861198952</v>
      </c>
      <c r="T101" s="90">
        <f t="shared" si="15"/>
        <v>0.0621815974027212</v>
      </c>
      <c r="U101" s="90">
        <f t="shared" si="16"/>
        <v>0.00799261128282599</v>
      </c>
      <c r="V101" s="66">
        <v>4.97963800000001</v>
      </c>
      <c r="W101" s="66">
        <v>5.16121938</v>
      </c>
      <c r="X101" s="66">
        <v>0</v>
      </c>
      <c r="Y101" s="66">
        <v>0</v>
      </c>
      <c r="Z101" s="66">
        <v>0</v>
      </c>
      <c r="AA101" s="66">
        <v>0</v>
      </c>
      <c r="AB101" s="66">
        <v>265.007977</v>
      </c>
      <c r="AC101" s="66"/>
      <c r="AD101" s="66">
        <v>237.6551283</v>
      </c>
      <c r="AE101" s="127"/>
      <c r="AF101" s="128"/>
    </row>
    <row r="102" hidden="1" outlineLevel="2" spans="1:32">
      <c r="A102" s="64" t="s">
        <v>133</v>
      </c>
      <c r="B102" s="18">
        <v>1445.241755</v>
      </c>
      <c r="C102" s="18"/>
      <c r="D102" s="18">
        <v>1380.0032544</v>
      </c>
      <c r="E102" s="18">
        <v>0</v>
      </c>
      <c r="F102" s="18">
        <v>0</v>
      </c>
      <c r="G102" s="18">
        <v>941.468989</v>
      </c>
      <c r="H102" s="18">
        <v>905.28213488</v>
      </c>
      <c r="I102" s="142">
        <v>0.348573354082203</v>
      </c>
      <c r="J102" s="88">
        <v>0.344000000004638</v>
      </c>
      <c r="K102" s="86" t="s">
        <v>29</v>
      </c>
      <c r="L102" s="18">
        <v>71.08935</v>
      </c>
      <c r="M102" s="18">
        <v>75.61615644</v>
      </c>
      <c r="N102" s="18">
        <f t="shared" si="7"/>
        <v>4.52680644</v>
      </c>
      <c r="O102" s="89">
        <v>11</v>
      </c>
      <c r="P102" s="89">
        <v>11</v>
      </c>
      <c r="Q102" s="113">
        <f t="shared" si="8"/>
        <v>0</v>
      </c>
      <c r="R102" s="114">
        <f t="shared" si="9"/>
        <v>0.411527858181818</v>
      </c>
      <c r="S102" s="88">
        <f t="shared" si="14"/>
        <v>0.049188552540817</v>
      </c>
      <c r="T102" s="88">
        <f t="shared" si="15"/>
        <v>0.0547941870418824</v>
      </c>
      <c r="U102" s="88">
        <f t="shared" si="16"/>
        <v>0.00560563450106543</v>
      </c>
      <c r="V102" s="18">
        <v>5.645796</v>
      </c>
      <c r="W102" s="18">
        <v>4.72161239</v>
      </c>
      <c r="X102" s="18">
        <v>0</v>
      </c>
      <c r="Y102" s="18">
        <v>0</v>
      </c>
      <c r="Z102" s="18">
        <v>0</v>
      </c>
      <c r="AA102" s="18">
        <v>0</v>
      </c>
      <c r="AB102" s="18">
        <v>427.03762</v>
      </c>
      <c r="AC102" s="18"/>
      <c r="AD102" s="18">
        <v>394.38335069</v>
      </c>
      <c r="AE102" s="127"/>
      <c r="AF102" s="128"/>
    </row>
    <row r="103" hidden="1" outlineLevel="2" spans="1:32">
      <c r="A103" s="65" t="s">
        <v>130</v>
      </c>
      <c r="B103" s="66">
        <v>382.430884</v>
      </c>
      <c r="C103" s="66"/>
      <c r="D103" s="66">
        <v>368.5001472</v>
      </c>
      <c r="E103" s="66">
        <v>0</v>
      </c>
      <c r="F103" s="66">
        <v>0</v>
      </c>
      <c r="G103" s="66">
        <v>252.789951</v>
      </c>
      <c r="H103" s="66">
        <v>245.01574788</v>
      </c>
      <c r="I103" s="143">
        <v>0.338991798057816</v>
      </c>
      <c r="J103" s="90">
        <v>0.335099999981764</v>
      </c>
      <c r="K103" s="144" t="s">
        <v>29</v>
      </c>
      <c r="L103" s="66">
        <v>30.149976</v>
      </c>
      <c r="M103" s="66">
        <v>34.2211202</v>
      </c>
      <c r="N103" s="66">
        <f t="shared" si="7"/>
        <v>4.0711442</v>
      </c>
      <c r="O103" s="91">
        <v>5</v>
      </c>
      <c r="P103" s="91">
        <v>5</v>
      </c>
      <c r="Q103" s="115">
        <f t="shared" si="8"/>
        <v>0</v>
      </c>
      <c r="R103" s="116">
        <f t="shared" si="9"/>
        <v>0.81422884</v>
      </c>
      <c r="S103" s="90">
        <f t="shared" si="14"/>
        <v>0.0788377122805804</v>
      </c>
      <c r="T103" s="90">
        <f t="shared" si="15"/>
        <v>0.0928659607330545</v>
      </c>
      <c r="U103" s="90">
        <f t="shared" si="16"/>
        <v>0.0140282484524741</v>
      </c>
      <c r="V103" s="66">
        <v>2.578466</v>
      </c>
      <c r="W103" s="66">
        <v>2.96313397</v>
      </c>
      <c r="X103" s="66">
        <v>0</v>
      </c>
      <c r="Y103" s="66">
        <v>0</v>
      </c>
      <c r="Z103" s="66">
        <v>0</v>
      </c>
      <c r="AA103" s="66">
        <v>0</v>
      </c>
      <c r="AB103" s="66">
        <v>96.912491</v>
      </c>
      <c r="AC103" s="66"/>
      <c r="AD103" s="66">
        <v>86.30014515</v>
      </c>
      <c r="AE103" s="127"/>
      <c r="AF103" s="128"/>
    </row>
    <row r="104" hidden="1" outlineLevel="2" spans="1:32">
      <c r="A104" s="64" t="s">
        <v>135</v>
      </c>
      <c r="B104" s="18">
        <v>0</v>
      </c>
      <c r="C104" s="18"/>
      <c r="D104" s="18">
        <v>90.9140612</v>
      </c>
      <c r="E104" s="18">
        <v>0</v>
      </c>
      <c r="F104" s="18">
        <v>0</v>
      </c>
      <c r="G104" s="18">
        <v>0.01102</v>
      </c>
      <c r="H104" s="18">
        <v>63.63984284</v>
      </c>
      <c r="I104" s="142" t="s">
        <v>29</v>
      </c>
      <c r="J104" s="88">
        <v>0.3</v>
      </c>
      <c r="K104" s="86" t="s">
        <v>29</v>
      </c>
      <c r="L104" s="18">
        <v>0</v>
      </c>
      <c r="M104" s="18">
        <v>12.56774696</v>
      </c>
      <c r="N104" s="18">
        <f t="shared" si="7"/>
        <v>12.56774696</v>
      </c>
      <c r="O104" s="89">
        <v>0</v>
      </c>
      <c r="P104" s="89">
        <v>1.83333333333333</v>
      </c>
      <c r="Q104" s="113">
        <f t="shared" si="8"/>
        <v>1.83333333333333</v>
      </c>
      <c r="R104" s="114" t="str">
        <f t="shared" si="9"/>
        <v>/</v>
      </c>
      <c r="S104" s="88" t="s">
        <v>29</v>
      </c>
      <c r="T104" s="88">
        <f t="shared" si="15"/>
        <v>0.13823765866484</v>
      </c>
      <c r="U104" s="88" t="s">
        <v>29</v>
      </c>
      <c r="V104" s="18">
        <v>0</v>
      </c>
      <c r="W104" s="18">
        <v>2.18</v>
      </c>
      <c r="X104" s="18">
        <v>0</v>
      </c>
      <c r="Y104" s="18">
        <v>0</v>
      </c>
      <c r="Z104" s="18">
        <v>0</v>
      </c>
      <c r="AA104" s="18">
        <v>0</v>
      </c>
      <c r="AB104" s="18">
        <v>-0.01102</v>
      </c>
      <c r="AC104" s="18"/>
      <c r="AD104" s="18">
        <v>12.5264714</v>
      </c>
      <c r="AE104" s="127"/>
      <c r="AF104" s="128"/>
    </row>
    <row r="105" hidden="1" outlineLevel="2" spans="1:32">
      <c r="A105" s="65" t="s">
        <v>131</v>
      </c>
      <c r="B105" s="66">
        <v>147.834388</v>
      </c>
      <c r="C105" s="66"/>
      <c r="D105" s="66">
        <v>140.821472</v>
      </c>
      <c r="E105" s="66">
        <v>0.391892</v>
      </c>
      <c r="F105" s="66">
        <v>0</v>
      </c>
      <c r="G105" s="66">
        <v>110.039442</v>
      </c>
      <c r="H105" s="66">
        <v>104.91199664</v>
      </c>
      <c r="I105" s="143">
        <v>0.25300645205769</v>
      </c>
      <c r="J105" s="90">
        <v>0.255</v>
      </c>
      <c r="K105" s="144" t="s">
        <v>29</v>
      </c>
      <c r="L105" s="66">
        <v>32.165857</v>
      </c>
      <c r="M105" s="66">
        <v>32.2845042</v>
      </c>
      <c r="N105" s="66">
        <f t="shared" si="7"/>
        <v>0.118647199999998</v>
      </c>
      <c r="O105" s="91">
        <v>5</v>
      </c>
      <c r="P105" s="91">
        <v>5</v>
      </c>
      <c r="Q105" s="115">
        <f t="shared" si="8"/>
        <v>0</v>
      </c>
      <c r="R105" s="116">
        <f t="shared" si="9"/>
        <v>0.0237294399999994</v>
      </c>
      <c r="S105" s="90">
        <f t="shared" ref="S105:S114" si="17">L105/B105</f>
        <v>0.217580344026587</v>
      </c>
      <c r="T105" s="90">
        <f t="shared" si="15"/>
        <v>0.229258391788434</v>
      </c>
      <c r="U105" s="90">
        <f t="shared" ref="U105:U114" si="18">T105-S105</f>
        <v>0.0116780477618467</v>
      </c>
      <c r="V105" s="66">
        <v>3.548745</v>
      </c>
      <c r="W105" s="66">
        <v>3.25774803</v>
      </c>
      <c r="X105" s="66">
        <v>0</v>
      </c>
      <c r="Y105" s="66">
        <v>0</v>
      </c>
      <c r="Z105" s="66">
        <v>0</v>
      </c>
      <c r="AA105" s="66">
        <v>0</v>
      </c>
      <c r="AB105" s="66">
        <v>1.68845199999998</v>
      </c>
      <c r="AC105" s="66"/>
      <c r="AD105" s="66">
        <v>0.367223129999999</v>
      </c>
      <c r="AE105" s="127"/>
      <c r="AF105" s="128"/>
    </row>
    <row r="106" ht="16.2" hidden="1" outlineLevel="1" spans="1:32">
      <c r="A106" s="67" t="s">
        <v>136</v>
      </c>
      <c r="B106" s="68">
        <v>5178.205803</v>
      </c>
      <c r="C106" s="68"/>
      <c r="D106" s="68">
        <v>5090.30723656</v>
      </c>
      <c r="E106" s="68">
        <v>0.391892</v>
      </c>
      <c r="F106" s="68">
        <v>0</v>
      </c>
      <c r="G106" s="68">
        <v>3438.739445</v>
      </c>
      <c r="H106" s="68">
        <v>3407.20486008</v>
      </c>
      <c r="I106" s="92">
        <v>0.335844988044404</v>
      </c>
      <c r="J106" s="92">
        <v>0.33064848510351</v>
      </c>
      <c r="K106" s="145" t="s">
        <v>29</v>
      </c>
      <c r="L106" s="68">
        <v>335.80926</v>
      </c>
      <c r="M106" s="68">
        <v>368.89555708</v>
      </c>
      <c r="N106" s="68">
        <f t="shared" si="7"/>
        <v>33.08629708</v>
      </c>
      <c r="O106" s="93">
        <v>52.83333333</v>
      </c>
      <c r="P106" s="93">
        <v>54.8333333333333</v>
      </c>
      <c r="Q106" s="117">
        <f t="shared" si="8"/>
        <v>2.0000000033333</v>
      </c>
      <c r="R106" s="118">
        <f t="shared" si="9"/>
        <v>0.371567317886512</v>
      </c>
      <c r="S106" s="92">
        <f t="shared" si="17"/>
        <v>0.0648505047453789</v>
      </c>
      <c r="T106" s="92">
        <f t="shared" si="15"/>
        <v>0.0724701948107355</v>
      </c>
      <c r="U106" s="92">
        <f t="shared" si="18"/>
        <v>0.00761969006535664</v>
      </c>
      <c r="V106" s="68">
        <v>33.08527</v>
      </c>
      <c r="W106" s="68">
        <v>32.90902943</v>
      </c>
      <c r="X106" s="68">
        <v>0</v>
      </c>
      <c r="Y106" s="68">
        <v>0</v>
      </c>
      <c r="Z106" s="68">
        <v>0</v>
      </c>
      <c r="AA106" s="68">
        <v>0</v>
      </c>
      <c r="AB106" s="68">
        <v>1370.179936</v>
      </c>
      <c r="AC106" s="68"/>
      <c r="AD106" s="68">
        <v>1281.29778997</v>
      </c>
      <c r="AE106" s="127"/>
      <c r="AF106" s="128"/>
    </row>
    <row r="107" hidden="1" outlineLevel="2" spans="1:32">
      <c r="A107" s="64" t="s">
        <v>140</v>
      </c>
      <c r="B107" s="18">
        <v>223.10465</v>
      </c>
      <c r="C107" s="18"/>
      <c r="D107" s="18">
        <v>209.9952</v>
      </c>
      <c r="E107" s="18">
        <v>0</v>
      </c>
      <c r="F107" s="18">
        <v>0</v>
      </c>
      <c r="G107" s="18">
        <v>151.827647</v>
      </c>
      <c r="H107" s="18">
        <v>143.13272832</v>
      </c>
      <c r="I107" s="88">
        <v>0.319477890756647</v>
      </c>
      <c r="J107" s="88">
        <v>0.3184</v>
      </c>
      <c r="K107" s="103" t="s">
        <v>29</v>
      </c>
      <c r="L107" s="18">
        <v>12.445738</v>
      </c>
      <c r="M107" s="18">
        <v>13.68868008</v>
      </c>
      <c r="N107" s="18">
        <f t="shared" si="7"/>
        <v>1.24294208</v>
      </c>
      <c r="O107" s="89">
        <v>2</v>
      </c>
      <c r="P107" s="89">
        <v>2</v>
      </c>
      <c r="Q107" s="113">
        <f t="shared" si="8"/>
        <v>0</v>
      </c>
      <c r="R107" s="114">
        <f t="shared" si="9"/>
        <v>0.621471039999999</v>
      </c>
      <c r="S107" s="88">
        <f t="shared" si="17"/>
        <v>0.0557843057058649</v>
      </c>
      <c r="T107" s="88">
        <f t="shared" si="15"/>
        <v>0.0651856808155615</v>
      </c>
      <c r="U107" s="88">
        <f t="shared" si="18"/>
        <v>0.00940137510969655</v>
      </c>
      <c r="V107" s="18">
        <v>4.242326</v>
      </c>
      <c r="W107" s="18">
        <v>0.24400192</v>
      </c>
      <c r="X107" s="18">
        <v>0.2868</v>
      </c>
      <c r="Y107" s="18">
        <v>0</v>
      </c>
      <c r="Z107" s="18">
        <v>-0.055</v>
      </c>
      <c r="AA107" s="18">
        <v>0</v>
      </c>
      <c r="AB107" s="18">
        <v>54.930739</v>
      </c>
      <c r="AC107" s="18"/>
      <c r="AD107" s="18">
        <v>52.92978968</v>
      </c>
      <c r="AE107" s="127"/>
      <c r="AF107" s="128"/>
    </row>
    <row r="108" hidden="1" outlineLevel="2" spans="1:32">
      <c r="A108" s="65" t="s">
        <v>141</v>
      </c>
      <c r="B108" s="66">
        <v>720.321248</v>
      </c>
      <c r="C108" s="66"/>
      <c r="D108" s="66">
        <v>680.0148</v>
      </c>
      <c r="E108" s="66">
        <v>0</v>
      </c>
      <c r="F108" s="66">
        <v>0</v>
      </c>
      <c r="G108" s="66">
        <v>474.612976</v>
      </c>
      <c r="H108" s="66">
        <v>465.19812469</v>
      </c>
      <c r="I108" s="90">
        <v>0.341109293502335</v>
      </c>
      <c r="J108" s="90">
        <v>0.315899999985294</v>
      </c>
      <c r="K108" s="144" t="s">
        <v>29</v>
      </c>
      <c r="L108" s="66">
        <v>48.601503</v>
      </c>
      <c r="M108" s="66">
        <v>53.41387168</v>
      </c>
      <c r="N108" s="66">
        <f t="shared" si="7"/>
        <v>4.81236868</v>
      </c>
      <c r="O108" s="91">
        <v>8</v>
      </c>
      <c r="P108" s="91">
        <v>8</v>
      </c>
      <c r="Q108" s="115">
        <f t="shared" si="8"/>
        <v>0</v>
      </c>
      <c r="R108" s="116">
        <f t="shared" si="9"/>
        <v>0.601546085</v>
      </c>
      <c r="S108" s="90">
        <f t="shared" si="17"/>
        <v>0.0674719830005625</v>
      </c>
      <c r="T108" s="90">
        <f t="shared" si="15"/>
        <v>0.0785481017177861</v>
      </c>
      <c r="U108" s="90">
        <f t="shared" si="18"/>
        <v>0.0110761187172236</v>
      </c>
      <c r="V108" s="66">
        <v>14.281688</v>
      </c>
      <c r="W108" s="66">
        <v>9.88457378</v>
      </c>
      <c r="X108" s="66">
        <v>0.0793</v>
      </c>
      <c r="Y108" s="66">
        <v>0</v>
      </c>
      <c r="Z108" s="66">
        <v>0</v>
      </c>
      <c r="AA108" s="66">
        <v>0</v>
      </c>
      <c r="AB108" s="66">
        <v>182.904381</v>
      </c>
      <c r="AC108" s="66"/>
      <c r="AD108" s="66">
        <v>151.51822985</v>
      </c>
      <c r="AE108" s="127"/>
      <c r="AF108" s="128"/>
    </row>
    <row r="109" hidden="1" outlineLevel="2" spans="1:32">
      <c r="A109" s="64" t="s">
        <v>137</v>
      </c>
      <c r="B109" s="18">
        <v>611.918074</v>
      </c>
      <c r="C109" s="18"/>
      <c r="D109" s="18">
        <v>672.401664</v>
      </c>
      <c r="E109" s="18">
        <v>0</v>
      </c>
      <c r="F109" s="18">
        <v>0</v>
      </c>
      <c r="G109" s="18">
        <v>411.484887</v>
      </c>
      <c r="H109" s="18">
        <v>453.60216254</v>
      </c>
      <c r="I109" s="88">
        <v>0.327549055202445</v>
      </c>
      <c r="J109" s="88">
        <v>0.325399999991672</v>
      </c>
      <c r="K109" s="103" t="s">
        <v>29</v>
      </c>
      <c r="L109" s="18">
        <v>22.64996</v>
      </c>
      <c r="M109" s="18">
        <v>25.72273216</v>
      </c>
      <c r="N109" s="18">
        <f t="shared" si="7"/>
        <v>3.07277216</v>
      </c>
      <c r="O109" s="89">
        <v>3.91666667</v>
      </c>
      <c r="P109" s="89">
        <v>4</v>
      </c>
      <c r="Q109" s="113">
        <f t="shared" si="8"/>
        <v>0.0833333299999999</v>
      </c>
      <c r="R109" s="114">
        <f t="shared" si="9"/>
        <v>0.647714534283377</v>
      </c>
      <c r="S109" s="88">
        <f t="shared" si="17"/>
        <v>0.037014693571545</v>
      </c>
      <c r="T109" s="88">
        <f t="shared" si="15"/>
        <v>0.038255009672314</v>
      </c>
      <c r="U109" s="88">
        <f t="shared" si="18"/>
        <v>0.00124031610076896</v>
      </c>
      <c r="V109" s="18">
        <v>3.158911</v>
      </c>
      <c r="W109" s="18">
        <v>1.8207322</v>
      </c>
      <c r="X109" s="18">
        <v>0.41346</v>
      </c>
      <c r="Y109" s="18">
        <v>0</v>
      </c>
      <c r="Z109" s="18">
        <v>-0.10799</v>
      </c>
      <c r="AA109" s="18">
        <v>0</v>
      </c>
      <c r="AB109" s="18">
        <v>175.145766</v>
      </c>
      <c r="AC109" s="18"/>
      <c r="AD109" s="18">
        <v>191.2560371</v>
      </c>
      <c r="AE109" s="127"/>
      <c r="AF109" s="128"/>
    </row>
    <row r="110" hidden="1" outlineLevel="2" spans="1:32">
      <c r="A110" s="65" t="s">
        <v>139</v>
      </c>
      <c r="B110" s="66">
        <v>65.216525</v>
      </c>
      <c r="C110" s="66"/>
      <c r="D110" s="66">
        <v>51.30024</v>
      </c>
      <c r="E110" s="66">
        <v>0</v>
      </c>
      <c r="F110" s="66">
        <v>0</v>
      </c>
      <c r="G110" s="66">
        <v>44.562213</v>
      </c>
      <c r="H110" s="66">
        <v>34.3711608</v>
      </c>
      <c r="I110" s="90">
        <v>0.316703657546918</v>
      </c>
      <c r="J110" s="90">
        <v>0.33</v>
      </c>
      <c r="K110" s="144" t="s">
        <v>29</v>
      </c>
      <c r="L110" s="66">
        <v>5.209855</v>
      </c>
      <c r="M110" s="66">
        <v>5.08570004</v>
      </c>
      <c r="N110" s="66">
        <f t="shared" si="7"/>
        <v>-0.12415496</v>
      </c>
      <c r="O110" s="91">
        <v>1</v>
      </c>
      <c r="P110" s="91">
        <v>1</v>
      </c>
      <c r="Q110" s="115">
        <f t="shared" si="8"/>
        <v>0</v>
      </c>
      <c r="R110" s="116">
        <f t="shared" si="9"/>
        <v>-0.12415496</v>
      </c>
      <c r="S110" s="90">
        <f t="shared" si="17"/>
        <v>0.0798855044791178</v>
      </c>
      <c r="T110" s="90">
        <f t="shared" si="15"/>
        <v>0.0991359892273408</v>
      </c>
      <c r="U110" s="90">
        <f t="shared" si="18"/>
        <v>0.019250484748223</v>
      </c>
      <c r="V110" s="66">
        <v>7.076632</v>
      </c>
      <c r="W110" s="66">
        <v>5.12598833</v>
      </c>
      <c r="X110" s="66">
        <v>0.07655</v>
      </c>
      <c r="Y110" s="66">
        <v>0</v>
      </c>
      <c r="Z110" s="66">
        <v>0</v>
      </c>
      <c r="AA110" s="66">
        <v>0</v>
      </c>
      <c r="AB110" s="66">
        <v>8.444375</v>
      </c>
      <c r="AC110" s="66"/>
      <c r="AD110" s="66">
        <v>6.71739083000001</v>
      </c>
      <c r="AE110" s="127"/>
      <c r="AF110" s="128"/>
    </row>
    <row r="111" hidden="1" outlineLevel="2" spans="1:32">
      <c r="A111" s="64" t="s">
        <v>142</v>
      </c>
      <c r="B111" s="18">
        <v>157.386491</v>
      </c>
      <c r="C111" s="18"/>
      <c r="D111" s="18">
        <v>152.97984</v>
      </c>
      <c r="E111" s="18">
        <v>0</v>
      </c>
      <c r="F111" s="18">
        <v>0</v>
      </c>
      <c r="G111" s="18">
        <v>105.476696</v>
      </c>
      <c r="H111" s="18">
        <v>104.14867507</v>
      </c>
      <c r="I111" s="88">
        <v>0.329823701323896</v>
      </c>
      <c r="J111" s="88">
        <v>0.319200000013074</v>
      </c>
      <c r="K111" s="103" t="s">
        <v>29</v>
      </c>
      <c r="L111" s="18">
        <v>14.453578</v>
      </c>
      <c r="M111" s="18">
        <v>15.81876808</v>
      </c>
      <c r="N111" s="18">
        <f t="shared" si="7"/>
        <v>1.36519008</v>
      </c>
      <c r="O111" s="89">
        <v>2</v>
      </c>
      <c r="P111" s="89">
        <v>2</v>
      </c>
      <c r="Q111" s="113">
        <f t="shared" si="8"/>
        <v>0</v>
      </c>
      <c r="R111" s="114">
        <f t="shared" si="9"/>
        <v>0.68259504</v>
      </c>
      <c r="S111" s="88">
        <f t="shared" si="17"/>
        <v>0.0918349339143726</v>
      </c>
      <c r="T111" s="88">
        <f t="shared" si="15"/>
        <v>0.103404266078458</v>
      </c>
      <c r="U111" s="88">
        <f t="shared" si="18"/>
        <v>0.0115693321640858</v>
      </c>
      <c r="V111" s="18">
        <v>7.786476</v>
      </c>
      <c r="W111" s="18">
        <v>15.23134003</v>
      </c>
      <c r="X111" s="18">
        <v>0.15</v>
      </c>
      <c r="Y111" s="18">
        <v>0</v>
      </c>
      <c r="Z111" s="18">
        <v>0</v>
      </c>
      <c r="AA111" s="18">
        <v>0</v>
      </c>
      <c r="AB111" s="18">
        <v>29.819741</v>
      </c>
      <c r="AC111" s="18"/>
      <c r="AD111" s="18">
        <v>17.78105682</v>
      </c>
      <c r="AE111" s="127"/>
      <c r="AF111" s="128"/>
    </row>
    <row r="112" hidden="1" outlineLevel="2" spans="1:32">
      <c r="A112" s="65" t="s">
        <v>138</v>
      </c>
      <c r="B112" s="66">
        <v>135.626204</v>
      </c>
      <c r="C112" s="66"/>
      <c r="D112" s="66">
        <v>129.49970544</v>
      </c>
      <c r="E112" s="66">
        <v>0</v>
      </c>
      <c r="F112" s="66">
        <v>0</v>
      </c>
      <c r="G112" s="66">
        <v>88.85349</v>
      </c>
      <c r="H112" s="66">
        <v>86.1173041</v>
      </c>
      <c r="I112" s="90">
        <v>0.344864875817066</v>
      </c>
      <c r="J112" s="90">
        <v>0.335000000135908</v>
      </c>
      <c r="K112" s="144" t="s">
        <v>29</v>
      </c>
      <c r="L112" s="66">
        <v>20.249552</v>
      </c>
      <c r="M112" s="66">
        <v>23.53714416</v>
      </c>
      <c r="N112" s="66">
        <f t="shared" si="7"/>
        <v>3.28759216</v>
      </c>
      <c r="O112" s="91">
        <v>3.41666667</v>
      </c>
      <c r="P112" s="91">
        <v>4</v>
      </c>
      <c r="Q112" s="115">
        <f t="shared" si="8"/>
        <v>0.58333333</v>
      </c>
      <c r="R112" s="116">
        <f t="shared" si="9"/>
        <v>-0.0424121005593188</v>
      </c>
      <c r="S112" s="90">
        <f t="shared" si="17"/>
        <v>0.149304127099215</v>
      </c>
      <c r="T112" s="90">
        <f t="shared" si="15"/>
        <v>0.181754422375156</v>
      </c>
      <c r="U112" s="90">
        <f t="shared" si="18"/>
        <v>0.0324502952759411</v>
      </c>
      <c r="V112" s="66">
        <v>1.382793</v>
      </c>
      <c r="W112" s="66">
        <v>1.65993286</v>
      </c>
      <c r="X112" s="66">
        <v>0</v>
      </c>
      <c r="Y112" s="66">
        <v>0</v>
      </c>
      <c r="Z112" s="66">
        <v>0</v>
      </c>
      <c r="AA112" s="66">
        <v>0</v>
      </c>
      <c r="AB112" s="66">
        <v>25.140369</v>
      </c>
      <c r="AC112" s="66"/>
      <c r="AD112" s="66">
        <v>18.18532432</v>
      </c>
      <c r="AE112" s="127"/>
      <c r="AF112" s="128"/>
    </row>
    <row r="113" ht="16.2" hidden="1" outlineLevel="1" spans="1:32">
      <c r="A113" s="67" t="s">
        <v>144</v>
      </c>
      <c r="B113" s="68">
        <v>1913.573192</v>
      </c>
      <c r="C113" s="68"/>
      <c r="D113" s="68">
        <v>1896.19144944</v>
      </c>
      <c r="E113" s="68">
        <v>0</v>
      </c>
      <c r="F113" s="68">
        <v>0</v>
      </c>
      <c r="G113" s="68">
        <v>1276.817909</v>
      </c>
      <c r="H113" s="68">
        <v>1286.57015552</v>
      </c>
      <c r="I113" s="92">
        <v>0.332757213396414</v>
      </c>
      <c r="J113" s="92">
        <v>0.321497754933996</v>
      </c>
      <c r="K113" s="145" t="s">
        <v>29</v>
      </c>
      <c r="L113" s="68">
        <v>123.610186</v>
      </c>
      <c r="M113" s="68">
        <v>137.2668962</v>
      </c>
      <c r="N113" s="68">
        <f t="shared" si="7"/>
        <v>13.6567102</v>
      </c>
      <c r="O113" s="93">
        <v>20.33333334</v>
      </c>
      <c r="P113" s="93">
        <v>21</v>
      </c>
      <c r="Q113" s="117">
        <f t="shared" si="8"/>
        <v>0.666666660000001</v>
      </c>
      <c r="R113" s="118">
        <f t="shared" si="9"/>
        <v>0.457329393250007</v>
      </c>
      <c r="S113" s="92">
        <f t="shared" si="17"/>
        <v>0.0645965289003693</v>
      </c>
      <c r="T113" s="92">
        <f t="shared" si="15"/>
        <v>0.0723908423068456</v>
      </c>
      <c r="U113" s="92">
        <f t="shared" si="18"/>
        <v>0.00779431340647624</v>
      </c>
      <c r="V113" s="68">
        <v>37.928826</v>
      </c>
      <c r="W113" s="68">
        <v>33.96656912</v>
      </c>
      <c r="X113" s="68">
        <v>1.00611</v>
      </c>
      <c r="Y113" s="68">
        <v>0</v>
      </c>
      <c r="Z113" s="68">
        <v>-0.16299</v>
      </c>
      <c r="AA113" s="68">
        <v>0</v>
      </c>
      <c r="AB113" s="68">
        <v>476.385371</v>
      </c>
      <c r="AC113" s="68"/>
      <c r="AD113" s="68">
        <v>438.3878286</v>
      </c>
      <c r="AE113" s="127"/>
      <c r="AF113" s="128"/>
    </row>
    <row r="114" s="53" customFormat="1" ht="16.2" hidden="1" outlineLevel="1" spans="1:32">
      <c r="A114" s="76" t="s">
        <v>244</v>
      </c>
      <c r="B114" s="77">
        <v>7091.778995</v>
      </c>
      <c r="C114" s="77"/>
      <c r="D114" s="77">
        <v>6986.498686</v>
      </c>
      <c r="E114" s="77">
        <v>0.391892</v>
      </c>
      <c r="F114" s="77">
        <v>0</v>
      </c>
      <c r="G114" s="77">
        <v>4715.557354</v>
      </c>
      <c r="H114" s="77">
        <v>4693.7750156</v>
      </c>
      <c r="I114" s="100">
        <v>0.33501181447914</v>
      </c>
      <c r="J114" s="100">
        <v>0.328164903973189</v>
      </c>
      <c r="K114" s="101" t="s">
        <v>29</v>
      </c>
      <c r="L114" s="77">
        <v>459.419446</v>
      </c>
      <c r="M114" s="77">
        <v>506.16245328</v>
      </c>
      <c r="N114" s="77">
        <f t="shared" si="7"/>
        <v>46.74300728</v>
      </c>
      <c r="O114" s="102">
        <v>73.16666667</v>
      </c>
      <c r="P114" s="102">
        <v>75.8333333333333</v>
      </c>
      <c r="Q114" s="123">
        <f t="shared" si="8"/>
        <v>2.6666666633333</v>
      </c>
      <c r="R114" s="124">
        <f t="shared" si="9"/>
        <v>0.395588447353677</v>
      </c>
      <c r="S114" s="100">
        <f t="shared" si="17"/>
        <v>0.0647819744980646</v>
      </c>
      <c r="T114" s="100">
        <f t="shared" si="15"/>
        <v>0.0724486579084716</v>
      </c>
      <c r="U114" s="100">
        <f t="shared" si="18"/>
        <v>0.00766668341040699</v>
      </c>
      <c r="V114" s="77">
        <v>71.014096</v>
      </c>
      <c r="W114" s="77">
        <v>66.87559855</v>
      </c>
      <c r="X114" s="77">
        <v>1.00611</v>
      </c>
      <c r="Y114" s="77">
        <v>0</v>
      </c>
      <c r="Z114" s="77">
        <v>-0.16299</v>
      </c>
      <c r="AA114" s="77">
        <v>0</v>
      </c>
      <c r="AB114" s="77">
        <v>1846.565307</v>
      </c>
      <c r="AC114" s="77"/>
      <c r="AD114" s="77">
        <v>1719.68561857</v>
      </c>
      <c r="AE114" s="127"/>
      <c r="AF114" s="128"/>
    </row>
    <row r="115" s="53" customFormat="1" ht="16.2" hidden="1" outlineLevel="2" spans="1:32">
      <c r="A115" s="64" t="s">
        <v>245</v>
      </c>
      <c r="B115" s="18">
        <v>0</v>
      </c>
      <c r="C115" s="18"/>
      <c r="D115" s="18">
        <v>0</v>
      </c>
      <c r="E115" s="18">
        <v>0</v>
      </c>
      <c r="F115" s="18">
        <v>0</v>
      </c>
      <c r="G115" s="18">
        <v>0</v>
      </c>
      <c r="H115" s="18">
        <v>0</v>
      </c>
      <c r="I115" s="88" t="s">
        <v>29</v>
      </c>
      <c r="J115" s="88" t="s">
        <v>29</v>
      </c>
      <c r="K115" s="103" t="s">
        <v>29</v>
      </c>
      <c r="L115" s="18">
        <v>0.72072</v>
      </c>
      <c r="M115" s="18">
        <v>0</v>
      </c>
      <c r="N115" s="18">
        <f t="shared" si="7"/>
        <v>-0.72072</v>
      </c>
      <c r="O115" s="89">
        <v>0</v>
      </c>
      <c r="P115" s="89">
        <v>0</v>
      </c>
      <c r="Q115" s="113">
        <f t="shared" si="8"/>
        <v>0</v>
      </c>
      <c r="R115" s="114" t="str">
        <f t="shared" si="9"/>
        <v>/</v>
      </c>
      <c r="S115" s="88" t="s">
        <v>29</v>
      </c>
      <c r="T115" s="88" t="s">
        <v>29</v>
      </c>
      <c r="U115" s="88" t="s">
        <v>29</v>
      </c>
      <c r="V115" s="18">
        <v>2.752265</v>
      </c>
      <c r="W115" s="18">
        <v>1.283964</v>
      </c>
      <c r="X115" s="18">
        <v>0</v>
      </c>
      <c r="Y115" s="18">
        <v>0</v>
      </c>
      <c r="Z115" s="18">
        <v>0.03654</v>
      </c>
      <c r="AA115" s="18">
        <v>0</v>
      </c>
      <c r="AB115" s="18">
        <v>-3.509525</v>
      </c>
      <c r="AC115" s="18"/>
      <c r="AD115" s="18">
        <v>-1.283964</v>
      </c>
      <c r="AE115" s="127"/>
      <c r="AF115" s="128"/>
    </row>
    <row r="116" s="53" customFormat="1" ht="16.2" hidden="1" outlineLevel="2" spans="1:32">
      <c r="A116" s="65" t="s">
        <v>146</v>
      </c>
      <c r="B116" s="66">
        <v>460.231502</v>
      </c>
      <c r="C116" s="66"/>
      <c r="D116" s="66">
        <v>450.0817632</v>
      </c>
      <c r="E116" s="66">
        <v>0</v>
      </c>
      <c r="F116" s="66">
        <v>0</v>
      </c>
      <c r="G116" s="66">
        <v>319.833758</v>
      </c>
      <c r="H116" s="66">
        <v>303.31010024</v>
      </c>
      <c r="I116" s="90">
        <v>0.305058961392</v>
      </c>
      <c r="J116" s="90">
        <v>0.32609999995663</v>
      </c>
      <c r="K116" s="144" t="s">
        <v>29</v>
      </c>
      <c r="L116" s="66">
        <v>24.653923</v>
      </c>
      <c r="M116" s="66">
        <v>26.42942412</v>
      </c>
      <c r="N116" s="66">
        <f t="shared" si="7"/>
        <v>1.77550112</v>
      </c>
      <c r="O116" s="91">
        <v>3</v>
      </c>
      <c r="P116" s="91">
        <v>3</v>
      </c>
      <c r="Q116" s="115">
        <f t="shared" si="8"/>
        <v>0</v>
      </c>
      <c r="R116" s="116">
        <f t="shared" si="9"/>
        <v>0.591833706666668</v>
      </c>
      <c r="S116" s="90">
        <f t="shared" ref="S116:S127" si="19">L116/B116</f>
        <v>0.0535685256069238</v>
      </c>
      <c r="T116" s="90">
        <f t="shared" ref="T116:T127" si="20">M116/D116</f>
        <v>0.0587213841593838</v>
      </c>
      <c r="U116" s="90">
        <f t="shared" ref="U116:U127" si="21">T116-S116</f>
        <v>0.00515285855245998</v>
      </c>
      <c r="V116" s="66">
        <v>3.86937</v>
      </c>
      <c r="W116" s="66">
        <v>1.94026</v>
      </c>
      <c r="X116" s="66">
        <v>0</v>
      </c>
      <c r="Y116" s="66">
        <v>0</v>
      </c>
      <c r="Z116" s="66">
        <v>0</v>
      </c>
      <c r="AA116" s="66">
        <v>0</v>
      </c>
      <c r="AB116" s="66">
        <v>111.874451</v>
      </c>
      <c r="AC116" s="66"/>
      <c r="AD116" s="66">
        <v>118.40197884</v>
      </c>
      <c r="AE116" s="127"/>
      <c r="AF116" s="128"/>
    </row>
    <row r="117" s="53" customFormat="1" ht="16.2" hidden="1" outlineLevel="2" spans="1:32">
      <c r="A117" s="64" t="s">
        <v>150</v>
      </c>
      <c r="B117" s="18">
        <v>453.412914</v>
      </c>
      <c r="C117" s="18"/>
      <c r="D117" s="18">
        <v>419.9973984</v>
      </c>
      <c r="E117" s="18">
        <v>0</v>
      </c>
      <c r="F117" s="18">
        <v>0</v>
      </c>
      <c r="G117" s="18">
        <v>296.804563</v>
      </c>
      <c r="H117" s="18">
        <v>279.29826993</v>
      </c>
      <c r="I117" s="88">
        <v>0.345398964529714</v>
      </c>
      <c r="J117" s="146">
        <v>0.335000000014286</v>
      </c>
      <c r="K117" s="103" t="s">
        <v>29</v>
      </c>
      <c r="L117" s="18">
        <v>32.745716</v>
      </c>
      <c r="M117" s="18">
        <v>32.62219216</v>
      </c>
      <c r="N117" s="18">
        <f t="shared" si="7"/>
        <v>-0.123523840000004</v>
      </c>
      <c r="O117" s="89">
        <v>4</v>
      </c>
      <c r="P117" s="89">
        <v>4</v>
      </c>
      <c r="Q117" s="113">
        <f t="shared" si="8"/>
        <v>0</v>
      </c>
      <c r="R117" s="114">
        <f t="shared" si="9"/>
        <v>-0.0308809600000011</v>
      </c>
      <c r="S117" s="88">
        <f t="shared" si="19"/>
        <v>0.0722205190653216</v>
      </c>
      <c r="T117" s="88">
        <f t="shared" si="20"/>
        <v>0.0776723672200728</v>
      </c>
      <c r="U117" s="88">
        <f t="shared" si="21"/>
        <v>0.00545184815475121</v>
      </c>
      <c r="V117" s="18">
        <v>0.669278</v>
      </c>
      <c r="W117" s="18">
        <v>0.275772</v>
      </c>
      <c r="X117" s="18">
        <v>0</v>
      </c>
      <c r="Y117" s="18">
        <v>0</v>
      </c>
      <c r="Z117" s="18">
        <v>0</v>
      </c>
      <c r="AA117" s="18">
        <v>0</v>
      </c>
      <c r="AB117" s="18">
        <v>123.193357</v>
      </c>
      <c r="AC117" s="18"/>
      <c r="AD117" s="18">
        <v>107.80116431</v>
      </c>
      <c r="AE117" s="127"/>
      <c r="AF117" s="128"/>
    </row>
    <row r="118" s="53" customFormat="1" ht="16.2" hidden="1" outlineLevel="2" spans="1:32">
      <c r="A118" s="65" t="s">
        <v>149</v>
      </c>
      <c r="B118" s="66">
        <v>89.740079</v>
      </c>
      <c r="C118" s="66"/>
      <c r="D118" s="66">
        <v>85.020384</v>
      </c>
      <c r="E118" s="66">
        <v>0.618276</v>
      </c>
      <c r="F118" s="66">
        <v>0</v>
      </c>
      <c r="G118" s="66">
        <v>31.038276</v>
      </c>
      <c r="H118" s="66">
        <v>28.90693057</v>
      </c>
      <c r="I118" s="90">
        <v>0.647241763627153</v>
      </c>
      <c r="J118" s="90">
        <v>0.659999999882381</v>
      </c>
      <c r="K118" s="144" t="s">
        <v>29</v>
      </c>
      <c r="L118" s="66">
        <v>22.028079</v>
      </c>
      <c r="M118" s="66">
        <v>23.81731212</v>
      </c>
      <c r="N118" s="66">
        <f t="shared" si="7"/>
        <v>1.78923312</v>
      </c>
      <c r="O118" s="91">
        <v>2.91666667</v>
      </c>
      <c r="P118" s="91">
        <v>3</v>
      </c>
      <c r="Q118" s="115">
        <f t="shared" si="8"/>
        <v>0.0833333299999999</v>
      </c>
      <c r="R118" s="116">
        <f t="shared" si="9"/>
        <v>0.386619820059982</v>
      </c>
      <c r="S118" s="90">
        <f t="shared" si="19"/>
        <v>0.245465339962538</v>
      </c>
      <c r="T118" s="90">
        <f t="shared" si="20"/>
        <v>0.280136491973501</v>
      </c>
      <c r="U118" s="90">
        <f t="shared" si="21"/>
        <v>0.0346711520109635</v>
      </c>
      <c r="V118" s="66">
        <v>1.64642</v>
      </c>
      <c r="W118" s="66">
        <v>0.83766</v>
      </c>
      <c r="X118" s="66">
        <v>0</v>
      </c>
      <c r="Y118" s="66">
        <v>0</v>
      </c>
      <c r="Z118" s="66">
        <v>0</v>
      </c>
      <c r="AA118" s="66">
        <v>0</v>
      </c>
      <c r="AB118" s="66">
        <v>34.409028</v>
      </c>
      <c r="AC118" s="66"/>
      <c r="AD118" s="66">
        <v>31.45848131</v>
      </c>
      <c r="AE118" s="127"/>
      <c r="AF118" s="128"/>
    </row>
    <row r="119" s="53" customFormat="1" ht="16.2" hidden="1" outlineLevel="2" spans="1:32">
      <c r="A119" s="64" t="s">
        <v>147</v>
      </c>
      <c r="B119" s="18">
        <v>99.961448</v>
      </c>
      <c r="C119" s="18"/>
      <c r="D119" s="18">
        <v>104.9931648</v>
      </c>
      <c r="E119" s="18">
        <v>0</v>
      </c>
      <c r="F119" s="18">
        <v>0</v>
      </c>
      <c r="G119" s="18">
        <v>57.002187</v>
      </c>
      <c r="H119" s="18">
        <v>61.94596724</v>
      </c>
      <c r="I119" s="88">
        <v>0.429758290416121</v>
      </c>
      <c r="J119" s="146">
        <v>0.409999999923805</v>
      </c>
      <c r="K119" s="103" t="s">
        <v>29</v>
      </c>
      <c r="L119" s="18">
        <v>11.794669</v>
      </c>
      <c r="M119" s="18">
        <v>14.65980808</v>
      </c>
      <c r="N119" s="18">
        <f t="shared" si="7"/>
        <v>2.86513908</v>
      </c>
      <c r="O119" s="89">
        <v>0.5</v>
      </c>
      <c r="P119" s="89">
        <v>2</v>
      </c>
      <c r="Q119" s="113">
        <f t="shared" si="8"/>
        <v>1.5</v>
      </c>
      <c r="R119" s="114">
        <f t="shared" si="9"/>
        <v>-16.25943396</v>
      </c>
      <c r="S119" s="88">
        <f t="shared" si="19"/>
        <v>0.117992178344595</v>
      </c>
      <c r="T119" s="88">
        <f t="shared" si="20"/>
        <v>0.139626309083313</v>
      </c>
      <c r="U119" s="88">
        <f t="shared" si="21"/>
        <v>0.0216341307387174</v>
      </c>
      <c r="V119" s="18">
        <v>0.280387</v>
      </c>
      <c r="W119" s="18">
        <v>0.2</v>
      </c>
      <c r="X119" s="18">
        <v>0</v>
      </c>
      <c r="Y119" s="18">
        <v>0</v>
      </c>
      <c r="Z119" s="18">
        <v>0</v>
      </c>
      <c r="AA119" s="18">
        <v>0</v>
      </c>
      <c r="AB119" s="18">
        <v>30.884205</v>
      </c>
      <c r="AC119" s="18"/>
      <c r="AD119" s="18">
        <v>28.18738948</v>
      </c>
      <c r="AE119" s="127"/>
      <c r="AF119" s="128"/>
    </row>
    <row r="120" s="53" customFormat="1" ht="16.2" hidden="1" outlineLevel="2" spans="1:32">
      <c r="A120" s="65" t="s">
        <v>151</v>
      </c>
      <c r="B120" s="66">
        <v>50.044702</v>
      </c>
      <c r="C120" s="66"/>
      <c r="D120" s="66">
        <v>30.3504</v>
      </c>
      <c r="E120" s="66">
        <v>0</v>
      </c>
      <c r="F120" s="66">
        <v>0</v>
      </c>
      <c r="G120" s="66">
        <v>29.543087</v>
      </c>
      <c r="H120" s="66">
        <v>24.28032</v>
      </c>
      <c r="I120" s="90">
        <v>0.409666042171657</v>
      </c>
      <c r="J120" s="90">
        <v>0.2</v>
      </c>
      <c r="K120" s="144" t="s">
        <v>29</v>
      </c>
      <c r="L120" s="66">
        <v>10.091151</v>
      </c>
      <c r="M120" s="66">
        <v>10.00039604</v>
      </c>
      <c r="N120" s="66">
        <f t="shared" si="7"/>
        <v>-0.0907549599999999</v>
      </c>
      <c r="O120" s="91">
        <v>2.33333333</v>
      </c>
      <c r="P120" s="91">
        <v>1</v>
      </c>
      <c r="Q120" s="115">
        <f t="shared" si="8"/>
        <v>-1.33333333</v>
      </c>
      <c r="R120" s="116">
        <f t="shared" si="9"/>
        <v>5.67561703382174</v>
      </c>
      <c r="S120" s="90">
        <f t="shared" si="19"/>
        <v>0.201642743321761</v>
      </c>
      <c r="T120" s="90">
        <f t="shared" si="20"/>
        <v>0.329497998049449</v>
      </c>
      <c r="U120" s="90">
        <f t="shared" si="21"/>
        <v>0.127855254727688</v>
      </c>
      <c r="V120" s="66">
        <v>-2.162639</v>
      </c>
      <c r="W120" s="66">
        <v>0.900216</v>
      </c>
      <c r="X120" s="66">
        <v>0</v>
      </c>
      <c r="Y120" s="66">
        <v>0</v>
      </c>
      <c r="Z120" s="66">
        <v>0</v>
      </c>
      <c r="AA120" s="66">
        <v>0</v>
      </c>
      <c r="AB120" s="66">
        <v>12.573103</v>
      </c>
      <c r="AC120" s="66"/>
      <c r="AD120" s="66">
        <v>-4.83053204</v>
      </c>
      <c r="AE120" s="127"/>
      <c r="AF120" s="128"/>
    </row>
    <row r="121" s="53" customFormat="1" ht="16.2" hidden="1" outlineLevel="1" spans="1:32">
      <c r="A121" s="76" t="s">
        <v>246</v>
      </c>
      <c r="B121" s="77">
        <v>1153.390645</v>
      </c>
      <c r="C121" s="77"/>
      <c r="D121" s="77">
        <v>1090.4431104</v>
      </c>
      <c r="E121" s="77">
        <v>0.618276</v>
      </c>
      <c r="F121" s="77">
        <v>0</v>
      </c>
      <c r="G121" s="77">
        <v>734.221871</v>
      </c>
      <c r="H121" s="77">
        <v>697.74158798</v>
      </c>
      <c r="I121" s="100">
        <v>0.362887023416078</v>
      </c>
      <c r="J121" s="100">
        <v>0.36013022474501</v>
      </c>
      <c r="K121" s="101" t="s">
        <v>29</v>
      </c>
      <c r="L121" s="77">
        <v>102.034258</v>
      </c>
      <c r="M121" s="77">
        <v>107.52913252</v>
      </c>
      <c r="N121" s="77">
        <f t="shared" si="7"/>
        <v>5.49487452000001</v>
      </c>
      <c r="O121" s="102">
        <v>12.75</v>
      </c>
      <c r="P121" s="102">
        <v>13</v>
      </c>
      <c r="Q121" s="123">
        <f t="shared" si="8"/>
        <v>0.25</v>
      </c>
      <c r="R121" s="124">
        <f t="shared" si="9"/>
        <v>0.268784830346908</v>
      </c>
      <c r="S121" s="100">
        <f t="shared" si="19"/>
        <v>0.0884646138256133</v>
      </c>
      <c r="T121" s="100">
        <f t="shared" si="20"/>
        <v>0.0986104928303466</v>
      </c>
      <c r="U121" s="100">
        <f t="shared" si="21"/>
        <v>0.0101458790047333</v>
      </c>
      <c r="V121" s="77">
        <v>7.055081</v>
      </c>
      <c r="W121" s="77">
        <v>5.437872</v>
      </c>
      <c r="X121" s="77">
        <v>0</v>
      </c>
      <c r="Y121" s="77">
        <v>0</v>
      </c>
      <c r="Z121" s="77">
        <v>0.03654</v>
      </c>
      <c r="AA121" s="77">
        <v>0</v>
      </c>
      <c r="AB121" s="77">
        <v>309.424619</v>
      </c>
      <c r="AC121" s="77"/>
      <c r="AD121" s="77">
        <v>279.7345179</v>
      </c>
      <c r="AE121" s="127"/>
      <c r="AF121" s="128"/>
    </row>
    <row r="122" s="53" customFormat="1" ht="16.2" hidden="1" outlineLevel="2" spans="1:32">
      <c r="A122" s="76" t="s">
        <v>247</v>
      </c>
      <c r="B122" s="77">
        <v>537.659384</v>
      </c>
      <c r="C122" s="77"/>
      <c r="D122" s="77">
        <v>619.3</v>
      </c>
      <c r="E122" s="77">
        <v>-0.391892</v>
      </c>
      <c r="F122" s="77">
        <v>0</v>
      </c>
      <c r="G122" s="77">
        <v>1.968751</v>
      </c>
      <c r="H122" s="77">
        <v>0</v>
      </c>
      <c r="I122" s="100">
        <v>0.997067178501994</v>
      </c>
      <c r="J122" s="100" t="s">
        <v>29</v>
      </c>
      <c r="K122" s="101" t="s">
        <v>29</v>
      </c>
      <c r="L122" s="77">
        <v>106.604535</v>
      </c>
      <c r="M122" s="77">
        <v>146.8531168</v>
      </c>
      <c r="N122" s="77">
        <f t="shared" si="7"/>
        <v>40.2485818</v>
      </c>
      <c r="O122" s="102">
        <f>9.08333333-3</f>
        <v>6.08333333</v>
      </c>
      <c r="P122" s="102">
        <v>8</v>
      </c>
      <c r="Q122" s="123">
        <f t="shared" si="8"/>
        <v>1.91666667</v>
      </c>
      <c r="R122" s="124">
        <f t="shared" si="9"/>
        <v>0.832606439712862</v>
      </c>
      <c r="S122" s="100">
        <f t="shared" si="19"/>
        <v>0.198275224375141</v>
      </c>
      <c r="T122" s="100">
        <f t="shared" si="20"/>
        <v>0.237127590505409</v>
      </c>
      <c r="U122" s="100">
        <f t="shared" si="21"/>
        <v>0.0388523661302685</v>
      </c>
      <c r="V122" s="77">
        <v>172.854868</v>
      </c>
      <c r="W122" s="77">
        <v>185.638796</v>
      </c>
      <c r="X122" s="77">
        <v>0.9824</v>
      </c>
      <c r="Y122" s="77">
        <v>0</v>
      </c>
      <c r="Z122" s="77">
        <v>0.005724</v>
      </c>
      <c r="AA122" s="77">
        <v>0</v>
      </c>
      <c r="AB122" s="77">
        <v>257.599798</v>
      </c>
      <c r="AC122" s="77"/>
      <c r="AD122" s="77">
        <v>286.8080872</v>
      </c>
      <c r="AE122" s="127"/>
      <c r="AF122" s="128"/>
    </row>
    <row r="123" s="53" customFormat="1" ht="19" hidden="1" customHeight="1" outlineLevel="1" spans="1:32">
      <c r="A123" s="129" t="s">
        <v>248</v>
      </c>
      <c r="B123" s="130">
        <v>8782.829024</v>
      </c>
      <c r="C123" s="130">
        <v>8722.1802251206</v>
      </c>
      <c r="D123" s="130">
        <v>8696.2417964</v>
      </c>
      <c r="E123" s="130">
        <v>0.618276</v>
      </c>
      <c r="F123" s="130">
        <v>0</v>
      </c>
      <c r="G123" s="130">
        <v>5451.747976</v>
      </c>
      <c r="H123" s="130">
        <v>5391.51660358</v>
      </c>
      <c r="I123" s="147">
        <v>0.379201594713863</v>
      </c>
      <c r="J123" s="147">
        <v>0.380017629476225</v>
      </c>
      <c r="K123" s="148" t="s">
        <v>29</v>
      </c>
      <c r="L123" s="130">
        <v>668.058239</v>
      </c>
      <c r="M123" s="130">
        <v>760.5447026</v>
      </c>
      <c r="N123" s="130">
        <f t="shared" si="7"/>
        <v>92.4864636000001</v>
      </c>
      <c r="O123" s="149">
        <f>95-3</f>
        <v>92</v>
      </c>
      <c r="P123" s="149">
        <v>96.8333333333333</v>
      </c>
      <c r="Q123" s="130">
        <f t="shared" si="8"/>
        <v>4.8333333333333</v>
      </c>
      <c r="R123" s="155">
        <f t="shared" si="9"/>
        <v>0.592659563275466</v>
      </c>
      <c r="S123" s="136">
        <f t="shared" si="19"/>
        <v>0.0760641289013438</v>
      </c>
      <c r="T123" s="136">
        <f t="shared" si="20"/>
        <v>0.0874567106580275</v>
      </c>
      <c r="U123" s="136">
        <f t="shared" si="21"/>
        <v>0.0113925817566837</v>
      </c>
      <c r="V123" s="130">
        <v>250.924045</v>
      </c>
      <c r="W123" s="130">
        <v>257.95226655</v>
      </c>
      <c r="X123" s="130">
        <v>1.98851</v>
      </c>
      <c r="Y123" s="130">
        <v>0</v>
      </c>
      <c r="Z123" s="130">
        <v>-0.120726</v>
      </c>
      <c r="AA123" s="130">
        <v>0</v>
      </c>
      <c r="AB123" s="130">
        <v>2413.589724</v>
      </c>
      <c r="AC123" s="130">
        <v>2380.23308466623</v>
      </c>
      <c r="AD123" s="130">
        <v>2286.22822367</v>
      </c>
      <c r="AE123" s="127"/>
      <c r="AF123" s="128"/>
    </row>
    <row r="124" s="53" customFormat="1" ht="19" hidden="1" customHeight="1" outlineLevel="1" spans="1:32">
      <c r="A124" s="129" t="s">
        <v>153</v>
      </c>
      <c r="B124" s="130">
        <v>4166.697548</v>
      </c>
      <c r="C124" s="130">
        <f>8221-2160-500+400</f>
        <v>5961</v>
      </c>
      <c r="D124" s="130">
        <v>4524.82337376</v>
      </c>
      <c r="E124" s="130">
        <v>0.03566</v>
      </c>
      <c r="F124" s="130">
        <v>0</v>
      </c>
      <c r="G124" s="130">
        <v>3617.169214</v>
      </c>
      <c r="H124" s="130">
        <v>3559.22606581</v>
      </c>
      <c r="I124" s="136">
        <v>0.131877264349018</v>
      </c>
      <c r="J124" s="136">
        <v>0.213399999997705</v>
      </c>
      <c r="K124" s="137" t="s">
        <v>29</v>
      </c>
      <c r="L124" s="130">
        <v>89.399427</v>
      </c>
      <c r="M124" s="130">
        <v>215.49581153</v>
      </c>
      <c r="N124" s="130">
        <f t="shared" si="7"/>
        <v>126.09638453</v>
      </c>
      <c r="O124" s="138">
        <f>4.91666667+3</f>
        <v>7.91666667</v>
      </c>
      <c r="P124" s="138">
        <v>13.9166666666667</v>
      </c>
      <c r="Q124" s="151">
        <f t="shared" si="8"/>
        <v>5.9999999966667</v>
      </c>
      <c r="R124" s="152">
        <f t="shared" si="9"/>
        <v>4.19216977697029</v>
      </c>
      <c r="S124" s="136">
        <f t="shared" si="19"/>
        <v>0.0214557034606247</v>
      </c>
      <c r="T124" s="136">
        <f t="shared" si="20"/>
        <v>0.047625242739791</v>
      </c>
      <c r="U124" s="136">
        <f t="shared" si="21"/>
        <v>0.0261695392791663</v>
      </c>
      <c r="V124" s="130">
        <v>79.788535</v>
      </c>
      <c r="W124" s="130">
        <v>48.23760334</v>
      </c>
      <c r="X124" s="130">
        <v>0</v>
      </c>
      <c r="Y124" s="130">
        <v>0</v>
      </c>
      <c r="Z124" s="130">
        <v>0</v>
      </c>
      <c r="AA124" s="130">
        <v>0</v>
      </c>
      <c r="AB124" s="130">
        <v>380.304712000001</v>
      </c>
      <c r="AC124" s="130">
        <f>596-500*0.4+400</f>
        <v>796</v>
      </c>
      <c r="AD124" s="130">
        <v>701.86389308</v>
      </c>
      <c r="AE124" s="127"/>
      <c r="AF124" s="128"/>
    </row>
    <row r="125" s="53" customFormat="1" ht="19" customHeight="1" collapsed="1" spans="1:32">
      <c r="A125" s="129" t="s">
        <v>249</v>
      </c>
      <c r="B125" s="130">
        <v>12949.526572</v>
      </c>
      <c r="C125" s="130">
        <f>C123+C124</f>
        <v>14683.1802251206</v>
      </c>
      <c r="D125" s="130">
        <v>13221.06517016</v>
      </c>
      <c r="E125" s="130">
        <v>0.653936</v>
      </c>
      <c r="F125" s="130">
        <v>0</v>
      </c>
      <c r="G125" s="130">
        <v>9068.91719</v>
      </c>
      <c r="H125" s="130">
        <v>8950.74266939</v>
      </c>
      <c r="I125" s="136">
        <v>0.299621412754146</v>
      </c>
      <c r="J125" s="136">
        <v>0.322993831874313</v>
      </c>
      <c r="K125" s="137" t="s">
        <v>29</v>
      </c>
      <c r="L125" s="130">
        <v>757.457666</v>
      </c>
      <c r="M125" s="130">
        <v>976.04051413</v>
      </c>
      <c r="N125" s="130">
        <f t="shared" si="7"/>
        <v>218.58284813</v>
      </c>
      <c r="O125" s="138">
        <v>99.91666667</v>
      </c>
      <c r="P125" s="138">
        <v>110.75</v>
      </c>
      <c r="Q125" s="151">
        <f t="shared" si="8"/>
        <v>10.83333333</v>
      </c>
      <c r="R125" s="152">
        <f t="shared" si="9"/>
        <v>1.23211282812015</v>
      </c>
      <c r="S125" s="136">
        <f t="shared" si="19"/>
        <v>0.0584930778579818</v>
      </c>
      <c r="T125" s="136">
        <f t="shared" si="20"/>
        <v>0.0738246504020665</v>
      </c>
      <c r="U125" s="136">
        <f t="shared" si="21"/>
        <v>0.0153315725440847</v>
      </c>
      <c r="V125" s="130">
        <v>330.71258</v>
      </c>
      <c r="W125" s="130">
        <v>306.18986989</v>
      </c>
      <c r="X125" s="130">
        <v>1.98851</v>
      </c>
      <c r="Y125" s="130">
        <v>0</v>
      </c>
      <c r="Z125" s="130">
        <v>-0.120726</v>
      </c>
      <c r="AA125" s="130">
        <v>0</v>
      </c>
      <c r="AB125" s="130">
        <v>2793.894436</v>
      </c>
      <c r="AC125" s="130">
        <f>AC123+AC124</f>
        <v>3176.23308466623</v>
      </c>
      <c r="AD125" s="130">
        <v>2988.09211675</v>
      </c>
      <c r="AE125" s="127"/>
      <c r="AF125" s="128"/>
    </row>
    <row r="126" ht="17" customHeight="1" spans="1:32">
      <c r="A126" s="72" t="s">
        <v>250</v>
      </c>
      <c r="B126" s="73">
        <v>33707.627361</v>
      </c>
      <c r="C126" s="133" t="e">
        <f>C97+C125</f>
        <v>#REF!</v>
      </c>
      <c r="D126" s="75">
        <v>84034.32762272</v>
      </c>
      <c r="E126" s="73">
        <v>1913.249629</v>
      </c>
      <c r="F126" s="73">
        <v>2459.34255504</v>
      </c>
      <c r="G126" s="73">
        <v>23554.838132</v>
      </c>
      <c r="H126" s="73">
        <v>60526.96736859</v>
      </c>
      <c r="I126" s="96">
        <v>0.244441399323561</v>
      </c>
      <c r="J126" s="96">
        <v>0.250469281953288</v>
      </c>
      <c r="K126" s="97" t="s">
        <v>29</v>
      </c>
      <c r="L126" s="73">
        <v>4874.628224</v>
      </c>
      <c r="M126" s="73">
        <v>10053.20664221</v>
      </c>
      <c r="N126" s="73">
        <f t="shared" si="7"/>
        <v>5178.57841821</v>
      </c>
      <c r="O126" s="98">
        <v>573.333333326667</v>
      </c>
      <c r="P126" s="98">
        <v>1058.41666666667</v>
      </c>
      <c r="Q126" s="121">
        <f t="shared" si="8"/>
        <v>485.083333340003</v>
      </c>
      <c r="R126" s="122">
        <f t="shared" si="9"/>
        <v>0.996086458765475</v>
      </c>
      <c r="S126" s="96">
        <f t="shared" si="19"/>
        <v>0.144614990897876</v>
      </c>
      <c r="T126" s="96">
        <f t="shared" si="20"/>
        <v>0.119632142323371</v>
      </c>
      <c r="U126" s="96">
        <f t="shared" si="21"/>
        <v>-0.024982848574505</v>
      </c>
      <c r="V126" s="73">
        <v>710.490591</v>
      </c>
      <c r="W126" s="73">
        <v>6537.14268432</v>
      </c>
      <c r="X126" s="73">
        <v>19.401102</v>
      </c>
      <c r="Y126" s="73">
        <v>1.23</v>
      </c>
      <c r="Z126" s="73">
        <v>1.037659</v>
      </c>
      <c r="AA126" s="73">
        <v>3</v>
      </c>
      <c r="AB126" s="73">
        <v>2672.784228</v>
      </c>
      <c r="AC126" s="133" t="e">
        <f>AC97+AC125</f>
        <v>#REF!</v>
      </c>
      <c r="AD126" s="75">
        <v>4455.89837256</v>
      </c>
      <c r="AE126" s="127"/>
      <c r="AF126" s="128"/>
    </row>
    <row r="127" ht="17" customHeight="1" spans="1:32">
      <c r="A127" s="134" t="s">
        <v>251</v>
      </c>
      <c r="B127" s="135">
        <f>B126+B22</f>
        <v>49185.076624</v>
      </c>
      <c r="C127" s="135" t="e">
        <f>C126+C22</f>
        <v>#REF!</v>
      </c>
      <c r="D127" s="135">
        <v>99362.91582471</v>
      </c>
      <c r="E127" s="135">
        <f>E126+E22</f>
        <v>3499.648725</v>
      </c>
      <c r="F127" s="135">
        <v>4017.48983504</v>
      </c>
      <c r="G127" s="135">
        <f>G126+G22</f>
        <v>23591.354279</v>
      </c>
      <c r="H127" s="135">
        <v>60526.96736859</v>
      </c>
      <c r="I127" s="135">
        <v>0.244441399323561</v>
      </c>
      <c r="J127" s="135">
        <v>0.250469281953288</v>
      </c>
      <c r="K127" s="135" t="e">
        <v>#VALUE!</v>
      </c>
      <c r="L127" s="135">
        <v>11199.596389</v>
      </c>
      <c r="M127" s="135">
        <v>16292.42034114</v>
      </c>
      <c r="N127" s="135">
        <f t="shared" si="7"/>
        <v>5092.82395214</v>
      </c>
      <c r="O127" s="150">
        <v>1134.66666666667</v>
      </c>
      <c r="P127" s="150">
        <v>1627.16666666667</v>
      </c>
      <c r="Q127" s="135">
        <f t="shared" si="8"/>
        <v>492.5</v>
      </c>
      <c r="R127" s="135">
        <f t="shared" si="9"/>
        <v>0.142369889351263</v>
      </c>
      <c r="S127" s="156">
        <f t="shared" si="19"/>
        <v>0.227703140011682</v>
      </c>
      <c r="T127" s="156">
        <f t="shared" si="20"/>
        <v>0.163968822834085</v>
      </c>
      <c r="U127" s="156">
        <f t="shared" si="21"/>
        <v>-0.0637343171775972</v>
      </c>
      <c r="V127" s="135">
        <v>9214.191782</v>
      </c>
      <c r="W127" s="135">
        <v>14553.46070665</v>
      </c>
      <c r="X127" s="135">
        <f>X126+X22</f>
        <v>54.232448</v>
      </c>
      <c r="Y127" s="135">
        <v>16.77</v>
      </c>
      <c r="Z127" s="135">
        <f>Z126+Z22</f>
        <v>4.660208</v>
      </c>
      <c r="AA127" s="135">
        <v>3</v>
      </c>
      <c r="AB127" s="135">
        <v>1729.857689</v>
      </c>
      <c r="AC127" s="135" t="e">
        <f>AC126+AC22</f>
        <v>#REF!</v>
      </c>
      <c r="AD127" s="135">
        <v>3986.34757329</v>
      </c>
      <c r="AE127" s="127"/>
      <c r="AF127" s="128"/>
    </row>
    <row r="128" spans="1:30">
      <c r="A128" s="54" t="s">
        <v>252</v>
      </c>
      <c r="Q128" s="157"/>
      <c r="AC128" s="127"/>
      <c r="AD128" s="127"/>
    </row>
    <row r="129" spans="1:30">
      <c r="A129" s="54" t="s">
        <v>253</v>
      </c>
      <c r="Q129" s="157"/>
      <c r="AC129" s="54"/>
      <c r="AD129" s="127"/>
    </row>
    <row r="130" spans="1:1">
      <c r="A130" s="54" t="s">
        <v>254</v>
      </c>
    </row>
    <row r="131" spans="1:6">
      <c r="A131" s="54" t="s">
        <v>255</v>
      </c>
      <c r="E131" s="158"/>
      <c r="F131" s="158"/>
    </row>
    <row r="132" spans="2:6">
      <c r="B132" s="54"/>
      <c r="E132" s="158"/>
      <c r="F132" s="158"/>
    </row>
  </sheetData>
  <mergeCells count="1">
    <mergeCell ref="A1:A2"/>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829096346934"/>
  </sheetPr>
  <dimension ref="A1:R35"/>
  <sheetViews>
    <sheetView zoomScale="70" zoomScaleNormal="70" workbookViewId="0">
      <selection activeCell="AD39" sqref="AD39"/>
    </sheetView>
  </sheetViews>
  <sheetFormatPr defaultColWidth="9.16666666666667" defaultRowHeight="15.6"/>
  <cols>
    <col min="1" max="1" width="33.25" style="1" customWidth="1"/>
    <col min="2" max="2" width="8.08333333333333" style="1" customWidth="1"/>
    <col min="3" max="3" width="7.33333333333333" style="1" customWidth="1"/>
    <col min="4" max="5" width="11" style="1" customWidth="1"/>
    <col min="6" max="6" width="11.4166666666667" style="1" customWidth="1"/>
    <col min="7" max="8" width="7.33333333333333" style="1" customWidth="1"/>
    <col min="9" max="10" width="11" style="1" customWidth="1"/>
    <col min="11" max="11" width="11.4166666666667" style="1" customWidth="1"/>
    <col min="12" max="13" width="7.33333333333333" style="1" customWidth="1"/>
    <col min="14" max="14" width="6.41666666666667" style="1" customWidth="1"/>
    <col min="15" max="17" width="7.33333333333333" style="1" customWidth="1"/>
    <col min="18" max="18" width="5.16666666666667" style="1" customWidth="1"/>
    <col min="19" max="16384" width="9.16666666666667" style="1"/>
  </cols>
  <sheetData>
    <row r="1" ht="45" customHeight="1" spans="1:11">
      <c r="A1" s="2" t="s">
        <v>213</v>
      </c>
      <c r="B1" s="3" t="s">
        <v>7</v>
      </c>
      <c r="C1" s="3"/>
      <c r="D1" s="3"/>
      <c r="E1" s="4"/>
      <c r="F1" s="5"/>
      <c r="G1" s="3" t="s">
        <v>16</v>
      </c>
      <c r="H1" s="3"/>
      <c r="I1" s="3"/>
      <c r="J1" s="34"/>
      <c r="K1" s="5"/>
    </row>
    <row r="2" ht="31.2" spans="1:11">
      <c r="A2" s="6"/>
      <c r="B2" s="7" t="s">
        <v>216</v>
      </c>
      <c r="C2" s="7" t="s">
        <v>256</v>
      </c>
      <c r="D2" s="8" t="s">
        <v>257</v>
      </c>
      <c r="E2" s="9" t="s">
        <v>258</v>
      </c>
      <c r="F2" s="10" t="s">
        <v>259</v>
      </c>
      <c r="G2" s="7" t="s">
        <v>216</v>
      </c>
      <c r="H2" s="7" t="s">
        <v>256</v>
      </c>
      <c r="I2" s="8" t="s">
        <v>257</v>
      </c>
      <c r="J2" s="9" t="s">
        <v>258</v>
      </c>
      <c r="K2" s="35" t="s">
        <v>259</v>
      </c>
    </row>
    <row r="3" outlineLevel="1" spans="1:11">
      <c r="A3" s="11" t="s">
        <v>260</v>
      </c>
      <c r="B3" s="12">
        <f>'8、25内部考核版明细表'!B114</f>
        <v>7091.778995</v>
      </c>
      <c r="C3" s="12">
        <v>7096.01268812</v>
      </c>
      <c r="D3" s="12">
        <v>7094.6059841206</v>
      </c>
      <c r="E3" s="12">
        <f>'8、25内部考核版明细表'!D114</f>
        <v>6986.498686</v>
      </c>
      <c r="F3" s="13">
        <f t="shared" ref="F3:F9" si="0">E3-B3</f>
        <v>-105.280309</v>
      </c>
      <c r="G3" s="14">
        <f>'8、25内部考核版明细表'!AB114</f>
        <v>1846.565307</v>
      </c>
      <c r="H3" s="14">
        <v>1751.35725873</v>
      </c>
      <c r="I3" s="14">
        <v>1818.2766851906</v>
      </c>
      <c r="J3" s="14">
        <f>'8、25内部考核版明细表'!AD114</f>
        <v>1719.68561857</v>
      </c>
      <c r="K3" s="13">
        <f>J3-G3</f>
        <v>-126.87968843</v>
      </c>
    </row>
    <row r="4" outlineLevel="1" spans="1:11">
      <c r="A4" s="11" t="s">
        <v>261</v>
      </c>
      <c r="B4" s="12">
        <f>'8、25内部考核版明细表'!B121</f>
        <v>1153.390645</v>
      </c>
      <c r="C4" s="12">
        <v>940.9</v>
      </c>
      <c r="D4" s="12">
        <v>1052.457912</v>
      </c>
      <c r="E4" s="12">
        <f>'8、25内部考核版明细表'!D121</f>
        <v>1090.4431104</v>
      </c>
      <c r="F4" s="13">
        <f t="shared" si="0"/>
        <v>-62.9475345999999</v>
      </c>
      <c r="G4" s="14">
        <f>'8、25内部考核版明细表'!AB121</f>
        <v>309.424619</v>
      </c>
      <c r="H4" s="14">
        <v>239.88157214</v>
      </c>
      <c r="I4" s="14">
        <v>266.369215470001</v>
      </c>
      <c r="J4" s="14">
        <f>'8、25内部考核版明细表'!AD121</f>
        <v>279.7345179</v>
      </c>
      <c r="K4" s="13">
        <f>J4-G4</f>
        <v>-29.6901011</v>
      </c>
    </row>
    <row r="5" outlineLevel="1" spans="1:11">
      <c r="A5" s="11" t="s">
        <v>247</v>
      </c>
      <c r="B5" s="12">
        <f>'8、25内部考核版明细表'!B122</f>
        <v>537.659384</v>
      </c>
      <c r="C5" s="12">
        <v>480</v>
      </c>
      <c r="D5" s="12">
        <v>575.116328999999</v>
      </c>
      <c r="E5" s="12">
        <f>'8、25内部考核版明细表'!D122</f>
        <v>619.3</v>
      </c>
      <c r="F5" s="13">
        <f t="shared" si="0"/>
        <v>81.6406159999999</v>
      </c>
      <c r="G5" s="14">
        <f>'8、25内部考核版明细表'!AB122</f>
        <v>257.599798</v>
      </c>
      <c r="H5" s="14">
        <v>241.15588253563</v>
      </c>
      <c r="I5" s="14">
        <v>295.587184005629</v>
      </c>
      <c r="J5" s="14">
        <f>'8、25内部考核版明细表'!AD122</f>
        <v>286.8080872</v>
      </c>
      <c r="K5" s="13">
        <f>J5-G5</f>
        <v>29.2082892</v>
      </c>
    </row>
    <row r="6" ht="16.2" spans="1:12">
      <c r="A6" s="15" t="s">
        <v>262</v>
      </c>
      <c r="B6" s="16">
        <f>'8、25内部考核版明细表'!B123</f>
        <v>8782.829024</v>
      </c>
      <c r="C6" s="16">
        <v>8516.91268812</v>
      </c>
      <c r="D6" s="16">
        <f>SUM(D3:D5)</f>
        <v>8722.1802251206</v>
      </c>
      <c r="E6" s="16">
        <f>SUM(E3:E5)</f>
        <v>8696.2417964</v>
      </c>
      <c r="F6" s="17">
        <f t="shared" si="0"/>
        <v>-86.5872276000009</v>
      </c>
      <c r="G6" s="16">
        <f>'8、25内部考核版明细表'!AB123</f>
        <v>2413.589724</v>
      </c>
      <c r="H6" s="16">
        <v>2232.39471340563</v>
      </c>
      <c r="I6" s="16">
        <f>SUM(I3:I5)</f>
        <v>2380.23308466623</v>
      </c>
      <c r="J6" s="16">
        <f>SUM(J3:J5)</f>
        <v>2286.22822367</v>
      </c>
      <c r="K6" s="36">
        <f>J6-G6</f>
        <v>-127.36150033</v>
      </c>
      <c r="L6" s="37">
        <f>E6/D6</f>
        <v>0.997026153088892</v>
      </c>
    </row>
    <row r="7" outlineLevel="1" spans="1:12">
      <c r="A7" s="11" t="s">
        <v>263</v>
      </c>
      <c r="B7" s="12">
        <f>4164-2378.36</f>
        <v>1785.64</v>
      </c>
      <c r="C7" s="12">
        <f>5050-2160</f>
        <v>2890</v>
      </c>
      <c r="D7" s="12">
        <f>1874.3333+400+954-500</f>
        <v>2728.3333</v>
      </c>
      <c r="E7" s="12">
        <v>2144</v>
      </c>
      <c r="F7" s="13">
        <f t="shared" si="0"/>
        <v>358.36</v>
      </c>
      <c r="G7" s="18">
        <f>'8、25内部考核版明细表'!AB124</f>
        <v>380.304712000001</v>
      </c>
      <c r="H7" s="18">
        <v>358.38453102317</v>
      </c>
      <c r="I7" s="18">
        <f>596-500*0.4+400</f>
        <v>796</v>
      </c>
      <c r="J7" s="18">
        <v>701.86389308</v>
      </c>
      <c r="K7" s="38">
        <f>J7-G7</f>
        <v>321.559181079999</v>
      </c>
      <c r="L7" s="39"/>
    </row>
    <row r="8" outlineLevel="1" spans="1:12">
      <c r="A8" s="11" t="s">
        <v>264</v>
      </c>
      <c r="B8" s="12">
        <v>3</v>
      </c>
      <c r="C8" s="12" t="s">
        <v>29</v>
      </c>
      <c r="D8" s="12">
        <v>3232.981948</v>
      </c>
      <c r="E8" s="12">
        <v>2381</v>
      </c>
      <c r="F8" s="13">
        <f t="shared" si="0"/>
        <v>2378</v>
      </c>
      <c r="G8" s="18"/>
      <c r="H8" s="18"/>
      <c r="I8" s="18"/>
      <c r="J8" s="18"/>
      <c r="K8" s="38"/>
      <c r="L8" s="39"/>
    </row>
    <row r="9" ht="16.2" spans="1:12">
      <c r="A9" s="15" t="s">
        <v>265</v>
      </c>
      <c r="B9" s="16">
        <v>1788.340342</v>
      </c>
      <c r="C9" s="16">
        <f>C7</f>
        <v>2890</v>
      </c>
      <c r="D9" s="16">
        <f>8221.31524808367-2160-500+400</f>
        <v>5961.31524808367</v>
      </c>
      <c r="E9" s="16">
        <f>SUM(E7:E8)</f>
        <v>4525</v>
      </c>
      <c r="F9" s="17">
        <f t="shared" si="0"/>
        <v>2736.659658</v>
      </c>
      <c r="G9" s="18"/>
      <c r="H9" s="18"/>
      <c r="I9" s="18"/>
      <c r="J9" s="18"/>
      <c r="K9" s="38"/>
      <c r="L9" s="39"/>
    </row>
    <row r="10" ht="16.95" spans="1:11">
      <c r="A10" s="19" t="str">
        <f>'8、25内部考核版明细表'!A125</f>
        <v>商超业务合计</v>
      </c>
      <c r="B10" s="20">
        <f>B6+B9</f>
        <v>10571.169366</v>
      </c>
      <c r="C10" s="20">
        <f>C6+C9</f>
        <v>11406.91268812</v>
      </c>
      <c r="D10" s="20">
        <f>D6+D9</f>
        <v>14683.4954732043</v>
      </c>
      <c r="E10" s="20">
        <f>E6+E9</f>
        <v>13221.2417964</v>
      </c>
      <c r="F10" s="21">
        <f>F6+F9</f>
        <v>2650.0724304</v>
      </c>
      <c r="G10" s="20">
        <f>G6+G7</f>
        <v>2793.894436</v>
      </c>
      <c r="H10" s="20">
        <f>H6+H7</f>
        <v>2590.7792444288</v>
      </c>
      <c r="I10" s="20">
        <f>I6+I7</f>
        <v>3176.23308466623</v>
      </c>
      <c r="J10" s="20">
        <f>J6+J7</f>
        <v>2988.09211675</v>
      </c>
      <c r="K10" s="40">
        <f>K6+K7</f>
        <v>194.197680749999</v>
      </c>
    </row>
    <row r="11" spans="1:9">
      <c r="A11" s="22" t="s">
        <v>266</v>
      </c>
      <c r="D11" s="23">
        <f>D6+8221</f>
        <v>16943.1802251206</v>
      </c>
      <c r="I11" s="23">
        <f>I6+596</f>
        <v>2976.23308466623</v>
      </c>
    </row>
    <row r="12" spans="1:1">
      <c r="A12" s="22" t="s">
        <v>267</v>
      </c>
    </row>
    <row r="13" spans="1:1">
      <c r="A13" s="22" t="s">
        <v>268</v>
      </c>
    </row>
    <row r="15" ht="27.5" customHeight="1" spans="1:9">
      <c r="A15" s="2" t="s">
        <v>213</v>
      </c>
      <c r="B15" s="24" t="s">
        <v>12</v>
      </c>
      <c r="C15" s="24"/>
      <c r="D15" s="24"/>
      <c r="E15" s="24"/>
      <c r="F15" s="24" t="s">
        <v>18</v>
      </c>
      <c r="G15" s="24"/>
      <c r="H15" s="24"/>
      <c r="I15" s="41"/>
    </row>
    <row r="16" ht="27" customHeight="1" spans="1:9">
      <c r="A16" s="6"/>
      <c r="B16" s="7" t="s">
        <v>216</v>
      </c>
      <c r="C16" s="7" t="s">
        <v>256</v>
      </c>
      <c r="D16" s="9" t="s">
        <v>218</v>
      </c>
      <c r="E16" s="10" t="s">
        <v>269</v>
      </c>
      <c r="F16" s="7" t="s">
        <v>216</v>
      </c>
      <c r="G16" s="7" t="s">
        <v>256</v>
      </c>
      <c r="H16" s="9" t="s">
        <v>218</v>
      </c>
      <c r="I16" s="42" t="s">
        <v>269</v>
      </c>
    </row>
    <row r="17" outlineLevel="1" spans="1:9">
      <c r="A17" s="11" t="s">
        <v>260</v>
      </c>
      <c r="B17" s="12">
        <f>'8、25内部考核版明细表'!L114</f>
        <v>459.419446</v>
      </c>
      <c r="C17" s="12">
        <v>451.05000212</v>
      </c>
      <c r="D17" s="12">
        <f>'8、25内部考核版明细表'!M114</f>
        <v>506.16245328</v>
      </c>
      <c r="E17" s="13">
        <f t="shared" ref="E17:E23" si="1">D17-B17</f>
        <v>46.74300728</v>
      </c>
      <c r="F17" s="12">
        <f>'8、25内部考核版明细表'!O114</f>
        <v>73.16666667</v>
      </c>
      <c r="G17" s="12">
        <v>72</v>
      </c>
      <c r="H17" s="12">
        <f>'8、25内部考核版明细表'!P114</f>
        <v>75.8333333333333</v>
      </c>
      <c r="I17" s="43">
        <f t="shared" ref="I17:I23" si="2">H17-F17</f>
        <v>2.6666666633333</v>
      </c>
    </row>
    <row r="18" outlineLevel="1" spans="1:9">
      <c r="A18" s="11" t="s">
        <v>261</v>
      </c>
      <c r="B18" s="12">
        <f>'8、25内部考核版明细表'!L121</f>
        <v>102.034258</v>
      </c>
      <c r="C18" s="12">
        <v>101.67833399</v>
      </c>
      <c r="D18" s="12">
        <f>'8、25内部考核版明细表'!M121</f>
        <v>107.52913252</v>
      </c>
      <c r="E18" s="13">
        <f t="shared" si="1"/>
        <v>5.49487452000001</v>
      </c>
      <c r="F18" s="12">
        <f>'8、25内部考核版明细表'!O121</f>
        <v>12.75</v>
      </c>
      <c r="G18" s="12">
        <v>13</v>
      </c>
      <c r="H18" s="12">
        <f>'8、25内部考核版明细表'!P121</f>
        <v>13</v>
      </c>
      <c r="I18" s="43">
        <f t="shared" si="2"/>
        <v>0.25</v>
      </c>
    </row>
    <row r="19" outlineLevel="1" spans="1:9">
      <c r="A19" s="11" t="s">
        <v>247</v>
      </c>
      <c r="B19" s="12">
        <f>'8、25内部考核版明细表'!L122</f>
        <v>106.604535</v>
      </c>
      <c r="C19" s="12">
        <v>125.92666722</v>
      </c>
      <c r="D19" s="12">
        <f>'8、25内部考核版明细表'!M122</f>
        <v>146.8531168</v>
      </c>
      <c r="E19" s="13">
        <f t="shared" si="1"/>
        <v>40.2485818</v>
      </c>
      <c r="F19" s="12">
        <f>'8、25内部考核版明细表'!O122</f>
        <v>6.08333333</v>
      </c>
      <c r="G19" s="12">
        <v>7.83333333</v>
      </c>
      <c r="H19" s="12">
        <f>'8、25内部考核版明细表'!P122</f>
        <v>8</v>
      </c>
      <c r="I19" s="43">
        <f t="shared" si="2"/>
        <v>1.91666667</v>
      </c>
    </row>
    <row r="20" ht="16.2" spans="1:9">
      <c r="A20" s="15" t="s">
        <v>262</v>
      </c>
      <c r="B20" s="16">
        <f>'8、25内部考核版明细表'!L123</f>
        <v>668.058239</v>
      </c>
      <c r="C20" s="16">
        <v>678.65500333</v>
      </c>
      <c r="D20" s="16">
        <f>'8、25内部考核版明细表'!M123</f>
        <v>760.5447026</v>
      </c>
      <c r="E20" s="17">
        <f t="shared" si="1"/>
        <v>92.4864636000001</v>
      </c>
      <c r="F20" s="16">
        <f>'8、25内部考核版明细表'!O123</f>
        <v>92</v>
      </c>
      <c r="G20" s="16">
        <v>92.83333333</v>
      </c>
      <c r="H20" s="16">
        <f>'8、25内部考核版明细表'!P123</f>
        <v>96.8333333333333</v>
      </c>
      <c r="I20" s="36">
        <f t="shared" si="2"/>
        <v>4.8333333333333</v>
      </c>
    </row>
    <row r="21" outlineLevel="1" spans="1:10">
      <c r="A21" s="11" t="s">
        <v>263</v>
      </c>
      <c r="B21" s="12">
        <v>52.74566193</v>
      </c>
      <c r="C21" s="12">
        <v>93.9433337999999</v>
      </c>
      <c r="D21" s="12">
        <f>J21/J23*D23</f>
        <v>83.8758764094729</v>
      </c>
      <c r="E21" s="13">
        <f t="shared" si="1"/>
        <v>31.1302144794729</v>
      </c>
      <c r="F21" s="12">
        <v>5.541666669</v>
      </c>
      <c r="G21" s="12">
        <f>G23</f>
        <v>7.5</v>
      </c>
      <c r="H21" s="12">
        <v>7</v>
      </c>
      <c r="I21" s="43">
        <f t="shared" si="2"/>
        <v>1.458333331</v>
      </c>
      <c r="J21" s="44">
        <v>85.3634692</v>
      </c>
    </row>
    <row r="22" outlineLevel="1" spans="1:10">
      <c r="A22" s="11" t="s">
        <v>264</v>
      </c>
      <c r="B22" s="12">
        <v>36.65376507</v>
      </c>
      <c r="C22" s="12" t="s">
        <v>29</v>
      </c>
      <c r="D22" s="12">
        <f>J22/J23*D23</f>
        <v>131.619935120527</v>
      </c>
      <c r="E22" s="13">
        <f t="shared" si="1"/>
        <v>94.9661700505271</v>
      </c>
      <c r="F22" s="12">
        <v>2.375000001</v>
      </c>
      <c r="G22" s="12" t="s">
        <v>29</v>
      </c>
      <c r="H22" s="12">
        <f>H23-H21</f>
        <v>6.9166666666667</v>
      </c>
      <c r="I22" s="43">
        <f t="shared" si="2"/>
        <v>4.5416666656667</v>
      </c>
      <c r="J22" s="44">
        <v>133.9542996</v>
      </c>
    </row>
    <row r="23" ht="16.2" spans="1:10">
      <c r="A23" s="15" t="s">
        <v>265</v>
      </c>
      <c r="B23" s="16">
        <f>'8、25内部考核版明细表'!L124</f>
        <v>89.399427</v>
      </c>
      <c r="C23" s="16">
        <v>93.9433337999999</v>
      </c>
      <c r="D23" s="16">
        <f>'8、25内部考核版明细表'!M124</f>
        <v>215.49581153</v>
      </c>
      <c r="E23" s="17">
        <f t="shared" si="1"/>
        <v>126.09638453</v>
      </c>
      <c r="F23" s="16">
        <f>'8、25内部考核版明细表'!O124</f>
        <v>7.91666667</v>
      </c>
      <c r="G23" s="16">
        <v>7.5</v>
      </c>
      <c r="H23" s="16">
        <f>'8、25内部考核版明细表'!P124</f>
        <v>13.9166666666667</v>
      </c>
      <c r="I23" s="36">
        <f t="shared" si="2"/>
        <v>5.9999999966667</v>
      </c>
      <c r="J23" s="44">
        <f>J21+J22</f>
        <v>219.3177688</v>
      </c>
    </row>
    <row r="24" ht="16.95" spans="1:9">
      <c r="A24" s="19" t="s">
        <v>249</v>
      </c>
      <c r="B24" s="20">
        <f t="shared" ref="B24:I24" si="3">B20+B23</f>
        <v>757.457666</v>
      </c>
      <c r="C24" s="20">
        <f t="shared" si="3"/>
        <v>772.59833713</v>
      </c>
      <c r="D24" s="20">
        <f t="shared" si="3"/>
        <v>976.04051413</v>
      </c>
      <c r="E24" s="21">
        <f t="shared" si="3"/>
        <v>218.58284813</v>
      </c>
      <c r="F24" s="20">
        <f t="shared" si="3"/>
        <v>99.91666667</v>
      </c>
      <c r="G24" s="20">
        <f t="shared" si="3"/>
        <v>100.33333333</v>
      </c>
      <c r="H24" s="20">
        <f t="shared" si="3"/>
        <v>110.75</v>
      </c>
      <c r="I24" s="40">
        <f t="shared" si="3"/>
        <v>10.83333333</v>
      </c>
    </row>
    <row r="26" ht="36" customHeight="1" spans="1:18">
      <c r="A26" s="2" t="s">
        <v>213</v>
      </c>
      <c r="B26" s="3" t="s">
        <v>20</v>
      </c>
      <c r="C26" s="5"/>
      <c r="D26" s="3"/>
      <c r="E26" s="3"/>
      <c r="F26" s="4"/>
      <c r="G26" s="3" t="s">
        <v>215</v>
      </c>
      <c r="H26" s="5"/>
      <c r="I26" s="3"/>
      <c r="J26" s="34"/>
      <c r="K26" s="45" t="s">
        <v>270</v>
      </c>
      <c r="L26" s="46"/>
      <c r="M26" s="45"/>
      <c r="N26" s="47"/>
      <c r="O26" s="45" t="s">
        <v>271</v>
      </c>
      <c r="P26" s="46"/>
      <c r="Q26" s="45"/>
      <c r="R26" s="47"/>
    </row>
    <row r="27" ht="31.2" spans="1:18">
      <c r="A27" s="6"/>
      <c r="B27" s="7" t="s">
        <v>216</v>
      </c>
      <c r="C27" s="7" t="s">
        <v>256</v>
      </c>
      <c r="D27" s="8" t="s">
        <v>257</v>
      </c>
      <c r="E27" s="9" t="s">
        <v>258</v>
      </c>
      <c r="F27" s="10" t="s">
        <v>259</v>
      </c>
      <c r="G27" s="7" t="s">
        <v>216</v>
      </c>
      <c r="H27" s="7" t="s">
        <v>256</v>
      </c>
      <c r="I27" s="9" t="s">
        <v>218</v>
      </c>
      <c r="J27" s="42" t="s">
        <v>269</v>
      </c>
      <c r="K27" s="7" t="s">
        <v>216</v>
      </c>
      <c r="L27" s="7" t="s">
        <v>256</v>
      </c>
      <c r="M27" s="9" t="s">
        <v>218</v>
      </c>
      <c r="N27" s="42" t="s">
        <v>269</v>
      </c>
      <c r="O27" s="7" t="s">
        <v>216</v>
      </c>
      <c r="P27" s="7" t="s">
        <v>256</v>
      </c>
      <c r="Q27" s="9" t="s">
        <v>218</v>
      </c>
      <c r="R27" s="42" t="s">
        <v>269</v>
      </c>
    </row>
    <row r="28" outlineLevel="1" spans="1:18">
      <c r="A28" s="11" t="s">
        <v>260</v>
      </c>
      <c r="B28" s="25">
        <f t="shared" ref="B28:B35" si="4">B17/B3</f>
        <v>0.0647819744980646</v>
      </c>
      <c r="C28" s="25">
        <f>C17/C3</f>
        <v>0.0635638663492159</v>
      </c>
      <c r="D28" s="25">
        <f t="shared" ref="D28:D35" si="5">D17/D3</f>
        <v>0.0713446884031207</v>
      </c>
      <c r="E28" s="25">
        <f t="shared" ref="E28:E35" si="6">D17/E3</f>
        <v>0.0724486579084716</v>
      </c>
      <c r="F28" s="26">
        <f t="shared" ref="F28:F35" si="7">E28-B28</f>
        <v>0.00766668341040699</v>
      </c>
      <c r="G28" s="27">
        <f t="shared" ref="G28:G35" si="8">B17/F17</f>
        <v>6.27908126622874</v>
      </c>
      <c r="H28" s="27">
        <f>C17/G17</f>
        <v>6.26458336277778</v>
      </c>
      <c r="I28" s="27">
        <f t="shared" ref="I28:I35" si="9">D17/H17</f>
        <v>6.67466971358242</v>
      </c>
      <c r="J28" s="48">
        <f t="shared" ref="J28:J35" si="10">I28-G28</f>
        <v>0.395588447353677</v>
      </c>
      <c r="K28" s="27">
        <f t="shared" ref="K28:K35" si="11">IFERROR(B3/F17,"/")</f>
        <v>96.9263643919396</v>
      </c>
      <c r="L28" s="27">
        <f t="shared" ref="L28:L35" si="12">IFERROR(C3/G17,"/")</f>
        <v>98.5557317794444</v>
      </c>
      <c r="M28" s="27">
        <f t="shared" ref="M28:M35" si="13">IFERROR(D3/H17,"/")</f>
        <v>93.5552437466453</v>
      </c>
      <c r="N28" s="48">
        <f t="shared" ref="N28:N35" si="14">M28-K28</f>
        <v>-3.37112064529425</v>
      </c>
      <c r="O28" s="27">
        <f>IFERROR(G3/F17,"/")</f>
        <v>25.2377946275518</v>
      </c>
      <c r="P28" s="27">
        <f>IFERROR(H3/G17,"/")</f>
        <v>24.32440637125</v>
      </c>
      <c r="Q28" s="27">
        <f>IFERROR(I3/H17,"/")</f>
        <v>23.9772749695464</v>
      </c>
      <c r="R28" s="48">
        <f>Q28-O28</f>
        <v>-1.26051965800543</v>
      </c>
    </row>
    <row r="29" outlineLevel="1" spans="1:18">
      <c r="A29" s="11" t="s">
        <v>261</v>
      </c>
      <c r="B29" s="25">
        <f t="shared" si="4"/>
        <v>0.0884646138256133</v>
      </c>
      <c r="C29" s="25">
        <f>C18/C4</f>
        <v>0.108064973950473</v>
      </c>
      <c r="D29" s="25">
        <f t="shared" si="5"/>
        <v>0.102169532191231</v>
      </c>
      <c r="E29" s="25">
        <f t="shared" si="6"/>
        <v>0.0986104928303466</v>
      </c>
      <c r="F29" s="26">
        <f t="shared" si="7"/>
        <v>0.0101458790047333</v>
      </c>
      <c r="G29" s="27">
        <f t="shared" si="8"/>
        <v>8.00268690196078</v>
      </c>
      <c r="H29" s="27">
        <f>C18/G18</f>
        <v>7.82141030692308</v>
      </c>
      <c r="I29" s="27">
        <f t="shared" si="9"/>
        <v>8.27147173230769</v>
      </c>
      <c r="J29" s="48">
        <f t="shared" si="10"/>
        <v>0.268784830346908</v>
      </c>
      <c r="K29" s="27">
        <f t="shared" si="11"/>
        <v>90.462011372549</v>
      </c>
      <c r="L29" s="27">
        <f t="shared" si="12"/>
        <v>72.3769230769231</v>
      </c>
      <c r="M29" s="27">
        <f t="shared" si="13"/>
        <v>80.9583009230769</v>
      </c>
      <c r="N29" s="48">
        <f t="shared" si="14"/>
        <v>-9.50371044947208</v>
      </c>
      <c r="O29" s="27">
        <f>IFERROR(G4/F18,"/")</f>
        <v>24.2685975686275</v>
      </c>
      <c r="P29" s="27">
        <f>IFERROR(H4/G18,"/")</f>
        <v>18.4524286261538</v>
      </c>
      <c r="Q29" s="27">
        <f>IFERROR(I4/H18,"/")</f>
        <v>20.4899396515385</v>
      </c>
      <c r="R29" s="48">
        <f>Q29-O29</f>
        <v>-3.77865791708891</v>
      </c>
    </row>
    <row r="30" outlineLevel="1" spans="1:18">
      <c r="A30" s="11" t="s">
        <v>247</v>
      </c>
      <c r="B30" s="25">
        <f t="shared" si="4"/>
        <v>0.198275224375141</v>
      </c>
      <c r="C30" s="25">
        <f>C19/C5</f>
        <v>0.262347223375</v>
      </c>
      <c r="D30" s="25">
        <f t="shared" si="5"/>
        <v>0.25534506567627</v>
      </c>
      <c r="E30" s="25">
        <f t="shared" si="6"/>
        <v>0.237127590505409</v>
      </c>
      <c r="F30" s="26">
        <f t="shared" si="7"/>
        <v>0.0388523661302685</v>
      </c>
      <c r="G30" s="27">
        <f t="shared" si="8"/>
        <v>17.5240331602871</v>
      </c>
      <c r="H30" s="27">
        <f>C19/G19</f>
        <v>16.0757447583301</v>
      </c>
      <c r="I30" s="27">
        <f t="shared" si="9"/>
        <v>18.3566396</v>
      </c>
      <c r="J30" s="48">
        <f t="shared" si="10"/>
        <v>0.832606439712862</v>
      </c>
      <c r="K30" s="27">
        <f t="shared" si="11"/>
        <v>88.3823645415794</v>
      </c>
      <c r="L30" s="27">
        <f t="shared" si="12"/>
        <v>61.276595770756</v>
      </c>
      <c r="M30" s="27">
        <f t="shared" si="13"/>
        <v>71.8895411249999</v>
      </c>
      <c r="N30" s="48">
        <f t="shared" si="14"/>
        <v>-16.4928234165795</v>
      </c>
      <c r="O30" s="27">
        <f>IFERROR(G5/F19,"/")</f>
        <v>42.3451722971754</v>
      </c>
      <c r="P30" s="27">
        <f>IFERROR(H5/G19,"/")</f>
        <v>30.7858573580744</v>
      </c>
      <c r="Q30" s="27">
        <f>IFERROR(I5/H19,"/")</f>
        <v>36.9483980007036</v>
      </c>
      <c r="R30" s="48">
        <f>Q30-O30</f>
        <v>-5.39677429647181</v>
      </c>
    </row>
    <row r="31" ht="16.2" spans="1:18">
      <c r="A31" s="15" t="s">
        <v>262</v>
      </c>
      <c r="B31" s="28">
        <f t="shared" si="4"/>
        <v>0.0760641289013438</v>
      </c>
      <c r="C31" s="28">
        <f>C20/C6</f>
        <v>0.0796832171681925</v>
      </c>
      <c r="D31" s="28">
        <f t="shared" si="5"/>
        <v>0.0871966277891815</v>
      </c>
      <c r="E31" s="28">
        <f t="shared" si="6"/>
        <v>0.0874567106580275</v>
      </c>
      <c r="F31" s="29">
        <f t="shared" si="7"/>
        <v>0.0113925817566837</v>
      </c>
      <c r="G31" s="30">
        <f t="shared" si="8"/>
        <v>7.26150259782609</v>
      </c>
      <c r="H31" s="30">
        <f>C20/G20</f>
        <v>7.31046682248871</v>
      </c>
      <c r="I31" s="30">
        <f t="shared" si="9"/>
        <v>7.85416216110155</v>
      </c>
      <c r="J31" s="49">
        <f t="shared" si="10"/>
        <v>0.592659563275466</v>
      </c>
      <c r="K31" s="30">
        <f t="shared" si="11"/>
        <v>95.4655328695652</v>
      </c>
      <c r="L31" s="30">
        <f t="shared" si="12"/>
        <v>91.7441223169747</v>
      </c>
      <c r="M31" s="30">
        <f t="shared" si="13"/>
        <v>90.0741503454795</v>
      </c>
      <c r="N31" s="49">
        <f t="shared" si="14"/>
        <v>-5.39138252408569</v>
      </c>
      <c r="O31" s="30">
        <f>IFERROR(G6/F20,"/")</f>
        <v>26.2346709130435</v>
      </c>
      <c r="P31" s="30">
        <f>IFERROR(H6/G20,"/")</f>
        <v>24.047339822109</v>
      </c>
      <c r="Q31" s="30">
        <f>IFERROR(I6/H20,"/")</f>
        <v>24.5807203235755</v>
      </c>
      <c r="R31" s="49">
        <f>Q31-O31</f>
        <v>-1.65395058946795</v>
      </c>
    </row>
    <row r="32" outlineLevel="1" spans="1:18">
      <c r="A32" s="11" t="s">
        <v>263</v>
      </c>
      <c r="B32" s="25">
        <f t="shared" si="4"/>
        <v>0.029538799494859</v>
      </c>
      <c r="C32" s="25">
        <f>C21/C7</f>
        <v>0.0325063438754325</v>
      </c>
      <c r="D32" s="25">
        <f t="shared" si="5"/>
        <v>0.0307425329630632</v>
      </c>
      <c r="E32" s="25">
        <f t="shared" si="6"/>
        <v>0.039121211011881</v>
      </c>
      <c r="F32" s="26">
        <f t="shared" si="7"/>
        <v>0.00958241151702203</v>
      </c>
      <c r="G32" s="27">
        <f t="shared" si="8"/>
        <v>9.51801417884956</v>
      </c>
      <c r="H32" s="27">
        <f>C21/G21</f>
        <v>12.52577784</v>
      </c>
      <c r="I32" s="27">
        <f t="shared" si="9"/>
        <v>11.9822680584961</v>
      </c>
      <c r="J32" s="48">
        <f t="shared" si="10"/>
        <v>2.46425387964657</v>
      </c>
      <c r="K32" s="27">
        <f t="shared" si="11"/>
        <v>322.220751744027</v>
      </c>
      <c r="L32" s="27">
        <f t="shared" si="12"/>
        <v>385.333333333333</v>
      </c>
      <c r="M32" s="27">
        <f t="shared" si="13"/>
        <v>389.7619</v>
      </c>
      <c r="N32" s="48">
        <f t="shared" si="14"/>
        <v>67.5411482559726</v>
      </c>
      <c r="O32" s="50">
        <f>IFERROR(G7/F23,"/")</f>
        <v>48.0384899166155</v>
      </c>
      <c r="P32" s="27">
        <f>IFERROR(H7/G23,"/")</f>
        <v>47.7846041364227</v>
      </c>
      <c r="Q32" s="27">
        <f>IFERROR(I7/H23,"/")</f>
        <v>57.197604790419</v>
      </c>
      <c r="R32" s="48">
        <f>Q32-O32</f>
        <v>9.15911487380352</v>
      </c>
    </row>
    <row r="33" outlineLevel="1" spans="1:18">
      <c r="A33" s="11" t="s">
        <v>264</v>
      </c>
      <c r="B33" s="25">
        <f t="shared" si="4"/>
        <v>12.21792169</v>
      </c>
      <c r="C33" s="25" t="s">
        <v>29</v>
      </c>
      <c r="D33" s="25">
        <f t="shared" si="5"/>
        <v>0.0407116208000946</v>
      </c>
      <c r="E33" s="25">
        <f t="shared" si="6"/>
        <v>0.0552792671652781</v>
      </c>
      <c r="F33" s="26">
        <f t="shared" si="7"/>
        <v>-12.1626424228347</v>
      </c>
      <c r="G33" s="27">
        <f t="shared" si="8"/>
        <v>15.4331642335018</v>
      </c>
      <c r="H33" s="27" t="s">
        <v>29</v>
      </c>
      <c r="I33" s="27">
        <f t="shared" si="9"/>
        <v>19.0293882101966</v>
      </c>
      <c r="J33" s="48">
        <f t="shared" si="10"/>
        <v>3.59622397669479</v>
      </c>
      <c r="K33" s="27">
        <f t="shared" si="11"/>
        <v>1.26315789420499</v>
      </c>
      <c r="L33" s="27" t="str">
        <f t="shared" si="12"/>
        <v>/</v>
      </c>
      <c r="M33" s="27">
        <f t="shared" si="13"/>
        <v>467.419076819275</v>
      </c>
      <c r="N33" s="48">
        <f t="shared" si="14"/>
        <v>466.15591892507</v>
      </c>
      <c r="O33" s="50"/>
      <c r="P33" s="27"/>
      <c r="Q33" s="27"/>
      <c r="R33" s="48"/>
    </row>
    <row r="34" ht="16.2" spans="1:18">
      <c r="A34" s="15" t="s">
        <v>265</v>
      </c>
      <c r="B34" s="28">
        <f t="shared" si="4"/>
        <v>0.0499901640087254</v>
      </c>
      <c r="C34" s="28">
        <f>C23/C9</f>
        <v>0.0325063438754325</v>
      </c>
      <c r="D34" s="28">
        <f t="shared" si="5"/>
        <v>0.036149038016279</v>
      </c>
      <c r="E34" s="28">
        <f t="shared" si="6"/>
        <v>0.0476233837635359</v>
      </c>
      <c r="F34" s="29">
        <f t="shared" si="7"/>
        <v>-0.00236678024518945</v>
      </c>
      <c r="G34" s="30">
        <f t="shared" si="8"/>
        <v>11.2925591952452</v>
      </c>
      <c r="H34" s="30">
        <f>C23/G23</f>
        <v>12.52577784</v>
      </c>
      <c r="I34" s="30">
        <f t="shared" si="9"/>
        <v>15.4847289722155</v>
      </c>
      <c r="J34" s="49">
        <f t="shared" si="10"/>
        <v>4.19216977697029</v>
      </c>
      <c r="K34" s="30">
        <f t="shared" si="11"/>
        <v>225.895622052254</v>
      </c>
      <c r="L34" s="30">
        <f t="shared" si="12"/>
        <v>385.333333333333</v>
      </c>
      <c r="M34" s="30">
        <f t="shared" si="13"/>
        <v>428.357981898227</v>
      </c>
      <c r="N34" s="49">
        <f t="shared" si="14"/>
        <v>202.462359845972</v>
      </c>
      <c r="O34" s="30"/>
      <c r="P34" s="30"/>
      <c r="Q34" s="30"/>
      <c r="R34" s="49"/>
    </row>
    <row r="35" ht="16.95" spans="1:18">
      <c r="A35" s="19" t="s">
        <v>249</v>
      </c>
      <c r="B35" s="31">
        <f t="shared" si="4"/>
        <v>0.0716531577325974</v>
      </c>
      <c r="C35" s="31">
        <f>C24/C10</f>
        <v>0.0677307136693209</v>
      </c>
      <c r="D35" s="31">
        <f t="shared" si="5"/>
        <v>0.0664719457237661</v>
      </c>
      <c r="E35" s="31">
        <f t="shared" si="6"/>
        <v>0.0738236641580646</v>
      </c>
      <c r="F35" s="32">
        <f t="shared" si="7"/>
        <v>0.00217050642546715</v>
      </c>
      <c r="G35" s="33">
        <f t="shared" si="8"/>
        <v>7.58089407147353</v>
      </c>
      <c r="H35" s="33">
        <f>C24/G24</f>
        <v>7.70031565271429</v>
      </c>
      <c r="I35" s="33">
        <f t="shared" si="9"/>
        <v>8.81300689959368</v>
      </c>
      <c r="J35" s="51">
        <f t="shared" si="10"/>
        <v>1.23211282812015</v>
      </c>
      <c r="K35" s="33">
        <f t="shared" si="11"/>
        <v>105.799860206646</v>
      </c>
      <c r="L35" s="33">
        <f t="shared" si="12"/>
        <v>113.690159686036</v>
      </c>
      <c r="M35" s="33">
        <f t="shared" si="13"/>
        <v>132.582351902522</v>
      </c>
      <c r="N35" s="51">
        <f t="shared" si="14"/>
        <v>26.782491695876</v>
      </c>
      <c r="O35" s="33">
        <f>IFERROR(G10/F24,"/")</f>
        <v>27.962246230927</v>
      </c>
      <c r="P35" s="33">
        <f>IFERROR(H10/G24,"/")</f>
        <v>25.8217200449987</v>
      </c>
      <c r="Q35" s="33">
        <f>IFERROR(I10/H24,"/")</f>
        <v>28.679305504887</v>
      </c>
      <c r="R35" s="51">
        <f>Q35-O35</f>
        <v>0.717059273959912</v>
      </c>
    </row>
  </sheetData>
  <mergeCells count="20">
    <mergeCell ref="B1:F1"/>
    <mergeCell ref="G1:K1"/>
    <mergeCell ref="B15:E15"/>
    <mergeCell ref="F15:I15"/>
    <mergeCell ref="B26:F26"/>
    <mergeCell ref="G26:J26"/>
    <mergeCell ref="K26:N26"/>
    <mergeCell ref="O26:R26"/>
    <mergeCell ref="A1:A2"/>
    <mergeCell ref="A15:A16"/>
    <mergeCell ref="A26:A27"/>
    <mergeCell ref="G7:G9"/>
    <mergeCell ref="H7:H9"/>
    <mergeCell ref="I7:I9"/>
    <mergeCell ref="J7:J9"/>
    <mergeCell ref="K7:K9"/>
    <mergeCell ref="O32:O33"/>
    <mergeCell ref="P32:P33"/>
    <mergeCell ref="Q32:Q33"/>
    <mergeCell ref="R32:R33"/>
  </mergeCells>
  <pageMargins left="0.75" right="0.75" top="1" bottom="1" header="0.5" footer="0.5"/>
  <headerFooter/>
  <ignoredErrors>
    <ignoredError sqref="P32:Q33" formula="1"/>
  </ignoredError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1.1、25学年7-3月底稿（fone年初定稿版)</vt:lpstr>
      <vt:lpstr>1.2、25学年3月底稿（fone年初定稿版)  (2)</vt:lpstr>
      <vt:lpstr>4.2 3月成本分析 (fone年初定稿版） (2)</vt:lpstr>
      <vt:lpstr>4.1 7-3累计成本分析 (fone年初定稿版) (2)</vt:lpstr>
      <vt:lpstr>3.2 3月成本分析(内部考核-突围版) (2)</vt:lpstr>
      <vt:lpstr>3.1 1-3累计成本分析(内部考核突围版)</vt:lpstr>
      <vt:lpstr>2.4、25学年3月底稿（突围版）</vt:lpstr>
      <vt:lpstr>2.1、25学1-3月底稿（突围版） (2)</vt:lpstr>
      <vt:lpstr>5、1-6突围计划分月版</vt:lpstr>
      <vt:lpstr>1.3、25学年2月底稿（fone年初定稿版) </vt:lpstr>
      <vt:lpstr>2.2、25学年1月底稿（突围版）</vt:lpstr>
      <vt:lpstr>2.3、25学年2月底稿（突围版）</vt:lpstr>
      <vt:lpstr>3.3 25学年2月成本分析底稿（突围版）</vt:lpstr>
      <vt:lpstr>4.3 25学年2月成本分析底稿（fone版）</vt:lpstr>
      <vt:lpstr>6、25学年7-10月底稿 (fone上报集团版)</vt:lpstr>
      <vt:lpstr>8、25内部考核版明细表</vt:lpstr>
      <vt:lpstr>9、商业内部考核预算情况</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宇瀚 张</dc:creator>
  <cp:lastModifiedBy>取个昵称好麻烦</cp:lastModifiedBy>
  <dcterms:created xsi:type="dcterms:W3CDTF">2025-08-09T18:24:00Z</dcterms:created>
  <dcterms:modified xsi:type="dcterms:W3CDTF">2026-04-08T08:51:56Z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2052-12.1.0.17857</vt:lpwstr>
  </property>
  <property fmtid="{D5CDD505-2E9C-101B-9397-08002B2CF9AE}" pid="3" name="ICV">
    <vt:lpwstr>C7A2D298AC264931B29398A0FC5B15FF_13</vt:lpwstr>
  </property>
  <property fmtid="{D5CDD505-2E9C-101B-9397-08002B2CF9AE}" pid="4" name="CalculationRule">
    <vt:i4>0</vt:i4>
  </property>
</Properties>
</file>